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2026 - ASISTENCIA LEGAL\00 CONTRATOS NUEVOS JMD 2026\4) OBRA PALACIO DE JUSTICIA Y TELECOM\DOCUMENTOS FINALES PROCESO LP - PALACIO - TELECOM\ULTIMOS ACTUALIZADOS\"/>
    </mc:Choice>
  </mc:AlternateContent>
  <xr:revisionPtr revIDLastSave="0" documentId="13_ncr:1_{9EE04CD2-E89A-42AC-B004-64999A0280A7}" xr6:coauthVersionLast="47" xr6:coauthVersionMax="47" xr10:uidLastSave="{00000000-0000-0000-0000-000000000000}"/>
  <bookViews>
    <workbookView xWindow="-110" yWindow="-110" windowWidth="19420" windowHeight="10300" firstSheet="1" activeTab="1" xr2:uid="{EBDB047E-6AF6-49DA-B8F6-12BADA7CD916}"/>
  </bookViews>
  <sheets>
    <sheet name="0 Programacion" sheetId="7" r:id="rId1"/>
    <sheet name="Propuesta Economica (OFICIAL)" sheetId="6" r:id="rId2"/>
  </sheets>
  <definedNames>
    <definedName name="\0">#REF!</definedName>
    <definedName name="\a">#REF!</definedName>
    <definedName name="\b" localSheetId="0">#REF!</definedName>
    <definedName name="\b">#REF!</definedName>
    <definedName name="\c">#REF!</definedName>
    <definedName name="\D">#REF!</definedName>
    <definedName name="\e">#REF!</definedName>
    <definedName name="\eliminar">#REF!</definedName>
    <definedName name="\eliminar1">#REF!</definedName>
    <definedName name="\F">#REF!</definedName>
    <definedName name="\i">#REF!</definedName>
    <definedName name="\m">#REF!</definedName>
    <definedName name="\P">#REF!</definedName>
    <definedName name="\q">#REF!</definedName>
    <definedName name="\r">#REF!</definedName>
    <definedName name="\s">#REF!</definedName>
    <definedName name="\t">#REF!</definedName>
    <definedName name="\w">#N/A</definedName>
    <definedName name="\x">#REF!</definedName>
    <definedName name="\z">#REF!</definedName>
    <definedName name="_">#REF!</definedName>
    <definedName name="_________________________________apu1">#REF!</definedName>
    <definedName name="________________________________apu1">#REF!</definedName>
    <definedName name="_______________________________apu1">#REF!</definedName>
    <definedName name="______________________________apu1">#REF!</definedName>
    <definedName name="____________________________apu1">#REF!</definedName>
    <definedName name="___________________________apu1">#REF!</definedName>
    <definedName name="__________________________apu1">#REF!</definedName>
    <definedName name="_________________________apu1">#REF!</definedName>
    <definedName name="________________________apu1">#REF!</definedName>
    <definedName name="_______________________apu1">#REF!</definedName>
    <definedName name="_____________________apu1">#REF!</definedName>
    <definedName name="____________________apu1">#REF!</definedName>
    <definedName name="___________________apu1">#REF!</definedName>
    <definedName name="__________________apu1">#REF!</definedName>
    <definedName name="_________________apu1">#REF!</definedName>
    <definedName name="________________apu1">#REF!</definedName>
    <definedName name="_______________apu1">#REF!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V1">#REF!</definedName>
    <definedName name="______________apu1">#REF!</definedName>
    <definedName name="______________TC212">#REF!</definedName>
    <definedName name="_____________apu1">#REF!</definedName>
    <definedName name="_____________CON123" localSheetId="0">#REF!</definedName>
    <definedName name="_____________CON123">#REF!</definedName>
    <definedName name="_____________EQP1">#REF!</definedName>
    <definedName name="_____________EQP2">#REF!</definedName>
    <definedName name="_____________EQP3">#REF!</definedName>
    <definedName name="_____________EQP4">#REF!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M14" localSheetId="0">#REF!</definedName>
    <definedName name="_____________M14">#REF!</definedName>
    <definedName name="_____________MAT1111" localSheetId="0">#REF!</definedName>
    <definedName name="_____________MAT1111">#REF!</definedName>
    <definedName name="_____________MAT170" localSheetId="0">#REF!</definedName>
    <definedName name="_____________MAT170">#REF!</definedName>
    <definedName name="_____________MAT171" localSheetId="0">#REF!</definedName>
    <definedName name="_____________MAT171">#REF!</definedName>
    <definedName name="_____________MAT832" localSheetId="0">#REF!</definedName>
    <definedName name="_____________MAT832">#REF!</definedName>
    <definedName name="_____________MAY88" localSheetId="0">#REF!</definedName>
    <definedName name="_____________MAY88">#REF!</definedName>
    <definedName name="_____________MO2">#REF!</definedName>
    <definedName name="_____________MO3">#REF!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1">#REF!</definedName>
    <definedName name="____________apu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0">#REF!</definedName>
    <definedName name="____________eqp27">#REF!</definedName>
    <definedName name="____________EQP5">#REF!</definedName>
    <definedName name="____________EQP6">#REF!</definedName>
    <definedName name="____________EQP7">#REF!</definedName>
    <definedName name="____________EQP8">#REF!</definedName>
    <definedName name="____________EQP9">#REF!</definedName>
    <definedName name="____________EXC6">#REF!</definedName>
    <definedName name="____________EXC7">#REF!</definedName>
    <definedName name="____________MAT1">#REF!</definedName>
    <definedName name="____________MAT10">#REF!</definedName>
    <definedName name="____________MAT100">#REF!</definedName>
    <definedName name="____________MAT101">#REF!</definedName>
    <definedName name="____________MAT102">#REF!</definedName>
    <definedName name="____________MAT103">#REF!</definedName>
    <definedName name="____________MAT104">#REF!</definedName>
    <definedName name="____________MAT105">#REF!</definedName>
    <definedName name="____________MAT106">#REF!</definedName>
    <definedName name="____________MAT107">#REF!</definedName>
    <definedName name="____________MAT108">#REF!</definedName>
    <definedName name="____________MAT109">#REF!</definedName>
    <definedName name="____________MAT11">#REF!</definedName>
    <definedName name="____________MAT110">#REF!</definedName>
    <definedName name="____________MAT111">#REF!</definedName>
    <definedName name="____________MAT112">#REF!</definedName>
    <definedName name="____________MAT113">#REF!</definedName>
    <definedName name="____________MAT114">#REF!</definedName>
    <definedName name="____________MAT115">#REF!</definedName>
    <definedName name="____________MAT116">#REF!</definedName>
    <definedName name="____________MAT117">#REF!</definedName>
    <definedName name="____________MAT118">#REF!</definedName>
    <definedName name="____________MAT119">#REF!</definedName>
    <definedName name="____________MAT12">#REF!</definedName>
    <definedName name="____________MAT120">#REF!</definedName>
    <definedName name="____________MAT121">#REF!</definedName>
    <definedName name="____________MAT122">#REF!</definedName>
    <definedName name="____________MAT123">#REF!</definedName>
    <definedName name="____________MAT124">#REF!</definedName>
    <definedName name="____________MAT125">#REF!</definedName>
    <definedName name="____________MAT126">#REF!</definedName>
    <definedName name="____________MAT127">#REF!</definedName>
    <definedName name="____________MAT128">#REF!</definedName>
    <definedName name="____________MAT129">#REF!</definedName>
    <definedName name="____________MAT13">#REF!</definedName>
    <definedName name="____________MAT130">#REF!</definedName>
    <definedName name="____________MAT131">#REF!</definedName>
    <definedName name="____________MAT132">#REF!</definedName>
    <definedName name="____________MAT133">#REF!</definedName>
    <definedName name="____________MAT134">#REF!</definedName>
    <definedName name="____________MAT135">#REF!</definedName>
    <definedName name="____________MAT136">#REF!</definedName>
    <definedName name="____________MAT137">#REF!</definedName>
    <definedName name="____________MAT138">#REF!</definedName>
    <definedName name="____________MAT139">#REF!</definedName>
    <definedName name="____________MAT14">#REF!</definedName>
    <definedName name="____________MAT140">#REF!</definedName>
    <definedName name="____________MAT141">#REF!</definedName>
    <definedName name="____________MAT142">#REF!</definedName>
    <definedName name="____________MAT143">#REF!</definedName>
    <definedName name="____________MAT144">#REF!</definedName>
    <definedName name="____________MAT145">#REF!</definedName>
    <definedName name="____________MAT146">#REF!</definedName>
    <definedName name="____________MAT147">#REF!</definedName>
    <definedName name="____________MAT148">#REF!</definedName>
    <definedName name="____________MAT149">#REF!</definedName>
    <definedName name="____________MAT15">#REF!</definedName>
    <definedName name="____________MAT150">#REF!</definedName>
    <definedName name="____________MAT151">#REF!</definedName>
    <definedName name="____________MAT152">#REF!</definedName>
    <definedName name="____________MAT153">#REF!</definedName>
    <definedName name="____________MAT154">#REF!</definedName>
    <definedName name="____________MAT155">#REF!</definedName>
    <definedName name="____________MAT156">#REF!</definedName>
    <definedName name="____________MAT157">#REF!</definedName>
    <definedName name="____________MAT158">#REF!</definedName>
    <definedName name="____________MAT159">#REF!</definedName>
    <definedName name="____________MAT16">#REF!</definedName>
    <definedName name="____________MAT160">#REF!</definedName>
    <definedName name="____________MAT161">#REF!</definedName>
    <definedName name="____________MAT162">#REF!</definedName>
    <definedName name="____________MAT163">#REF!</definedName>
    <definedName name="____________MAT164">#REF!</definedName>
    <definedName name="____________MAT165">#REF!</definedName>
    <definedName name="____________MAT166">#REF!</definedName>
    <definedName name="____________MAT17">#REF!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38">#REF!</definedName>
    <definedName name="____________MAT39">#REF!</definedName>
    <definedName name="____________MAT4">#REF!</definedName>
    <definedName name="____________MAT40">#REF!</definedName>
    <definedName name="____________MAT41">#REF!</definedName>
    <definedName name="____________MAT42">#REF!</definedName>
    <definedName name="____________MAT43">#REF!</definedName>
    <definedName name="____________MAT44">#REF!</definedName>
    <definedName name="____________MAT45">#REF!</definedName>
    <definedName name="____________MAT46">#REF!</definedName>
    <definedName name="____________MAT47">#REF!</definedName>
    <definedName name="____________MAT48">#REF!</definedName>
    <definedName name="____________MAT49">#REF!</definedName>
    <definedName name="____________MAT5">#REF!</definedName>
    <definedName name="____________MAT50">#REF!</definedName>
    <definedName name="____________MAT51">#REF!</definedName>
    <definedName name="____________MAT52">#REF!</definedName>
    <definedName name="____________MAT53">#REF!</definedName>
    <definedName name="____________MAT54">#REF!</definedName>
    <definedName name="____________MAT55">#REF!</definedName>
    <definedName name="____________MAT56">#REF!</definedName>
    <definedName name="____________MAT57">#REF!</definedName>
    <definedName name="____________MAT58">#REF!</definedName>
    <definedName name="____________MAT59">#REF!</definedName>
    <definedName name="____________MAT6">#REF!</definedName>
    <definedName name="____________MAT60">#REF!</definedName>
    <definedName name="____________MAT61">#REF!</definedName>
    <definedName name="____________MAT62">#REF!</definedName>
    <definedName name="____________MAT63">#REF!</definedName>
    <definedName name="____________MAT64">#REF!</definedName>
    <definedName name="____________MAT65">#REF!</definedName>
    <definedName name="____________MAT66">#REF!</definedName>
    <definedName name="____________MAT67">#REF!</definedName>
    <definedName name="____________MAT68">#REF!</definedName>
    <definedName name="____________MAT69">#REF!</definedName>
    <definedName name="____________MAT7">#REF!</definedName>
    <definedName name="____________MAT70">#REF!</definedName>
    <definedName name="____________MAT71">#REF!</definedName>
    <definedName name="____________MAT72">#REF!</definedName>
    <definedName name="____________MAT73">#REF!</definedName>
    <definedName name="____________MAT74">#REF!</definedName>
    <definedName name="____________MAT75">#REF!</definedName>
    <definedName name="____________MAT76">#REF!</definedName>
    <definedName name="____________MAT77">#REF!</definedName>
    <definedName name="____________MAT78">#REF!</definedName>
    <definedName name="____________MAT79">#REF!</definedName>
    <definedName name="____________MAT8">#REF!</definedName>
    <definedName name="____________MAT80">#REF!</definedName>
    <definedName name="____________MAT81">#REF!</definedName>
    <definedName name="____________MAT82">#REF!</definedName>
    <definedName name="____________MAT83">#REF!</definedName>
    <definedName name="____________MAT84">#REF!</definedName>
    <definedName name="____________MAT85">#REF!</definedName>
    <definedName name="____________MAT86">#REF!</definedName>
    <definedName name="____________MAT87">#REF!</definedName>
    <definedName name="____________MAT88">#REF!</definedName>
    <definedName name="____________MAT89">#REF!</definedName>
    <definedName name="____________MAT9">#REF!</definedName>
    <definedName name="____________MAT90">#REF!</definedName>
    <definedName name="____________MAT91">#REF!</definedName>
    <definedName name="____________MAT92">#REF!</definedName>
    <definedName name="____________MAT93">#REF!</definedName>
    <definedName name="____________MAT94">#REF!</definedName>
    <definedName name="____________MAT95">#REF!</definedName>
    <definedName name="____________MAT96">#REF!</definedName>
    <definedName name="____________MAT97">#REF!</definedName>
    <definedName name="____________MAT98">#REF!</definedName>
    <definedName name="____________MAT99">#REF!</definedName>
    <definedName name="____________MO1">#REF!</definedName>
    <definedName name="____________MO10">#REF!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4">#REF!</definedName>
    <definedName name="____________MV5">#REF!</definedName>
    <definedName name="____________MV6">#REF!</definedName>
    <definedName name="____________MV7">#REF!</definedName>
    <definedName name="____________MV8">#REF!</definedName>
    <definedName name="____________MV9">#REF!</definedName>
    <definedName name="____________POR1">#REF!</definedName>
    <definedName name="____________POR2">#REF!</definedName>
    <definedName name="____________POR3">#REF!</definedName>
    <definedName name="____________POR4">#REF!</definedName>
    <definedName name="____________POR5">#REF!</definedName>
    <definedName name="___________apu1">#REF!</definedName>
    <definedName name="___________tab1">#REF!</definedName>
    <definedName name="___________tab2">#REF!</definedName>
    <definedName name="___________tab3">#REF!</definedName>
    <definedName name="___________TAB4">#REF!</definedName>
    <definedName name="__________apu1">#REF!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pu1">#REF!</definedName>
    <definedName name="_________APU221">#N/A</definedName>
    <definedName name="_________PJ50" localSheetId="0">#REF!</definedName>
    <definedName name="_________PJ50">#N/A</definedName>
    <definedName name="_________pj51">#N/A</definedName>
    <definedName name="_________PMT5671">#REF!</definedName>
    <definedName name="_________PMT5805">#REF!</definedName>
    <definedName name="_________PMT5806">#REF!</definedName>
    <definedName name="_________PMT5815">#REF!</definedName>
    <definedName name="_________PMT5820">#REF!</definedName>
    <definedName name="________aiu2">#REF!</definedName>
    <definedName name="________apu1">#REF!</definedName>
    <definedName name="________APU221">#N/A</definedName>
    <definedName name="________APU465">#N/A</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MA2">#REF!</definedName>
    <definedName name="________PJ50" localSheetId="0">#REF!</definedName>
    <definedName name="________PJ50">#N/A</definedName>
    <definedName name="________pj51">#N/A</definedName>
    <definedName name="________rc">#N/A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 localSheetId="0">#REF!</definedName>
    <definedName name="_______AFC1">#REF!</definedName>
    <definedName name="_______AFC3" localSheetId="0">#REF!</definedName>
    <definedName name="_______AFC3">#REF!</definedName>
    <definedName name="_______AFC5" localSheetId="0">#REF!</definedName>
    <definedName name="_______AFC5">#REF!</definedName>
    <definedName name="_______apu1">#REF!</definedName>
    <definedName name="_______APU221">#N/A</definedName>
    <definedName name="_______APU465">#N/A</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 localSheetId="0">#REF!</definedName>
    <definedName name="_______BGC1">#REF!</definedName>
    <definedName name="_______BGC3" localSheetId="0">#REF!</definedName>
    <definedName name="_______BGC3">#REF!</definedName>
    <definedName name="_______BGC5" localSheetId="0">#REF!</definedName>
    <definedName name="_______BGC5">#REF!</definedName>
    <definedName name="_______CAC1" localSheetId="0">#REF!</definedName>
    <definedName name="_______CAC1">#REF!</definedName>
    <definedName name="_______CAC3" localSheetId="0">#REF!</definedName>
    <definedName name="_______CAC3">#REF!</definedName>
    <definedName name="_______CAC5" localSheetId="0">#REF!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0">#REF!</definedName>
    <definedName name="_______PJ50">#N/A</definedName>
    <definedName name="_______pj51">#N/A</definedName>
    <definedName name="_______r" hidden="1">{"TAB1",#N/A,TRUE,"GENERAL";"TAB2",#N/A,TRUE,"GENERAL";"TAB3",#N/A,TRUE,"GENERAL";"TAB4",#N/A,TRUE,"GENERAL";"TAB5",#N/A,TRUE,"GENERAL"}</definedName>
    <definedName name="_______r4r" hidden="1">{"via1",#N/A,TRUE,"general";"via2",#N/A,TRUE,"general";"via3",#N/A,TRUE,"general"}</definedName>
    <definedName name="_______rc">#N/A</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 localSheetId="0">#REF!</definedName>
    <definedName name="_______SBC1">#REF!</definedName>
    <definedName name="_______SBC3" localSheetId="0">#REF!</definedName>
    <definedName name="_______SBC3">#REF!</definedName>
    <definedName name="_______SBC5" localSheetId="0">#REF!</definedName>
    <definedName name="_______SBC5">#REF!</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 localSheetId="0">#REF!</definedName>
    <definedName name="______AFC1">#REF!</definedName>
    <definedName name="______AFC3" localSheetId="0">#REF!</definedName>
    <definedName name="______AFC3">#REF!</definedName>
    <definedName name="______AFC5" localSheetId="0">#REF!</definedName>
    <definedName name="______AFC5">#REF!</definedName>
    <definedName name="______apu1">#REF!</definedName>
    <definedName name="______APU221">#N/A</definedName>
    <definedName name="______APU465">#N/A</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 localSheetId="0">#REF!</definedName>
    <definedName name="______BGC1">#REF!</definedName>
    <definedName name="______BGC3" localSheetId="0">#REF!</definedName>
    <definedName name="______BGC3">#REF!</definedName>
    <definedName name="______BGC5" localSheetId="0">#REF!</definedName>
    <definedName name="______BGC5">#REF!</definedName>
    <definedName name="______CAC1" localSheetId="0">#REF!</definedName>
    <definedName name="______CAC1">#REF!</definedName>
    <definedName name="______CAC3" localSheetId="0">#REF!</definedName>
    <definedName name="______CAC3">#REF!</definedName>
    <definedName name="______CAC5" localSheetId="0">#REF!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4" hidden="1">{"SUMINISTRO E INSTALACIÓN CANALETAS L=7.50"}</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0">#REF!</definedName>
    <definedName name="______PJ50">#N/A</definedName>
    <definedName name="______pj51">#N/A</definedName>
    <definedName name="______r" hidden="1">{"TAB1",#N/A,TRUE,"GENERAL";"TAB2",#N/A,TRUE,"GENERAL";"TAB3",#N/A,TRUE,"GENERAL";"TAB4",#N/A,TRUE,"GENERAL";"TAB5",#N/A,TRUE,"GENERAL"}</definedName>
    <definedName name="______r4r" hidden="1">{"via1",#N/A,TRUE,"general";"via2",#N/A,TRUE,"general";"via3",#N/A,TRUE,"general"}</definedName>
    <definedName name="______rc">#N/A</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 localSheetId="0">#REF!</definedName>
    <definedName name="______SBC1">#REF!</definedName>
    <definedName name="______SBC3" localSheetId="0">#REF!</definedName>
    <definedName name="______SBC3">#REF!</definedName>
    <definedName name="______SBC5" localSheetId="0">#REF!</definedName>
    <definedName name="______SBC5">#REF!</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 localSheetId="0">#REF!</definedName>
    <definedName name="_____AFC1">#REF!</definedName>
    <definedName name="_____AFC3" localSheetId="0">#REF!</definedName>
    <definedName name="_____AFC3">#REF!</definedName>
    <definedName name="_____AFC5" localSheetId="0">#REF!</definedName>
    <definedName name="_____AFC5">#REF!</definedName>
    <definedName name="_____aiu2">#REF!</definedName>
    <definedName name="_____apu1">#REF!</definedName>
    <definedName name="_____APU221">#N/A</definedName>
    <definedName name="_____APU465">#N/A</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 localSheetId="0">#REF!</definedName>
    <definedName name="_____BGC1">#REF!</definedName>
    <definedName name="_____BGC3" localSheetId="0">#REF!</definedName>
    <definedName name="_____BGC3">#REF!</definedName>
    <definedName name="_____BGC5" localSheetId="0">#REF!</definedName>
    <definedName name="_____BGC5">#REF!</definedName>
    <definedName name="_____CAC1" localSheetId="0">#REF!</definedName>
    <definedName name="_____CAC1">#REF!</definedName>
    <definedName name="_____CAC3" localSheetId="0">#REF!</definedName>
    <definedName name="_____CAC3">#REF!</definedName>
    <definedName name="_____CAC5" localSheetId="0">#REF!</definedName>
    <definedName name="_____CAC5">#REF!</definedName>
    <definedName name="_____CAR1">#REF!</definedName>
    <definedName name="_____CAR2">#REF!</definedName>
    <definedName name="_____CAR3">#REF!</definedName>
    <definedName name="_____CON123">#REF!</definedName>
    <definedName name="_____DES1">#REF!</definedName>
    <definedName name="_____DES2">#REF!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#REF!</definedName>
    <definedName name="_____F4" hidden="1">{"SUMINISTRO E INSTALACIÓN CANALETAS L=7.50"}</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14">#REF!</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AT1">#REF!</definedName>
    <definedName name="_____MAT10">#REF!</definedName>
    <definedName name="_____MAT11">#REF!</definedName>
    <definedName name="_____MAT1111">#REF!</definedName>
    <definedName name="_____MAT12">#REF!</definedName>
    <definedName name="_____MAT13">#REF!</definedName>
    <definedName name="_____MAT14">#REF!</definedName>
    <definedName name="_____MAT15">#REF!</definedName>
    <definedName name="_____MAT16">#REF!</definedName>
    <definedName name="_____MAT17">#REF!</definedName>
    <definedName name="_____MAT170">#REF!</definedName>
    <definedName name="_____MAT171">#REF!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4">#REF!</definedName>
    <definedName name="_____MAT5">#REF!</definedName>
    <definedName name="_____MAT6">#REF!</definedName>
    <definedName name="_____MAT7">#REF!</definedName>
    <definedName name="_____MAT8">#REF!</definedName>
    <definedName name="_____MAT832">#REF!</definedName>
    <definedName name="_____MAT9">#REF!</definedName>
    <definedName name="_____MAY88">#REF!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5">#REF!</definedName>
    <definedName name="_____MV6">#REF!</definedName>
    <definedName name="_____MV7">#REF!</definedName>
    <definedName name="_____MV8">#REF!</definedName>
    <definedName name="_____MV9">#REF!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OM01">#REF!</definedName>
    <definedName name="_____NOM02">#REF!</definedName>
    <definedName name="_____NOM03">#REF!</definedName>
    <definedName name="_____NOM1">#REF!</definedName>
    <definedName name="_____NOM2">#REF!</definedName>
    <definedName name="_____NOM3">#REF!</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0">#REF!</definedName>
    <definedName name="_____PJ50">#N/A</definedName>
    <definedName name="_____pj51">#N/A</definedName>
    <definedName name="_____PMT5671">#REF!</definedName>
    <definedName name="_____PMT5805">#REF!</definedName>
    <definedName name="_____PMT5806">#REF!</definedName>
    <definedName name="_____PMT5815">#REF!</definedName>
    <definedName name="_____PMT5820">#REF!</definedName>
    <definedName name="_____r" hidden="1">{"TAB1",#N/A,TRUE,"GENERAL";"TAB2",#N/A,TRUE,"GENERAL";"TAB3",#N/A,TRUE,"GENERAL";"TAB4",#N/A,TRUE,"GENERAL";"TAB5",#N/A,TRUE,"GENERAL"}</definedName>
    <definedName name="_____r4r" hidden="1">{"via1",#N/A,TRUE,"general";"via2",#N/A,TRUE,"general";"via3",#N/A,TRUE,"general"}</definedName>
    <definedName name="_____rc">#N/A</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 localSheetId="0">#REF!</definedName>
    <definedName name="_____SBC1">#REF!</definedName>
    <definedName name="_____SBC3" localSheetId="0">#REF!</definedName>
    <definedName name="_____SBC3">#REF!</definedName>
    <definedName name="_____SBC5" localSheetId="0">#REF!</definedName>
    <definedName name="_____SBC5">#REF!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Vol1">#REF!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 localSheetId="0">#REF!</definedName>
    <definedName name="____AFC1">#REF!</definedName>
    <definedName name="____AFC3" localSheetId="0">#REF!</definedName>
    <definedName name="____AFC3">#REF!</definedName>
    <definedName name="____AFC5" localSheetId="0">#REF!</definedName>
    <definedName name="____AFC5">#REF!</definedName>
    <definedName name="____aiu2">#REF!</definedName>
    <definedName name="____apu1">#REF!</definedName>
    <definedName name="____APU221">#N/A</definedName>
    <definedName name="____APU465">#N/A</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 localSheetId="0">#REF!</definedName>
    <definedName name="____BGC1">#REF!</definedName>
    <definedName name="____BGC3" localSheetId="0">#REF!</definedName>
    <definedName name="____BGC3">#REF!</definedName>
    <definedName name="____BGC5" localSheetId="0">#REF!</definedName>
    <definedName name="____BGC5">#REF!</definedName>
    <definedName name="____CAC1" localSheetId="0">#REF!</definedName>
    <definedName name="____CAC1">#REF!</definedName>
    <definedName name="____CAC3" localSheetId="0">#REF!</definedName>
    <definedName name="____CAC3">#REF!</definedName>
    <definedName name="____CAC5" localSheetId="0">#REF!</definedName>
    <definedName name="____CAC5">#REF!</definedName>
    <definedName name="____CAR1">#REF!</definedName>
    <definedName name="____CAR2">#REF!</definedName>
    <definedName name="____CAR3">#REF!</definedName>
    <definedName name="____CON123">#REF!</definedName>
    <definedName name="____DES1">#REF!</definedName>
    <definedName name="____DES2">#REF!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14">#REF!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MAT1">#REF!</definedName>
    <definedName name="____MAT10">#REF!</definedName>
    <definedName name="____MAT11">#REF!</definedName>
    <definedName name="____MAT1111">#REF!</definedName>
    <definedName name="____MAT12">#REF!</definedName>
    <definedName name="____MAT13">#REF!</definedName>
    <definedName name="____MAT14">#REF!</definedName>
    <definedName name="____MAT15">#REF!</definedName>
    <definedName name="____MAT16">#REF!</definedName>
    <definedName name="____MAT17">#REF!</definedName>
    <definedName name="____MAT170">#REF!</definedName>
    <definedName name="____MAT171">#REF!</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4">#REF!</definedName>
    <definedName name="____MAT5">#REF!</definedName>
    <definedName name="____MAT6">#REF!</definedName>
    <definedName name="____MAT7">#REF!</definedName>
    <definedName name="____MAT8">#REF!</definedName>
    <definedName name="____MAT832">#REF!</definedName>
    <definedName name="____MAT9">#REF!</definedName>
    <definedName name="____MAY88">#REF!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5">#REF!</definedName>
    <definedName name="____MV6">#REF!</definedName>
    <definedName name="____MV7">#REF!</definedName>
    <definedName name="____MV8">#REF!</definedName>
    <definedName name="____MV9">#REF!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OM01">#REF!</definedName>
    <definedName name="____NOM02">#REF!</definedName>
    <definedName name="____NOM03">#REF!</definedName>
    <definedName name="____NOM1">#REF!</definedName>
    <definedName name="____NOM2">#REF!</definedName>
    <definedName name="____NOM3">#REF!</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0">#REF!</definedName>
    <definedName name="____PJ50">#N/A</definedName>
    <definedName name="____pj51">#N/A</definedName>
    <definedName name="____PMT5671">#REF!</definedName>
    <definedName name="____PMT5805">#REF!</definedName>
    <definedName name="____PMT5806">#REF!</definedName>
    <definedName name="____PMT5815">#REF!</definedName>
    <definedName name="____PMT5820">#REF!</definedName>
    <definedName name="____r" hidden="1">{"TAB1",#N/A,TRUE,"GENERAL";"TAB2",#N/A,TRUE,"GENERAL";"TAB3",#N/A,TRUE,"GENERAL";"TAB4",#N/A,TRUE,"GENERAL";"TAB5",#N/A,TRUE,"GENERAL"}</definedName>
    <definedName name="____r4r" hidden="1">{"via1",#N/A,TRUE,"general";"via2",#N/A,TRUE,"general";"via3",#N/A,TRUE,"general"}</definedName>
    <definedName name="____rc">#N/A</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 localSheetId="0">#REF!</definedName>
    <definedName name="____SBC1">#REF!</definedName>
    <definedName name="____SBC3" localSheetId="0">#REF!</definedName>
    <definedName name="____SBC3">#REF!</definedName>
    <definedName name="____SBC5" localSheetId="0">#REF!</definedName>
    <definedName name="____SBC5">#REF!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C212">#REF!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#REF!</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Vol1">#REF!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 localSheetId="0">#REF!</definedName>
    <definedName name="___AFC1">#REF!</definedName>
    <definedName name="___AFC3" localSheetId="0">#REF!</definedName>
    <definedName name="___AFC3">#REF!</definedName>
    <definedName name="___AFC5" localSheetId="0">#REF!</definedName>
    <definedName name="___AFC5">#REF!</definedName>
    <definedName name="___aiu2">#REF!</definedName>
    <definedName name="___apu1">#REF!</definedName>
    <definedName name="___APU221">#N/A</definedName>
    <definedName name="___APU465">#N/A</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 localSheetId="0">#REF!</definedName>
    <definedName name="___BGC1">#REF!</definedName>
    <definedName name="___BGC3" localSheetId="0">#REF!</definedName>
    <definedName name="___BGC3">#REF!</definedName>
    <definedName name="___BGC5" localSheetId="0">#REF!</definedName>
    <definedName name="___BGC5">#REF!</definedName>
    <definedName name="___CAC1" localSheetId="0">#REF!</definedName>
    <definedName name="___CAC1">#REF!</definedName>
    <definedName name="___CAC3" localSheetId="0">#REF!</definedName>
    <definedName name="___CAC3">#REF!</definedName>
    <definedName name="___CAC5" localSheetId="0">#REF!</definedName>
    <definedName name="___CAC5">#REF!</definedName>
    <definedName name="___CAR1">#REF!</definedName>
    <definedName name="___CAR2">#REF!</definedName>
    <definedName name="___CAR3">#REF!</definedName>
    <definedName name="___CON123">#REF!</definedName>
    <definedName name="___DES1">#REF!</definedName>
    <definedName name="___DES2">#REF!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#REF!</definedName>
    <definedName name="___F4" hidden="1">{"SUMINISTRO E INSTALACIÓN CANALETAS L=7.50"}</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14">#REF!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AT1">#REF!</definedName>
    <definedName name="___MAT10">#REF!</definedName>
    <definedName name="___MAT11">#REF!</definedName>
    <definedName name="___MAT1111">#REF!</definedName>
    <definedName name="___MAT12">#REF!</definedName>
    <definedName name="___MAT13">#REF!</definedName>
    <definedName name="___MAT14">#REF!</definedName>
    <definedName name="___MAT15">#REF!</definedName>
    <definedName name="___MAT16">#REF!</definedName>
    <definedName name="___MAT17">#REF!</definedName>
    <definedName name="___MAT170">#REF!</definedName>
    <definedName name="___MAT171">#REF!</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4">#REF!</definedName>
    <definedName name="___MAT5">#REF!</definedName>
    <definedName name="___MAT6">#REF!</definedName>
    <definedName name="___MAT7">#REF!</definedName>
    <definedName name="___MAT8">#REF!</definedName>
    <definedName name="___MAT832">#REF!</definedName>
    <definedName name="___MAT9">#REF!</definedName>
    <definedName name="___MAY88">#REF!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5">#REF!</definedName>
    <definedName name="___MV6">#REF!</definedName>
    <definedName name="___MV7">#REF!</definedName>
    <definedName name="___MV8">#REF!</definedName>
    <definedName name="___MV9">#REF!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OM01">#REF!</definedName>
    <definedName name="___NOM02">#REF!</definedName>
    <definedName name="___NOM03">#REF!</definedName>
    <definedName name="___NOM1">#REF!</definedName>
    <definedName name="___NOM2">#REF!</definedName>
    <definedName name="___NOM3">#REF!</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0">#REF!</definedName>
    <definedName name="___PJ50">#N/A</definedName>
    <definedName name="___pj51">#N/A</definedName>
    <definedName name="___PMT5671">#REF!</definedName>
    <definedName name="___PMT5805">#REF!</definedName>
    <definedName name="___PMT5806">#REF!</definedName>
    <definedName name="___PMT5815">#REF!</definedName>
    <definedName name="___PMT5820">#REF!</definedName>
    <definedName name="___PRE1">#REF!</definedName>
    <definedName name="___r" hidden="1">{"TAB1",#N/A,TRUE,"GENERAL";"TAB2",#N/A,TRUE,"GENERAL";"TAB3",#N/A,TRUE,"GENERAL";"TAB4",#N/A,TRUE,"GENERAL";"TAB5",#N/A,TRUE,"GENERAL"}</definedName>
    <definedName name="___r4r" hidden="1">{"via1",#N/A,TRUE,"general";"via2",#N/A,TRUE,"general";"via3",#N/A,TRUE,"general"}</definedName>
    <definedName name="___rc">#N/A</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 localSheetId="0">#REF!</definedName>
    <definedName name="___SBC1">#REF!</definedName>
    <definedName name="___SBC3" localSheetId="0">#REF!</definedName>
    <definedName name="___SBC3">#REF!</definedName>
    <definedName name="___SBC5" localSheetId="0">#REF!</definedName>
    <definedName name="___SBC5">#REF!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ol1">#REF!</definedName>
    <definedName name="___Wt27">#REF!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AMAIN" localSheetId="0" hidden="1">#REF!</definedName>
    <definedName name="__123Graph_AMAIN" hidden="1">#REF!</definedName>
    <definedName name="__123Graph_Bcaja" hidden="1">#REF!</definedName>
    <definedName name="__123Graph_BCart_AnticAdic" hidden="1">#REF!</definedName>
    <definedName name="__123Graph_BMAIN" localSheetId="0" hidden="1">#REF!</definedName>
    <definedName name="__123Graph_BMAIN"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MAIN" localSheetId="0" hidden="1">#REF!</definedName>
    <definedName name="__123Graph_XMAIN" hidden="1">#REF!</definedName>
    <definedName name="__1Excel_BuiltIn_Print_Area_1_1_1">#REF!</definedName>
    <definedName name="__1Sin_nombre">#REF!</definedName>
    <definedName name="__2Excel_BuiltIn_Print_Titles_1_1_1_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#REF!</definedName>
    <definedName name="__adi2">#REF!</definedName>
    <definedName name="__AFC1" localSheetId="0">#REF!</definedName>
    <definedName name="__AFC1">#REF!</definedName>
    <definedName name="__AFC3" localSheetId="0">#REF!</definedName>
    <definedName name="__AFC3">#REF!</definedName>
    <definedName name="__AFC5" localSheetId="0">#REF!</definedName>
    <definedName name="__AFC5">#REF!</definedName>
    <definedName name="__aiu2">#REF!</definedName>
    <definedName name="__ALL4">#REF!</definedName>
    <definedName name="__apu1">#REF!</definedName>
    <definedName name="__APU221">#N/A</definedName>
    <definedName name="__APU465">#N/A</definedName>
    <definedName name="__B104067">#REF!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93008">#REF!</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 localSheetId="0">#REF!</definedName>
    <definedName name="__BGC1">#REF!</definedName>
    <definedName name="__BGC3" localSheetId="0">#REF!</definedName>
    <definedName name="__BGC3">#REF!</definedName>
    <definedName name="__BGC5" localSheetId="0">#REF!</definedName>
    <definedName name="__BGC5">#REF!</definedName>
    <definedName name="__CAC1" localSheetId="0">#REF!</definedName>
    <definedName name="__CAC1">#REF!</definedName>
    <definedName name="__CAC3" localSheetId="0">#REF!</definedName>
    <definedName name="__CAC3">#REF!</definedName>
    <definedName name="__CAC5" localSheetId="0">#REF!</definedName>
    <definedName name="__CAC5">#REF!</definedName>
    <definedName name="__CAR1">#REF!</definedName>
    <definedName name="__CAR2">#REF!</definedName>
    <definedName name="__CAR3">#REF!</definedName>
    <definedName name="__CON123">#REF!</definedName>
    <definedName name="__CON2200">#REF!</definedName>
    <definedName name="__CON2500">#REF!</definedName>
    <definedName name="__con3000">#REF!</definedName>
    <definedName name="__D128899">#REF!</definedName>
    <definedName name="__D77032">#REF!</definedName>
    <definedName name="__DES1">#REF!</definedName>
    <definedName name="__DES2">#REF!</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#REF!</definedName>
    <definedName name="__EST10">#N/A</definedName>
    <definedName name="__EST11">#N/A</definedName>
    <definedName name="__EST12">#N/A</definedName>
    <definedName name="__EST13">#N/A</definedName>
    <definedName name="__EST14">#N/A</definedName>
    <definedName name="__EST15">#N/A</definedName>
    <definedName name="__EST16">#N/A</definedName>
    <definedName name="__EST17">#N/A</definedName>
    <definedName name="__EST18">#N/A</definedName>
    <definedName name="__EST19">#N/A</definedName>
    <definedName name="__EST2">#N/A</definedName>
    <definedName name="__EST23">#REF!</definedName>
    <definedName name="__EST3">#N/A</definedName>
    <definedName name="__EST4">#N/A</definedName>
    <definedName name="__EST5">#N/A</definedName>
    <definedName name="__EST6">#N/A</definedName>
    <definedName name="__EST7">#N/A</definedName>
    <definedName name="__EST8">#N/A</definedName>
    <definedName name="__EST9">#N/A</definedName>
    <definedName name="__ETR13">#REF!</definedName>
    <definedName name="__EXC1">#N/A</definedName>
    <definedName name="__EXC10">#N/A</definedName>
    <definedName name="__EXC11">#N/A</definedName>
    <definedName name="__EXC12">#N/A</definedName>
    <definedName name="__EXC2">#N/A</definedName>
    <definedName name="__EXC3">#N/A</definedName>
    <definedName name="__EXC4">#N/A</definedName>
    <definedName name="__EXC5">#N/A</definedName>
    <definedName name="__EXC6">#N/A</definedName>
    <definedName name="__EXC7">#N/A</definedName>
    <definedName name="__EXC8">#N/A</definedName>
    <definedName name="__EXC9">#N/A</definedName>
    <definedName name="__F">#REF!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#N/A</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14">#REF!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AT1">#REF!</definedName>
    <definedName name="__MAT10">#REF!</definedName>
    <definedName name="__MAT11">#REF!</definedName>
    <definedName name="__MAT1111">#REF!</definedName>
    <definedName name="__MAT12">#REF!</definedName>
    <definedName name="__MAT13">#REF!</definedName>
    <definedName name="__MAT14">#REF!</definedName>
    <definedName name="__MAT15">#REF!</definedName>
    <definedName name="__MAT16">#REF!</definedName>
    <definedName name="__MAT17">#REF!</definedName>
    <definedName name="__MAT170">#REF!</definedName>
    <definedName name="__MAT171">#REF!</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4">#REF!</definedName>
    <definedName name="__MAT5">#REF!</definedName>
    <definedName name="__MAT6">#REF!</definedName>
    <definedName name="__MAT7">#REF!</definedName>
    <definedName name="__MAT8">#REF!</definedName>
    <definedName name="__MAT832">#REF!</definedName>
    <definedName name="__MAT9">#REF!</definedName>
    <definedName name="__MAY88">#REF!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or15">#REF!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5">#REF!</definedName>
    <definedName name="__MV6">#REF!</definedName>
    <definedName name="__MV7">#REF!</definedName>
    <definedName name="__MV8">#REF!</definedName>
    <definedName name="__MV9">#REF!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M01">#REF!</definedName>
    <definedName name="__NOM02">#REF!</definedName>
    <definedName name="__NOM03">#REF!</definedName>
    <definedName name="__NOM1">#REF!</definedName>
    <definedName name="__NOM2">#REF!</definedName>
    <definedName name="__NOM3">#REF!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0">#REF!</definedName>
    <definedName name="__PJ50">#N/A</definedName>
    <definedName name="__pj51">#N/A</definedName>
    <definedName name="__PMT5671">#REF!</definedName>
    <definedName name="__PMT5805">#REF!</definedName>
    <definedName name="__PMT5806">#REF!</definedName>
    <definedName name="__PMT5815">#REF!</definedName>
    <definedName name="__PMT5820">#REF!</definedName>
    <definedName name="__PR1">#REF!</definedName>
    <definedName name="__PRE1">#REF!</definedName>
    <definedName name="__PRE12">#REF!</definedName>
    <definedName name="__r" hidden="1">{"TAB1",#N/A,TRUE,"GENERAL";"TAB2",#N/A,TRUE,"GENERAL";"TAB3",#N/A,TRUE,"GENERAL";"TAB4",#N/A,TRUE,"GENERAL";"TAB5",#N/A,TRUE,"GENERAL"}</definedName>
    <definedName name="__r4r" hidden="1">{"via1",#N/A,TRUE,"general";"via2",#N/A,TRUE,"general";"via3",#N/A,TRUE,"general"}</definedName>
    <definedName name="__rc">#N/A</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 localSheetId="0">#REF!</definedName>
    <definedName name="__SBC1">#REF!</definedName>
    <definedName name="__SBC3" localSheetId="0">#REF!</definedName>
    <definedName name="__SBC3">#REF!</definedName>
    <definedName name="__SBC5" localSheetId="0">#REF!</definedName>
    <definedName name="__SBC5">#REF!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C212">#REF!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#REF!</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#REF!</definedName>
    <definedName name="__Wt27">#REF!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Print_Area_1">#REF!</definedName>
    <definedName name="__xlnm.Print_Area_2">#REF!</definedName>
    <definedName name="__xlnm.Print_Titles_1">#REF!</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123Graph_ACart_Utilidad" hidden="1">#REF!</definedName>
    <definedName name="_1__123Graph_AM_O_PTE" hidden="1">#REF!</definedName>
    <definedName name="_19Excel_BuiltIn_Print_Area_1_1_1">#REF!</definedName>
    <definedName name="_1Excel_BuiltIn_Print_Area_1_1">#REF!</definedName>
    <definedName name="_1Excel_BuiltIn_Print_Area_1_1_1">#REF!</definedName>
    <definedName name="_1Sin_nombre">#REF!</definedName>
    <definedName name="_1VENTA_UNIDADES">#REF!</definedName>
    <definedName name="_2__123Graph_BCart_Utilidad" hidden="1">#REF!</definedName>
    <definedName name="_2__123Graph_BM_O_PTE" hidden="1">#REF!</definedName>
    <definedName name="_25Excel_BuiltIn_Print_Titles_1_1_1_1">#REF!</definedName>
    <definedName name="_2Excel_BuiltIn_Print_Titles_1_1_1_1">#REF!</definedName>
    <definedName name="_3__123Graph_CCart_Utilidad" hidden="1">#REF!</definedName>
    <definedName name="_3__123Graph_CM_O_PTE" hidden="1">#REF!</definedName>
    <definedName name="_4__123Graph_LBL_ACart_Utilidad" hidden="1">#REF!</definedName>
    <definedName name="_4__123Graph_LBL_AM_O_PTE" hidden="1">#REF!</definedName>
    <definedName name="_5__123Graph_LBL_BCart_Utilidad" hidden="1">#REF!</definedName>
    <definedName name="_5__123Graph_LBL_BM_O_PTE" hidden="1">#REF!</definedName>
    <definedName name="_6__123Graph_LBL_CCart_Utilidad" hidden="1">#REF!</definedName>
    <definedName name="_6__123Graph_LBL_CM_O_PTE" hidden="1">#REF!</definedName>
    <definedName name="_600x15">#REF!</definedName>
    <definedName name="_600x16">#REF!</definedName>
    <definedName name="_7__123Graph_XCart_Utilidad" hidden="1">#REF!</definedName>
    <definedName name="_7__123Graph_XM_O_PTE" hidden="1">#REF!</definedName>
    <definedName name="_a">#REF!</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559430">#REF!</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di1">#REF!</definedName>
    <definedName name="_adi2">#REF!</definedName>
    <definedName name="_AFC1" localSheetId="0">#REF!</definedName>
    <definedName name="_AFC1">#REF!</definedName>
    <definedName name="_AFC3" localSheetId="0">#REF!</definedName>
    <definedName name="_AFC3">#REF!</definedName>
    <definedName name="_AFC5" localSheetId="0">#REF!</definedName>
    <definedName name="_AFC5">#REF!</definedName>
    <definedName name="_aiu2">#REF!</definedName>
    <definedName name="_ALL4">#REF!</definedName>
    <definedName name="_APU1" localSheetId="0">#REF!</definedName>
    <definedName name="_APU1">#N/A</definedName>
    <definedName name="_APU10" localSheetId="0">#REF!</definedName>
    <definedName name="_APU10">#N/A</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 localSheetId="0">#REF!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 localSheetId="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 localSheetId="0">#REF!</definedName>
    <definedName name="_APU14">#REF!</definedName>
    <definedName name="_APU1401">#REF!</definedName>
    <definedName name="_APU1402">#REF!</definedName>
    <definedName name="_APU1403">#REF!</definedName>
    <definedName name="_APU1404">#REF!</definedName>
    <definedName name="_APU15" localSheetId="0">#REF!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 localSheetId="0">#REF!</definedName>
    <definedName name="_APU18">#REF!</definedName>
    <definedName name="_APU19">#REF!</definedName>
    <definedName name="_APU2" localSheetId="0">#REF!</definedName>
    <definedName name="_APU2">#N/A</definedName>
    <definedName name="_APU20" localSheetId="0">#REF!</definedName>
    <definedName name="_APU20">#N/A</definedName>
    <definedName name="_APU21" localSheetId="0">#REF!</definedName>
    <definedName name="_APU21">#REF!</definedName>
    <definedName name="_APU22" localSheetId="0">#REF!</definedName>
    <definedName name="_APU22">#REF!</definedName>
    <definedName name="_APU221">#N/A</definedName>
    <definedName name="_APU23" localSheetId="0">#REF!</definedName>
    <definedName name="_APU23">#REF!</definedName>
    <definedName name="_APU24">#REF!</definedName>
    <definedName name="_APU25" localSheetId="0">#REF!</definedName>
    <definedName name="_APU25">#REF!</definedName>
    <definedName name="_APU26" localSheetId="0">#REF!</definedName>
    <definedName name="_APU26">#REF!</definedName>
    <definedName name="_APU27" localSheetId="0">#REF!</definedName>
    <definedName name="_APU27">#REF!</definedName>
    <definedName name="_APU28" localSheetId="0">#REF!</definedName>
    <definedName name="_APU28">#REF!</definedName>
    <definedName name="_APU3" localSheetId="0">#REF!</definedName>
    <definedName name="_APU3">#N/A</definedName>
    <definedName name="_APU30" localSheetId="0">#REF!</definedName>
    <definedName name="_APU30">#N/A</definedName>
    <definedName name="_APU31" localSheetId="0">#REF!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 localSheetId="0">#REF!</definedName>
    <definedName name="_APU38">#REF!</definedName>
    <definedName name="_APU39">#REF!</definedName>
    <definedName name="_APU4" localSheetId="0">#REF!</definedName>
    <definedName name="_APU4">#N/A</definedName>
    <definedName name="_APU41" localSheetId="0">#REF!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 localSheetId="0">#REF!</definedName>
    <definedName name="_APU42">#REF!</definedName>
    <definedName name="_APU43" localSheetId="0">#REF!</definedName>
    <definedName name="_APU43">#REF!</definedName>
    <definedName name="_APU44" localSheetId="0">#REF!</definedName>
    <definedName name="_APU44">#REF!</definedName>
    <definedName name="_APU45" localSheetId="0">#REF!</definedName>
    <definedName name="_APU45">#REF!</definedName>
    <definedName name="_APU46" localSheetId="0">#REF!</definedName>
    <definedName name="_APU46">#REF!</definedName>
    <definedName name="_APU465">#N/A</definedName>
    <definedName name="_APU47" localSheetId="0">#REF!</definedName>
    <definedName name="_APU47">#REF!</definedName>
    <definedName name="_APU48" localSheetId="0">#REF!</definedName>
    <definedName name="_APU48">#REF!</definedName>
    <definedName name="_APU49" localSheetId="0">#REF!</definedName>
    <definedName name="_APU49">#REF!</definedName>
    <definedName name="_APU5" localSheetId="0">#REF!</definedName>
    <definedName name="_APU5">#N/A</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 localSheetId="0">#REF!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 localSheetId="0">#REF!</definedName>
    <definedName name="_APU53">#REF!</definedName>
    <definedName name="_APU530">#REF!</definedName>
    <definedName name="_APU531">#REF!</definedName>
    <definedName name="_APU532">#REF!</definedName>
    <definedName name="_APU533">#REF!</definedName>
    <definedName name="_APU54" localSheetId="0">#REF!</definedName>
    <definedName name="_APU54">#REF!</definedName>
    <definedName name="_APU55">#REF!</definedName>
    <definedName name="_APU56">#REF!</definedName>
    <definedName name="_APU57">#REF!</definedName>
    <definedName name="_APU58">#REF!</definedName>
    <definedName name="_APU59" localSheetId="0">#REF!</definedName>
    <definedName name="_APU59">#REF!</definedName>
    <definedName name="_APU6" localSheetId="0">#REF!</definedName>
    <definedName name="_APU6">#N/A</definedName>
    <definedName name="_APU60" localSheetId="0">#REF!</definedName>
    <definedName name="_APU60">#N/A</definedName>
    <definedName name="_APU61" localSheetId="0">#REF!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 localSheetId="0">#REF!</definedName>
    <definedName name="_APU64">#REF!</definedName>
    <definedName name="_APU65" localSheetId="0">#REF!</definedName>
    <definedName name="_APU65">#REF!</definedName>
    <definedName name="_APU66" localSheetId="0">#REF!</definedName>
    <definedName name="_APU66">#REF!</definedName>
    <definedName name="_APU67">#REF!</definedName>
    <definedName name="_APU68">#REF!</definedName>
    <definedName name="_APU69">#REF!</definedName>
    <definedName name="_APU7" localSheetId="0">#REF!</definedName>
    <definedName name="_APU7">#N/A</definedName>
    <definedName name="_APU71">#REF!</definedName>
    <definedName name="_APU72" localSheetId="0">#REF!</definedName>
    <definedName name="_APU72">#REF!</definedName>
    <definedName name="_APU73">#REF!</definedName>
    <definedName name="_APU74" localSheetId="0">#REF!</definedName>
    <definedName name="_APU74">#REF!</definedName>
    <definedName name="_APU75" localSheetId="0">#REF!</definedName>
    <definedName name="_APU75">#REF!</definedName>
    <definedName name="_APU76" localSheetId="0">#REF!</definedName>
    <definedName name="_APU76">#REF!</definedName>
    <definedName name="_APU77" localSheetId="0">#REF!</definedName>
    <definedName name="_APU77">#REF!</definedName>
    <definedName name="_APU78" localSheetId="0">#REF!</definedName>
    <definedName name="_APU78">#REF!</definedName>
    <definedName name="_apu79" localSheetId="0">#REF!</definedName>
    <definedName name="_apu79">#N/A</definedName>
    <definedName name="_APU8" localSheetId="0">#REF!</definedName>
    <definedName name="_APU8">#N/A</definedName>
    <definedName name="_APU80" localSheetId="0">#REF!</definedName>
    <definedName name="_APU80">#N/A</definedName>
    <definedName name="_APU81" localSheetId="0">#REF!</definedName>
    <definedName name="_APU81">#REF!</definedName>
    <definedName name="_APU810">#REF!</definedName>
    <definedName name="_APU811">#REF!</definedName>
    <definedName name="_APU812">#REF!</definedName>
    <definedName name="_APU813">#REF!</definedName>
    <definedName name="_APU814">#REF!</definedName>
    <definedName name="_APU82" localSheetId="0">#REF!</definedName>
    <definedName name="_APU82">#REF!</definedName>
    <definedName name="_APU83" localSheetId="0">#REF!</definedName>
    <definedName name="_APU83">#REF!</definedName>
    <definedName name="_APU84" localSheetId="0">#REF!</definedName>
    <definedName name="_APU84">#REF!</definedName>
    <definedName name="_APU85" localSheetId="0">#REF!</definedName>
    <definedName name="_APU85">#REF!</definedName>
    <definedName name="_APU86" localSheetId="0">#REF!</definedName>
    <definedName name="_APU86">#REF!</definedName>
    <definedName name="_APU87">#REF!</definedName>
    <definedName name="_APU88">#REF!</definedName>
    <definedName name="_APU89">#REF!</definedName>
    <definedName name="_APU9" localSheetId="0">#REF!</definedName>
    <definedName name="_APU9">#N/A</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B104067" localSheetId="0">#REF!</definedName>
    <definedName name="_B104067">#REF!</definedName>
    <definedName name="_b104068" localSheetId="0">#REF!</definedName>
    <definedName name="_B104068">#REF!</definedName>
    <definedName name="_B1040681">#REF!</definedName>
    <definedName name="_b104069">#REF!</definedName>
    <definedName name="_B11">#REF!</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93008" localSheetId="0">#REF!</definedName>
    <definedName name="_B93008">#REF!</definedName>
    <definedName name="_B93009">#REF!</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 localSheetId="0">#REF!</definedName>
    <definedName name="_BGC1">#REF!</definedName>
    <definedName name="_BGC3" localSheetId="0">#REF!</definedName>
    <definedName name="_BGC3">#REF!</definedName>
    <definedName name="_BGC5" localSheetId="0">#REF!</definedName>
    <definedName name="_BGC5">#REF!</definedName>
    <definedName name="_CAC1" localSheetId="0">#REF!</definedName>
    <definedName name="_CAC1">#REF!</definedName>
    <definedName name="_CAC3" localSheetId="0">#REF!</definedName>
    <definedName name="_CAC3">#REF!</definedName>
    <definedName name="_CAC5" localSheetId="0">#REF!</definedName>
    <definedName name="_CAC5">#REF!</definedName>
    <definedName name="_CAL1">#REF!</definedName>
    <definedName name="_CAL2">#REF!</definedName>
    <definedName name="_CAL3">#REF!</definedName>
    <definedName name="_CAL4">#REF!</definedName>
    <definedName name="_CAP1" localSheetId="0">#N/A</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AR1">#REF!</definedName>
    <definedName name="_CAR2">#REF!</definedName>
    <definedName name="_CAR3">#REF!</definedName>
    <definedName name="_CAR4">#REF!</definedName>
    <definedName name="_CON123">#REF!</definedName>
    <definedName name="_CON2200">#REF!</definedName>
    <definedName name="_CON2500">#REF!</definedName>
    <definedName name="_con3000">#REF!</definedName>
    <definedName name="_D128899" localSheetId="0">#REF!</definedName>
    <definedName name="_D128899">#REF!</definedName>
    <definedName name="_D128900">#REF!</definedName>
    <definedName name="_d129000">#REF!</definedName>
    <definedName name="_D77032" localSheetId="0">#REF!</definedName>
    <definedName name="_D77032">#REF!</definedName>
    <definedName name="_d77033" localSheetId="0">#REF!</definedName>
    <definedName name="_d77033">#REF!</definedName>
    <definedName name="_D770333">#REF!</definedName>
    <definedName name="_DES1">#REF!</definedName>
    <definedName name="_DES2">#REF!</definedName>
    <definedName name="_Dist_Bin" hidden="1">#REF!</definedName>
    <definedName name="_Dist_Values" hidden="1">#REF!</definedName>
    <definedName name="_E">#REF!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#REF!</definedName>
    <definedName name="_EST10">#REF!</definedName>
    <definedName name="_EST11">#REF!</definedName>
    <definedName name="_EST12">#REF!</definedName>
    <definedName name="_est121">#REF!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25">#REF!</definedName>
    <definedName name="_EST3">#REF!</definedName>
    <definedName name="_EST4">#REF!</definedName>
    <definedName name="_EST5">#REF!</definedName>
    <definedName name="_EST53">#REF!</definedName>
    <definedName name="_est589">#REF!</definedName>
    <definedName name="_EST6">#REF!</definedName>
    <definedName name="_EST7">#REF!</definedName>
    <definedName name="_EST8">#REF!</definedName>
    <definedName name="_EST9">#REF!</definedName>
    <definedName name="_EST90">#REF!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4" hidden="1">{"SUMINISTRO E INSTALACIÓN CANALETAS L=7.50"}</definedName>
    <definedName name="_Fill" hidden="1">#REF!</definedName>
    <definedName name="_xlnm._FilterDatabase" localSheetId="1" hidden="1">'Propuesta Economica (OFICIAL)'!$A$16:$H$33</definedName>
    <definedName name="_g">#REF!</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nf1">#N/A</definedName>
    <definedName name="_INV91">#REF!</definedName>
    <definedName name="_INV92">#REF!</definedName>
    <definedName name="_INV93">#REF!</definedName>
    <definedName name="_INV94">#REF!</definedName>
    <definedName name="_IPC2002">#REF!</definedName>
    <definedName name="_IPC2010">#REF!</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14">#REF!</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#REF!</definedName>
    <definedName name="_MAT1">#REF!</definedName>
    <definedName name="_MAT10">#REF!</definedName>
    <definedName name="_MAT11">#REF!</definedName>
    <definedName name="_MAT1111">#REF!</definedName>
    <definedName name="_MAT12">#REF!</definedName>
    <definedName name="_MAT13">#REF!</definedName>
    <definedName name="_MAT14">#REF!</definedName>
    <definedName name="_MAT15">#REF!</definedName>
    <definedName name="_MAT16">#REF!</definedName>
    <definedName name="_MAT17">#REF!</definedName>
    <definedName name="_MAT170">#REF!</definedName>
    <definedName name="_MAT171">#REF!</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4">#REF!</definedName>
    <definedName name="_MAT5">#REF!</definedName>
    <definedName name="_MAT6">#REF!</definedName>
    <definedName name="_MAT7">#REF!</definedName>
    <definedName name="_MAT8">#REF!</definedName>
    <definedName name="_MAT832">#REF!</definedName>
    <definedName name="_MAT9">#REF!</definedName>
    <definedName name="_MAY88">#REF!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r15">#REF!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5">#REF!</definedName>
    <definedName name="_MV6">#REF!</definedName>
    <definedName name="_MV7">#REF!</definedName>
    <definedName name="_MV8">#REF!</definedName>
    <definedName name="_MV9">#REF!</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a" hidden="1">#REF!</definedName>
    <definedName name="_nbvc_">#REF!</definedName>
    <definedName name="_NOM01">#REF!</definedName>
    <definedName name="_NOM02">#REF!</definedName>
    <definedName name="_NOM03">#REF!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rder1" localSheetId="0" hidden="1">0</definedName>
    <definedName name="_Order1" hidden="1">255</definedName>
    <definedName name="_Order2" localSheetId="0"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 localSheetId="0">#REF!</definedName>
    <definedName name="_PJ50">#N/A</definedName>
    <definedName name="_pj51">#N/A</definedName>
    <definedName name="_PMT5671">#REF!</definedName>
    <definedName name="_PMT5805">#REF!</definedName>
    <definedName name="_PMT5806">#REF!</definedName>
    <definedName name="_PMT5815">#REF!</definedName>
    <definedName name="_PMT5820">#REF!</definedName>
    <definedName name="_PR1">#REF!</definedName>
    <definedName name="_PRE1">#REF!</definedName>
    <definedName name="_PRE12">#REF!</definedName>
    <definedName name="_puertametalica22x245">#REF!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1_">#REF!</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c">#N/A</definedName>
    <definedName name="_Regression_Out" hidden="1">#REF!</definedName>
    <definedName name="_Regression_X" hidden="1">#REF!</definedName>
    <definedName name="_REGRESSION_XNJA" hidden="1">#REF!</definedName>
    <definedName name="_Regression_Y" hidden="1">#REF!</definedName>
    <definedName name="_REWQ">#REF!</definedName>
    <definedName name="_REWQ1">#REF!</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ac1" localSheetId="0">#REF!</definedName>
    <definedName name="_sac1">#REF!</definedName>
    <definedName name="_SAL1">#REF!</definedName>
    <definedName name="_SBC1" localSheetId="0">#REF!</definedName>
    <definedName name="_SBC1">#REF!</definedName>
    <definedName name="_SBC3" localSheetId="0">#REF!</definedName>
    <definedName name="_SBC3">#REF!</definedName>
    <definedName name="_SBC5" localSheetId="0">#REF!</definedName>
    <definedName name="_SBC5">#REF!</definedName>
    <definedName name="_scenchg1" hidden="1">#REF!</definedName>
    <definedName name="_SCx15">#REF!</definedName>
    <definedName name="_SCx16">#REF!</definedName>
    <definedName name="_sfdg">#REF!</definedName>
    <definedName name="_Sort" hidden="1">#REF!</definedName>
    <definedName name="_SortNJA"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C212" localSheetId="0">#REF!</definedName>
    <definedName name="_TC212">#REF!</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1">#REF!</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ol1">#REF!</definedName>
    <definedName name="_Wt27">#REF!</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FD2">#REF!</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#REF!</definedName>
    <definedName name="A.1" localSheetId="0">#REF!</definedName>
    <definedName name="A.1">#REF!</definedName>
    <definedName name="A_impresión_IM">#REF!</definedName>
    <definedName name="A_impresión_IM_2">#REF!</definedName>
    <definedName name="A0" localSheetId="0">#REF!</definedName>
    <definedName name="A0">#N/A</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0">#REF!</definedName>
    <definedName name="AA">#REF!</definedName>
    <definedName name="aaa">#REF!</definedName>
    <definedName name="AAAA" localSheetId="0">#REF!</definedName>
    <definedName name="AAAA">#REF!</definedName>
    <definedName name="AAAAA">#REF!</definedName>
    <definedName name="AAAAAAAAAA">#REF!</definedName>
    <definedName name="AAAAAAAAAAAAAAAAAAAA">#REF!</definedName>
    <definedName name="AAAAAAAAAAAAAAAAAAFFFFFFFFFFFFFFF">#REF!</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AAAZZZZ">#REF!</definedName>
    <definedName name="AAC" localSheetId="0">#REF!</definedName>
    <definedName name="AAC">#REF!</definedName>
    <definedName name="AADOQUINVEH">#REF!</definedName>
    <definedName name="AANDENES">#REF!</definedName>
    <definedName name="aas" localSheetId="0" hidden="1">{"TAB1",#N/A,TRUE,"GENERAL";"TAB2",#N/A,TRUE,"GENERAL";"TAB3",#N/A,TRUE,"GENERAL";"TAB4",#N/A,TRUE,"GENERAL";"TAB5",#N/A,TRUE,"GENERAL"}</definedName>
    <definedName name="aas">#REF!</definedName>
    <definedName name="AASADSD">#REF!</definedName>
    <definedName name="ab">#REF!</definedName>
    <definedName name="abc">#REF!</definedName>
    <definedName name="abd">#REF!</definedName>
    <definedName name="abf">#REF!</definedName>
    <definedName name="ABG" localSheetId="0">#REF!</definedName>
    <definedName name="ABG">#REF!</definedName>
    <definedName name="ABNA">#N/A</definedName>
    <definedName name="ABR">#REF!</definedName>
    <definedName name="ABRAZADERA_DOBLE_ALA_1_5">#REF!</definedName>
    <definedName name="absc" localSheetId="0">#REF!</definedName>
    <definedName name="absc">#REF!</definedName>
    <definedName name="absc_" localSheetId="0">#REF!</definedName>
    <definedName name="absc_">#REF!</definedName>
    <definedName name="absc_1" localSheetId="0">#REF!</definedName>
    <definedName name="absc_1">#REF!</definedName>
    <definedName name="absc1">#REF!</definedName>
    <definedName name="ABSOL">#REF!</definedName>
    <definedName name="AC">#N/A</definedName>
    <definedName name="ACALZADA">#REF!</definedName>
    <definedName name="acc">#REF!</definedName>
    <definedName name="ACCE2">#REF!</definedName>
    <definedName name="ACCE4">#REF!</definedName>
    <definedName name="ACCE6">#REF!</definedName>
    <definedName name="Accesorios_de_anclaje" localSheetId="0">#REF!</definedName>
    <definedName name="Accesorios_de_anclaje">#REF!</definedName>
    <definedName name="ACCESORIOS_PARA_TANQUE_ALMACENAMIENTO_2000_LTS">#REF!</definedName>
    <definedName name="ACCESORIOS_PVC_AGUAS_LLUVIAS_3">#REF!</definedName>
    <definedName name="ACCESORIOS_PVC_SANITARIOS_2">#REF!</definedName>
    <definedName name="ACCESORIOS_PVC_SANITARIOS_4">#REF!</definedName>
    <definedName name="ACCESORIOS_PVC_TUBERIA_1_2">#REF!</definedName>
    <definedName name="ACCESORIOS_PVC_TUBERIA_3_4">#REF!</definedName>
    <definedName name="AccessDatabase" hidden="1">"A:\SAIN.mdb"</definedName>
    <definedName name="aceite_quemado">#REF!</definedName>
    <definedName name="ACELERANTE">#REF!</definedName>
    <definedName name="ACERO" localSheetId="0">#REF!</definedName>
    <definedName name="ACERO">#REF!</definedName>
    <definedName name="ACERO_3700_PSI">#REF!</definedName>
    <definedName name="ACERO_60000_PSI">#REF!</definedName>
    <definedName name="acero_cim4">#REF!</definedName>
    <definedName name="acero_corrugado_diám._1_2_pg">#REF!</definedName>
    <definedName name="ACERO_DE_REFUERZO_60000">#REF!</definedName>
    <definedName name="acero_est_tot">#REF!,#REF!</definedName>
    <definedName name="acero_est1">#REF!</definedName>
    <definedName name="acero_est4">#REF!</definedName>
    <definedName name="acero_liso_diám._1_2_pg">#REF!</definedName>
    <definedName name="acero_liso_diám._1_4_pg">#REF!</definedName>
    <definedName name="acero_liso_diám._1_pg">#REF!</definedName>
    <definedName name="acero_liso_diám._3_4_pg">#REF!</definedName>
    <definedName name="acero_liso_diám._3_8_pg">#REF!</definedName>
    <definedName name="acero_liso_diám._5_8_pg">#REF!</definedName>
    <definedName name="acero_liso_diám._7_8_pg">#REF!</definedName>
    <definedName name="ACERO40">#REF!</definedName>
    <definedName name="ACERO60">#REF!</definedName>
    <definedName name="AceroCaseta" hidden="1">#REF!</definedName>
    <definedName name="ACEROCORRUG">#REF!</definedName>
    <definedName name="ACEROLISO">#REF!</definedName>
    <definedName name="Acido_oxálico" localSheetId="0">#REF!</definedName>
    <definedName name="Acido_oxálico">#REF!</definedName>
    <definedName name="ACOM">#N/A</definedName>
    <definedName name="Acometidas">#REF!</definedName>
    <definedName name="acondicionamientopozo">#REF!</definedName>
    <definedName name="ACOPLE_CANAL_AMAZONA_BAJANTE">#REF!</definedName>
    <definedName name="ACOPLE_SANITARIO">#REF!</definedName>
    <definedName name="ACT" localSheetId="0">#REF!</definedName>
    <definedName name="ACT">#REF!</definedName>
    <definedName name="ACTA">#REF!</definedName>
    <definedName name="ACTIVIDAD">#REF!</definedName>
    <definedName name="ACTIVIDADES" comment="Items">#REF!</definedName>
    <definedName name="Actividades_Macro">#REF!</definedName>
    <definedName name="ACTIVO_NUEVO_ACUEDUCTO">#REF!</definedName>
    <definedName name="ACTIVO_NUEVO_ALCANTARILLADO">#REF!</definedName>
    <definedName name="activos" localSheetId="0">#REF!</definedName>
    <definedName name="activos">#REF!</definedName>
    <definedName name="ACTIVOS_ACUEDUCTO">#REF!</definedName>
    <definedName name="ACTIVOS_ALCANTARILLADO">#REF!</definedName>
    <definedName name="actores">#REF!</definedName>
    <definedName name="AD" localSheetId="0" hidden="1">{#N/A,#N/A,TRUE,"INGENIERIA";#N/A,#N/A,TRUE,"COMPRAS";#N/A,#N/A,TRUE,"DIRECCION";#N/A,#N/A,TRUE,"RESUMEN"}</definedName>
    <definedName name="AD" localSheetId="1" hidden="1">{#N/A,#N/A,TRUE,"INGENIERIA";#N/A,#N/A,TRUE,"COMPRAS";#N/A,#N/A,TRUE,"DIRECCION";#N/A,#N/A,TRUE,"RESUMEN"}</definedName>
    <definedName name="AD" hidden="1">{#N/A,#N/A,TRUE,"INGENIERIA";#N/A,#N/A,TRUE,"COMPRAS";#N/A,#N/A,TRUE,"DIRECCION";#N/A,#N/A,TRUE,"RESUMEN"}</definedName>
    <definedName name="adada">#REF!</definedName>
    <definedName name="ADAPTADOR_HEMBRA_P.V.C_1_2">#REF!</definedName>
    <definedName name="ADAPTADOR_MACHO_P.V.C_1_2">#REF!</definedName>
    <definedName name="adasas">#N/A</definedName>
    <definedName name="adasf">#REF!</definedName>
    <definedName name="adfasdfsa">#REF!</definedName>
    <definedName name="adfasfadfa">#REF!</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#REF!</definedName>
    <definedName name="ADMINISTRACION">#REF!</definedName>
    <definedName name="administrador" localSheetId="0">#REF!</definedName>
    <definedName name="administrador">#REF!</definedName>
    <definedName name="ADMON" localSheetId="0">#REF!</definedName>
    <definedName name="ADMON">#REF!</definedName>
    <definedName name="ado">#REF!</definedName>
    <definedName name="adoc1">#REF!</definedName>
    <definedName name="adoq" localSheetId="0">#REF!</definedName>
    <definedName name="adoq">#N/A</definedName>
    <definedName name="ADOQUIN_PEATONAL_6" localSheetId="0">#REF!</definedName>
    <definedName name="ADOQUIN_PEATONAL_6">#REF!</definedName>
    <definedName name="ads"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dsfadsfasdfafdasfdasfd">#REF!</definedName>
    <definedName name="adsfadsfasfasdfasfdasdfadsfdsafdsa">#REF!</definedName>
    <definedName name="ae" localSheetId="0">#REF!</definedName>
    <definedName name="AE">#REF!</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 localSheetId="0">#REF!</definedName>
    <definedName name="AF" localSheetId="1" hidden="1">{#N/A,#N/A,TRUE,"INGENIERIA";#N/A,#N/A,TRUE,"COMPRAS";#N/A,#N/A,TRUE,"DIRECCION";#N/A,#N/A,TRUE,"RESUMEN"}</definedName>
    <definedName name="AF" hidden="1">{#N/A,#N/A,TRUE,"INGENIERIA";#N/A,#N/A,TRUE,"COMPRAS";#N/A,#N/A,TRUE,"DIRECCION";#N/A,#N/A,TRUE,"RESUMEN"}</definedName>
    <definedName name="afdaffaf">#REF!</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GO">#REF!</definedName>
    <definedName name="agregados">#REF!</definedName>
    <definedName name="AGREGFINO">#REF!</definedName>
    <definedName name="AGREGGRUESO">#REF!</definedName>
    <definedName name="AGUA" localSheetId="0">#REF!</definedName>
    <definedName name="AGUA">#REF!</definedName>
    <definedName name="AH" localSheetId="0" hidden="1">{#N/A,#N/A,TRUE,"INGENIERIA";#N/A,#N/A,TRUE,"COMPRAS";#N/A,#N/A,TRUE,"DIRECCION";#N/A,#N/A,TRUE,"RESUMEN"}</definedName>
    <definedName name="AH" localSheetId="1" hidden="1">{#N/A,#N/A,TRUE,"INGENIERIA";#N/A,#N/A,TRUE,"COMPRAS";#N/A,#N/A,TRUE,"DIRECCION";#N/A,#N/A,TRUE,"RESUMEN"}</definedName>
    <definedName name="AH" hidden="1">{#N/A,#N/A,TRUE,"INGENIERIA";#N/A,#N/A,TRUE,"COMPRAS";#N/A,#N/A,TRUE,"DIRECCION";#N/A,#N/A,TRUE,"RESUMEN"}</definedName>
    <definedName name="ahe">#N/A</definedName>
    <definedName name="ai">#REF!</definedName>
    <definedName name="AIU">#REF!</definedName>
    <definedName name="AIU_ADMON">#REF!</definedName>
    <definedName name="AIU_IMP">#REF!</definedName>
    <definedName name="AIU_UTIL">#REF!</definedName>
    <definedName name="aj">#N/A</definedName>
    <definedName name="AjustDelAIU">#REF!</definedName>
    <definedName name="Ajuste">#REF!</definedName>
    <definedName name="Ak">#REF!</definedName>
    <definedName name="al">#REF!</definedName>
    <definedName name="ALAMB">#REF!</definedName>
    <definedName name="ALAMBRE">#REF!</definedName>
    <definedName name="ALAMBRE_">#REF!</definedName>
    <definedName name="ALAMBRE_DE_AMARRE">#REF!</definedName>
    <definedName name="ALAMBRE_DE_COBRE_N°_12_AWG_THHN">#REF!</definedName>
    <definedName name="ALAMBRE_NEGRO" localSheetId="0">#REF!</definedName>
    <definedName name="ALAMBRE_NEGRO">#REF!</definedName>
    <definedName name="ALAMBRENEGRO">#REF!</definedName>
    <definedName name="alampuas">#REF!</definedName>
    <definedName name="alc" localSheetId="0">#REF!</definedName>
    <definedName name="alc">#REF!</definedName>
    <definedName name="ALEJA">#REF!</definedName>
    <definedName name="aleja2">#REF!</definedName>
    <definedName name="ALFALISTO_BLANCO__X_25_KG" localSheetId="0">#REF!</definedName>
    <definedName name="ALFALISTO_BLANCO__X_25_KG">#REF!</definedName>
    <definedName name="ALUMTE">#REF!</definedName>
    <definedName name="alw">#REF!</definedName>
    <definedName name="alwd">#REF!</definedName>
    <definedName name="am">#REF!</definedName>
    <definedName name="AMARRES_X_100_UND">#REF!</definedName>
    <definedName name="AMBIENTAL">#REF!</definedName>
    <definedName name="an">#REF!</definedName>
    <definedName name="ANABANCO" localSheetId="0">#REF!</definedName>
    <definedName name="ANABANCO">#REF!</definedName>
    <definedName name="ANALISIS">#REF!</definedName>
    <definedName name="ANALISIS__DE__PRECIOS__UNITARIOS">#REF!</definedName>
    <definedName name="ANDAMIO">#REF!</definedName>
    <definedName name="andenes">#REF!</definedName>
    <definedName name="ANDENESV">#REF!</definedName>
    <definedName name="ANGULO_1_8_X_2">#REF!</definedName>
    <definedName name="Angulo_de_platina__1_x1_x1_8">#REF!</definedName>
    <definedName name="anscount" hidden="1">1</definedName>
    <definedName name="ANTECHO_EN_VARILLA_CUADRADA_3_8">#REF!</definedName>
    <definedName name="ANTI">#REF!</definedName>
    <definedName name="Antic" localSheetId="0">#REF!</definedName>
    <definedName name="ANTIC">#REF!</definedName>
    <definedName name="ANTICIPO" localSheetId="0">#REF!</definedName>
    <definedName name="ANTICIPO">#REF!</definedName>
    <definedName name="anticorrosiva">#REF!</definedName>
    <definedName name="ANTICORROSIVO">#REF!</definedName>
    <definedName name="ANTISB">#REF!</definedName>
    <definedName name="añ">#REF!</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 localSheetId="0">#REF!</definedName>
    <definedName name="AÑOWUIE">#REF!</definedName>
    <definedName name="ao">#N/A</definedName>
    <definedName name="ap">#REF!</definedName>
    <definedName name="APB">#REF!</definedName>
    <definedName name="APC">#REF!</definedName>
    <definedName name="APR" localSheetId="0">#REF!</definedName>
    <definedName name="APR">#REF!</definedName>
    <definedName name="apto_a">#REF!</definedName>
    <definedName name="apto_b">#REF!</definedName>
    <definedName name="apto_b2">#REF!</definedName>
    <definedName name="apto_d">#REF!</definedName>
    <definedName name="APU" localSheetId="0">#REF!</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1.1.1">#REF!</definedName>
    <definedName name="APU_11.1.2">#REF!</definedName>
    <definedName name="APU_11.1.3">#REF!</definedName>
    <definedName name="APU_11.1.4">#REF!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9">#REF!</definedName>
    <definedName name="APU_16.1.2">#REF!</definedName>
    <definedName name="APU_16.1.3">#REF!</definedName>
    <definedName name="APU_16.1.4">#REF!</definedName>
    <definedName name="APU_16.1.5">#REF!</definedName>
    <definedName name="APU_16.1.6">#REF!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2">#REF!</definedName>
    <definedName name="APU_2.1.4">#REF!</definedName>
    <definedName name="APU_2.2.1">#REF!</definedName>
    <definedName name="APU_2.2.2">#REF!</definedName>
    <definedName name="APU_2.2.3">#REF!</definedName>
    <definedName name="APU_2.3.1">#REF!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2.1">#REF!</definedName>
    <definedName name="APU_3.4.2.2">#REF!</definedName>
    <definedName name="APU_3.4.2.3">#REF!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4.1">#REF!</definedName>
    <definedName name="APU_7.9.4.2">#REF!</definedName>
    <definedName name="APU_7.9.4.3">#REF!</definedName>
    <definedName name="APU_9.1.1">#REF!</definedName>
    <definedName name="APU_Alcaparros">#REF!</definedName>
    <definedName name="APU_Aseo_General">#REF!</definedName>
    <definedName name="APU_Cauchos_Sabaneros">#REF!</definedName>
    <definedName name="apu_cerraduras">#REF!</definedName>
    <definedName name="apu_cieloraso_tablilla_pino">#REF!</definedName>
    <definedName name="apu_columna_confinamiento">#REF!</definedName>
    <definedName name="apu_combo_ap_sanit">#REF!</definedName>
    <definedName name="apu_cubierta_ondulit">#REF!</definedName>
    <definedName name="apu_cubierta_zinc">#REF!</definedName>
    <definedName name="apu_demolicion_pañete">#REF!</definedName>
    <definedName name="apu_ducha_sencilla">#REF!</definedName>
    <definedName name="APU_Duchas_Antivandalicas">#REF!</definedName>
    <definedName name="APU_Gabinete_Incendio">#REF!</definedName>
    <definedName name="APU_Gescobas_Granito_BH">#REF!</definedName>
    <definedName name="apu_guardaescobas_madera">#REF!</definedName>
    <definedName name="apu_herramientas">#REF!</definedName>
    <definedName name="apu_lampara_2x48">#REF!</definedName>
    <definedName name="apu_lampara_2x96">#REF!</definedName>
    <definedName name="apu_levante_bloque_10">#REF!</definedName>
    <definedName name="APU_Limpieza_Fachadas">#REF!</definedName>
    <definedName name="APU_Limpieza_Muros_Interiores">#REF!</definedName>
    <definedName name="APU_Magnolios">#REF!</definedName>
    <definedName name="APU_Mano_de_Oso">#REF!</definedName>
    <definedName name="apu_marco_puerta">#REF!</definedName>
    <definedName name="apu_pintura_cieloraso_esmalte">#REF!</definedName>
    <definedName name="apu_pintura_marcos">#REF!</definedName>
    <definedName name="apu_pintura_rejas_anticorrosivo">#REF!</definedName>
    <definedName name="APU_Pradizacion">#REF!</definedName>
    <definedName name="apu_salida_alumbrado">#REF!</definedName>
    <definedName name="apu_salida_tomacorriente">#REF!</definedName>
    <definedName name="APU_Sangegado">#REF!</definedName>
    <definedName name="apu_tablero_10_circuitos">#REF!</definedName>
    <definedName name="apu_toma_telefonico">#REF!</definedName>
    <definedName name="apu_ventilador">#REF!</definedName>
    <definedName name="apu_viga_amarre_sobre_muros15">#REF!</definedName>
    <definedName name="APU1.1.L">#REF!</definedName>
    <definedName name="APU221.1">#N/A</definedName>
    <definedName name="APU221.2">#N/A</definedName>
    <definedName name="apud">#REF!</definedName>
    <definedName name="APUOC">#REF!</definedName>
    <definedName name="APUS">#REF!</definedName>
    <definedName name="aq">#REF!</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r">#REF!</definedName>
    <definedName name="AREA">#REF!</definedName>
    <definedName name="area_a">#REF!</definedName>
    <definedName name="area_a1">#REF!</definedName>
    <definedName name="area_b">#REF!</definedName>
    <definedName name="area_b1">#REF!</definedName>
    <definedName name="area_c1">#REF!</definedName>
    <definedName name="Área_de_Cantidades">#REF!</definedName>
    <definedName name="_xlnm.Extract" localSheetId="0">#REF!</definedName>
    <definedName name="_xlnm.Extract">#REF!</definedName>
    <definedName name="_xlnm.Print_Area" localSheetId="0">'0 Programacion'!$A$1:$AL$75</definedName>
    <definedName name="_xlnm.Print_Area" localSheetId="1">'Propuesta Economica (OFICIAL)'!$A$1:$H$583</definedName>
    <definedName name="_xlnm.Print_Area">#REF!</definedName>
    <definedName name="AREAPRIVADA">#REF!</definedName>
    <definedName name="ARELAL" localSheetId="0">#REF!</definedName>
    <definedName name="ARELAL">#N/A</definedName>
    <definedName name="ARENA" localSheetId="0">#REF!</definedName>
    <definedName name="ARENA">#REF!</definedName>
    <definedName name="ARENA_BLANCA">#REF!</definedName>
    <definedName name="Arena_de_Peña">#REF!</definedName>
    <definedName name="Arena_de_rio">#REF!</definedName>
    <definedName name="ARENA_NEGRA">#REF!</definedName>
    <definedName name="Arial">#REF!</definedName>
    <definedName name="ARRENDAM1" hidden="1">{#N/A,#N/A,FALSE,"Aging Summary";#N/A,#N/A,FALSE,"Ratio Analysis";#N/A,#N/A,FALSE,"Test 120 Day Accts";#N/A,#N/A,FALSE,"Tickmarks"}</definedName>
    <definedName name="Arrendamiento">#REF!</definedName>
    <definedName name="ArrendamientoCostos">#REF!</definedName>
    <definedName name="ARTURO">#REF!</definedName>
    <definedName name="as">#REF!</definedName>
    <definedName name="AS2DocOpenMode" hidden="1">"AS2DocumentEdit"</definedName>
    <definedName name="ASA" hidden="1">#REF!</definedName>
    <definedName name="ASB" localSheetId="0">#REF!</definedName>
    <definedName name="ASB">#REF!</definedName>
    <definedName name="ASD" localSheetId="0" hidden="1">{"via1",#N/A,TRUE,"general";"via2",#N/A,TRUE,"general";"via3",#N/A,TRUE,"general"}</definedName>
    <definedName name="ASD">#REF!</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#REF!</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SF">#REF!</definedName>
    <definedName name="asdf" localSheetId="0" hidden="1">{"via1",#N/A,TRUE,"general";"via2",#N/A,TRUE,"general";"via3",#N/A,TRUE,"general"}</definedName>
    <definedName name="ASDF">#N/A</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adsfadsfafda">#REF!</definedName>
    <definedName name="asdfasdf">#REF!</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W">#REF!</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ñk" localSheetId="0">#REF!</definedName>
    <definedName name="asdfñk">#REF!</definedName>
    <definedName name="ASDS">#REF!</definedName>
    <definedName name="ASED">#REF!</definedName>
    <definedName name="ASFADSFGSD">#REF!</definedName>
    <definedName name="asfalto">#REF!</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GFHGFTHJUYYIIYIJYIYUIYUIYU">#REF!</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istenciaCarretera">#REF!</definedName>
    <definedName name="AsistenciaCostos">#REF!</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ss" hidden="1">#REF!</definedName>
    <definedName name="astrid">#N/A</definedName>
    <definedName name="at">#REF!</definedName>
    <definedName name="ATenerEnCuenta">#REF!</definedName>
    <definedName name="au">#N/A</definedName>
    <definedName name="AUI">#REF!</definedName>
    <definedName name="AUIS">#REF!</definedName>
    <definedName name="aur">#N/A</definedName>
    <definedName name="auto1">#REF!</definedName>
    <definedName name="auto2">#REF!</definedName>
    <definedName name="AUTOPISTA">#REF!</definedName>
    <definedName name="AUXILIARES" localSheetId="0">#REF!</definedName>
    <definedName name="AUXILIARES">#REF!</definedName>
    <definedName name="AUXILIARESTOTAL" localSheetId="0">#REF!</definedName>
    <definedName name="AUXILIARESTOTAL">#REF!</definedName>
    <definedName name="av" localSheetId="0">#REF!</definedName>
    <definedName name="av">#N/A</definedName>
    <definedName name="AWD">#REF!</definedName>
    <definedName name="AWSFG">#N/A</definedName>
    <definedName name="ax" localSheetId="0">#REF!</definedName>
    <definedName name="ax">#N/A</definedName>
    <definedName name="AXSCDFGHBJ">#REF!</definedName>
    <definedName name="AY">#REF!</definedName>
    <definedName name="AYU">#REF!</definedName>
    <definedName name="Ayudante" localSheetId="0">#REF!</definedName>
    <definedName name="Ayudante">#REF!</definedName>
    <definedName name="AyudanteHR">#REF!</definedName>
    <definedName name="az">#REF!</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azulejo_azul">#REF!</definedName>
    <definedName name="azulejo_blanco">#REF!</definedName>
    <definedName name="azulejo_verde">#REF!</definedName>
    <definedName name="B" localSheetId="0" hidden="1">{"via1",#N/A,TRUE,"general";"via2",#N/A,TRUE,"general";"via3",#N/A,TRUE,"general"}</definedName>
    <definedName name="B">#N/A</definedName>
    <definedName name="B_impresión_IM">#REF!</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 localSheetId="0">#REF!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#REF!</definedName>
    <definedName name="BAJA">#REF!</definedName>
    <definedName name="BALASTO">#REF!</definedName>
    <definedName name="baldosa">#REF!</definedName>
    <definedName name="BALDOSA_20_X_20" localSheetId="0">#REF!</definedName>
    <definedName name="BALDOSA_20_X_20">#REF!</definedName>
    <definedName name="baldosa_tipo_20_5_20_5_trafico_5_comercial" localSheetId="0">#REF!</definedName>
    <definedName name="baldosa_tipo_20_5_20_5_trafico_5_comercial">#REF!</definedName>
    <definedName name="BALDOSIN">#REF!</definedName>
    <definedName name="BANCO">#REF!</definedName>
    <definedName name="barrederas">#REF!</definedName>
    <definedName name="BASE" localSheetId="0">#REF!</definedName>
    <definedName name="BASE">#REF!</definedName>
    <definedName name="Base_datos_IM">#REF!</definedName>
    <definedName name="BASE_DE_DATOS">#REF!</definedName>
    <definedName name="BASE_RECEBOCOMPACTADO">#REF!</definedName>
    <definedName name="BASE2">#REF!</definedName>
    <definedName name="BaseDatos">#REF!</definedName>
    <definedName name="_xlnm.Database">#REF!</definedName>
    <definedName name="BASEGRAV">#REF!</definedName>
    <definedName name="BASTONMEDIA">#REF!</definedName>
    <definedName name="BB" localSheetId="0">#REF!</definedName>
    <definedName name="BB">#REF!</definedName>
    <definedName name="BBA" localSheetId="0">#REF!</definedName>
    <definedName name="BBA">#REF!</definedName>
    <definedName name="bbb">#REF!</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BBBBBBBBBBHHHHHHHHHHH">#REF!</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n">#N/A</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neficios" localSheetId="0">#REF!</definedName>
    <definedName name="beneficios">#REF!</definedName>
    <definedName name="Bf">#REF!</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#N/A</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#REF!</definedName>
    <definedName name="BHT">#N/A</definedName>
    <definedName name="Bi">#REF!</definedName>
    <definedName name="biblio">#REF!</definedName>
    <definedName name="bimestre" localSheetId="0">#REF!</definedName>
    <definedName name="bimestre">#REF!</definedName>
    <definedName name="BISAGRA_3">#REF!</definedName>
    <definedName name="bjk">#REF!</definedName>
    <definedName name="Bk">#REF!</definedName>
    <definedName name="bl">#N/A</definedName>
    <definedName name="BLOQUE">#REF!</definedName>
    <definedName name="BLOQUE_ABUJARDADO_DE_15_X_19__X_39" localSheetId="0">#REF!</definedName>
    <definedName name="BLOQUE_ABUJARDADO_DE_15_X_19__X_39">#REF!</definedName>
    <definedName name="BLOQUE_DE_ARCILLA_H5">#REF!</definedName>
    <definedName name="Bm">#REF!</definedName>
    <definedName name="Bn">#REF!</definedName>
    <definedName name="BNB">#REF!</definedName>
    <definedName name="BNGTRHY" localSheetId="0">#REF!</definedName>
    <definedName name="BNGTRHY">#REF!</definedName>
    <definedName name="bnm">#N/A</definedName>
    <definedName name="bnmnnb">#REF!</definedName>
    <definedName name="bny">#REF!</definedName>
    <definedName name="BO">#REF!</definedName>
    <definedName name="BOBCAT">#REF!</definedName>
    <definedName name="bolívar">#REF!</definedName>
    <definedName name="BOMBAS">#N/A</definedName>
    <definedName name="bonny" localSheetId="0">#REF!</definedName>
    <definedName name="bonny">#N/A</definedName>
    <definedName name="bonny2" localSheetId="0">#REF!</definedName>
    <definedName name="bonny2">#N/A</definedName>
    <definedName name="BORDE1">#REF!</definedName>
    <definedName name="BORDE2">#REF!</definedName>
    <definedName name="BORDE3">#REF!</definedName>
    <definedName name="bordillo">#REF!</definedName>
    <definedName name="BOX__" hidden="1">#REF!</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_ENCHUFABLE_MONOPOLAR_DE_1X15">#REF!</definedName>
    <definedName name="BREAKER_ENCHUFABLE_MONOPOLAR_DE_1X20">#REF!</definedName>
    <definedName name="Breaker_Indus.Merlin_G.3x150A">#REF!</definedName>
    <definedName name="Brilladora">#REF!</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nAnterior">"Grupo 42"</definedName>
    <definedName name="btnInicio">"Grupo 43"</definedName>
    <definedName name="btnSiguiente">"Grupo 41"</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ENO">#N/A</definedName>
    <definedName name="BuiltIn_Print_Area" localSheetId="0">"#REF!"</definedName>
    <definedName name="BuiltIn_Print_Area">#REF!</definedName>
    <definedName name="BuiltIn_Print_Area___0">#REF!</definedName>
    <definedName name="BuiltIn_Print_Area___0___0">#REF!</definedName>
    <definedName name="BuiltIn_Print_Area___0___0___0">#REF!</definedName>
    <definedName name="BuiltIn_Print_Area_2">"#REF!"</definedName>
    <definedName name="BuiltIn_Print_Area_3">"#REF!"</definedName>
    <definedName name="BuiltIn_Print_Titles" localSheetId="0">"#REF!"</definedName>
    <definedName name="BuiltIn_Print_Titles">#REF!</definedName>
    <definedName name="BuiltIn_Print_Titles_2">"#REF!"</definedName>
    <definedName name="BuiltIn_Print_Titles_3">"#REF!"</definedName>
    <definedName name="BULL">#REF!</definedName>
    <definedName name="bustos">#REF!</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#N/A</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BytMesInicioInctoMmto">#REF!</definedName>
    <definedName name="ç">#REF!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D">#REF!</definedName>
    <definedName name="C.LOM">#REF!</definedName>
    <definedName name="C.TERR">#REF!</definedName>
    <definedName name="C_">#REF!</definedName>
    <definedName name="C_Apus" comment="Codigo Apus">#REF!</definedName>
    <definedName name="CA">#REF!</definedName>
    <definedName name="CAB">#N/A</definedName>
    <definedName name="CABALLETE">#REF!</definedName>
    <definedName name="CABALLETE_PARA_TEJA_TERMOACUSTICA">#REF!</definedName>
    <definedName name="CABLE_DESNUDO_1_0_AWG">#REF!</definedName>
    <definedName name="CABLE_N°_6_AWG_THHN">#REF!</definedName>
    <definedName name="cad">#REF!</definedName>
    <definedName name="CADENERO">#REF!</definedName>
    <definedName name="caja">#REF!</definedName>
    <definedName name="CAJA_DE__CONCRETO_30_30_INSPECCION">#REF!</definedName>
    <definedName name="CAJILLA_SOPORTE_GALVANIZADA_INCRUSTAR">#REF!</definedName>
    <definedName name="CAL1A">#REF!</definedName>
    <definedName name="CAL2A">#REF!</definedName>
    <definedName name="Calados_escolares">#REF!</definedName>
    <definedName name="CALCULO">#REF!</definedName>
    <definedName name="CALCULO_CARTERA">#REF!</definedName>
    <definedName name="Calidad">#REF!</definedName>
    <definedName name="CALLE2">#REF!</definedName>
    <definedName name="CAMIONETAESTACA">#REF!</definedName>
    <definedName name="Campamento">#REF!</definedName>
    <definedName name="CANAL_PVC_AMAZONAS">#REF!</definedName>
    <definedName name="CANDADO">#REF!</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 localSheetId="0">#REF!</definedName>
    <definedName name="CANT">#N/A</definedName>
    <definedName name="cant_3">#REF!</definedName>
    <definedName name="cant_3_2">#REF!</definedName>
    <definedName name="cant_3st">#REF!</definedName>
    <definedName name="cant_a">#REF!</definedName>
    <definedName name="cant_a1">#REF!</definedName>
    <definedName name="cant_b">#REF!</definedName>
    <definedName name="cant_b1">#REF!</definedName>
    <definedName name="cant_c1">#REF!</definedName>
    <definedName name="cant_e">#REF!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4">#REF!</definedName>
    <definedName name="cant4_2">#REF!</definedName>
    <definedName name="cant4st">#REF!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II" hidden="1">#REF!</definedName>
    <definedName name="CANTIO." localSheetId="0" hidden="1">{"via1",#N/A,TRUE,"general";"via2",#N/A,TRUE,"general";"via3",#N/A,TRUE,"general"}</definedName>
    <definedName name="CANTIO." localSheetId="1" hidden="1">{"via1",#N/A,TRUE,"general";"via2",#N/A,TRUE,"general";"via3",#N/A,TRUE,"general"}</definedName>
    <definedName name="CANTIO." hidden="1">{"via1",#N/A,TRUE,"general";"via2",#N/A,TRUE,"general";"via3",#N/A,TRUE,"general"}</definedName>
    <definedName name="CantObraDefinitiva" hidden="1">{"SUMINISTRO E INSTALACIÓN CANALETAS L=7.50"}</definedName>
    <definedName name="CAOLIN">#REF!</definedName>
    <definedName name="cap">#REF!</definedName>
    <definedName name="CapActividad" localSheetId="0">#N/A</definedName>
    <definedName name="CapActividad">#REF!</definedName>
    <definedName name="CAPAM">#REF!</definedName>
    <definedName name="CapCom">#N/A</definedName>
    <definedName name="CapComponent" localSheetId="0">#N/A</definedName>
    <definedName name="CapComponent">#REF!</definedName>
    <definedName name="CapitalCongelado">#REF!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Resumen" localSheetId="0">#N/A</definedName>
    <definedName name="CapResumen">#REF!</definedName>
    <definedName name="Car">#REF!</definedName>
    <definedName name="CAR2B">#REF!</definedName>
    <definedName name="CAR2C">#REF!</definedName>
    <definedName name="CAR2D">#REF!</definedName>
    <definedName name="CARGA">#N/A</definedName>
    <definedName name="CARGADOR" localSheetId="0">#REF!</definedName>
    <definedName name="CARGADOR">#REF!</definedName>
    <definedName name="CARGADOR930">#REF!</definedName>
    <definedName name="CARGO">#REF!</definedName>
    <definedName name="CARGO01">#REF!</definedName>
    <definedName name="CARGO02">#REF!</definedName>
    <definedName name="CARGO03">#REF!</definedName>
    <definedName name="CARGO1">#REF!</definedName>
    <definedName name="CARGO2">#REF!</definedName>
    <definedName name="CARGO3">#REF!</definedName>
    <definedName name="cargos">#REF!</definedName>
    <definedName name="CARLOS" localSheetId="0">#REF!</definedName>
    <definedName name="CARLOS">#REF!</definedName>
    <definedName name="CARR3">#REF!</definedName>
    <definedName name="CARRERA2A">#REF!</definedName>
    <definedName name="CARRERA2B">#REF!</definedName>
    <definedName name="CARRETERA">#REF!</definedName>
    <definedName name="CARRO">#REF!</definedName>
    <definedName name="CARROGRUA">#REF!</definedName>
    <definedName name="CARROTANQUE">#REF!</definedName>
    <definedName name="cata">#REF!</definedName>
    <definedName name="categoria">#REF!</definedName>
    <definedName name="Category">#REF!</definedName>
    <definedName name="CategoryArea" localSheetId="0">#REF!,#REF!,#REF!,#REF!,#REF!</definedName>
    <definedName name="CategoryArea">#REF!,#REF!,#REF!,#REF!,#REF!</definedName>
    <definedName name="causa">#REF!</definedName>
    <definedName name="CB">#REF!</definedName>
    <definedName name="CC" localSheetId="0">#REF!</definedName>
    <definedName name="CC">#REF!</definedName>
    <definedName name="cccc">#REF!</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#N/A</definedName>
    <definedName name="ccccccc">#REF!</definedName>
    <definedName name="ccto210" localSheetId="0">#REF!</definedName>
    <definedName name="ccto210">#N/A</definedName>
    <definedName name="cd" localSheetId="0">#REF!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#REF!</definedName>
    <definedName name="CDctrl" localSheetId="0">#REF!</definedName>
    <definedName name="CDctrl">#REF!</definedName>
    <definedName name="CDI1.1">#REF!</definedName>
    <definedName name="CDI1.2">#REF!</definedName>
    <definedName name="CDI1.3">#REF!</definedName>
    <definedName name="CDI1.4">#REF!</definedName>
    <definedName name="CDI1.5">#REF!</definedName>
    <definedName name="CDI1.6">#REF!</definedName>
    <definedName name="CDI1.7">#REF!</definedName>
    <definedName name="CDI1.8">#REF!</definedName>
    <definedName name="CDI1.9">#REF!</definedName>
    <definedName name="CDI2.1">#REF!</definedName>
    <definedName name="CDI2.2">#REF!</definedName>
    <definedName name="CDI2.3">#REF!</definedName>
    <definedName name="CDI3.1">#REF!</definedName>
    <definedName name="CDI4.1">#REF!</definedName>
    <definedName name="CDI4.2">#REF!</definedName>
    <definedName name="CDI4.3">#REF!</definedName>
    <definedName name="CDI4.4">#REF!</definedName>
    <definedName name="CDI4.5">#REF!</definedName>
    <definedName name="CDI4.6">#REF!</definedName>
    <definedName name="CDI4.7">#REF!</definedName>
    <definedName name="CDI5.1">#REF!</definedName>
    <definedName name="CDI5.2">#REF!</definedName>
    <definedName name="CDI5.3">#REF!</definedName>
    <definedName name="CDI5.4">#REF!</definedName>
    <definedName name="CDI5.5">#REF!</definedName>
    <definedName name="CDI5.6">#REF!</definedName>
    <definedName name="CDI5.9">#REF!</definedName>
    <definedName name="CDI6.2">#REF!</definedName>
    <definedName name="CDI9.1">#REF!</definedName>
    <definedName name="CDI9.2">#REF!</definedName>
    <definedName name="CDI9.3">#REF!</definedName>
    <definedName name="CDIRECTO">#REF!</definedName>
    <definedName name="CDS_V_INDICES_CIRCUITO_CAUSA">#REF!</definedName>
    <definedName name="Ce">#REF!</definedName>
    <definedName name="CEBLANCO">#REF!</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LDA">#REF!</definedName>
    <definedName name="CEM">#REF!</definedName>
    <definedName name="CEMENTO" localSheetId="0">#REF!</definedName>
    <definedName name="CEMENTO">#REF!</definedName>
    <definedName name="cemento_blanco">#REF!</definedName>
    <definedName name="Cemento_Gris">#REF!</definedName>
    <definedName name="CEMENTO_GRIS_POR_KG">#REF!</definedName>
    <definedName name="Centenas" localSheetId="0">{"";"c";"dosc";"tresc";"cuatroc";"quin";"seisc";"setec";"ochoc";"novec"}&amp;"ient"</definedName>
    <definedName name="Centenas" localSheetId="1">{"";"c";"dosc";"tresc";"cuatroc";"quin";"seisc";"setec";"ochoc";"novec"}&amp;"ient"</definedName>
    <definedName name="Centenas">{"";"c";"dosc";"tresc";"cuatroc";"quin";"seisc";"setec";"ochoc";"novec"}&amp;"ient"</definedName>
    <definedName name="centro" hidden="1">{#N/A,#N/A,FALSE,"GRAFICO";#N/A,#N/A,FALSE,"CAJA (2)";#N/A,#N/A,FALSE,"TERCEROS-PROMEDIO";#N/A,#N/A,FALSE,"CAJA";#N/A,#N/A,FALSE,"INGRESOS1995-2003";#N/A,#N/A,FALSE,"GASTOS1995-2003"}</definedName>
    <definedName name="Cera_para_pisos">#REF!</definedName>
    <definedName name="CERAMICA_PARA_BAÑOS_Y_MESONES">#REF!</definedName>
    <definedName name="CERAMICA_PARA_PISOS_TRAFICO_5_ANTIDESLIZANTE">#REF!</definedName>
    <definedName name="CERRADURA">#REF!</definedName>
    <definedName name="CERRADURA_DE_SOBREPONER">#REF!</definedName>
    <definedName name="cesped">#REF!</definedName>
    <definedName name="Cf">#REF!</definedName>
    <definedName name="Cg">#REF!</definedName>
    <definedName name="Ch">#REF!</definedName>
    <definedName name="CHAZO_METALICO_3_8">#REF!</definedName>
    <definedName name="CHAZOS_EXPANSIVO_5_8_X_2_1_2">#REF!</definedName>
    <definedName name="CHECK">IF(AND(#REF!=#REF!,#REF!=#REF!,#REF!=#REF!),"ok","ojo")</definedName>
    <definedName name="CHINA">#REF!</definedName>
    <definedName name="Ci">#REF!</definedName>
    <definedName name="CICLOCAR">#REF!</definedName>
    <definedName name="CICLOCORTE">#REF!</definedName>
    <definedName name="CICLOCTA">#REF!</definedName>
    <definedName name="CICLOEX">#REF!</definedName>
    <definedName name="CICLOIMP">#REF!</definedName>
    <definedName name="CICLOPEO">#REF!</definedName>
    <definedName name="cid">#REF!</definedName>
    <definedName name="Cimentación_ciplo40x30">#REF!</definedName>
    <definedName name="Cimentación_ciplop30x30">#REF!</definedName>
    <definedName name="Cimiento_ciplop40x40">#REF!</definedName>
    <definedName name="cinta">#REF!</definedName>
    <definedName name="cinta_teflón">#REF!</definedName>
    <definedName name="CINTA_V_15">#REF!</definedName>
    <definedName name="CINTAAISLANTE" localSheetId="0">#REF!</definedName>
    <definedName name="CINTAAISLANTE">#REF!</definedName>
    <definedName name="cintas_metricas">#REF!</definedName>
    <definedName name="CIP">#REF!</definedName>
    <definedName name="CIR">#N/A</definedName>
    <definedName name="CIRCUITOS">#REF!</definedName>
    <definedName name="CIRCUNVALAR">#REF!</definedName>
    <definedName name="Ciudades">#REF!</definedName>
    <definedName name="Cj">#REF!</definedName>
    <definedName name="Ck">#REF!</definedName>
    <definedName name="CL">#REF!</definedName>
    <definedName name="clad">#REF!</definedName>
    <definedName name="clase">#REF!</definedName>
    <definedName name="clavos">#REF!</definedName>
    <definedName name="Cll">#REF!</definedName>
    <definedName name="Cll_4N__15_AE_40_San_Eduardo_II_Etapa._Tel_750372._Cúcuta_Colombia.">#REF!</definedName>
    <definedName name="Cm">#REF!</definedName>
    <definedName name="CMI_ACUEDUCTO">#REF!</definedName>
    <definedName name="CMI_ALCANTARILLADO">#REF!</definedName>
    <definedName name="CMOI_ACUEDUCTO">#REF!</definedName>
    <definedName name="CMOI_ALCANTARILLADO">#REF!</definedName>
    <definedName name="CN">#REF!</definedName>
    <definedName name="cncbncbncbncbn">#N/A</definedName>
    <definedName name="Cñ">#REF!</definedName>
    <definedName name="co">#N/A</definedName>
    <definedName name="cod">#REF!</definedName>
    <definedName name="CODIGO">#REF!</definedName>
    <definedName name="Codigo_M.Obra">#REF!</definedName>
    <definedName name="codigos">#REF!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de_cemento_diám._8_pg">#REF!</definedName>
    <definedName name="CODO_P.V.C_90___1_2">#REF!</definedName>
    <definedName name="Codos_PVC_3">#REF!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LAR_DE_DERIVACION_2____1_2">#REF!</definedName>
    <definedName name="COLLAR_DE_DERIVACION_3____1_2">#REF!</definedName>
    <definedName name="COLLAR_DE_DERIVACION_DE_HF_DE_3____1_2__PARA_INSTALACION_DE_VENTOSA_EN_TUBERIA_DE_P.V.C">#REF!</definedName>
    <definedName name="COLLARÍN">#REF!</definedName>
    <definedName name="columna">#REF!</definedName>
    <definedName name="Columnas_30x30x2.70">#REF!</definedName>
    <definedName name="Columnetas_15x30x2.70">#REF!</definedName>
    <definedName name="Combustible">#REF!</definedName>
    <definedName name="CombustibleCostos">#REF!</definedName>
    <definedName name="compactacion">#REF!</definedName>
    <definedName name="Compilado">#REF!</definedName>
    <definedName name="componentes" localSheetId="0">#REF!</definedName>
    <definedName name="componentes">#REF!</definedName>
    <definedName name="COMPRE">#REF!</definedName>
    <definedName name="COMPRESOR" localSheetId="0">#REF!</definedName>
    <definedName name="COMPRESOR">#REF!</definedName>
    <definedName name="COMPRESORDOSMARTILLOS">#REF!</definedName>
    <definedName name="compuerta">#REF!</definedName>
    <definedName name="CON_3000">#REF!</definedName>
    <definedName name="CON_HTA">SUMIFS(#REF!,#REF!,#REF!,#REF!,"mo")</definedName>
    <definedName name="CON_HTA_APU">SUMIFS(#REF!,#REF!,#REF!,#REF!,"mo")</definedName>
    <definedName name="CONC" localSheetId="0">#REF!</definedName>
    <definedName name="CONC">#REF!</definedName>
    <definedName name="CONC2000">#REF!</definedName>
    <definedName name="CONC2500">#REF!</definedName>
    <definedName name="CONC3000">#REF!</definedName>
    <definedName name="CONC4000">#REF!</definedName>
    <definedName name="CONCATENART">#REF!</definedName>
    <definedName name="conceptos" localSheetId="0">#REF!</definedName>
    <definedName name="conceptos">#REF!</definedName>
    <definedName name="CONCRE" localSheetId="0">#REF!</definedName>
    <definedName name="CONCRE">#REF!</definedName>
    <definedName name="CONCRE123">#REF!</definedName>
    <definedName name="CONCRE124">#REF!</definedName>
    <definedName name="concre15">#REF!</definedName>
    <definedName name="CONCRE25">#REF!</definedName>
    <definedName name="concre3000">#REF!</definedName>
    <definedName name="concre35">#REF!</definedName>
    <definedName name="CONCRETO" localSheetId="0">#REF!</definedName>
    <definedName name="CONCRETO">#REF!</definedName>
    <definedName name="CONCRETO_2000">#REF!</definedName>
    <definedName name="CONCRETO_2000_PSI">#REF!</definedName>
    <definedName name="Concreto_2200" localSheetId="0">#REF!</definedName>
    <definedName name="Concreto_2200">#REF!</definedName>
    <definedName name="CONCRETO_2500_PSI">#REF!</definedName>
    <definedName name="concreto_3000" localSheetId="0">#REF!</definedName>
    <definedName name="concreto_3000">#REF!</definedName>
    <definedName name="CONCRETO_3000_PSI">#REF!</definedName>
    <definedName name="CONCRETO_3500_PSI">#REF!</definedName>
    <definedName name="CONCRETO_CICLOPEO_2500_PSI">#REF!</definedName>
    <definedName name="CONCRETO_CICLOPEO_3000_PSI">#REF!</definedName>
    <definedName name="CONCRETO123" localSheetId="0">#REF!</definedName>
    <definedName name="CONCRETO123">#REF!</definedName>
    <definedName name="concreto14">#REF!</definedName>
    <definedName name="CONCRETO20">#REF!</definedName>
    <definedName name="CONCRETO25">#REF!</definedName>
    <definedName name="Concreto2500v">#REF!</definedName>
    <definedName name="CONCRETO3">#REF!</definedName>
    <definedName name="concreto30">#REF!</definedName>
    <definedName name="concreto35">#REF!</definedName>
    <definedName name="concreto5">#REF!</definedName>
    <definedName name="Concreto5500v">#REF!</definedName>
    <definedName name="concretomuro">#REF!</definedName>
    <definedName name="concretoplaca">#REF!</definedName>
    <definedName name="CONDI1">#REF!</definedName>
    <definedName name="Conductores">#REF!</definedName>
    <definedName name="ConductoresCostos">#REF!</definedName>
    <definedName name="CONECTORES_DE_CORTANTE">#REF!</definedName>
    <definedName name="conexiondomiciliaria">#REF!</definedName>
    <definedName name="Congelar_Capital_Vencido">#REF!</definedName>
    <definedName name="CONSTRUCCION_DE_DOS_GALPONES">#REF!</definedName>
    <definedName name="Consultor">#REF!</definedName>
    <definedName name="CONT">#REF!</definedName>
    <definedName name="CONTAB" localSheetId="0">#REF!</definedName>
    <definedName name="CONTAB">#REF!</definedName>
    <definedName name="CONTADOR">#REF!</definedName>
    <definedName name="contra">#REF!</definedName>
    <definedName name="CONTRATISTA" localSheetId="0">#REF!</definedName>
    <definedName name="CONTRATISTA">#REF!</definedName>
    <definedName name="Contrato">#REF!</definedName>
    <definedName name="Coordinador">#REF!</definedName>
    <definedName name="COPIA1">#REF!</definedName>
    <definedName name="COPIA2">#REF!</definedName>
    <definedName name="CORRECCION">#REF!</definedName>
    <definedName name="CORTADORACONCRETO">#REF!</definedName>
    <definedName name="CORTASOL_METALICO_SEGÚN_PLANOS">#REF!</definedName>
    <definedName name="corte">#REF!</definedName>
    <definedName name="Corte_retiro_muro">#REF!</definedName>
    <definedName name="CORTEAGOSTO11">#REF!</definedName>
    <definedName name="corterocoso">#REF!</definedName>
    <definedName name="CORTINA_METALICA_ENROLLABLE">#REF!</definedName>
    <definedName name="costa">#REF!</definedName>
    <definedName name="CosteoConsultoria">#REF!</definedName>
    <definedName name="COSTO" localSheetId="0">#REF!</definedName>
    <definedName name="COSTO">#REF!</definedName>
    <definedName name="COSTO_TRANSPORTE" localSheetId="0">#REF!</definedName>
    <definedName name="COSTO_TRANSPORTE">#REF!</definedName>
    <definedName name="CostoDirecto">#REF!</definedName>
    <definedName name="CostoDirectoObra">#REF!</definedName>
    <definedName name="Costopérdidas">#REF!</definedName>
    <definedName name="COTAS">#REF!</definedName>
    <definedName name="COTIZACION">#REF!</definedName>
    <definedName name="CotizacionARP">#REF!</definedName>
    <definedName name="cp">#N/A</definedName>
    <definedName name="cpd">#REF!</definedName>
    <definedName name="CPM" localSheetId="0">#REF!</definedName>
    <definedName name="CPM">#REF!</definedName>
    <definedName name="Cq">#REF!</definedName>
    <definedName name="CR" localSheetId="0">#REF!</definedName>
    <definedName name="CR">#REF!</definedName>
    <definedName name="CRGAPR" localSheetId="0">#REF!</definedName>
    <definedName name="CRGAPR">#REF!</definedName>
    <definedName name="CRGELB" localSheetId="0">#REF!</definedName>
    <definedName name="CRGELB">#REF!</definedName>
    <definedName name="CRGRVS" localSheetId="0">#REF!</definedName>
    <definedName name="CRGRVS">#REF!</definedName>
    <definedName name="CRIT1">#REF!</definedName>
    <definedName name="_xlnm.Criteria" localSheetId="0">#REF!</definedName>
    <definedName name="_xlnm.Criteria">#REF!</definedName>
    <definedName name="Criterios_IM">#REF!</definedName>
    <definedName name="CRITICA">#REF!</definedName>
    <definedName name="CRONO" localSheetId="0">#REF!</definedName>
    <definedName name="CRONO">#REF!</definedName>
    <definedName name="Cronograma">#REF!</definedName>
    <definedName name="crt" hidden="1">{#N/A,#N/A,FALSE,"GRAFICO";#N/A,#N/A,FALSE,"CAJA (2)";#N/A,#N/A,FALSE,"TERCEROS-PROMEDIO";#N/A,#N/A,FALSE,"CAJA";#N/A,#N/A,FALSE,"INGRESOS1995-2003";#N/A,#N/A,FALSE,"GASTOS1995-2003"}</definedName>
    <definedName name="crtc">#REF!</definedName>
    <definedName name="crt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sd">#REF!</definedName>
    <definedName name="CT">#REF!</definedName>
    <definedName name="CtaObra">#REF!</definedName>
    <definedName name="CTO">#REF!</definedName>
    <definedName name="ctoin">#REF!</definedName>
    <definedName name="CU">#REF!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A">#REF!</definedName>
    <definedName name="CUADRIB">#REF!</definedName>
    <definedName name="CUADRIC">#REF!</definedName>
    <definedName name="CUADRILLA">#REF!</definedName>
    <definedName name="CUADRILLA_A__1_2_8__CONCRETOS">#REF!</definedName>
    <definedName name="CUADRILLA_B__0_1_8__EXCAVACIONES_Y_RELLENOS">#REF!</definedName>
    <definedName name="CUADRILLA_C__1_1_2__INSTALACIÓN_DE_TUBERIA_Y_ACCESORIOS">#REF!</definedName>
    <definedName name="CUADRILLA_D__1_1_2__FIGURACIÓN_DE_HIERRO">#REF!</definedName>
    <definedName name="CUADRILLA_E__1_1_2__MAMPOSTERIA">#REF!</definedName>
    <definedName name="CUADRILLA_F__1_2_1__FORMALETAS">#REF!</definedName>
    <definedName name="CUADRILLA_G__1_2_1__ACABADOS">#REF!</definedName>
    <definedName name="CUADRILLA_H__0_1_2__CERRAMIENTO">#REF!</definedName>
    <definedName name="CUADRILLA_I__1_2_0__TOPOGRAFICA">#REF!</definedName>
    <definedName name="CUADRILLA_J__1E_2E_0__INSTALACIONES_ELECTRICAS">#REF!</definedName>
    <definedName name="CUADRILLA_K__1_2_2__CAMPAMENTO">#REF!</definedName>
    <definedName name="CUADRILLA_L__0_1_5__DESCAPOTE_Y_LIMPIEZA">#REF!</definedName>
    <definedName name="CUADRILLA_M__1_1_2__MATERIALES_METALICOS">#REF!</definedName>
    <definedName name="CUADRILLA_M__1_4_9__CONCRETOS_2">#REF!</definedName>
    <definedName name="cuadrilla1" localSheetId="0">#REF!</definedName>
    <definedName name="cuadrilla1">#REF!</definedName>
    <definedName name="cuadrilla2" localSheetId="0">#REF!</definedName>
    <definedName name="cuadrilla2">#REF!</definedName>
    <definedName name="cuadrilla3" localSheetId="0">#REF!</definedName>
    <definedName name="cuadrilla3">#REF!</definedName>
    <definedName name="cuadrilla4" localSheetId="0">#REF!</definedName>
    <definedName name="cuadrilla4">#REF!</definedName>
    <definedName name="cuadrilla5" localSheetId="0">#REF!</definedName>
    <definedName name="cuadrilla5">#REF!</definedName>
    <definedName name="cuadrillaa1">#REF!</definedName>
    <definedName name="cuadrillaa2">#REF!</definedName>
    <definedName name="cuadrillaa4">#REF!</definedName>
    <definedName name="cuadrillac1">#REF!</definedName>
    <definedName name="CUADRILLAS" localSheetId="0">#REF!</definedName>
    <definedName name="CUADRILLAS">#REF!</definedName>
    <definedName name="cuadrillas1" localSheetId="0">#REF!</definedName>
    <definedName name="cuadrillas1">#REF!</definedName>
    <definedName name="cuadrillas2">#REF!</definedName>
    <definedName name="CUADRILLASTOTAL" localSheetId="0">#REF!</definedName>
    <definedName name="CUADRILLASTOTAL">#REF!</definedName>
    <definedName name="CUADRO">#REF!</definedName>
    <definedName name="CUADROS">#REF!</definedName>
    <definedName name="CUAEXC">#REF!</definedName>
    <definedName name="CUAPLO">#REF!</definedName>
    <definedName name="CUATOP">#REF!</definedName>
    <definedName name="Cubierta_ondulada">#REF!</definedName>
    <definedName name="CUBS" localSheetId="0">#REF!</definedName>
    <definedName name="CUBS">#REF!</definedName>
    <definedName name="CUCON">#REF!</definedName>
    <definedName name="CUEXC">#REF!</definedName>
    <definedName name="cumplimiento" localSheetId="0">#REF!</definedName>
    <definedName name="cumplimiento">#REF!</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neta">#REF!</definedName>
    <definedName name="CUPLOM">#REF!</definedName>
    <definedName name="CURADORCONC">#REF!</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TOP">#REF!</definedName>
    <definedName name="cv" localSheetId="0" hidden="1">{"TAB1",#N/A,TRUE,"GENERAL";"TAB2",#N/A,TRUE,"GENERAL";"TAB3",#N/A,TRUE,"GENERAL";"TAB4",#N/A,TRUE,"GENERAL";"TAB5",#N/A,TRUE,"GENERAL"}</definedName>
    <definedName name="CV">#REF!</definedName>
    <definedName name="cvcbn">#N/A</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Cw">#REF!</definedName>
    <definedName name="cx">#N/A</definedName>
    <definedName name="Cy">#REF!</definedName>
    <definedName name="CYM">#REF!</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INT">#REF!</definedName>
    <definedName name="d_percápita">#REF!</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1S">#REF!</definedName>
    <definedName name="D2S">#REF!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81S">#REF!</definedName>
    <definedName name="D82S">#REF!</definedName>
    <definedName name="D8R">#REF!</definedName>
    <definedName name="DADADAD" hidden="1">{#N/A,#N/A,TRUE,"CODIGO DEPENDENCIA"}</definedName>
    <definedName name="dan">#REF!</definedName>
    <definedName name="DANDADO">#REF!</definedName>
    <definedName name="DARIPAVA_SOFTWARE_INC">#REF!</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sfds">#REF!</definedName>
    <definedName name="data64">#REF!</definedName>
    <definedName name="DATOS" localSheetId="0">#N/A</definedName>
    <definedName name="DATOS">#REF!</definedName>
    <definedName name="DATOS_CARTERA">#REF!</definedName>
    <definedName name="DATOS_CDTS">#REF!</definedName>
    <definedName name="DATOS_CONTRATO">#REF!</definedName>
    <definedName name="DATOS_IMPUESTOS">#REF!</definedName>
    <definedName name="datos_ppto">#REF!</definedName>
    <definedName name="DATOS2">#REF!</definedName>
    <definedName name="DATOS3">#REF!</definedName>
    <definedName name="DatosFechas">#REF!</definedName>
    <definedName name="DatosGenerales">#REF!</definedName>
    <definedName name="DatosPresupuesto">#REF!</definedName>
    <definedName name="DatosProducto">#REF!</definedName>
    <definedName name="DatosVentas">#REF!</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lgarantiaExtendida">#REF!</definedName>
    <definedName name="dblPunRentabilidad">#REF!</definedName>
    <definedName name="dblUtilVehiculo">#REF!</definedName>
    <definedName name="dc">#N/A</definedName>
    <definedName name="DCF">#N/A</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0">#REF!</definedName>
    <definedName name="DD">#REF!</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#REF!</definedName>
    <definedName name="DDDDD">#REF!</definedName>
    <definedName name="dddddddddd">#REF!</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cenas" localSheetId="0">{"";"";"";"trei";"cuare";"cincue";"sese";"sete";"oche";"nove"}&amp;"nta "</definedName>
    <definedName name="Decenas" localSheetId="1">{"";"";"";"trei";"cuare";"cincue";"sese";"sete";"oche";"nove"}&amp;"nta "</definedName>
    <definedName name="Decenas">{"";"";"";"trei";"cuare";"cincue";"sese";"sete";"oche";"nove"}&amp;"nta "</definedName>
    <definedName name="decision" localSheetId="0">#REF!</definedName>
    <definedName name="decision">#REF!</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pav">#REF!</definedName>
    <definedName name="demanto">#REF!</definedName>
    <definedName name="demolicion">#REF!</definedName>
    <definedName name="Demolición_Cimiento">#REF!</definedName>
    <definedName name="Demolición_muros">#REF!</definedName>
    <definedName name="Demolición_sobreniv">#REF!</definedName>
    <definedName name="DEMOLICIONANDEN">#REF!</definedName>
    <definedName name="demolicioncuneta">#REF!</definedName>
    <definedName name="demolicionladrillo">#REF!</definedName>
    <definedName name="DEMOLICIONMURO">#REF!</definedName>
    <definedName name="demolicionpav">#REF!</definedName>
    <definedName name="DENS">#REF!</definedName>
    <definedName name="densi">#REF!</definedName>
    <definedName name="Departamento">#REF!</definedName>
    <definedName name="Department">#REF!</definedName>
    <definedName name="DESC_APU">IF(#REF!="",IF(#REF!="",IF(#REF!="","",DIRECTO),""),DESCRIPCION_APU)</definedName>
    <definedName name="DESC_AUX">IF(#REF!="",IF(#REF!="","","DIRECTO:  "&amp;TEXT(ROUNDUP(SUMIF(#REF!,#REF!,#REF!)/2,0),"#,##0")&amp;" / "&amp;VLOOKUP(#REF!,#REF!,3,FALSE)),IF(#REF!="","",VLOOKUP(#REF!,#REF!,2,FALSE)))</definedName>
    <definedName name="desc_rps" localSheetId="0">#REF!</definedName>
    <definedName name="desc_rps">#REF!</definedName>
    <definedName name="DESC1">#REF!</definedName>
    <definedName name="DESC2">#REF!</definedName>
    <definedName name="DESC521">#REF!</definedName>
    <definedName name="DESCP1">#REF!</definedName>
    <definedName name="Descrip_cuadrillas">#REF!</definedName>
    <definedName name="Descrip_equipos">#REF!</definedName>
    <definedName name="Descrip_transporte">#REF!</definedName>
    <definedName name="Descripcion">#REF!</definedName>
    <definedName name="Descripción">#REF!</definedName>
    <definedName name="DESCRIPCION_APU">#N/A</definedName>
    <definedName name="DESCRIPCION1">#REF!</definedName>
    <definedName name="DESCRIPCION2">#REF!</definedName>
    <definedName name="DESCRP1">#REF!</definedName>
    <definedName name="DESCRP2">#REF!</definedName>
    <definedName name="DESEM_LEIDOS">#REF!</definedName>
    <definedName name="DESFRE" hidden="1">{#N/A,#N/A,FALSE,"GRAFICO";#N/A,#N/A,FALSE,"CAJA (2)";#N/A,#N/A,FALSE,"TERCEROS-PROMEDIO";#N/A,#N/A,FALSE,"CAJA";#N/A,#N/A,FALSE,"INGRESOS1995-2003";#N/A,#N/A,FALSE,"GASTOS1995-2003"}</definedName>
    <definedName name="Desmonte_cubierta">#REF!</definedName>
    <definedName name="DestinoConsultoria">#REF!</definedName>
    <definedName name="DestinoObra">#REF!</definedName>
    <definedName name="DET">#REF!</definedName>
    <definedName name="DEUDA__">#REF!</definedName>
    <definedName name="DEUDA_UPACS">#REF!</definedName>
    <definedName name="DEX">#REF!</definedName>
    <definedName name="df">#N/A</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asgdsa">#REF!</definedName>
    <definedName name="DFDGDF">#N/A</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FZSDERGTERGTRETERTERTE">#REF!</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SA">#REF!</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#REF!</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fsfd">#N/A</definedName>
    <definedName name="dghjhfg">#REF!</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 localSheetId="0">#REF!</definedName>
    <definedName name="DI">#REF!</definedName>
    <definedName name="DIA">#REF!</definedName>
    <definedName name="DIAFUMIGADORA">#REF!</definedName>
    <definedName name="DIAGRAMA" localSheetId="0">#REF!</definedName>
    <definedName name="DIAGRAMA">#REF!</definedName>
    <definedName name="DIAMEZCLADORA">#REF!</definedName>
    <definedName name="DIAMOTOSIERRA">#REF!</definedName>
    <definedName name="DIARANA">#REF!</definedName>
    <definedName name="DIAREGLAVIB">#REF!</definedName>
    <definedName name="DIARIEL">#REF!</definedName>
    <definedName name="DIAS">#REF!</definedName>
    <definedName name="DiasSupuestosCierre">#REF!</definedName>
    <definedName name="DIAVIBCONC">#REF!</definedName>
    <definedName name="DIC">#REF!</definedName>
    <definedName name="diego">#REF!</definedName>
    <definedName name="diego1">#REF!</definedName>
    <definedName name="DifConsultoriaFM">#REF!</definedName>
    <definedName name="diferencial">#REF!</definedName>
    <definedName name="Dintel">#REF!</definedName>
    <definedName name="DIOGE" localSheetId="0">#REF!</definedName>
    <definedName name="DIOGE">#REF!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68">#REF!</definedName>
    <definedName name="DIRECTO369">#REF!</definedName>
    <definedName name="DIRECTO37">#REF!</definedName>
    <definedName name="DIRECTO370">#REF!</definedName>
    <definedName name="DIRECTO371">#REF!</definedName>
    <definedName name="DIRECTO372">#REF!</definedName>
    <definedName name="DIRECTO373">#REF!</definedName>
    <definedName name="DIRECTO374">#REF!</definedName>
    <definedName name="DIRECTO375">#REF!</definedName>
    <definedName name="DIRECTO376">#REF!</definedName>
    <definedName name="DIRECTO377">#REF!</definedName>
    <definedName name="DIRECTO378">#REF!</definedName>
    <definedName name="DIRECTO379">#REF!</definedName>
    <definedName name="DIRECTO38">#REF!</definedName>
    <definedName name="DIRECTO380">#REF!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81">#REF!</definedName>
    <definedName name="DIRECTO482">#REF!</definedName>
    <definedName name="DIRECTO483">#REF!</definedName>
    <definedName name="DIRECTO484">#REF!</definedName>
    <definedName name="DIRECTO485">#REF!</definedName>
    <definedName name="DIRECTO486">#REF!</definedName>
    <definedName name="DIRECTO487">#REF!</definedName>
    <definedName name="DIRECTO488">#REF!</definedName>
    <definedName name="DIRECTO489">#REF!</definedName>
    <definedName name="DIRECTO49">#REF!</definedName>
    <definedName name="DIRECTO490">#REF!</definedName>
    <definedName name="DIRECTO491">#REF!</definedName>
    <definedName name="DIRECTO492">#REF!</definedName>
    <definedName name="DIRECTO493">#REF!</definedName>
    <definedName name="DIRECTO494">#REF!</definedName>
    <definedName name="DIRECTO495">#REF!</definedName>
    <definedName name="DIRECTO496">#REF!</definedName>
    <definedName name="DIRECTO497">#REF!</definedName>
    <definedName name="DIRECTO498">#REF!</definedName>
    <definedName name="DIRECTO49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00">#REF!</definedName>
    <definedName name="DIRECTO501">#REF!</definedName>
    <definedName name="DIRECTO502">#REF!</definedName>
    <definedName name="DIRECTO503">#REF!</definedName>
    <definedName name="DIRECTO504">#REF!</definedName>
    <definedName name="DIRECTO505">#REF!</definedName>
    <definedName name="DIRECTO506">#REF!</definedName>
    <definedName name="DIRECTO507">#REF!</definedName>
    <definedName name="DIRECTO508">#REF!</definedName>
    <definedName name="DIRECTO509">#REF!</definedName>
    <definedName name="DIRECTO51">#REF!</definedName>
    <definedName name="DIRECTO510">#REF!</definedName>
    <definedName name="DIRECTO511">#REF!</definedName>
    <definedName name="DIRECTO512">#REF!</definedName>
    <definedName name="DIRECTO513">#REF!</definedName>
    <definedName name="DIRECTO514">#REF!</definedName>
    <definedName name="DIRECTO515">#REF!</definedName>
    <definedName name="DIRECTO516">#REF!</definedName>
    <definedName name="DIRECTO517">#REF!</definedName>
    <definedName name="DIRECTO518">#REF!</definedName>
    <definedName name="DIRECTO519">#REF!</definedName>
    <definedName name="DIRECTO52">#REF!</definedName>
    <definedName name="DIRECTO520">#REF!</definedName>
    <definedName name="DIRECTO521">#REF!</definedName>
    <definedName name="DIRECTO522">#REF!</definedName>
    <definedName name="DIRECTO523">#REF!</definedName>
    <definedName name="DIRECTO524">#REF!</definedName>
    <definedName name="DIRECTO525">#REF!</definedName>
    <definedName name="DIRECTO526">#REF!</definedName>
    <definedName name="DIRECTO527">#REF!</definedName>
    <definedName name="DIRECTO528">#REF!</definedName>
    <definedName name="DIRECTO529">#REF!</definedName>
    <definedName name="DIRECTO53">#REF!</definedName>
    <definedName name="DIRECTO530">#REF!</definedName>
    <definedName name="DIRECTO531">#REF!</definedName>
    <definedName name="DIRECTO532">#REF!</definedName>
    <definedName name="DIRECTO533">#REF!</definedName>
    <definedName name="DIRECTO534">#REF!</definedName>
    <definedName name="DIRECTO535">#REF!</definedName>
    <definedName name="DIRECTO536">#REF!</definedName>
    <definedName name="DIRECTO537">#REF!</definedName>
    <definedName name="DIRECTO538">#REF!</definedName>
    <definedName name="DIRECTO539">#REF!</definedName>
    <definedName name="DIRECTO54">#REF!</definedName>
    <definedName name="DIRECTO540">#REF!</definedName>
    <definedName name="DIRECTO541">#REF!</definedName>
    <definedName name="DIRECTO542">#REF!</definedName>
    <definedName name="DIRECTO543">#REF!</definedName>
    <definedName name="DIRECTO544">#REF!</definedName>
    <definedName name="DIRECTO545">#REF!</definedName>
    <definedName name="DIRECTO546">#REF!</definedName>
    <definedName name="DIRECTO547">#REF!</definedName>
    <definedName name="DIRECTO548">#REF!</definedName>
    <definedName name="DIRECTO549">#REF!</definedName>
    <definedName name="DIRECTO55">#REF!</definedName>
    <definedName name="DIRECTO550">#REF!</definedName>
    <definedName name="DIRECTO551">#REF!</definedName>
    <definedName name="DIRECTO552">#REF!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#REF!</definedName>
    <definedName name="DIRECTO560">#REF!</definedName>
    <definedName name="DIRECTO561">#REF!</definedName>
    <definedName name="DIRECTO562">#REF!</definedName>
    <definedName name="directo563">#REF!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T1">#REF!</definedName>
    <definedName name="DIST2">#REF!</definedName>
    <definedName name="DIST3">#REF!</definedName>
    <definedName name="DIST4">#REF!</definedName>
    <definedName name="DIST5">#REF!</definedName>
    <definedName name="DIST6">#REF!</definedName>
    <definedName name="DistanciasPRS7801">#N/A</definedName>
    <definedName name="DistanciasPRS9003">#N/A</definedName>
    <definedName name="DistanciasPRS9004">#N/A</definedName>
    <definedName name="DISTRIBUCION" localSheetId="0">#REF!</definedName>
    <definedName name="DISTRIBUCION">#REF!</definedName>
    <definedName name="distrital">#REF!</definedName>
    <definedName name="DIVISION">#REF!</definedName>
    <definedName name="dj">#N/A</definedName>
    <definedName name="djdiffehefhfh">#N/A</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KEQEFEFJIJW">#REF!</definedName>
    <definedName name="dl">#N/A</definedName>
    <definedName name="dm">#N/A</definedName>
    <definedName name="do">#N/A</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#N/A</definedName>
    <definedName name="DOT">#REF!</definedName>
    <definedName name="dota">#REF!</definedName>
    <definedName name="Dp">#REF!</definedName>
    <definedName name="DR">#REF!</definedName>
    <definedName name="drf">#N/A</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#REF!</definedName>
    <definedName name="DSA">#N/A</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AGASG">#REF!</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 localSheetId="0">#N/A</definedName>
    <definedName name="DT">#REF!</definedName>
    <definedName name="DTFSMedida">#REF!</definedName>
    <definedName name="DtmFechaCotizacion">#REF!</definedName>
    <definedName name="DtmFechVigenCotiza">#REF!</definedName>
    <definedName name="Dtoi">#REF!</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TS">#N/A</definedName>
    <definedName name="ductoc">#REF!</definedName>
    <definedName name="ductot">#REF!</definedName>
    <definedName name="duela_de_pandala">#REF!</definedName>
    <definedName name="Duitama">#REF!</definedName>
    <definedName name="DUKIK">#N/A</definedName>
    <definedName name="DuracionMeses">#REF!</definedName>
    <definedName name="DuracionSemanas">#REF!</definedName>
    <definedName name="dutr">#REF!</definedName>
    <definedName name="Dv">#REF!</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e">#REF!</definedName>
    <definedName name="E101A">#REF!</definedName>
    <definedName name="E1101A">#REF!</definedName>
    <definedName name="E2.160" localSheetId="0">#REF!</definedName>
    <definedName name="E2.160">#REF!</definedName>
    <definedName name="E201A">#REF!</definedName>
    <definedName name="E202A">#REF!</definedName>
    <definedName name="E301A">#REF!</definedName>
    <definedName name="E302A">#REF!</definedName>
    <definedName name="E303P">#REF!</definedName>
    <definedName name="E303S">#REF!</definedName>
    <definedName name="E304P">#REF!</definedName>
    <definedName name="E304S">#REF!</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401P">#REF!</definedName>
    <definedName name="E401S">#REF!</definedName>
    <definedName name="E501P">#REF!</definedName>
    <definedName name="E501S">#REF!</definedName>
    <definedName name="E601P">#REF!</definedName>
    <definedName name="E601S">#REF!</definedName>
    <definedName name="E602P">#REF!</definedName>
    <definedName name="E602S">#REF!</definedName>
    <definedName name="E603P">#REF!</definedName>
    <definedName name="E603S">#REF!</definedName>
    <definedName name="E604P">#REF!</definedName>
    <definedName name="E604S">#REF!</definedName>
    <definedName name="E701P">#REF!</definedName>
    <definedName name="E701S">#REF!</definedName>
    <definedName name="E702A">#REF!</definedName>
    <definedName name="E703P">#REF!</definedName>
    <definedName name="E703S">#REF!</definedName>
    <definedName name="E704P">#REF!</definedName>
    <definedName name="E704S">#REF!</definedName>
    <definedName name="E801A">#REF!</definedName>
    <definedName name="E802P">#REF!</definedName>
    <definedName name="E802S">#REF!</definedName>
    <definedName name="Ebitda" hidden="1">{#N/A,#N/A,FALSE,"GRAFICO";#N/A,#N/A,FALSE,"CAJA (2)";#N/A,#N/A,FALSE,"TERCEROS-PROMEDIO";#N/A,#N/A,FALSE,"CAJA";#N/A,#N/A,FALSE,"INGRESOS1995-2003";#N/A,#N/A,FALSE,"GASTOS1995-2003"}</definedName>
    <definedName name="ECRN">#REF!</definedName>
    <definedName name="ed">#REF!</definedName>
    <definedName name="edd">#REF!</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dil">#REF!</definedName>
    <definedName name="edsd">#REF!</definedName>
    <definedName name="EE" localSheetId="0">#REF!</definedName>
    <definedName name="ee">#N/A</definedName>
    <definedName name="EEE" hidden="1">#REF!</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#REF!</definedName>
    <definedName name="EEEEEEEEESSSSSSSSSSSSS">#REF!</definedName>
    <definedName name="eeeeeeeeggggggg">#REF!</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#N/A</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fqe">#REF!</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HH">#REF!</definedName>
    <definedName name="EHm">#REF!</definedName>
    <definedName name="EHMES">#REF!</definedName>
    <definedName name="el">#N/A</definedName>
    <definedName name="ELB" localSheetId="0">#REF!</definedName>
    <definedName name="ELB">#REF!</definedName>
    <definedName name="ELECTRICISTA">#REF!</definedName>
    <definedName name="ELECTRICO">#REF!</definedName>
    <definedName name="ELECTRICOS" comment="INSTALACIONES ELECTRICAS">#REF!</definedName>
    <definedName name="ELECTROMAG">#REF!</definedName>
    <definedName name="elix">#REF!</definedName>
    <definedName name="ELTOTAL">#REF!</definedName>
    <definedName name="emanto">#REF!</definedName>
    <definedName name="EMPAQUE">#REF!</definedName>
    <definedName name="EMPRESA">#REF!</definedName>
    <definedName name="ENBOQUILLADOR_PARA_CERAMICAS">#REF!</definedName>
    <definedName name="Enchape_acuacer20x20">#REF!</definedName>
    <definedName name="Enchapes" comment="11_Enchapess">#REF!</definedName>
    <definedName name="ENE">#REF!</definedName>
    <definedName name="Ensayos">#REF!</definedName>
    <definedName name="ENTIDAD" localSheetId="0">#REF!</definedName>
    <definedName name="ENTIDAD">#REF!</definedName>
    <definedName name="EQUI">#REF!</definedName>
    <definedName name="equipo" localSheetId="0">#REF!</definedName>
    <definedName name="EQUIPO">#REF!</definedName>
    <definedName name="EQUIPO_1">#REF!</definedName>
    <definedName name="Equipo_compresor" localSheetId="0">#REF!</definedName>
    <definedName name="Equipo_compresor">#REF!</definedName>
    <definedName name="EQUIPO_DE_SOLDADURA">#REF!</definedName>
    <definedName name="EQUIPO_DE_TOPOGRAFIA">#REF!</definedName>
    <definedName name="equipos">#REF!</definedName>
    <definedName name="Equipos_Macro">#REF!</definedName>
    <definedName name="EQUIPOTRANSP" comment="TRANSPORTE">#REF!</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#REF!</definedName>
    <definedName name="EREE">#REF!</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#REF!</definedName>
    <definedName name="erra">#REF!</definedName>
    <definedName name="error">#REF!</definedName>
    <definedName name="ERRORCAR">#REF!</definedName>
    <definedName name="ERRORCTA">#REF!</definedName>
    <definedName name="ERRORI">#REF!</definedName>
    <definedName name="errr">#REF!</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TYUIO45">#REF!</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in8888888">#REF!</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#N/A</definedName>
    <definedName name="escalones">#REF!</definedName>
    <definedName name="ESCENARIO" hidden="1">{#N/A,#N/A,FALSE,"GRAFICO";#N/A,#N/A,FALSE,"CAJA (2)";#N/A,#N/A,FALSE,"TERCEROS-PROMEDIO";#N/A,#N/A,FALSE,"CAJA";#N/A,#N/A,FALSE,"INGRESOS1995-2003";#N/A,#N/A,FALSE,"GASTOS1995-2003"}</definedName>
    <definedName name="ESCOMBRERA">#REF!</definedName>
    <definedName name="ESMALTE">#REF!</definedName>
    <definedName name="ESP1S">#REF!</definedName>
    <definedName name="ESP201.15">#REF!</definedName>
    <definedName name="ESP201.21">#REF!</definedName>
    <definedName name="ESP201.7">#REF!</definedName>
    <definedName name="ESP201.8">#REF!</definedName>
    <definedName name="ESP210.2.2">#REF!</definedName>
    <definedName name="ESP220.1" localSheetId="0">#REF!</definedName>
    <definedName name="ESP220.1">#REF!</definedName>
    <definedName name="ESP225P">#REF!</definedName>
    <definedName name="ESP2S">#REF!</definedName>
    <definedName name="ESP320.1">#N/A</definedName>
    <definedName name="ESP330.1" localSheetId="0">#REF!</definedName>
    <definedName name="ESP330.1">#REF!</definedName>
    <definedName name="ESP330.1P">#REF!</definedName>
    <definedName name="ESP330.2">#N/A</definedName>
    <definedName name="ESP632.1P">#REF!</definedName>
    <definedName name="ESP632.4P">#REF!</definedName>
    <definedName name="ESP640.1.2" localSheetId="0">#REF!</definedName>
    <definedName name="ESP640.1.2">#REF!</definedName>
    <definedName name="ESP673.1" localSheetId="0">#REF!</definedName>
    <definedName name="ESP673.1">#REF!</definedName>
    <definedName name="ESP673.2" localSheetId="0">#REF!</definedName>
    <definedName name="ESP673.2">#REF!</definedName>
    <definedName name="ESP700.1">#N/A</definedName>
    <definedName name="ESPECIFICACION">#REF!</definedName>
    <definedName name="Especificación">#REF!</definedName>
    <definedName name="espejo">#REF!</definedName>
    <definedName name="ESPEJO_4_MM">#REF!</definedName>
    <definedName name="ESPR">#REF!</definedName>
    <definedName name="EST10A">#REF!</definedName>
    <definedName name="EST10V1">#REF!</definedName>
    <definedName name="EST11A">#REF!</definedName>
    <definedName name="ESTACA">#REF!</definedName>
    <definedName name="ESTACAS_80_cm">#REF!</definedName>
    <definedName name="estado" localSheetId="0">#REF!</definedName>
    <definedName name="estado">#REF!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OPA">#REF!</definedName>
    <definedName name="estre" hidden="1">{#N/A,#N/A,FALSE,"GRAFICO";#N/A,#N/A,FALSE,"CAJA (2)";#N/A,#N/A,FALSE,"TERCEROS-PROMEDIO";#N/A,#N/A,FALSE,"CAJA";#N/A,#N/A,FALSE,"INGRESOS1995-2003";#N/A,#N/A,FALSE,"GASTOS1995-2003"}</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#REF!</definedName>
    <definedName name="ESTRUCTURA_DE_SOPORTE">#REF!</definedName>
    <definedName name="ETAPA1">#REF!</definedName>
    <definedName name="ETAPA2">#REF!</definedName>
    <definedName name="ETAPA3">#REF!</definedName>
    <definedName name="ETAPA4">#REF!</definedName>
    <definedName name="etapas_proyecto" localSheetId="0">#REF!</definedName>
    <definedName name="etapas_proyecto">#REF!</definedName>
    <definedName name="ETERNIT6">#REF!</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SYJRAHETFRDE">#N/A</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AVACION" hidden="1">#REF!</definedName>
    <definedName name="EXCAVACIONCONGLOMERADO">#REF!</definedName>
    <definedName name="EXCAVACIONSIMPLE">#REF!</definedName>
    <definedName name="excavaconglomerado">#REF!</definedName>
    <definedName name="EXCAVADORAORUGAS">#REF!</definedName>
    <definedName name="EXCAVAMANOV">#REF!</definedName>
    <definedName name="EXCAVAMAQUINAV">#REF!</definedName>
    <definedName name="EXCAVATIERRA">#REF!</definedName>
    <definedName name="exCEL">#REF!</definedName>
    <definedName name="Excel_BuiltIn__FilterDatabase_2">#REF!</definedName>
    <definedName name="Excel_BuiltIn__FilterDatabase_3">#REF!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#REF!</definedName>
    <definedName name="Excel_BuiltIn_Print_Titles_20">#REF!</definedName>
    <definedName name="Excel_BuiltIn_Print_Titles_21">#REF!</definedName>
    <definedName name="Excel_BuiltIn_Print_Titles_23">#REF!</definedName>
    <definedName name="Excel_BuiltIn_Print_Titles_3" localSheetId="0">#REF!</definedName>
    <definedName name="Excel_BuiltIn_Print_Titles_3">#REF!</definedName>
    <definedName name="Excel_BuiltIn_Print_Titles_4" localSheetId="0">#REF!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 localSheetId="0">#REF!</definedName>
    <definedName name="EXCROC">#REF!</definedName>
    <definedName name="EXPL">#REF!</definedName>
    <definedName name="Extracción_IM">#REF!</definedName>
    <definedName name="f.c.">#REF!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#N/A</definedName>
    <definedName name="FAC" hidden="1">#REF!</definedName>
    <definedName name="FAC_PRU">#REF!</definedName>
    <definedName name="FACTOR" localSheetId="0">#REF!</definedName>
    <definedName name="FACTOR">#REF!</definedName>
    <definedName name="FactorCostoPotencia">#REF!</definedName>
    <definedName name="FactorMultFinal">#REF!</definedName>
    <definedName name="FactorMultiplicaCalculado">#REF!</definedName>
    <definedName name="FAL" hidden="1">{#N/A,#N/A,FALSE,"Hoja1";#N/A,#N/A,FALSE,"Hoja2"}</definedName>
    <definedName name="FALTANTES1">#REF!</definedName>
    <definedName name="FAVIGEL_25_KG">#REF!</definedName>
    <definedName name="fb">#N/A</definedName>
    <definedName name="fcc">#REF!</definedName>
    <definedName name="FCRN">#REF!</definedName>
    <definedName name="fd">#N/A</definedName>
    <definedName name="fda" localSheetId="0" hidden="1">{"TAB1",#N/A,TRUE,"GENERAL";"TAB2",#N/A,TRUE,"GENERAL";"TAB3",#N/A,TRUE,"GENERAL";"TAB4",#N/A,TRUE,"GENERAL";"TAB5",#N/A,TRUE,"GENERAL"}</definedName>
    <definedName name="fda">#N/A</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GGF">#REF!</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EB">#REF!</definedName>
    <definedName name="FECH">#REF!</definedName>
    <definedName name="FECHA">#REF!</definedName>
    <definedName name="FECHA1">#REF!</definedName>
    <definedName name="FechaCorte">#REF!</definedName>
    <definedName name="FECHAFSQ">#REF!</definedName>
    <definedName name="Fechas">#REF!</definedName>
    <definedName name="FEL" hidden="1">{#N/A,#N/A,FALSE,"Hoja1";#N/A,#N/A,FALSE,"Hoja2"}</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estivos">#REF!</definedName>
    <definedName name="fevenad1">#REF!</definedName>
    <definedName name="fevenad2">#REF!</definedName>
    <definedName name="fevenin">#REF!</definedName>
    <definedName name="FF" localSheetId="0">#REF!</definedName>
    <definedName name="FF">#REF!</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 hidden="1">#REF!</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ffffrrrrrrrrrrrrreeeeeeeeeeee">#REF!</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HHHHHHH">#REF!</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FGG">#REF!</definedName>
    <definedName name="fg">#N/A</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G">#REF!</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#REF!</definedName>
    <definedName name="FGFDG">#REF!</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dndh">#N/A</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rds">#REF!</definedName>
    <definedName name="FGTHYUJ">#REF!</definedName>
    <definedName name="FGV">#N/A</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#N/A</definedName>
    <definedName name="FIDUCIASOCTUBRE" hidden="1">{#N/A,#N/A,FALSE,"Aging Summary";#N/A,#N/A,FALSE,"Ratio Analysis";#N/A,#N/A,FALSE,"Test 120 Day Accts";#N/A,#N/A,FALSE,"Tickmarks"}</definedName>
    <definedName name="filename">MID(CELL("nombrearchivo"),FIND("[",CELL("nombrearchivo")),FIND("]",CELL("nombrearchivo"))-FIND("[",CELL("nombrearchivo"))+1)</definedName>
    <definedName name="fill" hidden="1">#REF!</definedName>
    <definedName name="filtrov">#REF!</definedName>
    <definedName name="Fin_de_semana">#REF!</definedName>
    <definedName name="FINAL" localSheetId="0">#REF!</definedName>
    <definedName name="FINAL">#REF!</definedName>
    <definedName name="FINCART">#REF!</definedName>
    <definedName name="FINEXC">#REF!</definedName>
    <definedName name="FINI">#REF!</definedName>
    <definedName name="fk">#N/A</definedName>
    <definedName name="flq">#N/A</definedName>
    <definedName name="FLUJO">#REF!</definedName>
    <definedName name="flujos">#REF!</definedName>
    <definedName name="fm">#REF!</definedName>
    <definedName name="FO">#REF!</definedName>
    <definedName name="FOR">#REF!</definedName>
    <definedName name="FORMA">#REF!</definedName>
    <definedName name="FORMALE">#REF!</definedName>
    <definedName name="FORMALETA_METALICA_CERCHAS_Y_TACOS">#REF!</definedName>
    <definedName name="formaleta_para_pavimento_e_15_cms">#REF!</definedName>
    <definedName name="formaleta_para_sardinel">#REF!</definedName>
    <definedName name="formaleta_para_tapas_de_cámaras">#REF!</definedName>
    <definedName name="FORMALETAM2">#REF!</definedName>
    <definedName name="FORMALETAMETAL">#REF!</definedName>
    <definedName name="Format">#REF!</definedName>
    <definedName name="FPA">#REF!</definedName>
    <definedName name="FPB">#REF!</definedName>
    <definedName name="FPO">#REF!</definedName>
    <definedName name="franz">#REF!</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desd">#N/A</definedName>
    <definedName name="FrecInctoMmtoAnno">#REF!</definedName>
    <definedName name="FrecInctoMmtoAno">#REF!</definedName>
    <definedName name="fred">#REF!</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ENTES">#N/A</definedName>
    <definedName name="fres">#N/A</definedName>
    <definedName name="FREV" hidden="1">{"PYGT",#N/A,FALSE,"PYG";"ACTIT",#N/A,FALSE,"BCE_GRAL-ACTIVO";"PASIT",#N/A,FALSE,"BCE_GRAL-PASIVO-PATRIM";"CAJAT",#N/A,FALSE,"CAJA"}</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afas">#N/A</definedName>
    <definedName name="fsdafsd">#N/A</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FAF">#REF!</definedName>
    <definedName name="FSG">#N/A</definedName>
    <definedName name="fu">#N/A</definedName>
    <definedName name="FuelControl">#REF!</definedName>
    <definedName name="FuelCostos">#REF!</definedName>
    <definedName name="fv">#N/A</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#N/A</definedName>
    <definedName name="fyy">#REF!</definedName>
    <definedName name="ga">#N/A</definedName>
    <definedName name="GAJ">#REF!</definedName>
    <definedName name="galápago">#REF!</definedName>
    <definedName name="GALON">#REF!</definedName>
    <definedName name="ganador">#REF!</definedName>
    <definedName name="GANCHO">#REF!</definedName>
    <definedName name="GANCHO_PARA_SOPORTE_CANAL_AMAZONA">#REF!</definedName>
    <definedName name="GarantiaExtendida">#REF!</definedName>
    <definedName name="GarantiaExtendidaCostos">#REF!</definedName>
    <definedName name="Gastos" hidden="1">{#N/A,#N/A,FALSE,"GRAFICO";#N/A,#N/A,FALSE,"CAJA (2)";#N/A,#N/A,FALSE,"TERCEROS-PROMEDIO";#N/A,#N/A,FALSE,"CAJA";#N/A,#N/A,FALSE,"INGRESOS1995-2003";#N/A,#N/A,FALSE,"GASTOS1995-2003"}</definedName>
    <definedName name="GastosViajes">#REF!</definedName>
    <definedName name="gb">#N/A</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#N/A</definedName>
    <definedName name="gd">#N/A</definedName>
    <definedName name="gdj">#N/A</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ción_de_análisis_de_precios_Unitarios.">#REF!</definedName>
    <definedName name="GEO">#REF!</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estion" localSheetId="0">#REF!</definedName>
    <definedName name="gestion">#REF!</definedName>
    <definedName name="gf">#N/A</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t">#N/A</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#N/A</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#REF!</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ddd">#N/A</definedName>
    <definedName name="gggggg">#REF!</definedName>
    <definedName name="gggggggggggbbbbbbbbbbbbbb" hidden="1">#REF!</definedName>
    <definedName name="GGGGGGGGGGGGG">#REF!</definedName>
    <definedName name="GGGGGGGGGGGGGGGGG">#REF!</definedName>
    <definedName name="GGGGGGGGGTTTTTTTTTTT">#REF!</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JJJJKKK">#REF!</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#N/A</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JK">#REF!</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u">#N/A</definedName>
    <definedName name="Gi">#REF!</definedName>
    <definedName name="gj">#N/A</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#N/A</definedName>
    <definedName name="GLH">#REF!</definedName>
    <definedName name="gmt">#N/A</definedName>
    <definedName name="gn">#N/A</definedName>
    <definedName name="gnm">#N/A</definedName>
    <definedName name="gñ">#N/A</definedName>
    <definedName name="gp">#N/A</definedName>
    <definedName name="GPS">#REF!</definedName>
    <definedName name="GPSCostos">#REF!</definedName>
    <definedName name="_xlnm.Recorder">#REF!</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ITO">#REF!</definedName>
    <definedName name="GRANO">#REF!</definedName>
    <definedName name="GRASA">#REF!</definedName>
    <definedName name="GRAVILLA" localSheetId="0">#REF!</definedName>
    <definedName name="GRAVILLA">#REF!</definedName>
    <definedName name="Gravilla_de_Rio">#REF!</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l">#N/A</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SAG">#N/A</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#N/A</definedName>
    <definedName name="gte">#N/A</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tgt">#REF!</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#N/A</definedName>
    <definedName name="gtyio" hidden="1">{#N/A,#N/A,FALSE,"Items"}</definedName>
    <definedName name="GUADUA_2.5_m">#REF!</definedName>
    <definedName name="guardaescoba">#REF!</definedName>
    <definedName name="guias" localSheetId="0">#REF!</definedName>
    <definedName name="guias">#REF!</definedName>
    <definedName name="gus">#N/A</definedName>
    <definedName name="gustavo">#N/A</definedName>
    <definedName name="GUSTRA">#N/A</definedName>
    <definedName name="GUSTRA2">#N/A</definedName>
    <definedName name="Gv">#REF!</definedName>
    <definedName name="Gw">#REF!</definedName>
    <definedName name="gy">#N/A</definedName>
    <definedName name="h">#REF!</definedName>
    <definedName name="h.EXC">#REF!</definedName>
    <definedName name="h.LOM">#REF!</definedName>
    <definedName name="h.POZ">#REF!</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#N/A</definedName>
    <definedName name="hab___viv">#REF!</definedName>
    <definedName name="hayud">#REF!</definedName>
    <definedName name="Hb">#REF!</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RRAMIENTAS" localSheetId="0">#REF!</definedName>
    <definedName name="HERRAMIENTAS">#REF!</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djhjg">#N/A</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rua">#REF!</definedName>
    <definedName name="hgt">#N/A</definedName>
    <definedName name="hgu">#N/A</definedName>
    <definedName name="HH" localSheetId="0">#REF!</definedName>
    <definedName name="hh">#N/A</definedName>
    <definedName name="HHAHHAHAHAHAHH">#N/A</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HTTTTKKKK">#REF!</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SHSH">#REF!</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60v">#REF!</definedName>
    <definedName name="hierros_y_mallas">#REF!</definedName>
    <definedName name="hing">#REF!</definedName>
    <definedName name="hj">#N/A</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#N/A</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l">#N/A</definedName>
    <definedName name="HM">#REF!</definedName>
    <definedName name="HMEN">#REF!</definedName>
    <definedName name="hmont">#REF!</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#N/A</definedName>
    <definedName name="hoha" hidden="1">{"PYGT",#N/A,FALSE,"PYG";"ACTIT",#N/A,FALSE,"BCE_GRAL-ACTIVO";"PASIT",#N/A,FALSE,"BCE_GRAL-PASIVO-PATRIM";"CAJAT",#N/A,FALSE,"CAJA"}</definedName>
    <definedName name="HOJA1" localSheetId="0">#REF!</definedName>
    <definedName name="HOJA1">#N/A</definedName>
    <definedName name="HonoraProfesionales">#REF!</definedName>
    <definedName name="HonoraTecnicos">#REF!</definedName>
    <definedName name="HORAMOTONIV120">#REF!</definedName>
    <definedName name="HORAS">#REF!</definedName>
    <definedName name="HORASEXTDIU" localSheetId="0">#REF!</definedName>
    <definedName name="HORASEXTDIU">#N/A</definedName>
    <definedName name="HORASEXTDIUFES" localSheetId="0">#REF!</definedName>
    <definedName name="HORASEXTDIUFES">#N/A</definedName>
    <definedName name="HORASEXTNOC" localSheetId="0">#REF!</definedName>
    <definedName name="HORASEXTNOC">#N/A</definedName>
    <definedName name="HORASEXTNOCFES" localSheetId="0">#REF!</definedName>
    <definedName name="HORASEXTNOCFES">#N/A</definedName>
    <definedName name="HORASNORFES" localSheetId="0">#REF!</definedName>
    <definedName name="HORASNORFES">#N/A</definedName>
    <definedName name="horat" localSheetId="0">#REF!</definedName>
    <definedName name="horat">#REF!</definedName>
    <definedName name="HORAVOLQUETA">#REF!</definedName>
    <definedName name="hoy" hidden="1">#REF!</definedName>
    <definedName name="hp">#N/A</definedName>
    <definedName name="hqi">#N/A</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sup">#REF!</definedName>
    <definedName name="ht">#N/A</definedName>
    <definedName name="htecn">#REF!</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#N/A</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Name" hidden="1">"GERENCIA DE SISTEMAS"</definedName>
    <definedName name="HTML_OBDlg2" hidden="1">TRUE</definedName>
    <definedName name="HTML_OBDlg4" hidden="1">TRUE</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vehiculo">#REF!</definedName>
    <definedName name="HY">#REF!</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hyuj">#N/A</definedName>
    <definedName name="HYSTER">#REF!</definedName>
    <definedName name="HYT">#N/A</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#REF!</definedName>
    <definedName name="i1277.">#REF!</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OPOR">#REF!</definedName>
    <definedName name="id">#N/A</definedName>
    <definedName name="IF" localSheetId="0">#REF!</definedName>
    <definedName name="IF">#N/A</definedName>
    <definedName name="ig">#N/A</definedName>
    <definedName name="IHUIU7UTI66R6767">#N/A</definedName>
    <definedName name="ii" localSheetId="0" hidden="1">{"TAB1",#N/A,TRUE,"GENERAL";"TAB2",#N/A,TRUE,"GENERAL";"TAB3",#N/A,TRUE,"GENERAL";"TAB4",#N/A,TRUE,"GENERAL";"TAB5",#N/A,TRUE,"GENERAL"}</definedName>
    <definedName name="II">#N/A</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AIIAIAIIAIAIA">#REF!</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HHHYYSS">#REF!</definedName>
    <definedName name="IIIIIIIIIIIIIIHHHHHHHHHHHHHHHHGGGGGGGGGGGGGGG">#REF!</definedName>
    <definedName name="IIIIIIIIOOOOOOOOO" localSheetId="0">#REF!</definedName>
    <definedName name="IIIIIIIIOOOOOOOOO">#REF!</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#N/A</definedName>
    <definedName name="ikikololp">#N/A</definedName>
    <definedName name="ikj">#N/A</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#REF!</definedName>
    <definedName name="Imp">#REF!</definedName>
    <definedName name="Impacto">#REF!</definedName>
    <definedName name="ImpAPU">#REF!</definedName>
    <definedName name="ImpdosporMilCostos">#REF!</definedName>
    <definedName name="Impdosxmil">#REF!</definedName>
    <definedName name="Impermeabilización_cimiento_manto3mm">#REF!</definedName>
    <definedName name="IMPERMEABILIZANTE_PARA_MORTERO">#REF!</definedName>
    <definedName name="IMPL">#REF!</definedName>
    <definedName name="ImpPolizasConsultoria">#REF!</definedName>
    <definedName name="ImpPolizasObra">#REF!</definedName>
    <definedName name="IMPRE">2%</definedName>
    <definedName name="impresion">#REF!</definedName>
    <definedName name="Imprev">#REF!</definedName>
    <definedName name="IMPREVISTOS" localSheetId="0">#REF!</definedName>
    <definedName name="IMPREVISTOS">#REF!</definedName>
    <definedName name="Imprevistos_mmto_año1">#REF!</definedName>
    <definedName name="Imprimir_área_IM_1">#REF!</definedName>
    <definedName name="ImpuestoCostos">#REF!</definedName>
    <definedName name="Impuestos">#REF!</definedName>
    <definedName name="incr">#REF!</definedName>
    <definedName name="IncrementoCanon">#REF!</definedName>
    <definedName name="incrustaciones">#REF!</definedName>
    <definedName name="indicador" localSheetId="0">#REF!</definedName>
    <definedName name="indicador">#REF!</definedName>
    <definedName name="INDIR">#REF!</definedName>
    <definedName name="induccion">#REF!</definedName>
    <definedName name="INE">#REF!</definedName>
    <definedName name="inf">#REF!</definedName>
    <definedName name="INFF">#REF!</definedName>
    <definedName name="INFG">#REF!</definedName>
    <definedName name="infi">#REF!</definedName>
    <definedName name="INFORMACION">#REF!</definedName>
    <definedName name="informacion2">#REF!</definedName>
    <definedName name="ING">#REF!</definedName>
    <definedName name="ING_CF_ACUED_NETO_SUB">#REF!</definedName>
    <definedName name="ING_CF_ALCANT_NETO_SUB">#REF!</definedName>
    <definedName name="ING_CONSUMO_ACUED_NETO_SUB">#REF!</definedName>
    <definedName name="ING_CONSUMO_ALCANT_NETO_SUB">#REF!</definedName>
    <definedName name="INGENIERO_ELECTRICISTA">#REF!</definedName>
    <definedName name="IngJHMONJE">#REF!</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iCeldaDtfRapida">#REF!</definedName>
    <definedName name="Inicio" localSheetId="0">#REF!</definedName>
    <definedName name="INICIO">#REF!</definedName>
    <definedName name="inn">#REF!</definedName>
    <definedName name="INSPECCION">#REF!</definedName>
    <definedName name="INSPECCION2">#REF!</definedName>
    <definedName name="INST">#REF!</definedName>
    <definedName name="instala">#REF!</definedName>
    <definedName name="Instalacion">#REF!</definedName>
    <definedName name="Instalación_TM_incluye15Breake">#REF!</definedName>
    <definedName name="INSTALACIONES_HIDRAULICAS">#REF!</definedName>
    <definedName name="instalaciontuberia3">#REF!</definedName>
    <definedName name="INSUBANCO" localSheetId="0">#REF!</definedName>
    <definedName name="INSUBANCO">#REF!</definedName>
    <definedName name="INSUMO">VLOOKUP(#REF!,#REF!,2,FALSE)</definedName>
    <definedName name="INSUMOS" localSheetId="0">#REF!</definedName>
    <definedName name="INSUMOS">#REF!</definedName>
    <definedName name="INSUMOS_LISTA">#REF!</definedName>
    <definedName name="Insumos2">#REF!</definedName>
    <definedName name="InsumosElec">#REF!</definedName>
    <definedName name="INSUMOSTOTAL" localSheetId="0">#REF!</definedName>
    <definedName name="INSUMOSTOTAL">#REF!</definedName>
    <definedName name="int">#REF!</definedName>
    <definedName name="intCosteoMmto">#REF!</definedName>
    <definedName name="intDiasPagoFactura">#REF!</definedName>
    <definedName name="intensidad" localSheetId="0">#REF!</definedName>
    <definedName name="intensidad">#REF!</definedName>
    <definedName name="INTERNADO">#REF!</definedName>
    <definedName name="INTERRUPTOR_CONMUTABLE">#REF!</definedName>
    <definedName name="INTERRUPTOR_DETECTOR_DE_PRESENCIA">#REF!</definedName>
    <definedName name="INTERRUPTOR_SENCILLO">#REF!</definedName>
    <definedName name="Interventor">#REF!</definedName>
    <definedName name="INTERVENTORIA">#REF!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_11" localSheetId="0">#REF!</definedName>
    <definedName name="INV_11">#REF!</definedName>
    <definedName name="INVERSION">#REF!</definedName>
    <definedName name="io">#N/A</definedName>
    <definedName name="IP">#REF!</definedName>
    <definedName name="ir">#N/A</definedName>
    <definedName name="IREM13.4">#REF!</definedName>
    <definedName name="irrigador">#REF!</definedName>
    <definedName name="it.">#N/A</definedName>
    <definedName name="item" localSheetId="0">#REF!</definedName>
    <definedName name="ITEM">#REF!</definedName>
    <definedName name="ITEM___1.0">#REF!</definedName>
    <definedName name="ITEM__EXCAVACION_EN_CONGLOMERADO_DE_2.00_A_4.00_M">#REF!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 localSheetId="0">#REF!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 localSheetId="0">#REF!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 localSheetId="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 localSheetId="0">#REF!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 localSheetId="0">#REF!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#REF!</definedName>
    <definedName name="ITEM2.11">#REF!</definedName>
    <definedName name="ITEM2.12">#REF!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01.1">#REF!</definedName>
    <definedName name="ITEM201.2">#REF!</definedName>
    <definedName name="ITEM201.3">#REF!</definedName>
    <definedName name="ITEM21">#REF!</definedName>
    <definedName name="ITEM210.2">#REF!</definedName>
    <definedName name="ITEM210.3">#REF!</definedName>
    <definedName name="ITEM211.1">#REF!</definedName>
    <definedName name="ITEM22">#REF!</definedName>
    <definedName name="ITEM220.1">#REF!</definedName>
    <definedName name="ITEM222">#REF!</definedName>
    <definedName name="ITEM23">#REF!</definedName>
    <definedName name="ITEM230">#REF!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#REF!</definedName>
    <definedName name="ITEM3.16">#REF!</definedName>
    <definedName name="ITEM3.17">#REF!</definedName>
    <definedName name="ITEM3.18">#REF!</definedName>
    <definedName name="ITEM3.19">#REF!</definedName>
    <definedName name="ITEM3.2">#REF!</definedName>
    <definedName name="ITEM3.20">#REF!</definedName>
    <definedName name="ITEM3.21">#REF!</definedName>
    <definedName name="ITEM3.22">#REF!</definedName>
    <definedName name="ITEM3.23">#REF!</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3">#REF!</definedName>
    <definedName name="ITEM330">#REF!</definedName>
    <definedName name="ITEM34">#REF!</definedName>
    <definedName name="ITEM35">#REF!</definedName>
    <definedName name="ITEM36">#REF!</definedName>
    <definedName name="ITEM37">#REF!</definedName>
    <definedName name="ITEM38">#REF!</definedName>
    <definedName name="ITEM39">#REF!</definedName>
    <definedName name="item4" localSheetId="0">#REF!</definedName>
    <definedName name="item4">#REF!</definedName>
    <definedName name="ITEM4.1">#REF!</definedName>
    <definedName name="ITEM4.10">#REF!</definedName>
    <definedName name="ITEM4.11">#REF!</definedName>
    <definedName name="ITEM4.12">#REF!</definedName>
    <definedName name="ITEM4.13">#REF!</definedName>
    <definedName name="ITEM4.2">#REF!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#REF!</definedName>
    <definedName name="item5" localSheetId="0">#REF!</definedName>
    <definedName name="item5">#REF!</definedName>
    <definedName name="ITEM5.1">#REF!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2">#REF!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 localSheetId="0">#REF!</definedName>
    <definedName name="item6">#REF!</definedName>
    <definedName name="ITEM6.1">#REF!</definedName>
    <definedName name="ITEM6.3">#REF!</definedName>
    <definedName name="ITEM6.4">#REF!</definedName>
    <definedName name="ITEM6.5">#REF!</definedName>
    <definedName name="ITEM61">#REF!</definedName>
    <definedName name="ITEM610">#REF!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#REF!</definedName>
    <definedName name="ITEM640">#REF!</definedName>
    <definedName name="ITEM65">#REF!</definedName>
    <definedName name="ITEM66">#REF!</definedName>
    <definedName name="ITEM661">#REF!</definedName>
    <definedName name="ITEM67">#REF!</definedName>
    <definedName name="ITEM671">#REF!</definedName>
    <definedName name="ITEM68">#REF!</definedName>
    <definedName name="ITEM681">#REF!</definedName>
    <definedName name="ITEM69">#REF!</definedName>
    <definedName name="item7" localSheetId="0">#REF!</definedName>
    <definedName name="item7">#REF!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4">#REF!</definedName>
    <definedName name="ITEM71">#REF!</definedName>
    <definedName name="ITEM72">#REF!</definedName>
    <definedName name="ITEM720">#REF!</definedName>
    <definedName name="ITEM73">#REF!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00">#REF!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890">#REF!</definedName>
    <definedName name="ITEM89">#REF!</definedName>
    <definedName name="item9" localSheetId="0">#REF!</definedName>
    <definedName name="item9">#REF!</definedName>
    <definedName name="ITEM9.1">#REF!</definedName>
    <definedName name="ITEM9.2">#REF!</definedName>
    <definedName name="ITEM9.3">#REF!</definedName>
    <definedName name="ITEM900">#REF!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S" localSheetId="0">#REF!</definedName>
    <definedName name="ITEMS">#REF!</definedName>
    <definedName name="items1">#REF!</definedName>
    <definedName name="ITEMS2" localSheetId="0">#REF!</definedName>
    <definedName name="ITEMS2">#REF!</definedName>
    <definedName name="ITEMS3">#REF!</definedName>
    <definedName name="ITEMSRESUMEN" localSheetId="0">#REF!</definedName>
    <definedName name="ITEMSRESUMEN">#REF!</definedName>
    <definedName name="ITEN_2_FILTRO">#REF!</definedName>
    <definedName name="ITEN320">#REF!</definedName>
    <definedName name="ITENM_DOMIC">#REF!</definedName>
    <definedName name="IU">#REF!</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#REF!</definedName>
    <definedName name="IVAConsultoria">#REF!</definedName>
    <definedName name="IVAS">#REF!</definedName>
    <definedName name="IVASobreUtilidad">#REF!</definedName>
    <definedName name="IvaSUtl">#REF!</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IZQ_AUX">LEFT(#REF!,2)</definedName>
    <definedName name="j" localSheetId="0" hidden="1">{"TAB1",#N/A,TRUE,"GENERAL";"TAB2",#N/A,TRUE,"GENERAL";"TAB3",#N/A,TRUE,"GENERAL";"TAB4",#N/A,TRUE,"GENERAL";"TAB5",#N/A,TRUE,"GENERAL"}</definedName>
    <definedName name="j">#N/A</definedName>
    <definedName name="ja">#REF!</definedName>
    <definedName name="JAIME">#REF!</definedName>
    <definedName name="jajAJHQWDHG">#N/A</definedName>
    <definedName name="JAJKZ">#REF!</definedName>
    <definedName name="Jb">#REF!</definedName>
    <definedName name="Jc">#REF!</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FKLASJ">#REF!</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#REF!</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#N/A</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HSJHSJHDHD">#N/A</definedName>
    <definedName name="jHWQHWQHW">#N/A</definedName>
    <definedName name="jj" localSheetId="0" hidden="1">{"via1",#N/A,TRUE,"general";"via2",#N/A,TRUE,"general";"via3",#N/A,TRUE,"general"}</definedName>
    <definedName name="jj">#N/A</definedName>
    <definedName name="JJAJAJAAJ">#N/A</definedName>
    <definedName name="JJAJAJJAAJAJA">#N/A</definedName>
    <definedName name="jjajjajajaj">#REF!</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hgsdjhsagfkjawhfkjawegh">#REF!</definedName>
    <definedName name="jjj">#N/A</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AJAJAJAAJ">#REF!</definedName>
    <definedName name="JJJJAJJJAAAJJA">#REF!</definedName>
    <definedName name="jjjjj" hidden="1">#REF!</definedName>
    <definedName name="JJJJJANANANANAN">#REF!</definedName>
    <definedName name="JJJJJJAAAAAA">#REF!</definedName>
    <definedName name="JJJJJJDADADA">#REF!</definedName>
    <definedName name="jjjjjjjjjjjjjjjjyyyyyyyyyyyyyyyyyyffffffffff">#REF!</definedName>
    <definedName name="jjjjjjjjjjjjuuuuuuuuuuuuuuuuggggggggggggggg" hidden="1">#REF!</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JJSSSSS">#REF!</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 localSheetId="0">#N/A</definedName>
    <definedName name="jk">#REF!</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KSDFDFJK">#N/A</definedName>
    <definedName name="jn">#N/A</definedName>
    <definedName name="jñ">#N/A</definedName>
    <definedName name="jo">#N/A</definedName>
    <definedName name="JODER" hidden="1">#REF!</definedName>
    <definedName name="JODER_1" hidden="1">#REF!</definedName>
    <definedName name="JODER_2" hidden="1">#REF!</definedName>
    <definedName name="JOH">#REF!</definedName>
    <definedName name="Jornal">#REF!</definedName>
    <definedName name="JORNALAYUDANTE">#REF!</definedName>
    <definedName name="JORNALMAESTRO">#REF!</definedName>
    <definedName name="JORNALOFICIAL">#REF!</definedName>
    <definedName name="JORNALOPECOMP">#REF!</definedName>
    <definedName name="JORNALOPEGRUA">#REF!</definedName>
    <definedName name="JORNALOPEMOTOSIERRA">#REF!</definedName>
    <definedName name="JOSE">#N/A</definedName>
    <definedName name="JOSE1">#N/A</definedName>
    <definedName name="JP">#REF!</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#N/A</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#N/A</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LIO" hidden="1">#REF!</definedName>
    <definedName name="jun">#N/A</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#N/A</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io">#N/A</definedName>
    <definedName name="kip">#N/A</definedName>
    <definedName name="KitCarretera">#REF!</definedName>
    <definedName name="KitCarreteraCostos">#REF!</definedName>
    <definedName name="KJH">#N/A</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LJ">#REF!</definedName>
    <definedName name="kjnuiiiiiiiii">#REF!</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#REF!</definedName>
    <definedName name="KKKKAKKA">#REF!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#REF!</definedName>
    <definedName name="kkkkkkeeer">#REF!</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kkkkkkkkkkkkkkkaaaaaaaaaaaaa">#N/A</definedName>
    <definedName name="KKKKKTTTTTT">#REF!</definedName>
    <definedName name="kl">#N/A</definedName>
    <definedName name="kñy">#N/A</definedName>
    <definedName name="ko">#N/A</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TES_AL">#REF!</definedName>
    <definedName name="kuh">#N/A</definedName>
    <definedName name="kuy">#N/A</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 comment="Codigo Insumo">#REF!</definedName>
    <definedName name="L.EXC">#REF!</definedName>
    <definedName name="L.TRAMO">#REF!</definedName>
    <definedName name="La">#REF!</definedName>
    <definedName name="ladrillo">#REF!</definedName>
    <definedName name="ladrillo_adobón">#REF!</definedName>
    <definedName name="LADRILLO_COMUN">#REF!</definedName>
    <definedName name="LADRILLO_COMUN_DE_0_08_X_20_X_30" localSheetId="0">#REF!</definedName>
    <definedName name="LADRILLO_COMUN_DE_0_08_X_20_X_30">#REF!</definedName>
    <definedName name="ladrillo_cuadrilongo">#REF!</definedName>
    <definedName name="ladrillo_farol">#REF!</definedName>
    <definedName name="ladrillo_tolete_común_ref._7x11x22" localSheetId="0">#REF!</definedName>
    <definedName name="ladrillo_tolete_común_ref._7x11x22">#REF!</definedName>
    <definedName name="LAMINA_CAL_18">#REF!</definedName>
    <definedName name="Lámina_Cal_26" localSheetId="0">#REF!</definedName>
    <definedName name="Lámina_Cal_26">#REF!</definedName>
    <definedName name="LAMINA_METALDECK_CAL_22">#REF!</definedName>
    <definedName name="LAMPARA_FLUORESCENTE_2X39">#REF!</definedName>
    <definedName name="lapu">#REF!</definedName>
    <definedName name="Lavamanos">#REF!</definedName>
    <definedName name="LAVAPLATOS_ACERO_INOXIDABLE">#REF!</definedName>
    <definedName name="Lb">#REF!</definedName>
    <definedName name="Ld">#REF!</definedName>
    <definedName name="LE">#REF!</definedName>
    <definedName name="leña">#REF!</definedName>
    <definedName name="Leo" localSheetId="0">#REF!</definedName>
    <definedName name="Leo">#REF!</definedName>
    <definedName name="LEROLERO">#REF!</definedName>
    <definedName name="LETRAS1">#REF!</definedName>
    <definedName name="lev0.1">#REF!</definedName>
    <definedName name="Levante_bloque_12cms">#REF!</definedName>
    <definedName name="LF">#REF!</definedName>
    <definedName name="LFPWMFPW" hidden="1">#REF!</definedName>
    <definedName name="Lh">#REF!</definedName>
    <definedName name="Li">#REF!</definedName>
    <definedName name="lia">#N/A</definedName>
    <definedName name="LICITACION" localSheetId="0">#REF!</definedName>
    <definedName name="LICITACION">#N/A</definedName>
    <definedName name="LIDA" localSheetId="0">#REF!</definedName>
    <definedName name="LIDA">#REF!</definedName>
    <definedName name="lides">#N/A</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li">#REF!</definedName>
    <definedName name="limat">#REF!</definedName>
    <definedName name="LIMATESA">#REF!</definedName>
    <definedName name="limcount" hidden="1">1</definedName>
    <definedName name="LIMPIADOR_TUBERIA_PVC">#REF!</definedName>
    <definedName name="LINEA">#REF!</definedName>
    <definedName name="LISBASE1">#REF!</definedName>
    <definedName name="LISBASE2">#REF!</definedName>
    <definedName name="List_cuadrillas" localSheetId="0">#REF!</definedName>
    <definedName name="List_cuadrillas">#N/A</definedName>
    <definedName name="lista">#REF!</definedName>
    <definedName name="LISTAACT">#REF!</definedName>
    <definedName name="LISTADO_ACTIVIDADES">#REF!</definedName>
    <definedName name="LISTADO3" hidden="1">#REF!</definedName>
    <definedName name="LISTADOEQUIPOS">#REF!</definedName>
    <definedName name="LISTADOMATERIALES">#REF!</definedName>
    <definedName name="LISTADOMO">#REF!</definedName>
    <definedName name="LISTADOTRANSPORTES">#REF!</definedName>
    <definedName name="Listamateriales">#REF!</definedName>
    <definedName name="LISTON_DE_2_X_2_EN_AMARGO" localSheetId="0">#REF!</definedName>
    <definedName name="LISTON_DE_2_X_2_EN_AMARGO">#REF!</definedName>
    <definedName name="LISTON_DE_2X4X15">#REF!</definedName>
    <definedName name="LISTON_ORDINARO__L__2_2">#REF!</definedName>
    <definedName name="LISTON2">#REF!</definedName>
    <definedName name="LISTON2X2X3">#REF!</definedName>
    <definedName name="LISTON2x4x15">#REF!</definedName>
    <definedName name="listones">#REF!</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Hasjbqw4jfcbzxhjefhbro" hidden="1">#REF!</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0">#REF!</definedName>
    <definedName name="ll">#N/A</definedName>
    <definedName name="LLANTAS">#REF!</definedName>
    <definedName name="LLAVE_DE_CHORRO_1_2">#REF!</definedName>
    <definedName name="LLAVE_DE_PASO_1_2">#REF!</definedName>
    <definedName name="LLAVE_DE_PASO_DE_BOLA_DE_3_4">#REF!</definedName>
    <definedName name="LLENACUADRO">#REF!</definedName>
    <definedName name="llenov">#REF!</definedName>
    <definedName name="LLJJJJAGGGAGGA">#REF!</definedName>
    <definedName name="lll">#N/A</definedName>
    <definedName name="LLLL">#REF!</definedName>
    <definedName name="LLLLL">#REF!</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LLOOOAOAOAO">#REF!</definedName>
    <definedName name="Lm">#REF!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#N/A</definedName>
    <definedName name="LO">#REF!,#REF!,#REF!,#REF!,#REF!,#REF!,#REF!</definedName>
    <definedName name="LOCA" localSheetId="0">#REF!</definedName>
    <definedName name="LOCA">#N/A</definedName>
    <definedName name="LOCA1">#N/A</definedName>
    <definedName name="LOCALIZACION">#REF!</definedName>
    <definedName name="LOCALIZACIONV">#REF!</definedName>
    <definedName name="localizamuro">#REF!</definedName>
    <definedName name="LOCAT1999" hidden="1">{"SUMINISTRO E INSTALACIÓN CANALETAS L=7.50"}</definedName>
    <definedName name="lodos">#REF!</definedName>
    <definedName name="logLiquida">#REF!</definedName>
    <definedName name="LOI">#N/A</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A_VERDE_PARA_CERRAMIENTO" localSheetId="0">#REF!</definedName>
    <definedName name="LONA_VERDE_PARA_CERRAMIENTO">#REF!</definedName>
    <definedName name="Longitud">#REF!</definedName>
    <definedName name="Longitud1">#REF!</definedName>
    <definedName name="Longitud2">#REF!</definedName>
    <definedName name="LOOPEX">#REF!</definedName>
    <definedName name="LP">#REF!</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cy" hidden="1">{"TAB1",#N/A,TRUE,"GENERAL";"TAB2",#N/A,TRUE,"GENERAL";"TAB3",#N/A,TRUE,"GENERAL";"TAB4",#N/A,TRUE,"GENERAL";"TAB5",#N/A,TRUE,"GENERAL"}</definedName>
    <definedName name="LUGAR">#REF!</definedName>
    <definedName name="LUMINARIA_AHORRADORA_32_WATS">#REF!</definedName>
    <definedName name="LUNINARIA_DE_SODIO_TIPO_PEDESTAL_CON_FOTOCELDA">#REF!</definedName>
    <definedName name="Lz">#REF!</definedName>
    <definedName name="m">#REF!</definedName>
    <definedName name="M.O">#REF!</definedName>
    <definedName name="M.O.">#REF!</definedName>
    <definedName name="M101A">#REF!</definedName>
    <definedName name="M1101A">#REF!</definedName>
    <definedName name="M201A">#REF!</definedName>
    <definedName name="M202A">#REF!</definedName>
    <definedName name="M301A">#REF!</definedName>
    <definedName name="M302A">#REF!</definedName>
    <definedName name="M303P">#REF!</definedName>
    <definedName name="M303S">#REF!</definedName>
    <definedName name="M304P">#REF!</definedName>
    <definedName name="M304S">#REF!</definedName>
    <definedName name="M401P">#REF!</definedName>
    <definedName name="M401S">#REF!</definedName>
    <definedName name="M501P">#REF!</definedName>
    <definedName name="M501S">#REF!</definedName>
    <definedName name="M601P">#REF!</definedName>
    <definedName name="M601S">#REF!</definedName>
    <definedName name="M602P">#REF!</definedName>
    <definedName name="M602S">#REF!</definedName>
    <definedName name="M603P">#REF!</definedName>
    <definedName name="M603S">#REF!</definedName>
    <definedName name="M604P">#REF!</definedName>
    <definedName name="M604S">#REF!</definedName>
    <definedName name="M701P">#REF!</definedName>
    <definedName name="M701S">#REF!</definedName>
    <definedName name="M702A">#REF!</definedName>
    <definedName name="M703P">#REF!</definedName>
    <definedName name="M703S">#REF!</definedName>
    <definedName name="M704P">#REF!</definedName>
    <definedName name="M704S">#REF!</definedName>
    <definedName name="M801A">#REF!</definedName>
    <definedName name="M802P">#REF!</definedName>
    <definedName name="M802S">#REF!</definedName>
    <definedName name="Ma">#REF!</definedName>
    <definedName name="mac">#REF!</definedName>
    <definedName name="MACO">#REF!</definedName>
    <definedName name="MACRO">#REF!</definedName>
    <definedName name="MACROMEDIDOR__3__B_x_B">#REF!</definedName>
    <definedName name="MACROMEDIDOR_4__B_x_B">#REF!</definedName>
    <definedName name="MADERA_DE_ABARCO" localSheetId="0">#REF!</definedName>
    <definedName name="MADERA_DE_ABARCO">#REF!</definedName>
    <definedName name="MADERA_DE_CATIVO" localSheetId="0">#REF!</definedName>
    <definedName name="MADERA_DE_CATIVO">#REF!</definedName>
    <definedName name="Maestro" localSheetId="0">#REF!</definedName>
    <definedName name="Maestro">#REF!</definedName>
    <definedName name="MAESTRO_DE_OBRA">#REF!</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L" localSheetId="0">#REF!&lt;2.5</definedName>
    <definedName name="MAL">#REF!&lt;2.5</definedName>
    <definedName name="MALLA">#REF!</definedName>
    <definedName name="MALLA_ELECTROSOLDADA_5MM_0_15_X_0_15">#REF!</definedName>
    <definedName name="MALLA_ELECTROSOLDADA_5MM_0_25_X_0_25">#REF!</definedName>
    <definedName name="MALLAS_ELECTROSOLDADAS" localSheetId="0">#REF!</definedName>
    <definedName name="MALLAS_ELECTROSOLDADAS">#REF!</definedName>
    <definedName name="MALO">#N/A</definedName>
    <definedName name="MANGLE">#REF!</definedName>
    <definedName name="manguera_pf_diám._1_2_pg">#REF!</definedName>
    <definedName name="MANO_DE_OBRA">#REF!</definedName>
    <definedName name="MANODEOBRA">#REF!</definedName>
    <definedName name="manoobra">#REF!</definedName>
    <definedName name="MANPOSTERIA">#REF!</definedName>
    <definedName name="mantenimiento">#REF!</definedName>
    <definedName name="Manto_impermeabilizante" localSheetId="0">#REF!</definedName>
    <definedName name="Manto_impermeabilizante">#REF!</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P">#REF!</definedName>
    <definedName name="MAQ">#REF!</definedName>
    <definedName name="MAQUINAR" localSheetId="0">#REF!</definedName>
    <definedName name="MAQUINAR">#REF!</definedName>
    <definedName name="Maquinaria" localSheetId="0">#REF!</definedName>
    <definedName name="Maquinaria">#REF!</definedName>
    <definedName name="MAQUINARIATOTAL" localSheetId="0">#REF!</definedName>
    <definedName name="MAQUINARIATOTAL">#REF!</definedName>
    <definedName name="MAR">#REF!</definedName>
    <definedName name="marcolegal" localSheetId="0">#REF!</definedName>
    <definedName name="marcolegal">#REF!</definedName>
    <definedName name="MARCOS_EN_ALUMINIO">#REF!</definedName>
    <definedName name="MargenComercial">#REF!</definedName>
    <definedName name="MargenFinanciero">#REF!</definedName>
    <definedName name="MARIA">#N/A</definedName>
    <definedName name="MarkP" hidden="1">{#N/A,#N/A,FALSE,"GRAFICO";#N/A,#N/A,FALSE,"CAJA (2)";#N/A,#N/A,FALSE,"TERCEROS-PROMEDIO";#N/A,#N/A,FALSE,"CAJA";#N/A,#N/A,FALSE,"INGRESOS1995-2003";#N/A,#N/A,FALSE,"GASTOS1995-2003"}</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#REF!</definedName>
    <definedName name="MAT.">#REF!</definedName>
    <definedName name="MATER">#REF!</definedName>
    <definedName name="MATER1">#REF!</definedName>
    <definedName name="MATERIAL">#REF!</definedName>
    <definedName name="MATERIAL_DE_RELLENO" localSheetId="0">#REF!</definedName>
    <definedName name="MATERIAL_DE_RELLENO">#REF!</definedName>
    <definedName name="MATERIAL_FILTRANTE">#REF!</definedName>
    <definedName name="Materiales" localSheetId="0">#REF!</definedName>
    <definedName name="Materiales">#REF!</definedName>
    <definedName name="materiales1" localSheetId="0">#REF!</definedName>
    <definedName name="materiales1">#REF!</definedName>
    <definedName name="materiales2">#REF!</definedName>
    <definedName name="MATERIALSELEC">#REF!</definedName>
    <definedName name="matgranular">#REF!</definedName>
    <definedName name="MATRIZ">#REF!</definedName>
    <definedName name="MATRIZ2">#REF!</definedName>
    <definedName name="MATRIZ3">#REF!</definedName>
    <definedName name="MATRIZ5">#REF!</definedName>
    <definedName name="maxcosto" localSheetId="0">#REF!</definedName>
    <definedName name="maxcosto">#REF!</definedName>
    <definedName name="MAY">#REF!</definedName>
    <definedName name="Mb">#REF!</definedName>
    <definedName name="MDC">#REF!</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#REF!</definedName>
    <definedName name="MEDIDA">#REF!</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joramientosubrasante">#REF!</definedName>
    <definedName name="MENOR">#REF!</definedName>
    <definedName name="merchandCostos">#REF!</definedName>
    <definedName name="Merchandisig">#REF!</definedName>
    <definedName name="meses">#REF!</definedName>
    <definedName name="met_dep" localSheetId="0">#REF!</definedName>
    <definedName name="met_dep">#REF!</definedName>
    <definedName name="METORS_CUBICOS_OFICIALES">#REF!</definedName>
    <definedName name="METROAGUA">#REF!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EZ">#REF!</definedName>
    <definedName name="Mezcladora" localSheetId="0">#REF!</definedName>
    <definedName name="Mezcladora">#REF!</definedName>
    <definedName name="mf">#N/A</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hg">#N/A</definedName>
    <definedName name="mht">#N/A</definedName>
    <definedName name="mhy">#N/A</definedName>
    <definedName name="MI">#REF!,#REF!,#REF!,#REF!,#REF!,#REF!,#REF!</definedName>
    <definedName name="Mínimo">#REF!</definedName>
    <definedName name="MiTabla">#REF!</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#N/A</definedName>
    <definedName name="mku">#N/A</definedName>
    <definedName name="ML">#REF!,#REF!,#REF!,#REF!,#REF!,#REF!,#REF!</definedName>
    <definedName name="MM" localSheetId="0">#REF!</definedName>
    <definedName name="MM">#REF!</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#N/A</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mto">#REF!</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 localSheetId="0">#REF!</definedName>
    <definedName name="MO">#REF!</definedName>
    <definedName name="MOBRA">#REF!</definedName>
    <definedName name="MOBRAS">#REF!</definedName>
    <definedName name="MODIF" localSheetId="0">#REF!</definedName>
    <definedName name="MODIF">#REF!</definedName>
    <definedName name="MONGUI">#REF!</definedName>
    <definedName name="MONI">#REF!</definedName>
    <definedName name="MONTAJE">#REF!</definedName>
    <definedName name="MOR1_4">#REF!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_IMPERMEABILIZANTE1_3">#REF!</definedName>
    <definedName name="MORTER_JUNTAS_BORDILLO_PREFABRICADO">#REF!</definedName>
    <definedName name="MORTER1_1">#REF!</definedName>
    <definedName name="MORTER1_2">#REF!</definedName>
    <definedName name="MORTER1_3">#REF!</definedName>
    <definedName name="MORTER1_4">#REF!</definedName>
    <definedName name="MORTERO">#REF!</definedName>
    <definedName name="MORTERO_1_4" localSheetId="0">#REF!</definedName>
    <definedName name="MORTERO_1_4">#REF!</definedName>
    <definedName name="Mortero_1_5" localSheetId="0">#REF!</definedName>
    <definedName name="Mortero_1_5">#REF!</definedName>
    <definedName name="MORTERO_1_6" localSheetId="0">#REF!</definedName>
    <definedName name="MORTERO_1_6">#REF!</definedName>
    <definedName name="MORTERO_DE_PEGA_JUNTAS_BORDILLO_PREFABRICADO">#REF!</definedName>
    <definedName name="mortero14">#REF!</definedName>
    <definedName name="MOTO">#REF!</definedName>
    <definedName name="MOTOBOMBA">#REF!</definedName>
    <definedName name="motosierra">#REF!</definedName>
    <definedName name="mp">#REF!</definedName>
    <definedName name="mpdirint">#REF!</definedName>
    <definedName name="mprelecon">#REF!</definedName>
    <definedName name="mr">#N/A</definedName>
    <definedName name="MRO">#REF!</definedName>
    <definedName name="MU">#REF!</definedName>
    <definedName name="MUNIC">#REF!</definedName>
    <definedName name="MUNIC_PR">#REF!</definedName>
    <definedName name="MUNICIPIO">#REF!</definedName>
    <definedName name="municipios1" localSheetId="0">#REF!</definedName>
    <definedName name="municipios1">#REF!</definedName>
    <definedName name="muro">#REF!</definedName>
    <definedName name="murocontencion">#REF!</definedName>
    <definedName name="MZ">#REF!</definedName>
    <definedName name="n" localSheetId="0" hidden="1">{"via1",#N/A,TRUE,"general";"via2",#N/A,TRUE,"general";"via3",#N/A,TRUE,"general"}</definedName>
    <definedName name="N">#N/A</definedName>
    <definedName name="NA">#REF!</definedName>
    <definedName name="nana">#REF!</definedName>
    <definedName name="NAVAS">#REF!</definedName>
    <definedName name="NAVAS1">#REF!</definedName>
    <definedName name="NAVAS2">#REF!</definedName>
    <definedName name="NAVAS3">#REF!</definedName>
    <definedName name="nb">#N/A</definedName>
    <definedName name="nbv">#N/A</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c">#REF!</definedName>
    <definedName name="Nd">#REF!</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dto">#REF!</definedName>
    <definedName name="Ne">#REF!</definedName>
    <definedName name="NEOLAI">#REF!</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hfgh">#N/A</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G">#N/A</definedName>
    <definedName name="NHHUUGGFSESESR">#REF!</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HWHWHDW">#N/A</definedName>
    <definedName name="NI">#REF!</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JH">#N/A</definedName>
    <definedName name="nm">#N/A</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mop">#REF!</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#N/A</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 localSheetId="0">#REF!</definedName>
    <definedName name="NNNN">#REF!</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hidden="1">{"PYGT",#N/A,FALSE,"PYG";"ACTIT",#N/A,FALSE,"BCE_GRAL-ACTIVO";"PASIT",#N/A,FALSE,"BCE_GRAL-PASIVO-PATRIM";"CAJAT",#N/A,FALSE,"CAJA"}</definedName>
    <definedName name="No.">#REF!</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Facturable">#REF!</definedName>
    <definedName name="NOMB5">#REF!</definedName>
    <definedName name="NOMBE22">#REF!</definedName>
    <definedName name="nombre">#REF!</definedName>
    <definedName name="NOMBRE1">#REF!</definedName>
    <definedName name="NOMBRE2">#REF!</definedName>
    <definedName name="NOMBRE22">#REF!</definedName>
    <definedName name="NOMBRE3">#REF!</definedName>
    <definedName name="NOMBREOBRA">#REF!</definedName>
    <definedName name="NORTE"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TARIA">#REF!</definedName>
    <definedName name="NOTAS">#REF!</definedName>
    <definedName name="NOV">#REF!</definedName>
    <definedName name="nr">#N/A</definedName>
    <definedName name="NroCODIGO" localSheetId="0">#REF!</definedName>
    <definedName name="NroCODIGO">#N/A</definedName>
    <definedName name="NSEM" localSheetId="0">#REF!</definedName>
    <definedName name="NSEM">#REF!</definedName>
    <definedName name="nt">#N/A</definedName>
    <definedName name="NUEVO">#REF!</definedName>
    <definedName name="Number_of_Payments">#N/A</definedName>
    <definedName name="NUNI">#REF!</definedName>
    <definedName name="NVOCD">#REF!</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l">#N/A</definedName>
    <definedName name="ÑÑ">#REF!</definedName>
    <definedName name="ÑÑÑOOOOOOOO">#REF!</definedName>
    <definedName name="ñok">#N/A</definedName>
    <definedName name="ñp">#N/A</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ñpo">#N/A</definedName>
    <definedName name="O" localSheetId="0">#REF!</definedName>
    <definedName name="o">#REF!</definedName>
    <definedName name="O1001A">#REF!</definedName>
    <definedName name="O101A">#REF!</definedName>
    <definedName name="O1101A">#REF!</definedName>
    <definedName name="O201A">#REF!</definedName>
    <definedName name="O202A">#REF!</definedName>
    <definedName name="O301A">#REF!</definedName>
    <definedName name="O302A">#REF!</definedName>
    <definedName name="O303P">#REF!</definedName>
    <definedName name="O303S">#REF!</definedName>
    <definedName name="O304P">#REF!</definedName>
    <definedName name="O304S">#REF!</definedName>
    <definedName name="O401P">#REF!</definedName>
    <definedName name="O401S">#REF!</definedName>
    <definedName name="O501P">#REF!</definedName>
    <definedName name="O501S">#REF!</definedName>
    <definedName name="O601P">#REF!</definedName>
    <definedName name="O601S">#REF!</definedName>
    <definedName name="O602P">#REF!</definedName>
    <definedName name="O602S">#REF!</definedName>
    <definedName name="O603P">#REF!</definedName>
    <definedName name="O603S">#REF!</definedName>
    <definedName name="O604P">#REF!</definedName>
    <definedName name="O604S">#REF!</definedName>
    <definedName name="O701P">#REF!</definedName>
    <definedName name="O701S">#REF!</definedName>
    <definedName name="O702A">#REF!</definedName>
    <definedName name="O703P">#REF!</definedName>
    <definedName name="O703S">#REF!</definedName>
    <definedName name="O704P">#REF!</definedName>
    <definedName name="O704S">#REF!</definedName>
    <definedName name="O801A">#REF!</definedName>
    <definedName name="O802P">#REF!</definedName>
    <definedName name="O802S">#REF!</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#REF!</definedName>
    <definedName name="OBJETO" localSheetId="0">#REF!</definedName>
    <definedName name="OBJETO">#REF!</definedName>
    <definedName name="Obra">#REF!</definedName>
    <definedName name="OBRERO">#REF!</definedName>
    <definedName name="OC">#REF!</definedName>
    <definedName name="OCT">#REF!</definedName>
    <definedName name="OD">#REF!</definedName>
    <definedName name="oera" hidden="1">{#N/A,#N/A,FALSE,"Aging Summary";#N/A,#N/A,FALSE,"Ratio Analysis";#N/A,#N/A,FALSE,"Test 120 Day Accts";#N/A,#N/A,FALSE,"Tickmarks"}</definedName>
    <definedName name="OF">#REF!</definedName>
    <definedName name="OfertaColombia">#REF!</definedName>
    <definedName name="OfertaEcuador">#REF!</definedName>
    <definedName name="OFI">#REF!</definedName>
    <definedName name="Oficial" localSheetId="0">#REF!</definedName>
    <definedName name="Oficial">#REF!</definedName>
    <definedName name="OficialHR">#REF!</definedName>
    <definedName name="Oficina">#REF!</definedName>
    <definedName name="oi">#REF!</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K">#N/A</definedName>
    <definedName name="OMAR">#REF!</definedName>
    <definedName name="OO" localSheetId="0">#REF!</definedName>
    <definedName name="OO">#N/A</definedName>
    <definedName name="ooo" localSheetId="0" hidden="1">{"via1",#N/A,TRUE,"general";"via2",#N/A,TRUE,"general";"via3",#N/A,TRUE,"general"}</definedName>
    <definedName name="OOO">#REF!</definedName>
    <definedName name="oooiiiiiiiiiiiiiyyyyyyyyyyyyyy">#REF!</definedName>
    <definedName name="OOOOALLALLAIIIIA">#REF!</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OAAALALAKKA">#REF!</definedName>
    <definedName name="OOOOOOAKAKKAKAKA">#REF!</definedName>
    <definedName name="oooooookkkkkkkkkkkkkuuuuuuuuuuuuuuuyyyyyyyyyyyyy">#REF!</definedName>
    <definedName name="oooooooooo">#REF!</definedName>
    <definedName name="ooooooooooooooo">#REF!</definedName>
    <definedName name="ooooooooooooouuuuuuuuuuuu">#REF!</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oouuuygfrdefrg658">#REF!</definedName>
    <definedName name="OPCION_DESEM">#REF!</definedName>
    <definedName name="OrigenConsultoria">#REF!</definedName>
    <definedName name="OrigenObra">#REF!</definedName>
    <definedName name="ORINALES">#REF!</definedName>
    <definedName name="ORO">#REF!</definedName>
    <definedName name="os">#N/A</definedName>
    <definedName name="OSCAR">#REF!</definedName>
    <definedName name="OTOS_PARAMETROS">#REF!</definedName>
    <definedName name="otros" localSheetId="0">#REF!</definedName>
    <definedName name="otros">#REF!</definedName>
    <definedName name="OtrosServicios">#REF!</definedName>
    <definedName name="OtrosServiciosCostos">#REF!</definedName>
    <definedName name="OVER">#REF!</definedName>
    <definedName name="p" localSheetId="0">#REF!</definedName>
    <definedName name="p">#N/A</definedName>
    <definedName name="P_1">#N/A</definedName>
    <definedName name="P_2" localSheetId="0">#REF!</definedName>
    <definedName name="P_2">#REF!</definedName>
    <definedName name="p_aui">#REF!</definedName>
    <definedName name="P_CONTADOR">#REF!</definedName>
    <definedName name="p_directo">#REF!</definedName>
    <definedName name="p_gente">#REF!</definedName>
    <definedName name="p_maes">#REF!</definedName>
    <definedName name="p_obre">#REF!</definedName>
    <definedName name="p_ofi">#REF!</definedName>
    <definedName name="p_presta">#REF!</definedName>
    <definedName name="p_presta1">#REF!</definedName>
    <definedName name="p_presu">#REF!</definedName>
    <definedName name="p_trans">#REF!</definedName>
    <definedName name="p_unitario">#REF!</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#REF!</definedName>
    <definedName name="PAG">#N/A</definedName>
    <definedName name="Page">#REF!</definedName>
    <definedName name="PagoFinanciero">#REF!</definedName>
    <definedName name="PAJARITA">#REF!</definedName>
    <definedName name="pañet">#REF!</definedName>
    <definedName name="Pañete_bajo_placa">#REF!</definedName>
    <definedName name="Pañete_pulido">#REF!</definedName>
    <definedName name="papso">#REF!</definedName>
    <definedName name="PARAL">#REF!</definedName>
    <definedName name="PARAMETROS">#N/A</definedName>
    <definedName name="PARQUE">#REF!</definedName>
    <definedName name="PART_PROD_USUARIO">#REF!</definedName>
    <definedName name="particulares1" hidden="1">{#N/A,#N/A,FALSE,"Aging Summary";#N/A,#N/A,FALSE,"Ratio Analysis";#N/A,#N/A,FALSE,"Test 120 Day Accts";#N/A,#N/A,FALSE,"Tickmarks"}</definedName>
    <definedName name="PASADOR__METALICO">#REF!</definedName>
    <definedName name="pasamanos">#REF!</definedName>
    <definedName name="pasamuro">#REF!</definedName>
    <definedName name="PASAMURO_B_x_EL_L_0.25_Z_0.125_M">#REF!</definedName>
    <definedName name="PASO" localSheetId="0" hidden="1">{#N/A,#N/A,TRUE,"INGENIERIA";#N/A,#N/A,TRUE,"COMPRAS";#N/A,#N/A,TRUE,"DIRECCION";#N/A,#N/A,TRUE,"RESUMEN"}</definedName>
    <definedName name="PASO" localSheetId="1" hidden="1">{#N/A,#N/A,TRUE,"INGENIERIA";#N/A,#N/A,TRUE,"COMPRAS";#N/A,#N/A,TRUE,"DIRECCION";#N/A,#N/A,TRUE,"RESUMEN"}</definedName>
    <definedName name="PASO" hidden="1">{#N/A,#N/A,TRUE,"INGENIERIA";#N/A,#N/A,TRUE,"COMPRAS";#N/A,#N/A,TRUE,"DIRECCION";#N/A,#N/A,TRUE,"RESUMEN"}</definedName>
    <definedName name="PASS" localSheetId="0" hidden="1">{#N/A,#N/A,TRUE,"INGENIERIA";#N/A,#N/A,TRUE,"COMPRAS";#N/A,#N/A,TRUE,"DIRECCION";#N/A,#N/A,TRUE,"RESUMEN"}</definedName>
    <definedName name="PASS" localSheetId="1" hidden="1">{#N/A,#N/A,TRUE,"INGENIERIA";#N/A,#N/A,TRUE,"COMPRAS";#N/A,#N/A,TRUE,"DIRECCION";#N/A,#N/A,TRUE,"RESUMEN"}</definedName>
    <definedName name="PASS" hidden="1">{#N/A,#N/A,TRUE,"INGENIERIA";#N/A,#N/A,TRUE,"COMPRAS";#N/A,#N/A,TRUE,"DIRECCION";#N/A,#N/A,TRUE,"RESUMEN"}</definedName>
    <definedName name="patch8">#REF!</definedName>
    <definedName name="pavimento">#REF!</definedName>
    <definedName name="Payment_Date">#N/A</definedName>
    <definedName name="Payment_Needed">"Pago necesario"</definedName>
    <definedName name="PB">#REF!</definedName>
    <definedName name="pc">#REF!</definedName>
    <definedName name="PCE">#REF!</definedName>
    <definedName name="PCV">#REF!</definedName>
    <definedName name="Pd">#REF!</definedName>
    <definedName name="PE">#REF!</definedName>
    <definedName name="Pedestal_40x50x70">#REF!</definedName>
    <definedName name="PEDESTAL_TUBO__DE_ACERO_GALVANIZADO">#REF!</definedName>
    <definedName name="PEGANTE_P.V.C">#REF!</definedName>
    <definedName name="PEGANTE_PARA_ENCHAPES">#REF!</definedName>
    <definedName name="Pegante_PVC">#REF!</definedName>
    <definedName name="PERA">#REF!</definedName>
    <definedName name="PERALTA">#REF!</definedName>
    <definedName name="perfil">#REF!</definedName>
    <definedName name="PERFIL_DEL_TRAMO">#REF!</definedName>
    <definedName name="PERFIL_PHR_160X60X2">#REF!</definedName>
    <definedName name="PERFIL_PHR_220X80X3_0">#REF!</definedName>
    <definedName name="PERNO_5_8_X_38_cm">#REF!</definedName>
    <definedName name="Personal">#REF!</definedName>
    <definedName name="Personal_Macro">#REF!</definedName>
    <definedName name="PersonalProfesional">#REF!</definedName>
    <definedName name="PersonalTecnico">#REF!</definedName>
    <definedName name="PERT" localSheetId="0">#REF!</definedName>
    <definedName name="PERT">#REF!</definedName>
    <definedName name="PESO">#REF!</definedName>
    <definedName name="PESO14.2">#REF!</definedName>
    <definedName name="PESO14.3">#REF!</definedName>
    <definedName name="PESO14.4">#REF!</definedName>
    <definedName name="PESOS">#REF!</definedName>
    <definedName name="PF">#REF!</definedName>
    <definedName name="PFF">#REF!</definedName>
    <definedName name="PFFF">#REF!</definedName>
    <definedName name="pinos2">#REF!</definedName>
    <definedName name="Pintura" comment="10_Pintura ">#REF!</definedName>
    <definedName name="Pintura_A_504_2_capas" localSheetId="0">#REF!</definedName>
    <definedName name="Pintura_A_504_2_capas">#REF!</definedName>
    <definedName name="PINTURA_ANTICORROSIVA">#REF!</definedName>
    <definedName name="PINTURA_ESMALTE">#REF!</definedName>
    <definedName name="pintura_sintetica">#REF!</definedName>
    <definedName name="pinturavinilo">#REF!</definedName>
    <definedName name="Piso_baldosa_cemento">#REF!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#REF!</definedName>
    <definedName name="Placa_e35">#REF!</definedName>
    <definedName name="Placas_.9x.9_Azul_labrador">#REF!</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FON">#REF!</definedName>
    <definedName name="PLAN" localSheetId="0">#REF!</definedName>
    <definedName name="PLAN">#REF!</definedName>
    <definedName name="PLAN_DE_INVERSION">#REF!</definedName>
    <definedName name="PLAN_DE_INVERSIONES">#REF!</definedName>
    <definedName name="PLANEACION" localSheetId="0">#REF!</definedName>
    <definedName name="PLANEACION">#REF!</definedName>
    <definedName name="PLANT7">#REF!</definedName>
    <definedName name="Plantilla_concreto">#REF!</definedName>
    <definedName name="plastocrete">#REF!</definedName>
    <definedName name="PLASTROCRETE_DM">#REF!</definedName>
    <definedName name="PLATINA_DE_COBRE_DE_3__1_4__60CM">#REF!</definedName>
    <definedName name="PLATINA_PORTACORREA_TIPO_E_1_8">#REF!</definedName>
    <definedName name="Plazo" localSheetId="0">#REF!</definedName>
    <definedName name="Plazo">#REF!</definedName>
    <definedName name="PlazoAIU">#REF!</definedName>
    <definedName name="PlazoEnMeses">#REF!</definedName>
    <definedName name="Plegable">#REF!</definedName>
    <definedName name="PLOMERO">#REF!</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T">#REF!</definedName>
    <definedName name="pñ">#N/A</definedName>
    <definedName name="po">#N/A</definedName>
    <definedName name="poblado">#REF!</definedName>
    <definedName name="POBRE">#REF!</definedName>
    <definedName name="POCETA_PARA_LAVA_TAPRERO_EN_GRANNITO" localSheetId="0">#REF!</definedName>
    <definedName name="POCETA_PARA_LAVA_TAPRERO_EN_GRANNITO">#REF!</definedName>
    <definedName name="poi">#N/A</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L" hidden="1">{#N/A,#N/A,FALSE,"Hoja1";#N/A,#N/A,FALSE,"Hoja2"}</definedName>
    <definedName name="POLISOMBRA">#REF!</definedName>
    <definedName name="Polynomial">#REF!</definedName>
    <definedName name="POO">#N/A</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AdicCostoLlantasCliente">#REF!</definedName>
    <definedName name="PorcAdicCostoMtto">#REF!</definedName>
    <definedName name="PorcCostosOcultos">#REF!</definedName>
    <definedName name="PORCE" localSheetId="0">#REF!</definedName>
    <definedName name="PORCE">#REF!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CANDADO">#REF!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#REF!</definedName>
    <definedName name="PP">#REF!</definedName>
    <definedName name="PPPP">#REF!</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pppp">#REF!</definedName>
    <definedName name="PPTO">#REF!</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E" localSheetId="0">#REF!</definedName>
    <definedName name="PRE">#N/A</definedName>
    <definedName name="PRECIO" localSheetId="0">#REF!</definedName>
    <definedName name="PRECIO">#REF!</definedName>
    <definedName name="PRECIOS">#REF!</definedName>
    <definedName name="PreciosMP" localSheetId="0">#REF!</definedName>
    <definedName name="PreciosMP">#REF!</definedName>
    <definedName name="preciosunitarios">#REF!</definedName>
    <definedName name="PRELIMINAR">#REF!</definedName>
    <definedName name="Preliminares" comment="Apus_Preliminares">#REF!</definedName>
    <definedName name="PREST">#REF!</definedName>
    <definedName name="PRESTACIONES" localSheetId="0">#REF!</definedName>
    <definedName name="PRESTACIONES">#REF!</definedName>
    <definedName name="Prestaciones_Sociales" localSheetId="0">#REF!</definedName>
    <definedName name="Prestaciones_Sociales">#REF!</definedName>
    <definedName name="PrestacionesSeguridadOtros">#REF!</definedName>
    <definedName name="PRESTAMOS_CLTE">#REF!</definedName>
    <definedName name="PRESTAMOS_CONS.">#REF!</definedName>
    <definedName name="PRESTOTAL">#REF!</definedName>
    <definedName name="presu">#REF!</definedName>
    <definedName name="PRESUPUESTADO">#REF!</definedName>
    <definedName name="presupuesto">#REF!</definedName>
    <definedName name="presupuesto..">#REF!</definedName>
    <definedName name="presupuesto11">#REF!</definedName>
    <definedName name="presupuesto3">#REF!,#REF!</definedName>
    <definedName name="Primarios" comment="Materiales">#REF!</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 localSheetId="0">#REF!</definedName>
    <definedName name="PRINT_AREA_MI">#N/A</definedName>
    <definedName name="Print_Area_Reset">#N/A</definedName>
    <definedName name="PRINT_TITLES">#N/A</definedName>
    <definedName name="PRINT_TITLES_MI">#N/A</definedName>
    <definedName name="proceso" localSheetId="0">#REF!</definedName>
    <definedName name="proceso">#REF!</definedName>
    <definedName name="PROF">#REF!</definedName>
    <definedName name="Profesional">#REF!</definedName>
    <definedName name="PrOfic" localSheetId="0">#REF!</definedName>
    <definedName name="PrOfic">#REF!</definedName>
    <definedName name="Profundidad">#REF!</definedName>
    <definedName name="PROG">#REF!</definedName>
    <definedName name="PROGRAMA" localSheetId="0">#REF!</definedName>
    <definedName name="PROGRAMA">#REF!</definedName>
    <definedName name="PROP">#REF!</definedName>
    <definedName name="PROPONE">#REF!</definedName>
    <definedName name="Proponente">#REF!</definedName>
    <definedName name="PRORRATA">#REF!</definedName>
    <definedName name="Prov">#REF!</definedName>
    <definedName name="PROY">#REF!</definedName>
    <definedName name="PROYEC">#REF!</definedName>
    <definedName name="PROYECCION">#REF!</definedName>
    <definedName name="PROYECTO">#REF!</definedName>
    <definedName name="PROYECTO__OBRAS_VARIAS_EN_LA_ESCUELA_CONTRAINCENDIO">#REF!</definedName>
    <definedName name="PROYECTOS">#REF!</definedName>
    <definedName name="PRUEBA" localSheetId="0">#REF!</definedName>
    <definedName name="PRUEBA">#N/A</definedName>
    <definedName name="prueba1">#REF!</definedName>
    <definedName name="PRUEBA2" localSheetId="0">#REF!</definedName>
    <definedName name="PRUEBA2">#N/A</definedName>
    <definedName name="PRUEBAS">#REF!</definedName>
    <definedName name="ptoof">"'file://192.168.24.50/disco%20p/documents%20and%20settings/24heymoc123/escritorio/presupuestos%20jcgh/1.%20licitaciones/proyectos%20internacionales/licitaciones%20agosto%20a%20septiembre/banco%20nacional%20de%20panama/2009-1-01-0-08-lp-003804/pto%20banco%"</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TTTT" localSheetId="0" hidden="1">{#N/A,#N/A,TRUE,"INGENIERIA";#N/A,#N/A,TRUE,"COMPRAS";#N/A,#N/A,TRUE,"DIRECCION";#N/A,#N/A,TRUE,"RESUMEN"}</definedName>
    <definedName name="PTTTT" localSheetId="1" hidden="1">{#N/A,#N/A,TRUE,"INGENIERIA";#N/A,#N/A,TRUE,"COMPRAS";#N/A,#N/A,TRUE,"DIRECCION";#N/A,#N/A,TRUE,"RESUMEN"}</definedName>
    <definedName name="PTTTT" hidden="1">{#N/A,#N/A,TRUE,"INGENIERIA";#N/A,#N/A,TRUE,"COMPRAS";#N/A,#N/A,TRUE,"DIRECCION";#N/A,#N/A,TRUE,"RESUMEN"}</definedName>
    <definedName name="Puerta">#REF!</definedName>
    <definedName name="PUERTA_BAÑO_EN_ALUMINIO_0._7X2.1">#REF!</definedName>
    <definedName name="PUERTA_EN_LAMINA_CAL_18_0_6X2_10">#REF!</definedName>
    <definedName name="PUERTA_EN_LAMINA_CAL_18_1_55X2.10">#REF!</definedName>
    <definedName name="PUERTA_EN_LAMINA_CAL_18_1_6X2.2">#REF!</definedName>
    <definedName name="PUERTA_EN_LAMINA_METALICA_0_65X1_80">#REF!</definedName>
    <definedName name="PUERTA_EN_LAMINA_METALICA_CAL_18_1_0_X_2_10">#REF!</definedName>
    <definedName name="puertas_metalicas">#REF!</definedName>
    <definedName name="PUL" hidden="1">{#N/A,#N/A,FALSE,"Hoja1";#N/A,#N/A,FALSE,"Hoja2"}</definedName>
    <definedName name="Pulidora">#REF!</definedName>
    <definedName name="PUNT">#REF!</definedName>
    <definedName name="PUNTILLA">#REF!</definedName>
    <definedName name="PUNTILLA_2">#REF!</definedName>
    <definedName name="PUNTILLA_3">#REF!</definedName>
    <definedName name="PUNTILLA_C_C_1_PAQ_500_GRS_____Lib" localSheetId="0">#REF!</definedName>
    <definedName name="PUNTILLA_C_C_1_PAQ_500_GRS_____Lib">#REF!</definedName>
    <definedName name="PUNTILLA_C_C_2_PAQ_500_GRS_____Lib" localSheetId="0">#REF!</definedName>
    <definedName name="PUNTILLA_C_C_2_PAQ_500_GRS_____Lib">#REF!</definedName>
    <definedName name="punto">#REF!</definedName>
    <definedName name="Punto_hidráulico">#REF!</definedName>
    <definedName name="Punto_sanitario_2">#REF!</definedName>
    <definedName name="Punto_sanitario_4">#REF!</definedName>
    <definedName name="punto1">#REF!</definedName>
    <definedName name="PuntosRentabilidad">#REF!</definedName>
    <definedName name="PYG">#REF!</definedName>
    <definedName name="q" localSheetId="0" hidden="1">{"via1",#N/A,TRUE,"general";"via2",#N/A,TRUE,"general";"via3",#N/A,TRUE,"general"}</definedName>
    <definedName name="Q">#REF!</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defqfqwreqwerqw">#REF!</definedName>
    <definedName name="qdqwe">#REF!</definedName>
    <definedName name="qdxcfvgbhn_dxfcgh">#REF!</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EQ">#REF!</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#REF!</definedName>
    <definedName name="qqq">#REF!</definedName>
    <definedName name="QQQQQQQQQQQQQQ">#REF!</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uincenas" localSheetId="0">{"";"diez";"once";"doce";"trece";"catorce";"quince"}&amp;" "</definedName>
    <definedName name="Quincenas" localSheetId="1">{"";"diez";"once";"doce";"trece";"catorce";"quince"}&amp;" "</definedName>
    <definedName name="Quincenas">{"";"diez";"once";"doce";"trece";"catorce";"quince"}&amp;" "</definedName>
    <definedName name="qw" localSheetId="0" hidden="1">{"via1",#N/A,TRUE,"general";"via2",#N/A,TRUE,"general";"via3",#N/A,TRUE,"general"}</definedName>
    <definedName name="qw">#N/A</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 localSheetId="0" hidden="1">#REF!</definedName>
    <definedName name="QWE" hidden="1">#REF!</definedName>
    <definedName name="QWEDSA">#REF!</definedName>
    <definedName name="QWEQ_2">#REF!</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JON">#REF!</definedName>
    <definedName name="RAN">#REF!</definedName>
    <definedName name="rango">#REF!</definedName>
    <definedName name="RANGO2">#REF!</definedName>
    <definedName name="RANGO3">#REF!</definedName>
    <definedName name="Rb">#REF!</definedName>
    <definedName name="Rd">#REF!</definedName>
    <definedName name="RDN">#REF!</definedName>
    <definedName name="rds">#N/A</definedName>
    <definedName name="RE" hidden="1">{#N/A,#N/A,FALSE,"Hoja1";#N/A,#N/A,FALSE,"Hoja2"}</definedName>
    <definedName name="REAJUSTE">#REF!</definedName>
    <definedName name="REAJUSTES">#REF!</definedName>
    <definedName name="RECEBO">#REF!</definedName>
    <definedName name="RECEBO_EN_CANTERA">#REF!</definedName>
    <definedName name="RECURSOS">#REF!</definedName>
    <definedName name="recursos_general" localSheetId="0">#REF!</definedName>
    <definedName name="recursos_general">#REF!</definedName>
    <definedName name="REDUCCION_3__x_2">#REF!</definedName>
    <definedName name="REDUCCION_4__x_3">#REF!</definedName>
    <definedName name="REF">#REF!</definedName>
    <definedName name="REG" localSheetId="0">#REF!&gt;2.5</definedName>
    <definedName name="REG">#REF!&gt;2.5</definedName>
    <definedName name="REGBT">#N/A</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 localSheetId="0">#REF!</definedName>
    <definedName name="regional">#REF!</definedName>
    <definedName name="regiones">#REF!</definedName>
    <definedName name="REGISTRO">#REF!</definedName>
    <definedName name="Registro_50x50">#REF!</definedName>
    <definedName name="REGRESA">#REF!</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#N/A</definedName>
    <definedName name="Reimbursement">"Reembolso"</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jilla">#REF!</definedName>
    <definedName name="REJILLA_SIFON_DE_3">#REF!</definedName>
    <definedName name="RELACION">#REF!</definedName>
    <definedName name="relecon">#REF!</definedName>
    <definedName name="rell" localSheetId="0">#REF!</definedName>
    <definedName name="rell">#N/A</definedName>
    <definedName name="relle">#REF!</definedName>
    <definedName name="relleno">#REF!</definedName>
    <definedName name="Rellenoajus">#REF!</definedName>
    <definedName name="rellenoajust">#REF!</definedName>
    <definedName name="RELLG">#REF!</definedName>
    <definedName name="RENDIMIENTO_CDT">#REF!</definedName>
    <definedName name="RENTABILIDAD">#REF!</definedName>
    <definedName name="REP.PAV">#REF!</definedName>
    <definedName name="reparacion4">#REF!</definedName>
    <definedName name="repello">#REF!</definedName>
    <definedName name="replanteo">#REF!</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#REF!</definedName>
    <definedName name="residente" localSheetId="0">#REF!</definedName>
    <definedName name="residente">#REF!</definedName>
    <definedName name="Resistenciaconductor">#REF!</definedName>
    <definedName name="RESP" localSheetId="0">#REF!</definedName>
    <definedName name="RESP">#REF!</definedName>
    <definedName name="resultado">#REF!</definedName>
    <definedName name="RESUM">#REF!</definedName>
    <definedName name="resum2">#REF!</definedName>
    <definedName name="RESUMEN">#N/A</definedName>
    <definedName name="RESUMEN_ITEM">#REF!</definedName>
    <definedName name="Resumen_Items">#REF!</definedName>
    <definedName name="RESUMEN1" localSheetId="0">#REF!</definedName>
    <definedName name="RESUMEN1">#REF!</definedName>
    <definedName name="ResumenAPU">#REF!</definedName>
    <definedName name="RET">#REF!</definedName>
    <definedName name="Retenc" localSheetId="0">#REF!</definedName>
    <definedName name="Retenc">#REF!</definedName>
    <definedName name="retiroarbol">#REF!</definedName>
    <definedName name="retirocorte">#REF!</definedName>
    <definedName name="RETIROV">#REF!</definedName>
    <definedName name="retr">#REF!</definedName>
    <definedName name="RETRO">#REF!</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Q">#REF!</definedName>
    <definedName name="rewq1">#REF!</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#N/A</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#REF!</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rfffsf">#REF!</definedName>
    <definedName name="Rg">#REF!</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#REF!</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#REF!</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#N/A</definedName>
    <definedName name="rlo">#N/A</definedName>
    <definedName name="rm">#N/A</definedName>
    <definedName name="Rmm">#REF!</definedName>
    <definedName name="Rn">#REF!</definedName>
    <definedName name="rñ">#N/A</definedName>
    <definedName name="Ro">#REF!</definedName>
    <definedName name="ROCIO">#N/A</definedName>
    <definedName name="rodaje">#REF!</definedName>
    <definedName name="RODILLO">#REF!</definedName>
    <definedName name="Rp">#REF!</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q">#REF!</definedName>
    <definedName name="rr">#N/A</definedName>
    <definedName name="rrr" localSheetId="0" hidden="1">{"via1",#N/A,TRUE,"general";"via2",#N/A,TRUE,"general";"via3",#N/A,TRUE,"general"}</definedName>
    <definedName name="RRR">#REF!</definedName>
    <definedName name="rrrr">#REF!</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rtewtr">#REF!</definedName>
    <definedName name="Rs">#REF!</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#REF!</definedName>
    <definedName name="rte" localSheetId="0" hidden="1">{"TAB1",#N/A,TRUE,"GENERAL";"TAB2",#N/A,TRUE,"GENERAL";"TAB3",#N/A,TRUE,"GENERAL";"TAB4",#N/A,TRUE,"GENERAL";"TAB5",#N/A,TRUE,"GENERAL"}</definedName>
    <definedName name="rte">#N/A</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#N/A</definedName>
    <definedName name="RTYHJHERTH">#N/A</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eda">#REF!</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A" localSheetId="0">#REF!</definedName>
    <definedName name="RUTA">#REF!</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v">#REF!</definedName>
    <definedName name="RVS" localSheetId="0">#REF!</definedName>
    <definedName name="RVS">#REF!</definedName>
    <definedName name="RW">#N/A</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x">#REF!</definedName>
    <definedName name="ry" localSheetId="0" hidden="1">{"via1",#N/A,TRUE,"general";"via2",#N/A,TRUE,"general";"via3",#N/A,TRUE,"general"}</definedName>
    <definedName name="ry">#N/A</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RYUKEDKYSTJR">#N/A</definedName>
    <definedName name="RYUKIRETYKIRTYU">#N/A</definedName>
    <definedName name="Rz">#REF!</definedName>
    <definedName name="S">#REF!</definedName>
    <definedName name="SA">#REF!</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c">#REF!</definedName>
    <definedName name="sac1a" localSheetId="0">#REF!</definedName>
    <definedName name="sac1a">#REF!</definedName>
    <definedName name="saca" localSheetId="0">#REF!</definedName>
    <definedName name="saca">#REF!</definedName>
    <definedName name="sacuaro">#REF!</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FSADFSADFS">#N/A</definedName>
    <definedName name="SAFSAZFDSDE">#N/A</definedName>
    <definedName name="Salarios" localSheetId="0">#REF!</definedName>
    <definedName name="Salarios">#N/A</definedName>
    <definedName name="Saldo_Capital">#REF!</definedName>
    <definedName name="SALDO_CDT">#REF!</definedName>
    <definedName name="SALID1">#REF!</definedName>
    <definedName name="SalMinimo" localSheetId="0">#REF!</definedName>
    <definedName name="SalMinimo">#REF!</definedName>
    <definedName name="SALTARIN">#REF!</definedName>
    <definedName name="sanitario">#REF!</definedName>
    <definedName name="SANITARIO_LINEA_INSTITUCIONAL">#REF!</definedName>
    <definedName name="SANITARIO_PARA_MINUSVALIDOS">#REF!</definedName>
    <definedName name="SARDINELV">#REF!</definedName>
    <definedName name="SAX">#REF!</definedName>
    <definedName name="SB">#REF!</definedName>
    <definedName name="sbe">#N/A</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tPpto">#REF!</definedName>
    <definedName name="sc" localSheetId="0">#N/A</definedName>
    <definedName name="SC">#REF!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I">#REF!</definedName>
    <definedName name="SCSF">#REF!</definedName>
    <definedName name="sd" localSheetId="0" hidden="1">{"TAB1",#N/A,TRUE,"GENERAL";"TAB2",#N/A,TRUE,"GENERAL";"TAB3",#N/A,TRUE,"GENERAL";"TAB4",#N/A,TRUE,"GENERAL";"TAB5",#N/A,TRUE,"GENERAL"}</definedName>
    <definedName name="sd">#REF!</definedName>
    <definedName name="SDad">#REF!</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fsadfsa">#N/A</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CVEF">#REF!</definedName>
    <definedName name="SDE">#N/A</definedName>
    <definedName name="sdf">#REF!</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ffs">#REF!</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ffr">#REF!</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FWE">#REF!</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qd">#REF!</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s">#REF!</definedName>
    <definedName name="SE">#REF!</definedName>
    <definedName name="sec">#REF!</definedName>
    <definedName name="SECTOR">#REF!</definedName>
    <definedName name="SEGUETA">#REF!</definedName>
    <definedName name="Seguro">#REF!</definedName>
    <definedName name="SeguroCostos">#REF!</definedName>
    <definedName name="selalternativas">#REF!</definedName>
    <definedName name="SELLANTE_ELASTICO__PARA_CUBIERTAS___TUBO_600_CC">#REF!</definedName>
    <definedName name="SEMANA" localSheetId="0">#REF!</definedName>
    <definedName name="SEMANA">#REF!</definedName>
    <definedName name="sencount" hidden="1">1</definedName>
    <definedName name="SEP">#REF!</definedName>
    <definedName name="serr">#REF!</definedName>
    <definedName name="servicioingreso">#REF!</definedName>
    <definedName name="ServicioSurentingExpress">#REF!</definedName>
    <definedName name="servicioutilidad">#REF!</definedName>
    <definedName name="ServicioVehSustituto">#REF!</definedName>
    <definedName name="ses">#REF!</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EVER">#REF!</definedName>
    <definedName name="SF">#REF!</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D_5">#REF!</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ddfg">#N/A</definedName>
    <definedName name="SGI_V_INDICES_CIRCUITO_CAUSA">#REF!</definedName>
    <definedName name="Sh">#REF!</definedName>
    <definedName name="SHARED_FORMULA_21">#N/A</definedName>
    <definedName name="si">#N/A</definedName>
    <definedName name="SIFON_180_2">#REF!</definedName>
    <definedName name="SIKA">#REF!</definedName>
    <definedName name="SIKADUR">#REF!</definedName>
    <definedName name="SILICONA">#REF!</definedName>
    <definedName name="SJ">#REF!</definedName>
    <definedName name="sk">#N/A</definedName>
    <definedName name="SL">#REF!</definedName>
    <definedName name="sm">#N/A</definedName>
    <definedName name="sn">#N/A</definedName>
    <definedName name="snw">#N/A</definedName>
    <definedName name="sñ">#N/A</definedName>
    <definedName name="so">#N/A</definedName>
    <definedName name="Soat">#REF!</definedName>
    <definedName name="SoatCostos">#REF!</definedName>
    <definedName name="SOBRE2H">#REF!</definedName>
    <definedName name="sobrecimiento">#REF!</definedName>
    <definedName name="Sobrecimiento_ladrillo">#REF!</definedName>
    <definedName name="SOCIAL">#REF!</definedName>
    <definedName name="SOL" localSheetId="0">#REF!</definedName>
    <definedName name="SOL">#REF!</definedName>
    <definedName name="SOLADO">#REF!</definedName>
    <definedName name="soladov">#REF!</definedName>
    <definedName name="SOLDA">#REF!</definedName>
    <definedName name="Soldador" localSheetId="0">#REF!</definedName>
    <definedName name="Soldador">#REF!</definedName>
    <definedName name="SOLDADURA">#REF!</definedName>
    <definedName name="SOLDADURA_ELECTRICA__6011_x_1_8">#REF!</definedName>
    <definedName name="Soldadura_electrodo_1_8_E60_11" localSheetId="0">#REF!</definedName>
    <definedName name="Soldadura_electrodo_1_8_E60_11">#REF!</definedName>
    <definedName name="Soldadura_Exotermica_115_Gm">#REF!</definedName>
    <definedName name="SOLDADURA_PVC">#REF!</definedName>
    <definedName name="solo">#N/A</definedName>
    <definedName name="SOSO" localSheetId="0" hidden="1">#REF!</definedName>
    <definedName name="SOSO" hidden="1">#REF!</definedName>
    <definedName name="SpreadDesctos">#REF!</definedName>
    <definedName name="SpreadFcro">#REF!</definedName>
    <definedName name="SpreadServicios">#REF!</definedName>
    <definedName name="SpreadTotal">#REF!</definedName>
    <definedName name="sr">#N/A</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hidden="1">#REF!</definedName>
    <definedName name="SSDFsdf">#REF!</definedName>
    <definedName name="SSS">#REF!</definedName>
    <definedName name="ssss">#REF!</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andby">#REF!</definedName>
    <definedName name="StandbyCostos">#REF!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#REF!</definedName>
    <definedName name="SUBA" localSheetId="0">#REF!</definedName>
    <definedName name="SUBA">#REF!</definedName>
    <definedName name="SUBBASE">#REF!</definedName>
    <definedName name="SUBESTACIONES">#REF!</definedName>
    <definedName name="SUBPRODUCTOS">#REF!</definedName>
    <definedName name="subprograma" localSheetId="0">#REF!</definedName>
    <definedName name="subprograma">#REF!</definedName>
    <definedName name="subregiones" localSheetId="0">#REF!</definedName>
    <definedName name="subregiones">#REF!</definedName>
    <definedName name="SUBROGACION">#REF!</definedName>
    <definedName name="SUBTOTAL">#REF!</definedName>
    <definedName name="SUBTOTALMAT">#REF!</definedName>
    <definedName name="suma" localSheetId="0">#REF!</definedName>
    <definedName name="suma">#REF!</definedName>
    <definedName name="SUMINISTRO">#REF!</definedName>
    <definedName name="suministros">#REF!</definedName>
    <definedName name="Summary">#REF!</definedName>
    <definedName name="SUMMARY2">#REF!</definedName>
    <definedName name="SUMMARY3">#REF!</definedName>
    <definedName name="SUPERCEL">#REF!</definedName>
    <definedName name="SUSCRIPCION_CDT">#REF!</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SYJSJ">#REF!</definedName>
    <definedName name="t" localSheetId="0">#REF!</definedName>
    <definedName name="T">#REF!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#REF!</definedName>
    <definedName name="T101A">#REF!</definedName>
    <definedName name="T1101A">#REF!</definedName>
    <definedName name="T11SF15">#REF!</definedName>
    <definedName name="T11SF19">#REF!</definedName>
    <definedName name="T12SF15">#REF!</definedName>
    <definedName name="T12SF19">#REF!</definedName>
    <definedName name="T1RF15">#REF!</definedName>
    <definedName name="T1RF19">#REF!</definedName>
    <definedName name="T201A">#REF!</definedName>
    <definedName name="T202A">#REF!</definedName>
    <definedName name="T21SF15">#REF!</definedName>
    <definedName name="T21SF19">#REF!</definedName>
    <definedName name="T22SF15">#REF!</definedName>
    <definedName name="T22SF19">#REF!</definedName>
    <definedName name="T2RF15">#REF!</definedName>
    <definedName name="T2RF19">#REF!</definedName>
    <definedName name="T301A">#REF!</definedName>
    <definedName name="T302A">#REF!</definedName>
    <definedName name="T303P">#REF!</definedName>
    <definedName name="T303S">#REF!</definedName>
    <definedName name="T304P">#REF!</definedName>
    <definedName name="T304S">#REF!</definedName>
    <definedName name="T401P">#REF!</definedName>
    <definedName name="T401S">#REF!</definedName>
    <definedName name="T501P">#REF!</definedName>
    <definedName name="T501S">#REF!</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601P">#REF!</definedName>
    <definedName name="T601S">#REF!</definedName>
    <definedName name="T602P">#REF!</definedName>
    <definedName name="T602S">#REF!</definedName>
    <definedName name="T603P">#REF!</definedName>
    <definedName name="T603S">#REF!</definedName>
    <definedName name="T604P">#REF!</definedName>
    <definedName name="T604S">#REF!</definedName>
    <definedName name="T701P">#REF!</definedName>
    <definedName name="T701S">#REF!</definedName>
    <definedName name="T702A">#REF!</definedName>
    <definedName name="T703P">#REF!</definedName>
    <definedName name="T703S">#REF!</definedName>
    <definedName name="T704P">#REF!</definedName>
    <definedName name="T704S">#REF!</definedName>
    <definedName name="T801A">#REF!</definedName>
    <definedName name="T802P">#REF!</definedName>
    <definedName name="T802S">#REF!</definedName>
    <definedName name="TA">#REF!</definedName>
    <definedName name="TabBL">#REF!</definedName>
    <definedName name="TABLA" localSheetId="0">#REF!</definedName>
    <definedName name="TABLA">#N/A</definedName>
    <definedName name="TABLA__COMUN_L__2_50_m__A__0_25_m">#REF!</definedName>
    <definedName name="TABLA_DE_CARACOLI">#REF!</definedName>
    <definedName name="TABLA_DE_CONTENIDO__A1">#N/A</definedName>
    <definedName name="TABLA_INSUMOS">#REF!</definedName>
    <definedName name="TABLA1">#REF!</definedName>
    <definedName name="TABLA1.2.2">#REF!</definedName>
    <definedName name="tabla2">#REF!</definedName>
    <definedName name="tablaDeDTFS">#REF!</definedName>
    <definedName name="TABLERO_GENERAL_DE_DISTRIBUCION">#REF!</definedName>
    <definedName name="Tablero_trifásico_12_circuitos">#REF!</definedName>
    <definedName name="tablilla">#REF!</definedName>
    <definedName name="tablillas">#REF!</definedName>
    <definedName name="TACO30">#REF!</definedName>
    <definedName name="TANQUE">#REF!</definedName>
    <definedName name="TANQUE_DE_ALMACENAMIENTO_1000_LTS">#REF!</definedName>
    <definedName name="TANQUES">#REF!</definedName>
    <definedName name="TAPA">#REF!</definedName>
    <definedName name="TAPA_HF">#REF!</definedName>
    <definedName name="TAPAS_DE_CIERRE_DE_METALDECK">#REF!</definedName>
    <definedName name="TAPON_2__P.V.C">#REF!</definedName>
    <definedName name="TARIFA_CONSUMO_ALCANTARILLADO">#REF!</definedName>
    <definedName name="TARIFA_POR_CONSUMO">#REF!</definedName>
    <definedName name="TARIFAS">#REF!</definedName>
    <definedName name="TASA_COSTOS">#REF!</definedName>
    <definedName name="Tasa_Efectiva_Mensual_Fondeo">#REF!</definedName>
    <definedName name="TASA_PRECIOS">#REF!</definedName>
    <definedName name="tb" localSheetId="0">#N/A</definedName>
    <definedName name="TB">#REF!</definedName>
    <definedName name="TC">#REF!</definedName>
    <definedName name="TCM">#REF!</definedName>
    <definedName name="TCVPN">#REF!</definedName>
    <definedName name="Td">#REF!</definedName>
    <definedName name="TDHGF">#N/A</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_Adesivo">#REF!</definedName>
    <definedName name="Tecnico">#REF!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FLON">#REF!</definedName>
    <definedName name="teja_de_asbesto_cemento_No._6">#REF!</definedName>
    <definedName name="TEJA_DE_ZINC_No_6">#REF!</definedName>
    <definedName name="TEJA_ONDULADA_P7_N_8" localSheetId="0">#REF!</definedName>
    <definedName name="TEJA_ONDULADA_P7_N_8">#REF!</definedName>
    <definedName name="TEJA_TERMOACUSTICA">#REF!</definedName>
    <definedName name="Teja_Termoacustica_techmet_50_mm_cal_28x28_mm" localSheetId="0">#REF!</definedName>
    <definedName name="Teja_Termoacustica_techmet_50_mm_cal_28x28_mm">#REF!</definedName>
    <definedName name="TELAVERDESINTET">#REF!</definedName>
    <definedName name="TERMINADORA">#REF!</definedName>
    <definedName name="TERMINAL_PONCHAR_COBRE_ESTAÑADO_1_0__AWG___3M">#REF!</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f">#REF!</definedName>
    <definedName name="Tg">#REF!</definedName>
    <definedName name="th">#N/A</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#REF!</definedName>
    <definedName name="TIEMPO" localSheetId="0">#REF!</definedName>
    <definedName name="TIEMPO">#REF!</definedName>
    <definedName name="TIPO">#REF!</definedName>
    <definedName name="TipoCosteo">#REF!</definedName>
    <definedName name="TipoCosteoNivelRiesgo">#REF!</definedName>
    <definedName name="tipos_entidad" localSheetId="0">#REF!</definedName>
    <definedName name="tipos_entidad">#REF!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#REF!</definedName>
    <definedName name="titu">#REF!</definedName>
    <definedName name="titu2">#REF!</definedName>
    <definedName name="TITULO" localSheetId="0">#REF!</definedName>
    <definedName name="TITULO">#N/A</definedName>
    <definedName name="Títulos">#REF!</definedName>
    <definedName name="_xlnm.Print_Titles" localSheetId="1">'Propuesta Economica (OFICIAL)'!$1:$16</definedName>
    <definedName name="_xlnm.Print_Titles">#N/A</definedName>
    <definedName name="Títulos_a_imprimir_IM">#REF!</definedName>
    <definedName name="tj">#N/A</definedName>
    <definedName name="TJK">#N/A</definedName>
    <definedName name="Tk">#REF!</definedName>
    <definedName name="tl" localSheetId="0">#N/A</definedName>
    <definedName name="TL">#REF!</definedName>
    <definedName name="Tll">#REF!</definedName>
    <definedName name="Tm">#REF!</definedName>
    <definedName name="tn">#N/A</definedName>
    <definedName name="Tñ">#REF!</definedName>
    <definedName name="TO">#REF!</definedName>
    <definedName name="TODOANA">#REF!</definedName>
    <definedName name="TODOINSU">#REF!</definedName>
    <definedName name="TODOITEM">#REF!</definedName>
    <definedName name="TOMA_CORRIENTE_REGULADO_DOBLE_CON_POLO_A_TIERRA_250_W">#REF!</definedName>
    <definedName name="TOMACORRIENTE_DOBLE_POLO_A_TIERRA">#REF!</definedName>
    <definedName name="TOP">#REF!</definedName>
    <definedName name="TOPO">#REF!</definedName>
    <definedName name="Topografo" localSheetId="0">#REF!</definedName>
    <definedName name="Topografo">#REF!</definedName>
    <definedName name="TORNILLO_3">#REF!</definedName>
    <definedName name="TORNILLO_PARA_FIJAR_CUBIERTA">#REF!</definedName>
    <definedName name="TORNILLOS_2.5">#REF!</definedName>
    <definedName name="Tornillos_grado_5" localSheetId="0">#REF!</definedName>
    <definedName name="Tornillos_grado_5">#REF!</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AL">#REF!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SERVICIOS">#REF!</definedName>
    <definedName name="TotalAIU">#REF!</definedName>
    <definedName name="TotalCalidad">#REF!</definedName>
    <definedName name="TotalCam">#REF!</definedName>
    <definedName name="TotalContratoConIva">#REF!</definedName>
    <definedName name="TotalContratoSinIVA">#REF!</definedName>
    <definedName name="TotalEns">#REF!</definedName>
    <definedName name="TotalEqu">#REF!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IZADOR_DE_3_X_50_TIPO_INDUSTRIAL">#REF!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ia">#REF!</definedName>
    <definedName name="TOTMTPAV" localSheetId="0">#REF!</definedName>
    <definedName name="TOTMTPAV">#REF!</definedName>
    <definedName name="TP">#REF!</definedName>
    <definedName name="TPING">#REF!</definedName>
    <definedName name="TPV">#REF!</definedName>
    <definedName name="Tq">#REF!</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B">#REF!</definedName>
    <definedName name="TRABAJO" localSheetId="0">#REF!</definedName>
    <definedName name="TRABAJO">#REF!</definedName>
    <definedName name="TRAFO">#N/A</definedName>
    <definedName name="Tramite">#REF!</definedName>
    <definedName name="Tramites">#REF!</definedName>
    <definedName name="TramitesCostos">#REF!</definedName>
    <definedName name="TRAMO">#REF!</definedName>
    <definedName name="TRANS.">#REF!</definedName>
    <definedName name="TRANSPORI" localSheetId="0" hidden="1">{#N/A,#N/A,TRUE,"INGENIERIA";#N/A,#N/A,TRUE,"COMPRAS";#N/A,#N/A,TRUE,"DIRECCION";#N/A,#N/A,TRUE,"RESUMEN"}</definedName>
    <definedName name="TRANSPORI" localSheetId="1" hidden="1">{#N/A,#N/A,TRUE,"INGENIERIA";#N/A,#N/A,TRUE,"COMPRAS";#N/A,#N/A,TRUE,"DIRECCION";#N/A,#N/A,TRUE,"RESUMEN"}</definedName>
    <definedName name="TRANSPORI" hidden="1">{#N/A,#N/A,TRUE,"INGENIERIA";#N/A,#N/A,TRUE,"COMPRAS";#N/A,#N/A,TRUE,"DIRECCION";#N/A,#N/A,TRUE,"RESUMEN"}</definedName>
    <definedName name="transporte">#REF!</definedName>
    <definedName name="TRANSPORTE_ARENA">#REF!</definedName>
    <definedName name="TRANSPORTE_TRITURADO">#REF!</definedName>
    <definedName name="TRAT" localSheetId="0">#REF!</definedName>
    <definedName name="TRAT">#REF!</definedName>
    <definedName name="Trazado">#REF!</definedName>
    <definedName name="TRC">#REF!</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plex">#REF!</definedName>
    <definedName name="TRITURADO" localSheetId="0">#REF!</definedName>
    <definedName name="TRITURADO">#REF!</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#REF!</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#REF!</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 localSheetId="0">#N/A</definedName>
    <definedName name="TTE">#REF!</definedName>
    <definedName name="TTL">#REF!</definedName>
    <definedName name="TtlCD">#REF!</definedName>
    <definedName name="TtlCDCronog">#REF!</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_ACC_3__Bx_B_SCH_40">#REF!</definedName>
    <definedName name="Tuberia_gres_6">#REF!</definedName>
    <definedName name="TUBERIA_P.V.C_RDE_9">#REF!</definedName>
    <definedName name="TUBERIA_P.V.C_UM_RDE_41____2">#REF!</definedName>
    <definedName name="TUBERIA_P.V.C_UM_RDE_41____3">#REF!</definedName>
    <definedName name="Tuberia_presion_1">#REF!</definedName>
    <definedName name="TUBERIA_PRESION_PVC_1_2">#REF!</definedName>
    <definedName name="TUBERIA_PRESION_PVC_3_4__RDE_21">#REF!</definedName>
    <definedName name="Tuberia_sanita_4">#REF!</definedName>
    <definedName name="TUBERIA_SANITARIA_PVC_2">#REF!</definedName>
    <definedName name="TUBERIA_SANITARIA_PVC_3">#REF!</definedName>
    <definedName name="TUBERIA_SANITARIA_PVC_4">#REF!</definedName>
    <definedName name="tuberia3">#REF!</definedName>
    <definedName name="TUBERIAS">#REF!</definedName>
    <definedName name="TUBO">#REF!</definedName>
    <definedName name="TUBO_1_2">#REF!</definedName>
    <definedName name="TUBO_1_2__HG">#REF!</definedName>
    <definedName name="TUBO_CONDUIT_PVC_3_4PG___3Mts">#REF!</definedName>
    <definedName name="tubo_de_cemento_diám._6_pg">#REF!</definedName>
    <definedName name="tubo_de_cemento_diám._8_pg">#REF!</definedName>
    <definedName name="TUBO6">#REF!</definedName>
    <definedName name="TUBO8">#REF!</definedName>
    <definedName name="tubohg2">#REF!</definedName>
    <definedName name="TUKYRLTU.IR">#N/A</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biedad">#REF!</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#REF!</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0" hidden="1">{"via1",#N/A,TRUE,"general";"via2",#N/A,TRUE,"general";"via3",#N/A,TRUE,"general"}</definedName>
    <definedName name="TY">#REF!</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#N/A</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Tz">#REF!</definedName>
    <definedName name="U">#REF!</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#REF!</definedName>
    <definedName name="Uc">#REF!</definedName>
    <definedName name="Ud">#REF!</definedName>
    <definedName name="Ue">#REF!</definedName>
    <definedName name="Uf">#REF!</definedName>
    <definedName name="Ug">#REF!</definedName>
    <definedName name="Uh">#REF!</definedName>
    <definedName name="UI" localSheetId="0" hidden="1">{"via1",#N/A,TRUE,"general";"via2",#N/A,TRUE,"general";"via3",#N/A,TRUE,"general"}</definedName>
    <definedName name="ui">#N/A</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_APU">IF(LEN(#REF!)=2,"",IF(#REF!="","",IF(ISERROR(SEARCH("-",#REF!,3)),VLOOKUP(#REF!,#REF!,3,0),VLOOKUP(#REF!,#REF!,3,FALSE))))</definedName>
    <definedName name="UN_AUX">IF(#REF!="","",VLOOKUP(#REF!,#REF!,3,FALSE))</definedName>
    <definedName name="Unidad" localSheetId="0">#REF!</definedName>
    <definedName name="Unidad">#REF!</definedName>
    <definedName name="UNIDAD1">#REF!</definedName>
    <definedName name="UNIDAD521">#REF!</definedName>
    <definedName name="UNIDADEQUIPO">#REF!</definedName>
    <definedName name="Unidades" localSheetId="0">#REF!</definedName>
    <definedName name="Unidades">#REF!</definedName>
    <definedName name="UNIDADMATERIALES">#REF!</definedName>
    <definedName name="UNION_CANAL_PVC_AMAZONA">#REF!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TARIO" localSheetId="0">#REF!</definedName>
    <definedName name="UNITARIO">#REF!</definedName>
    <definedName name="Unitarios">#REF!</definedName>
    <definedName name="UNO">#REF!</definedName>
    <definedName name="Uñ">#REF!</definedName>
    <definedName name="Uo">#REF!</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PAC">#REF!</definedName>
    <definedName name="Uq">#REF!</definedName>
    <definedName name="Ur">#REF!</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r">#REF!</definedName>
    <definedName name="ut">#N/A</definedName>
    <definedName name="uti">#REF!</definedName>
    <definedName name="UTIL">8%</definedName>
    <definedName name="UTILIDAD" localSheetId="0">#REF!</definedName>
    <definedName name="Utilidad">#REF!</definedName>
    <definedName name="UTILIDADES">#REF!</definedName>
    <definedName name="UtilidadMensual">#REF!</definedName>
    <definedName name="UtilidadObra">#REF!</definedName>
    <definedName name="uu" localSheetId="0" hidden="1">{"TAB1",#N/A,TRUE,"GENERAL";"TAB2",#N/A,TRUE,"GENERAL";"TAB3",#N/A,TRUE,"GENERAL";"TAB4",#N/A,TRUE,"GENERAL";"TAB5",#N/A,TRUE,"GENERAL"}</definedName>
    <definedName name="UU">#N/A</definedName>
    <definedName name="uuarrrrarrarrararar" localSheetId="0">#REF!</definedName>
    <definedName name="uuarrrrarrarrararar">#REF!</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AJJAJAJAJAJ">#REF!</definedName>
    <definedName name="UUUU">#REF!</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TTTTTTTAAA">#REF!</definedName>
    <definedName name="UUUUUAUATATTATA">#REF!</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UUUUUUUUTTTTTTTTTTTTTDDDDDDDDDDDD">#REF!</definedName>
    <definedName name="uuuuuuuuuuuuuuuu">#REF!</definedName>
    <definedName name="Uv">#REF!</definedName>
    <definedName name="Uw">#REF!</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#N/A</definedName>
    <definedName name="uy">#N/A</definedName>
    <definedName name="UYC">#REF!</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#REF!</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Uz">#REF!</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#REF!</definedName>
    <definedName name="VALDES">#REF!</definedName>
    <definedName name="VALLA_2_3_MTS_CON_3_CERCHAS">#REF!</definedName>
    <definedName name="Valor">#REF!</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1">#REF!</definedName>
    <definedName name="valor2">#REF!</definedName>
    <definedName name="VALOR3">#REF!</definedName>
    <definedName name="Valoracion">#REF!</definedName>
    <definedName name="VALORACIÓN">#REF!</definedName>
    <definedName name="VALORACION_ACTIVOS_ACUEDUCTO">#REF!</definedName>
    <definedName name="VALORACION_ACTIVOS_ALCANTAR.">#REF!</definedName>
    <definedName name="VALOREQUIPO">#REF!</definedName>
    <definedName name="ValoresCanon">#REF!</definedName>
    <definedName name="ValoresIva">#REF!</definedName>
    <definedName name="ValorFuturoFcro">#REF!</definedName>
    <definedName name="ValorImpuestoTimbre">#REF!</definedName>
    <definedName name="VALORMATERIALES">#REF!</definedName>
    <definedName name="VALORMO">#REF!</definedName>
    <definedName name="ValorTot">#REF!</definedName>
    <definedName name="ValorTotConsultoria">#REF!</definedName>
    <definedName name="VALORUNIT">#REF!</definedName>
    <definedName name="valparaiso">#REF!</definedName>
    <definedName name="Values_Entered">#N/A</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álvula_de_paso_diám._1_2_pg">#REF!</definedName>
    <definedName name="VARENGA_4_cm_X_2_cm__L__2_m">#REF!</definedName>
    <definedName name="variacion">#REF!</definedName>
    <definedName name="Varilla_de_3_4_x_3_4_de_aluminio" localSheetId="0">#REF!</definedName>
    <definedName name="Varilla_de_3_4_x_3_4_de_aluminio">#REF!</definedName>
    <definedName name="VARILLA_DE_COBRE_COBRE_5_8__X_2_40_MTS">#REF!</definedName>
    <definedName name="Varios">#N/A</definedName>
    <definedName name="Varios2">#N/A</definedName>
    <definedName name="vb">#N/A</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#N/A</definedName>
    <definedName name="vck">#N/A</definedName>
    <definedName name="vd" localSheetId="0">#N/A</definedName>
    <definedName name="VD">#REF!</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#REF!</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nd_4t">#REF!</definedName>
    <definedName name="vend_t1">#REF!</definedName>
    <definedName name="vend_t2">#REF!</definedName>
    <definedName name="vend_t3">#REF!</definedName>
    <definedName name="vend_t4">#REF!</definedName>
    <definedName name="vend_t5">#REF!</definedName>
    <definedName name="vend_tot">#REF!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EN_LAMINA_CALIBRE_18">#REF!</definedName>
    <definedName name="VENTOSAS_PARA_INSTALACION_EN_TUBERIA_DE_3">#REF!</definedName>
    <definedName name="Version4OK" hidden="1">{"Datos de las Curvas",#N/A,TRUE,"TABLA-CALCULOS"}</definedName>
    <definedName name="Vf">#REF!</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n">#N/A</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#N/A</definedName>
    <definedName name="Vh">#REF!</definedName>
    <definedName name="VI">#REF!</definedName>
    <definedName name="VIA">#REF!</definedName>
    <definedName name="Viajes">#REF!</definedName>
    <definedName name="VIAS">#REF!</definedName>
    <definedName name="VIBRA">#REF!</definedName>
    <definedName name="VIBRADOR" localSheetId="0">#REF!</definedName>
    <definedName name="VIBRADOR">#REF!</definedName>
    <definedName name="Vibrador_de_concreto" localSheetId="0">#REF!</definedName>
    <definedName name="Vibrador_de_concreto">#REF!</definedName>
    <definedName name="VIBRO">#REF!</definedName>
    <definedName name="VIBROSD100">#REF!</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DRIO_4MM">#REF!</definedName>
    <definedName name="VIDRIO4">#REF!</definedName>
    <definedName name="Viga_amarre30x30">#REF!</definedName>
    <definedName name="Viga_cajón_220_x80_cal_14" localSheetId="0">#REF!</definedName>
    <definedName name="Viga_cajón_220_x80_cal_14">#REF!</definedName>
    <definedName name="Viga_sobremuro10x20">#REF!</definedName>
    <definedName name="VINILO">#REF!</definedName>
    <definedName name="VINILO_TIPO_1_INTERIORES___EXTRERIORES">#REF!</definedName>
    <definedName name="VJ">#REF!,#REF!,#REF!,#REF!,#REF!,#REF!,#REF!</definedName>
    <definedName name="vjkgvif">#N/A</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m">#N/A</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QUETA">#REF!</definedName>
    <definedName name="VOLQUETA_6_m3">#REF!</definedName>
    <definedName name="VPN">#REF!</definedName>
    <definedName name="VPNIngresos">#REF!</definedName>
    <definedName name="VPNSurenting">#REF!</definedName>
    <definedName name="VR._DESEMBOLSOS">#REF!</definedName>
    <definedName name="VR_CON_IVA">#REF!*(1+#REF!)</definedName>
    <definedName name="VR_SIN_IVA">VLOOKUP(#REF!,#REF!,6,FALSE)</definedName>
    <definedName name="VR_TOT">#N/A</definedName>
    <definedName name="VR_TOT_APU">IF(#REF!="","",IF(#REF!=#REF!,SUMIF(#REF!,#REF!,#REF!),ROUNDUP(#REF!*#REF!,0)))</definedName>
    <definedName name="VR_TOT_AUX">IF(#REF!="","",IF(#REF!=#REF!,SUMIF(#REF!,#REF!,#REF!),ROUNDUP(#REF!*#REF!,0)))</definedName>
    <definedName name="VR_UN">IF(ISERROR(Va),"",Va)</definedName>
    <definedName name="VR_UN_APU">IF(LEN(#REF!)=2,"",IF(#REF!="","",IF(ISERROR(SEARCH("-",#REF!,3)),VLOOKUP(#REF!,#REF!,4,FALSE),"")))</definedName>
    <definedName name="VR_UN_AUX">IF(#REF!="","",VLOOKUP(#REF!,#REF!,4,0))</definedName>
    <definedName name="VR_UN_PPTO">IF(LEN(#REF!)=9,VLOOKUP(#REF!,#REF!,6,FALSE),"")</definedName>
    <definedName name="vrbasad1">#REF!</definedName>
    <definedName name="vrbasad2">#REF!</definedName>
    <definedName name="vrbasin">#REF!</definedName>
    <definedName name="VRTTLPPTO">#REF!</definedName>
    <definedName name="VRTTLUNDS">#REF!</definedName>
    <definedName name="VSCanonTotal">#REF!</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PunRentabilidad">#REF!</definedName>
    <definedName name="VSTablaDTF">#REF!</definedName>
    <definedName name="VSTablaDTFDatos">#REF!</definedName>
    <definedName name="VSUtilidadMensual">#REF!</definedName>
    <definedName name="VSVariablesRenting">#REF!</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TOTAL">#REF!</definedName>
    <definedName name="vv">#N/A</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#N/A</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CC" localSheetId="0">#REF!</definedName>
    <definedName name="WACC">#REF!</definedName>
    <definedName name="WAER4YTSDTGFYWUETYJ">#N/A</definedName>
    <definedName name="WDVVV">#REF!</definedName>
    <definedName name="we">#N/A</definedName>
    <definedName name="WER" localSheetId="0">#REF!</definedName>
    <definedName name="WER">#REF!</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TYUI">#REF!</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0">#REF!</definedName>
    <definedName name="WILSON">#REF!</definedName>
    <definedName name="wj">#N/A</definedName>
    <definedName name="wl">#N/A</definedName>
    <definedName name="WorksheetSubTotal">#REF!</definedName>
    <definedName name="WorksheetTotal">#REF!</definedName>
    <definedName name="WQ">#REF!</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Aging._.and._.Trend._.Analysis." hidden="1">{#N/A,#N/A,FALSE,"Aging Summary";#N/A,#N/A,FALSE,"Ratio Analysis";#N/A,#N/A,FALSE,"Test 120 Day Accts";#N/A,#N/A,FALSE,"Tickmarks"}</definedName>
    <definedName name="wrn.ar." hidden="1">{#N/A,#N/A,TRUE,"CODIGO DEPENDENCIA"}</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_.Datos._.de._.las._.Curvas." hidden="1">{"Datos de las Curvas",#N/A,TRUE,"TABLA-CALCULOS"}</definedName>
    <definedName name="wrn.items." hidden="1">{#N/A,#N/A,FALSE,"Items"}</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PROYEC." hidden="1">{#N/A,#N/A,FALSE,"GRAFICO";#N/A,#N/A,FALSE,"CAJA (2)";#N/A,#N/A,FALSE,"TERCEROS-PROMEDIO";#N/A,#N/A,FALSE,"CAJA";#N/A,#N/A,FALSE,"INGRESOS1995-2003";#N/A,#N/A,FALSE,"GASTOS1995-2003"}</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1.items" hidden="1">{#N/A,#N/A,FALSE,"Items"}</definedName>
    <definedName name="WRTY">#N/A</definedName>
    <definedName name="ws">#N/A</definedName>
    <definedName name="WSDF">#REF!</definedName>
    <definedName name="WSERWEER">#REF!</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 localSheetId="0">#REF!</definedName>
    <definedName name="ww">#N/A</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 hidden="1">{#N/A,#N/A,FALSE,"Hoja1";#N/A,#N/A,FALSE,"Hoja2"}</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W">#REF!</definedName>
    <definedName name="WWWWWWWWQQQQQAAAAAAAAA">#REF!</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#N/A</definedName>
    <definedName name="xb">#N/A</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MesCalidades">#REF!</definedName>
    <definedName name="XMesNoFacturables">#REF!</definedName>
    <definedName name="XMesPersonalPromedio">#REF!</definedName>
    <definedName name="XMesProfesionales">#REF!</definedName>
    <definedName name="XMesTecnicos">#REF!</definedName>
    <definedName name="xo">#N/A</definedName>
    <definedName name="XON">#REF!</definedName>
    <definedName name="xpoxwojohchc">#N/A</definedName>
    <definedName name="xsxasxs">#REF!</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0">#N/A</definedName>
    <definedName name="XX">#REF!</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#REF!</definedName>
    <definedName name="xxxxx" localSheetId="0">#REF!</definedName>
    <definedName name="XXXXX">#REF!</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0" hidden="1">{#N/A,#N/A,TRUE,"INGENIERIA";#N/A,#N/A,TRUE,"COMPRAS";#N/A,#N/A,TRUE,"DIRECCION";#N/A,#N/A,TRUE,"RESUMEN"}</definedName>
    <definedName name="XXXXXX" localSheetId="1" hidden="1">{#N/A,#N/A,TRUE,"INGENIERIA";#N/A,#N/A,TRUE,"COMPRAS";#N/A,#N/A,TRUE,"DIRECCION";#N/A,#N/A,TRUE,"RESUMEN"}</definedName>
    <definedName name="XXXXXX" hidden="1">{#N/A,#N/A,TRUE,"INGENIERIA";#N/A,#N/A,TRUE,"COMPRAS";#N/A,#N/A,TRUE,"DIRECCION";#N/A,#N/A,TRUE,"RESUMEN"}</definedName>
    <definedName name="XXXXXXXXXX">#N/A</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#N/A</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#REF!</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ESO">#REF!</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#N/A</definedName>
    <definedName name="YO">#REF!</definedName>
    <definedName name="yorlanys">#N/A</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#N/A</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#N/A</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#N/A</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YYYYYYYYEWAZXCCCCCCCCC">#REF!</definedName>
    <definedName name="YYYYYYYYYYY" hidden="1">#REF!</definedName>
    <definedName name="yyyyyyyyyyyyyrrrrrrrrrrrrrrrrrrrrr">#REF!</definedName>
    <definedName name="z">#REF!</definedName>
    <definedName name="zc">#N/A</definedName>
    <definedName name="ZCZG">#REF!</definedName>
    <definedName name="zd">#N/A</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r">#N/A</definedName>
    <definedName name="ZON">#REF!</definedName>
    <definedName name="ZONA">#REF!</definedName>
    <definedName name="ZONA_PR">#REF!</definedName>
    <definedName name="zx">#N/A</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#REF!</definedName>
    <definedName name="ZZZZZZZZZZZ">#N/A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520" i="6" l="1"/>
  <c r="E513" i="6"/>
  <c r="G513" i="6" s="1"/>
  <c r="E479" i="6"/>
  <c r="E480" i="6"/>
  <c r="E481" i="6"/>
  <c r="G481" i="6" s="1"/>
  <c r="E482" i="6"/>
  <c r="G482" i="6" s="1"/>
  <c r="E478" i="6"/>
  <c r="G478" i="6" s="1"/>
  <c r="E501" i="6"/>
  <c r="G501" i="6" s="1"/>
  <c r="E312" i="6"/>
  <c r="G521" i="6"/>
  <c r="G520" i="6"/>
  <c r="G519" i="6"/>
  <c r="G518" i="6"/>
  <c r="G517" i="6"/>
  <c r="G516" i="6"/>
  <c r="G515" i="6"/>
  <c r="G514" i="6"/>
  <c r="G512" i="6"/>
  <c r="G511" i="6"/>
  <c r="G510" i="6"/>
  <c r="G498" i="6"/>
  <c r="G497" i="6"/>
  <c r="G496" i="6"/>
  <c r="G495" i="6"/>
  <c r="G494" i="6"/>
  <c r="G493" i="6"/>
  <c r="G492" i="6"/>
  <c r="G491" i="6"/>
  <c r="G506" i="6"/>
  <c r="G505" i="6"/>
  <c r="G504" i="6"/>
  <c r="G503" i="6"/>
  <c r="G502" i="6"/>
  <c r="G500" i="6"/>
  <c r="G499" i="6"/>
  <c r="G490" i="6"/>
  <c r="G489" i="6"/>
  <c r="G488" i="6"/>
  <c r="G487" i="6"/>
  <c r="G486" i="6"/>
  <c r="G485" i="6"/>
  <c r="G484" i="6"/>
  <c r="G483" i="6"/>
  <c r="G477" i="6"/>
  <c r="G476" i="6"/>
  <c r="G475" i="6"/>
  <c r="G474" i="6"/>
  <c r="G507" i="6"/>
  <c r="G258" i="6"/>
  <c r="G536" i="6"/>
  <c r="G535" i="6"/>
  <c r="G455" i="6"/>
  <c r="G454" i="6"/>
  <c r="G453" i="6"/>
  <c r="G452" i="6"/>
  <c r="G451" i="6"/>
  <c r="G460" i="6"/>
  <c r="G459" i="6"/>
  <c r="G458" i="6"/>
  <c r="G457" i="6"/>
  <c r="G465" i="6"/>
  <c r="G461" i="6"/>
  <c r="G450" i="6"/>
  <c r="G449" i="6"/>
  <c r="G448" i="6"/>
  <c r="G456" i="6"/>
  <c r="G463" i="6"/>
  <c r="G462" i="6"/>
  <c r="G447" i="6"/>
  <c r="G446" i="6"/>
  <c r="G375" i="6"/>
  <c r="G376" i="6"/>
  <c r="G374" i="6"/>
  <c r="G377" i="6" s="1"/>
  <c r="G371" i="6"/>
  <c r="G370" i="6"/>
  <c r="G369" i="6"/>
  <c r="G368" i="6"/>
  <c r="G367" i="6"/>
  <c r="G366" i="6"/>
  <c r="G365" i="6"/>
  <c r="G364" i="6"/>
  <c r="G363" i="6"/>
  <c r="G362" i="6"/>
  <c r="G361" i="6"/>
  <c r="G385" i="6"/>
  <c r="G384" i="6"/>
  <c r="G383" i="6"/>
  <c r="G382" i="6"/>
  <c r="G381" i="6"/>
  <c r="G390" i="6"/>
  <c r="G389" i="6"/>
  <c r="G388" i="6"/>
  <c r="G387" i="6"/>
  <c r="G386" i="6"/>
  <c r="G380" i="6"/>
  <c r="G379" i="6"/>
  <c r="G309" i="6"/>
  <c r="G318" i="6"/>
  <c r="G317" i="6"/>
  <c r="G316" i="6"/>
  <c r="G315" i="6"/>
  <c r="G319" i="6" s="1"/>
  <c r="G312" i="6"/>
  <c r="G311" i="6"/>
  <c r="G310" i="6"/>
  <c r="G308" i="6"/>
  <c r="G307" i="6"/>
  <c r="G306" i="6"/>
  <c r="G305" i="6"/>
  <c r="G304" i="6"/>
  <c r="G303" i="6"/>
  <c r="G302" i="6"/>
  <c r="G301" i="6"/>
  <c r="G300" i="6"/>
  <c r="G299" i="6"/>
  <c r="G298" i="6"/>
  <c r="G313" i="6" l="1"/>
  <c r="G391" i="6"/>
  <c r="G372" i="6"/>
  <c r="G466" i="6"/>
  <c r="G357" i="6" l="1"/>
  <c r="G356" i="6"/>
  <c r="G355" i="6"/>
  <c r="G354" i="6"/>
  <c r="G352" i="6"/>
  <c r="G351" i="6"/>
  <c r="G350" i="6"/>
  <c r="G347" i="6"/>
  <c r="G346" i="6"/>
  <c r="G345" i="6"/>
  <c r="G344" i="6"/>
  <c r="G343" i="6"/>
  <c r="G342" i="6"/>
  <c r="G341" i="6"/>
  <c r="G340" i="6"/>
  <c r="G339" i="6"/>
  <c r="G338" i="6"/>
  <c r="G337" i="6"/>
  <c r="G321" i="6"/>
  <c r="G322" i="6"/>
  <c r="G323" i="6"/>
  <c r="G324" i="6"/>
  <c r="G325" i="6"/>
  <c r="G326" i="6"/>
  <c r="G327" i="6"/>
  <c r="G328" i="6"/>
  <c r="G329" i="6"/>
  <c r="G330" i="6"/>
  <c r="G331" i="6"/>
  <c r="G332" i="6"/>
  <c r="G333" i="6"/>
  <c r="G334" i="6"/>
  <c r="G348" i="6" l="1"/>
  <c r="G335" i="6"/>
  <c r="E45" i="6" l="1"/>
  <c r="E53" i="6" s="1"/>
  <c r="G53" i="6" s="1"/>
  <c r="E52" i="6"/>
  <c r="G52" i="6" s="1"/>
  <c r="E50" i="6"/>
  <c r="G50" i="6" s="1"/>
  <c r="E49" i="6"/>
  <c r="G49" i="6" s="1"/>
  <c r="E48" i="6"/>
  <c r="G48" i="6" s="1"/>
  <c r="G55" i="6"/>
  <c r="G47" i="6"/>
  <c r="G508" i="6"/>
  <c r="G480" i="6"/>
  <c r="G479" i="6"/>
  <c r="G473" i="6"/>
  <c r="G472" i="6"/>
  <c r="G262" i="6"/>
  <c r="G261" i="6"/>
  <c r="G260" i="6"/>
  <c r="G259" i="6"/>
  <c r="G227" i="6"/>
  <c r="G226" i="6"/>
  <c r="G225" i="6"/>
  <c r="G224" i="6"/>
  <c r="G223" i="6"/>
  <c r="G222" i="6"/>
  <c r="G221" i="6"/>
  <c r="G220" i="6"/>
  <c r="G219" i="6"/>
  <c r="G218" i="6"/>
  <c r="G217" i="6"/>
  <c r="G216" i="6"/>
  <c r="G215" i="6"/>
  <c r="G214" i="6"/>
  <c r="G213" i="6"/>
  <c r="G212" i="6"/>
  <c r="G211" i="6"/>
  <c r="G228" i="6"/>
  <c r="G210" i="6"/>
  <c r="G209" i="6"/>
  <c r="G208" i="6"/>
  <c r="G207" i="6"/>
  <c r="E63" i="6"/>
  <c r="E61" i="6"/>
  <c r="E26" i="6" s="1"/>
  <c r="G522" i="6" l="1"/>
  <c r="G229" i="6"/>
  <c r="E51" i="6"/>
  <c r="G51" i="6" s="1"/>
  <c r="E46" i="6"/>
  <c r="G46" i="6" s="1"/>
  <c r="E56" i="6"/>
  <c r="E54" i="6"/>
  <c r="G54" i="6" s="1"/>
  <c r="E58" i="6" l="1"/>
  <c r="E57" i="6"/>
  <c r="G57" i="6" s="1"/>
  <c r="G56" i="6"/>
  <c r="E112" i="6"/>
  <c r="G58" i="6" l="1"/>
  <c r="G45" i="6"/>
  <c r="G59" i="6" s="1"/>
  <c r="B67" i="7" l="1"/>
  <c r="B65" i="7"/>
  <c r="B63" i="7"/>
  <c r="B62" i="7"/>
  <c r="B60" i="7"/>
  <c r="B58" i="7"/>
  <c r="B56" i="7"/>
  <c r="B54" i="7"/>
  <c r="B52" i="7"/>
  <c r="B50" i="7"/>
  <c r="B48" i="7"/>
  <c r="B46" i="7"/>
  <c r="B45" i="7"/>
  <c r="E67" i="7"/>
  <c r="E65" i="7"/>
  <c r="E63" i="7"/>
  <c r="E60" i="7"/>
  <c r="E58" i="7"/>
  <c r="E56" i="7"/>
  <c r="E54" i="7"/>
  <c r="E52" i="7"/>
  <c r="E50" i="7"/>
  <c r="E48" i="7"/>
  <c r="E46" i="7"/>
  <c r="B43" i="7"/>
  <c r="E43" i="7"/>
  <c r="B41" i="7"/>
  <c r="E41" i="7"/>
  <c r="B39" i="7"/>
  <c r="E39" i="7"/>
  <c r="B37" i="7"/>
  <c r="E37" i="7"/>
  <c r="B35" i="7"/>
  <c r="E35" i="7"/>
  <c r="B33" i="7"/>
  <c r="E33" i="7"/>
  <c r="B31" i="7"/>
  <c r="E31" i="7"/>
  <c r="B29" i="7"/>
  <c r="E29" i="7"/>
  <c r="B27" i="7"/>
  <c r="E27" i="7"/>
  <c r="B25" i="7"/>
  <c r="E25" i="7"/>
  <c r="B23" i="7"/>
  <c r="E23" i="7"/>
  <c r="B21" i="7"/>
  <c r="E21" i="7"/>
  <c r="B19" i="7"/>
  <c r="E19" i="7"/>
  <c r="B17" i="7"/>
  <c r="E17" i="7"/>
  <c r="B15" i="7"/>
  <c r="E15" i="7"/>
  <c r="B13" i="7"/>
  <c r="E13" i="7"/>
  <c r="B11" i="7"/>
  <c r="C10" i="7"/>
  <c r="B10" i="7"/>
  <c r="E81" i="7"/>
  <c r="E80" i="7"/>
  <c r="E70" i="7"/>
  <c r="E11" i="7"/>
  <c r="E8" i="7"/>
  <c r="G6" i="7"/>
  <c r="H6" i="7" s="1"/>
  <c r="I6" i="7" s="1"/>
  <c r="J6" i="7" s="1"/>
  <c r="K6" i="7" s="1"/>
  <c r="L6" i="7" s="1"/>
  <c r="M6" i="7" s="1"/>
  <c r="N6" i="7" s="1"/>
  <c r="O6" i="7" s="1"/>
  <c r="P6" i="7" s="1"/>
  <c r="Q6" i="7" s="1"/>
  <c r="R6" i="7" s="1"/>
  <c r="S6" i="7" s="1"/>
  <c r="T6" i="7" s="1"/>
  <c r="U6" i="7" s="1"/>
  <c r="V6" i="7" s="1"/>
  <c r="W6" i="7" s="1"/>
  <c r="X6" i="7" s="1"/>
  <c r="Y6" i="7" s="1"/>
  <c r="Z6" i="7" s="1"/>
  <c r="AA6" i="7" s="1"/>
  <c r="AB6" i="7" s="1"/>
  <c r="AC6" i="7" s="1"/>
  <c r="AD6" i="7" s="1"/>
  <c r="AE6" i="7" s="1"/>
  <c r="AF6" i="7" s="1"/>
  <c r="AG6" i="7" s="1"/>
  <c r="AH6" i="7" l="1"/>
  <c r="AI6" i="7" s="1"/>
  <c r="AJ6" i="7" s="1"/>
  <c r="AK6" i="7" s="1"/>
  <c r="E82" i="7"/>
  <c r="G82" i="7" s="1"/>
  <c r="G80" i="7" l="1"/>
  <c r="G81" i="7"/>
  <c r="D80" i="7"/>
  <c r="I81" i="7" s="1"/>
  <c r="G63" i="6"/>
  <c r="G62" i="6"/>
  <c r="I80" i="7" l="1"/>
  <c r="I83" i="7" s="1"/>
  <c r="G569" i="6" l="1"/>
  <c r="G568" i="6"/>
  <c r="G567" i="6"/>
  <c r="G539" i="6"/>
  <c r="G540" i="6" s="1"/>
  <c r="G558" i="6"/>
  <c r="G533" i="6"/>
  <c r="G532" i="6"/>
  <c r="G531" i="6"/>
  <c r="G530" i="6"/>
  <c r="G529" i="6"/>
  <c r="G528" i="6"/>
  <c r="G527" i="6"/>
  <c r="G526" i="6"/>
  <c r="G525" i="6"/>
  <c r="G468" i="6"/>
  <c r="G469" i="6" s="1"/>
  <c r="G442" i="6"/>
  <c r="G441" i="6"/>
  <c r="G440" i="6"/>
  <c r="G439" i="6"/>
  <c r="G438" i="6"/>
  <c r="G437" i="6"/>
  <c r="G436" i="6"/>
  <c r="G434" i="6"/>
  <c r="G433" i="6"/>
  <c r="G432" i="6"/>
  <c r="G431" i="6"/>
  <c r="G429" i="6"/>
  <c r="G428" i="6"/>
  <c r="G427" i="6"/>
  <c r="G426" i="6"/>
  <c r="G425" i="6"/>
  <c r="G424" i="6"/>
  <c r="G423" i="6"/>
  <c r="G422" i="6"/>
  <c r="G421" i="6"/>
  <c r="G420" i="6"/>
  <c r="G419" i="6"/>
  <c r="G418" i="6"/>
  <c r="G417" i="6"/>
  <c r="G416" i="6"/>
  <c r="G415" i="6"/>
  <c r="G414" i="6"/>
  <c r="G413" i="6"/>
  <c r="G412" i="6"/>
  <c r="G410" i="6"/>
  <c r="G409" i="6"/>
  <c r="G408" i="6"/>
  <c r="G407" i="6"/>
  <c r="G406" i="6"/>
  <c r="G405" i="6"/>
  <c r="G404" i="6"/>
  <c r="G403" i="6"/>
  <c r="G402" i="6"/>
  <c r="G401" i="6"/>
  <c r="G400" i="6"/>
  <c r="G399" i="6"/>
  <c r="G398" i="6"/>
  <c r="G396" i="6"/>
  <c r="G395" i="6"/>
  <c r="G394" i="6"/>
  <c r="G358" i="6"/>
  <c r="G359" i="6" s="1"/>
  <c r="G295" i="6"/>
  <c r="G293" i="6"/>
  <c r="G292" i="6"/>
  <c r="G291" i="6"/>
  <c r="G289" i="6"/>
  <c r="G288" i="6"/>
  <c r="G287" i="6"/>
  <c r="G286" i="6"/>
  <c r="G285" i="6"/>
  <c r="G284" i="6"/>
  <c r="G283" i="6"/>
  <c r="G282" i="6"/>
  <c r="G281" i="6"/>
  <c r="G280" i="6"/>
  <c r="G278" i="6"/>
  <c r="G277" i="6"/>
  <c r="G276" i="6"/>
  <c r="G275" i="6"/>
  <c r="G274" i="6"/>
  <c r="G272" i="6"/>
  <c r="G268" i="6"/>
  <c r="G267" i="6"/>
  <c r="G266" i="6"/>
  <c r="G265" i="6"/>
  <c r="G257" i="6"/>
  <c r="G256" i="6"/>
  <c r="G255" i="6"/>
  <c r="G254" i="6"/>
  <c r="G253" i="6"/>
  <c r="G562" i="6"/>
  <c r="G245" i="6"/>
  <c r="G242" i="6"/>
  <c r="G241" i="6"/>
  <c r="G240" i="6"/>
  <c r="G238" i="6"/>
  <c r="G237" i="6"/>
  <c r="G236" i="6"/>
  <c r="G234" i="6"/>
  <c r="G233" i="6"/>
  <c r="G232" i="6"/>
  <c r="G203" i="6"/>
  <c r="G200" i="6"/>
  <c r="G199" i="6"/>
  <c r="G198" i="6"/>
  <c r="G197" i="6"/>
  <c r="G196" i="6"/>
  <c r="G193" i="6"/>
  <c r="G191" i="6"/>
  <c r="G190" i="6"/>
  <c r="G189" i="6"/>
  <c r="G188" i="6"/>
  <c r="G187" i="6"/>
  <c r="G186" i="6"/>
  <c r="G185" i="6"/>
  <c r="G184" i="6"/>
  <c r="G183" i="6"/>
  <c r="G182" i="6"/>
  <c r="G181" i="6"/>
  <c r="G180" i="6"/>
  <c r="G179" i="6"/>
  <c r="G178" i="6"/>
  <c r="G177" i="6"/>
  <c r="G176" i="6"/>
  <c r="G175" i="6"/>
  <c r="G174" i="6"/>
  <c r="G170" i="6"/>
  <c r="G169" i="6"/>
  <c r="G168" i="6"/>
  <c r="G167" i="6"/>
  <c r="G166" i="6"/>
  <c r="G165" i="6"/>
  <c r="G163" i="6"/>
  <c r="G162" i="6"/>
  <c r="G161" i="6"/>
  <c r="G160" i="6"/>
  <c r="G159" i="6"/>
  <c r="G158" i="6"/>
  <c r="G157" i="6"/>
  <c r="G156" i="6"/>
  <c r="G155" i="6"/>
  <c r="G154" i="6"/>
  <c r="G153" i="6"/>
  <c r="G152" i="6"/>
  <c r="G151" i="6"/>
  <c r="G150" i="6"/>
  <c r="G149" i="6"/>
  <c r="G148" i="6"/>
  <c r="G147" i="6"/>
  <c r="G146" i="6"/>
  <c r="G145" i="6"/>
  <c r="G143" i="6"/>
  <c r="G142" i="6"/>
  <c r="G141" i="6"/>
  <c r="G140" i="6"/>
  <c r="G139" i="6"/>
  <c r="G138" i="6"/>
  <c r="G137" i="6"/>
  <c r="G136" i="6"/>
  <c r="G134" i="6"/>
  <c r="G133" i="6"/>
  <c r="G132" i="6"/>
  <c r="G128" i="6"/>
  <c r="G127" i="6"/>
  <c r="G126" i="6"/>
  <c r="G125" i="6"/>
  <c r="G124" i="6"/>
  <c r="G123" i="6"/>
  <c r="G122" i="6"/>
  <c r="G121" i="6"/>
  <c r="G120" i="6"/>
  <c r="G119" i="6"/>
  <c r="G118" i="6"/>
  <c r="G117" i="6"/>
  <c r="G114" i="6"/>
  <c r="G113" i="6"/>
  <c r="G112" i="6"/>
  <c r="G109" i="6"/>
  <c r="G108" i="6"/>
  <c r="G107" i="6"/>
  <c r="G104" i="6"/>
  <c r="G103" i="6"/>
  <c r="G102" i="6"/>
  <c r="G101" i="6"/>
  <c r="G100" i="6"/>
  <c r="G98" i="6"/>
  <c r="G97" i="6"/>
  <c r="G96" i="6"/>
  <c r="G93" i="6"/>
  <c r="G92" i="6"/>
  <c r="G91" i="6"/>
  <c r="G90" i="6"/>
  <c r="G89" i="6"/>
  <c r="G88" i="6"/>
  <c r="G87" i="6"/>
  <c r="G86" i="6"/>
  <c r="G85" i="6"/>
  <c r="G84" i="6"/>
  <c r="G83" i="6"/>
  <c r="G80" i="6"/>
  <c r="G79" i="6"/>
  <c r="G78" i="6"/>
  <c r="G77" i="6"/>
  <c r="G76" i="6"/>
  <c r="G75" i="6"/>
  <c r="G74" i="6"/>
  <c r="G73" i="6"/>
  <c r="G72" i="6"/>
  <c r="G71" i="6"/>
  <c r="G70" i="6"/>
  <c r="G69" i="6"/>
  <c r="G68" i="6"/>
  <c r="G67" i="6"/>
  <c r="G64" i="6"/>
  <c r="G61" i="6"/>
  <c r="G65" i="6" s="1"/>
  <c r="G563" i="6"/>
  <c r="G42" i="6"/>
  <c r="G41" i="6"/>
  <c r="G40" i="6"/>
  <c r="G38" i="6"/>
  <c r="G34" i="6"/>
  <c r="G33" i="6"/>
  <c r="G32" i="6"/>
  <c r="G31" i="6"/>
  <c r="G28" i="6"/>
  <c r="G27" i="6"/>
  <c r="G26" i="6"/>
  <c r="G25" i="6"/>
  <c r="G24" i="6"/>
  <c r="G23" i="6"/>
  <c r="G22" i="6"/>
  <c r="G21" i="6"/>
  <c r="G20" i="6"/>
  <c r="G81" i="6" l="1"/>
  <c r="G129" i="6"/>
  <c r="G43" i="6"/>
  <c r="G110" i="6"/>
  <c r="G201" i="6"/>
  <c r="G564" i="6"/>
  <c r="G115" i="6"/>
  <c r="G537" i="6"/>
  <c r="G269" i="6"/>
  <c r="G194" i="6"/>
  <c r="G105" i="6"/>
  <c r="G94" i="6"/>
  <c r="G559" i="6"/>
  <c r="G296" i="6"/>
  <c r="G443" i="6"/>
  <c r="G263" i="6"/>
  <c r="G243" i="6"/>
  <c r="G171" i="6"/>
  <c r="G29" i="6"/>
  <c r="G35" i="6"/>
  <c r="G246" i="6"/>
  <c r="G570" i="6"/>
  <c r="G204" i="6"/>
  <c r="G542" i="6" l="1"/>
  <c r="G248" i="6"/>
  <c r="G572" i="6"/>
  <c r="G575" i="6" s="1"/>
  <c r="G574" i="6" s="1"/>
  <c r="G544" i="6" l="1"/>
  <c r="G550" i="6" s="1"/>
  <c r="G577" i="6"/>
  <c r="G548" i="6" l="1"/>
  <c r="G549" i="6"/>
  <c r="G547" i="6" l="1"/>
  <c r="G552" i="6" s="1"/>
  <c r="G579" i="6" s="1"/>
  <c r="G588" i="6" s="1"/>
</calcChain>
</file>

<file path=xl/sharedStrings.xml><?xml version="1.0" encoding="utf-8"?>
<sst xmlns="http://schemas.openxmlformats.org/spreadsheetml/2006/main" count="1480" uniqueCount="659">
  <si>
    <t>Rama Judicial del Poder Público</t>
  </si>
  <si>
    <t>Consejo Superior de la Judicatura</t>
  </si>
  <si>
    <t>Formato 11 - Oferta Economica</t>
  </si>
  <si>
    <t>NUMERO DE PROCESO:</t>
  </si>
  <si>
    <t>[INDICAR NUMERO DEL PROCESO]</t>
  </si>
  <si>
    <t>OBJETO DEL PROCESO:</t>
  </si>
  <si>
    <t>[INDICAR OBJETO DEL PROCESO]</t>
  </si>
  <si>
    <t>NOMBRE DEL PROPONENTE:</t>
  </si>
  <si>
    <t>[INDICAR NOMBRE DEL PROPONENTE]</t>
  </si>
  <si>
    <t>ITEM</t>
  </si>
  <si>
    <t>DESCRIPCIÓN</t>
  </si>
  <si>
    <t>UND</t>
  </si>
  <si>
    <t>CANT.</t>
  </si>
  <si>
    <t>VR UNITARIO</t>
  </si>
  <si>
    <t>VR TOTAL</t>
  </si>
  <si>
    <t>SEDE EDIFICIO ANTIGUO TELECOM</t>
  </si>
  <si>
    <t xml:space="preserve">OBRAS PRELIMINARES     </t>
  </si>
  <si>
    <t>LOCALIZACIÓN  Y  REPLANTEO CON EQUIPO</t>
  </si>
  <si>
    <t>M2</t>
  </si>
  <si>
    <t>DESMONTE DE CARPINTERÍA METÁLICA Y DE MADERA, INCLUYE MARCOS, PUERTAS, VENTANAS, REJAS, PROTECTORES, CLOSET.</t>
  </si>
  <si>
    <t>DEMOLICIÓN CON EQUIPO DE ESTRUCTURAS DE CONCRETO</t>
  </si>
  <si>
    <t>M3</t>
  </si>
  <si>
    <t>DESMONTE  DE  APARATOS  SANITARIOS</t>
  </si>
  <si>
    <t>UN</t>
  </si>
  <si>
    <t>DEMOLICIÓN MANUAL DE MUROS SENCILLOS</t>
  </si>
  <si>
    <t>RETIRO  SOBRANTES PROVENIENTES DE DESMONTES Y DEMOLICIONES. INCLUYE EL CARGUE.</t>
  </si>
  <si>
    <t>Subtotal</t>
  </si>
  <si>
    <t xml:space="preserve">MOVIMIENTO DE TIERRAS     </t>
  </si>
  <si>
    <t>2.1</t>
  </si>
  <si>
    <t>EXCAVACION MANUAL, CIMENTACION Y TANQUE SUBTERRANEO.</t>
  </si>
  <si>
    <t>2.2</t>
  </si>
  <si>
    <t>RELLENOS COMPACTADOS MANUAL CON MATERIAL PROVENIENTE DE LAS EXCAVACIONES, SELECCIONADO, INCLUYE: COMPACTACIÓN HASTA UNA DENSIDAD DEL 95% DE LA MÁXIMA OBTENIDA EN EL ENSAYO DEL PRÓCTOR MODIFICADO, MEDIDO EN SITIO.</t>
  </si>
  <si>
    <t>2.3</t>
  </si>
  <si>
    <t>RETIRO  SOBRANTES PROVENIENTES DEL DESCAPOTE Y EXCAVACIONES.</t>
  </si>
  <si>
    <t>INSTALACIONES SANITARIAS Y AGUAS LLUVIAS</t>
  </si>
  <si>
    <t>TUBERÍA P.V.C.-S 2", INCLUYE: EXCAVACIÓN Y RELLENO, ACCESORIOS, LIMPIADOR, PEGANTE Y TODO LO NECESARIO PARA SU CORRECTA INSTALACIÓN Y FUNCIONAMIENTO.</t>
  </si>
  <si>
    <t>ML</t>
  </si>
  <si>
    <t>TUBERÍA P.V.C.-S 3", INCLUYE: EXCAVACIÓN Y RELLENO, ACCESORIOS, LIMPIADOR, PEGANTE Y TODO LO NECESARIO PARA SU CORRECTA INSTALACIÓN Y FUNCIONAMIENTO.</t>
  </si>
  <si>
    <t>TUBERÍA P.V.C.-S 4", INCLUYE: EXCAVACIÓN Y RELLENO, ACCESORIOS, LIMPIADOR, PEGANTE Y TODO LO NECESARIO PARA SU CORRECTA INSTALACIÓN Y FUNCIONAMIENTO. INCLUYE  LAS  BAJANTES.</t>
  </si>
  <si>
    <t>TUBERÍA P.V.C. NOVAFORT 160mm O EQUIVALENTE PARA ALCANTARILLADO. INCLUYE: EXCAVACIÓN Y RELLENO, ACCESORIOS, LIMPIADOR, LUBRICANTE Y TODO LO NECESARIO PARA SU CORRECTA INSTALACIÓN Y FUNCIONAMIENTO.</t>
  </si>
  <si>
    <t>TUBERÍA P.V.C. NOVAFORT 200mm O EQUIVALENTE PARA ALCANTARILLADO. INCLUYE: EXCAVACIÓN Y RELLENO, ACCESORIOS, LIMPIADOR, LUBRICANTE Y TODO LO NECESARIO PARA SU CORRECTA INSTALACIÓN Y FUNCIONAMIENTO.</t>
  </si>
  <si>
    <t>TUBERÍA DE VENTILACIÓN DE  2" EN PVC, INCLUYE CODO DE 90°1/4" c x c 2 Pulg, CODO DE 2 Pulg, SOLDADURA LIQUIDA PVC, LIMPIADOR REMOVEDOR PARA PVC (760 gr.) E INCLUYE TODO LO NECESARIO PARA SU CORRECTA INSTALACIÓN.</t>
  </si>
  <si>
    <t>ENTREGAS AL SISTEMA DE ALCANTARILLADO MUNICIPAL EXISTENTE. INCLUYE ROTURA DE PAVIMENTO, EXCAVACION, ACCESORIOS, SILLA Y, MANO DE OBRA, TAPE Y RESANE.</t>
  </si>
  <si>
    <t>PUNTO SANITARIO DE 2" EN PVC.  INCLUYE TUBERÍA PVC SANITARÍA x 2 Pulg, ACCESORIOS, SOLDADURA LIQUIDA PVC, LIMPIADOR REMOVEDOR PARA PVC (760 gr.).</t>
  </si>
  <si>
    <t>PUNTO SANITARIO DE 4" EN PVC. INCLUYE TUBERÍA PVC SANITARÍA x 4 Pulg, INCLUYE ACCESORIOS, SOLDADURA LIQUIDA PVC, LIMPIADOR REMOVEDOR PARA PVC (760 gr.).</t>
  </si>
  <si>
    <t>TRAGANTE DE AGUAS LLUVIAS DE 6" METALICO, INCLUYE CODO DE 90°1/4" c x c 6 Pulg, YEE SANITARÍA 6 Pulg, UNION DE 6 Pulg, SOLDADURA LIQUIDA PVC, LIMPIADOR REMOVEDOR PARA PVC (760 gr.), E INCLUYE TODO LO NECESARIO PARA SU CORRECTA INSTALACIÓN.</t>
  </si>
  <si>
    <t>REJILLA SOSCO 4"X2"</t>
  </si>
  <si>
    <t>CAJA DE INSPECCIÓN DE 80x80cm, EN CONCRETO DE f'c=2.500PSI, INCLUYE EXCAVACIÓN Y TAPE, TAPA Y HERRAJES E INCLUYE TODO LO NECESARIO PARA SU CORRECTO FUNCIONAMIENTO.</t>
  </si>
  <si>
    <t>VALVULA ADMISION DE AIRE MINI-VENT 1 1/4" A 2"</t>
  </si>
  <si>
    <t>SUMINISTRO E INSTALACION DE TUBERIA PRESION DE 1/2" RDE 21.</t>
  </si>
  <si>
    <t>SUMINISTRO E INSTALACION DE TUBERIA PRESION DE 3/4" RDE 11.</t>
  </si>
  <si>
    <t>SUMINISTRO E INSTALACION DE TUBERIA PRESION DE 1" RDE 13,5</t>
  </si>
  <si>
    <t>SUMINISTRO E INSTALACION DE TUBERIA PRESION DE 1 1/2" RDE 21</t>
  </si>
  <si>
    <t>SUMINISTRO E INSTALACION DE TUBERIA PRESION DE 2" RDE 21</t>
  </si>
  <si>
    <t>SUMINISTRO E INSTALACION DE TUBERIA PRESION DE 2 1/2" RDE 21</t>
  </si>
  <si>
    <t>SUMINISTRO E INSTALACION DE TUBERIA PRESION DE 3" RDE 21</t>
  </si>
  <si>
    <t>PUNTO HIDRÁULICO 1/2"</t>
  </si>
  <si>
    <t>PUNTO HIDRÁULICO 1"</t>
  </si>
  <si>
    <t xml:space="preserve">SUMINISTRO E INSTALACIÓN DE LLAVES DE CONTROL DE Ø 1/2" GALVANIZADAS, INCLUYE REGISTRO, TAPA, UNIVERSAL  Y ACCESORIOS PARA INSTALACIÓN  </t>
  </si>
  <si>
    <t xml:space="preserve">SUMINISTRO E INSTALACIÓN DE LLAVES DE CONTROL DE Ø 1" GALVANIZDAS, INCLUYE REGISTRO, TAPA, UNIVERSAL  Y ACCESORIOS PARA INSTALACIÓN  </t>
  </si>
  <si>
    <t>CUARTO DE BOMBAS, EQUIPOS SUMINISTRO DE AGUA A PRESIÓN Y OBRAS COMPLEMENTARIAS</t>
  </si>
  <si>
    <t>6.1</t>
  </si>
  <si>
    <t>SUMINISTRO E INSTALACIÓN DE VALVULA DE PIE DE Ø 2"</t>
  </si>
  <si>
    <t>6.2</t>
  </si>
  <si>
    <t xml:space="preserve">CONEXIÓN A TANQUES DE AGUA SUBTERRÁNEOS 1", INCLUYE FLOTADORA, SOLDADURA LIQUIDA PVC, LIMPIADOR REMOVEDOR PARA PVC (760 gr.), E INCLUYE TODO LO NECESARIO PARA SU CORRECTA INSTALACIÓN Y FUNCIONAMIENTO. </t>
  </si>
  <si>
    <t>6.3</t>
  </si>
  <si>
    <t>INSTALACION EQUIPO DE PRESION CONSTANTE DE 23 GPM @ 40 m.c.a</t>
  </si>
  <si>
    <t>PASAMUROS</t>
  </si>
  <si>
    <t>6.4</t>
  </si>
  <si>
    <t xml:space="preserve">TUBERÍA DE VENTILACIÓN 4" SCH 40, INCLUYE SUMINISTRO E INSTALACIÓN.      </t>
  </si>
  <si>
    <t>6.5</t>
  </si>
  <si>
    <t>NIPLE PASAMURO D=1.1/2" SCH 40, INCLUYE SUMINISTRO E INSTALACIÓN.</t>
  </si>
  <si>
    <t>6.6</t>
  </si>
  <si>
    <t>NIPLE PASAMURO D=2"  SCH 40, INCLUYE SUMINISTRO E INSTALACIÓN.</t>
  </si>
  <si>
    <t>6.7</t>
  </si>
  <si>
    <t>NIPLE PASAMURO D=3" SCH 40. INCLUYE SUMINISTRO E INSTALACIÓN.</t>
  </si>
  <si>
    <t>6.8</t>
  </si>
  <si>
    <t>NIPLE PASAMURO D=4"  SCH 40. INCLUYE SUMINISTRO E INSTALACIÓN.</t>
  </si>
  <si>
    <t>7.1</t>
  </si>
  <si>
    <t>OBRAS PRELIMINARES</t>
  </si>
  <si>
    <t>DESMONTES DE LINEAS BT EN SUBESTACION ELECTRICA</t>
  </si>
  <si>
    <t>DESMONTES DE GABINETES EN SUBESTACION ELECTRICA</t>
  </si>
  <si>
    <t>DESMONTES DE ILUMINACION Y TOMAS EN GENERAL</t>
  </si>
  <si>
    <t>7.2</t>
  </si>
  <si>
    <t>GABINETES Y TABLEROS</t>
  </si>
  <si>
    <t>TABLERO DE DISTRIBUCION BT 12 CTOS 3F CON ESPACIO PARA TOTALIZADOR</t>
  </si>
  <si>
    <t>TABLERO DE DISTRIBUCION BT 18 CTOS 3F CON ESPACIO PARA TOTALIZADOR</t>
  </si>
  <si>
    <t>TABLERO DE DISTRIBUCION BT 24 CTOS 3F CON ESPACIO PARA TOTALIZADOR</t>
  </si>
  <si>
    <t>TABLERO DE DISTRIBUCION BT 30 CTOS 3F CON ESPACIO PARA TOTALIZADOR</t>
  </si>
  <si>
    <t>TABLERO DE DISTRIBUCION BT 36 CTOS 3F CON ESPACIO PARA TOTALIZADOR</t>
  </si>
  <si>
    <t>CAJA DE PASO - CONEXIONES METALICA DE 25X25</t>
  </si>
  <si>
    <t>CAJA DE PASO - CONEXIONES METALICA DE 20X20</t>
  </si>
  <si>
    <t>CAJA DE PASO - CONEXIONES METALICA DE 50X50</t>
  </si>
  <si>
    <t>CAJA DE PASO - CONEXIONES METALICA DE 40X40</t>
  </si>
  <si>
    <t>CAJA DE PASO - CONEXIONES METALICA DE 30X30</t>
  </si>
  <si>
    <t>CAJA DE PASO - CONEXIONES METALICA DE 15X15</t>
  </si>
  <si>
    <t xml:space="preserve">BREAKER ENCHUFABLE MONOPOLAR </t>
  </si>
  <si>
    <t>BREAKER ENCHUFABLE BIPOLAR</t>
  </si>
  <si>
    <t>7.3</t>
  </si>
  <si>
    <t>ACOMETIDAS Y ALIMENTADORES</t>
  </si>
  <si>
    <t>ELECTROBARRAS IP68 1600A</t>
  </si>
  <si>
    <t>ELECTROBARRAS IP54 1600A</t>
  </si>
  <si>
    <t>ELECTROBARRA IP54 DE 400A</t>
  </si>
  <si>
    <t>CONEXION DE ELECTROBARRA 1600A A BREAKER</t>
  </si>
  <si>
    <t>CONEXION DE ELECTROBARRA 400A- BREAKER</t>
  </si>
  <si>
    <t>TABLERO DE DERIVACION EB DESDE 40A-250A</t>
  </si>
  <si>
    <t>CABLE THHWN 2 AWG CU (F)+ CABLE THHWN 2 AWG CU (N)+ 4 CABLE THHWN AWG CU (T)</t>
  </si>
  <si>
    <t>CABLE THHWN 4 AWG CU (F)+ CABLE THHWN 4 AWG CU (N) + CABLE THHWN 8 AWG CU (T)</t>
  </si>
  <si>
    <t>CABLE THHWN 4/0 AWG CU (F)+ CABLE THHWN 4/0 AWG CU (N)++ CABLE THHWN 2 AWG CU (T)</t>
  </si>
  <si>
    <t>CABLE THHWN 2*4/0 AWG CU (F)+ CABLE THHWN 2* 4/0 AWG CU (N)+ 2 CABLE THHWN AWG CU (T)</t>
  </si>
  <si>
    <t>CABLE THHWN 1/0 AWG CU (F)+ CABLE THHWN 1/0 AWG CU (N) + CABLE THHWN 2 AWG CU (T)</t>
  </si>
  <si>
    <t>CABLE THHWN 8 AWG CU (F)+ CABLE THHWN 8 AWG CU (N)+ 8 CABLE THHWN AWG CU (T)</t>
  </si>
  <si>
    <t>CABLE THHWN 6 AWG CU (F)+ CABLE THHWN 6 AWG CU (N)+ 8 CABLE THHWN AWG CU (T)</t>
  </si>
  <si>
    <t xml:space="preserve">TUBERIA EMT 4" </t>
  </si>
  <si>
    <t xml:space="preserve">TUBERIA EMT 3" </t>
  </si>
  <si>
    <t xml:space="preserve">TUBERIA EMT 2" </t>
  </si>
  <si>
    <t xml:space="preserve">TUBERIA EMT 1" </t>
  </si>
  <si>
    <t>TUBERIA EMT 1 1/2"</t>
  </si>
  <si>
    <t>7.4</t>
  </si>
  <si>
    <t>INSTALACIONES INTERNAS TOMACORRIENTES, ILUMINACIÒN - HVAC</t>
  </si>
  <si>
    <t xml:space="preserve">TUBERIA EMT 3/4”  CTOS DE TOMACORRIENTES </t>
  </si>
  <si>
    <t xml:space="preserve">TUBERIA SCH 40 3/4”  CTOS DE TOMACORRIENTES </t>
  </si>
  <si>
    <t xml:space="preserve">CABLEADO DE CTOS DE TOMACORRIENTE EN CABLE 10 AWG THHWN </t>
  </si>
  <si>
    <t>CABLEADO DE CTOS DE ILUMINACION EN CABLE 12 AWG THHWN</t>
  </si>
  <si>
    <t>SISTEMA DE APANTALLAMIENTO</t>
  </si>
  <si>
    <t xml:space="preserve">ALAMBRÓN DE ALUMINIO 8 MM </t>
  </si>
  <si>
    <t xml:space="preserve">SOPORTE PARA ALAMBROM </t>
  </si>
  <si>
    <t>PUNTA CAPTADORA 200 CMS 16MM ALUMINIO</t>
  </si>
  <si>
    <t>PUNTA CAPTADORA 150 CMS 16MM ALUMINIO</t>
  </si>
  <si>
    <t>PUNTA CAPTADORA 100 CMS 16MM ALUMINIO</t>
  </si>
  <si>
    <t>CONECTOR PARA UNIONES EN T, EN CRUZ Y EN PARALELO ALAMBRON CU 8-10MM (249AV)</t>
  </si>
  <si>
    <t>BAJANTE DE SIPRA</t>
  </si>
  <si>
    <t>INSTALACIONES VOZ  Y  DATOS, SISTEMA  DE  SEGURIDAD  Y  CCTV</t>
  </si>
  <si>
    <t xml:space="preserve">MONTAJE DE ESTRUCTURA </t>
  </si>
  <si>
    <t>SUMINISTRO E INSTALACION DE TUBERIA EMT DE 3/4"</t>
  </si>
  <si>
    <t>SUMINISTRO E INSTALACION DE TUBERIA  EMT  1"</t>
  </si>
  <si>
    <t>SUMINISTRO E INTALACION DE TUBERIA EMT DE 1 1/4"</t>
  </si>
  <si>
    <t>SUMINISTRO E INSTALACION DE TUBERIA EMT DE 1 1/2"</t>
  </si>
  <si>
    <t>SUMINISTRO E INSTALACION DE TUBERIA EMT DE 2"</t>
  </si>
  <si>
    <t>SUMINISTRO E INSTALACUION DE CANALETA METALICA DE 60x40</t>
  </si>
  <si>
    <t xml:space="preserve">SUMINISTRO E INSTALACION DE BANDEJA ELECTROSOLDADA </t>
  </si>
  <si>
    <t>SUMINISTRO E INSTALACION DE CAJAS DE PASO METALICAS DE 20x20x15</t>
  </si>
  <si>
    <t>SUMINISTRO E INSTALACION TUBERIA PVC DE  1" EMPOTRADA EN MURO</t>
  </si>
  <si>
    <t>SUMINISTRO E INSTALACION DE CAJA DE MECANISMO PARA FACEPLATE DOBLE</t>
  </si>
  <si>
    <t>SUMINISTRO E INSTALACION DE CAJA DE MECANISMO PARA FACEPLATE SENCILLA</t>
  </si>
  <si>
    <t>SUMINISTRO E INSTALACIONDE TUBERIA PVC DE 1 1/2" EMPOTRADA EN MURO</t>
  </si>
  <si>
    <t>SUMINISTRO E INSTALACION TUBERIA PVC DE  2" EMPOTRADA EN MURO</t>
  </si>
  <si>
    <t>SUMINISTRO E INSTALACION DE PACH CORD DE 1.5 METROS</t>
  </si>
  <si>
    <t>SUMINISTRO E INSTALACION DE PACH CORD DE 2 METROS</t>
  </si>
  <si>
    <t>8.2</t>
  </si>
  <si>
    <t>TENDIDO DEL CABLEADO</t>
  </si>
  <si>
    <t>SUMINISTRO Y TENDIDO DE CABLEADO UTP CATEGORIA 6A</t>
  </si>
  <si>
    <t>8.3</t>
  </si>
  <si>
    <t xml:space="preserve">LIMPIEZA GENERAL Y RETIRO DE ESCOMBROS                                </t>
  </si>
  <si>
    <t xml:space="preserve">LIMPIEZA GENERAL Y RETIRO DE ESCOMBROS, INCLUYE CARGUE, TRANSPORTE  Y RETIRO DEL MATERIAL HASTA EL BOTADERO OFICIAL QUE INDIQUEN LAS AUTORIDADES PERTINENTES, MEDIDO EN SITIO.                                                                  </t>
  </si>
  <si>
    <t>SUMINISTRO DE EQUIPOS</t>
  </si>
  <si>
    <t>EQUIPOS  DE  BOMBEO Y TANQUES</t>
  </si>
  <si>
    <t>EQUIPO DE PRESION PREENSAMBLADO, COMPUESTO POR TRES (3) ELECTROBOMBAS CENTRIFUGAS DE ALTA PRESION, CONSTRUCCION STD EN HIERRO, DE 2” EN LA SUCCION X 2” EN LA DESCARGA, OBTURACION POR SELLO MECANICO,  ACCIONADA CADA UNA POR MOTOR ELECTRICO TRIFASICO  DE 3HP,  3500 RPM,   220 / 440 VOLTIOS + UN (1) TANQUE HIDROACUMULADOR VERTICAL  DE 200LTS DE CAPACIDAD. INCLUYE TABLERO DE CONTROL + ACCESORIOS Y ACCESORIOS GENERALES PARA LA INSTALACIÓN DE LAS TRES  (3)  BOMBAS COMO LA DEL TANQUE HIDRONEUMATICO.</t>
  </si>
  <si>
    <t>BOMBA  DE  ACHIQUE  CUARTO  DE  MAQUINAS - POTENCIA  1HP. INCLUYE SUMINISTRO, TRANSPORTE E INSTALACIÓN Y   ACCESORIOS.</t>
  </si>
  <si>
    <t xml:space="preserve">UN        </t>
  </si>
  <si>
    <t>EQUIPOS  INSTALACIONES  ELÉCTRICAS - SUMINISTRO</t>
  </si>
  <si>
    <t>GABITE  PRINCIPAL  Y AST</t>
  </si>
  <si>
    <t>GABINETE DE CONEXIÓN DE ELECTROBARRAS</t>
  </si>
  <si>
    <t>GABINETE ML AUXILIAR SISTEMA ELECTRICO P2</t>
  </si>
  <si>
    <t>GABINETE ML AUXILIAR SISTEMA ELECTRICO P3</t>
  </si>
  <si>
    <t>GABINETE ML AUXILIAR SISTEMA ELECTRICO P4</t>
  </si>
  <si>
    <t>GABINETE ML AUXILIAR SISTEMA ELECTRICO P5</t>
  </si>
  <si>
    <t>GABINETE ML AUXILIAR SISTEMA ELECTRICO P6</t>
  </si>
  <si>
    <t>GABINETE ML AUXILIAR SISTEMA ELECTRICO P7</t>
  </si>
  <si>
    <t>GABINETE ML AUXILIAR SISTEMA ELECTRICO P8</t>
  </si>
  <si>
    <t>SUMINISTRO  E  INSTALACION  EQUIPOS  VOZ  Y  DATOS  Y  CCTV</t>
  </si>
  <si>
    <t>SUMINISTRO E INSTALACION DE GABINETE DE PISO, RACK INTERNO DE 80x100x45U, PUERTA TROQUELDA Y BARRAJE DE TIERRA, PINTURA ELECTROSTATICA COLOR NEGRO</t>
  </si>
  <si>
    <t>SUMINISTRO E INSTALACION DE SWITCH ADMINISTRABLE 24G 4SFP PPOE+ 370W SWCH / 10/100/1000</t>
  </si>
  <si>
    <t>PLANES  DE  MANEJO  AMBIENTAL  Y  DE  TRÁNSITO</t>
  </si>
  <si>
    <t>PLAN  DE  MANEJO  AMBIENTAL  -  PMA</t>
  </si>
  <si>
    <t>MES</t>
  </si>
  <si>
    <t>Administratración</t>
  </si>
  <si>
    <t>Imprevistos</t>
  </si>
  <si>
    <t>Utilidad</t>
  </si>
  <si>
    <t>NOTA 1:</t>
  </si>
  <si>
    <t>El CONTRATISTA incluirá en todos y cada uno de los ítems, todos los costos de suministro de materiales, acabados, instalación, mano de obra, equipos, herramientas, limpieza, trasiegos, transportes, cargue, retiro de material, disposición final, elementos de seguridad y en general todos los costos directos e indirectos relacionados con la completa ejecución de los ítems correspondientes, ejecutados y entregados en pleno funcionamiento a satisfacción de LA INTERVENTORÍA. No se pagará valor independiente ni adicional por estos conceptos, por lo cual será responsabilidad a cuenta y costo del CONTRATISTA y deberán estar contemplados en los ítems correspondientes</t>
  </si>
  <si>
    <t>MORTERO DE NIVELACION 1:4 IMPERMEABILIZADO -E=0.03m.</t>
  </si>
  <si>
    <t>CERAMICA  ANTILDESLIZANTE  PARA PISOS  BAÑOS Y ZONAS HUMEDAS, COLOR BLANCO. INCLUYE PEGACOR Y REFRAGUE CON CONCOLOR BLANCO.</t>
  </si>
  <si>
    <t>12.1</t>
  </si>
  <si>
    <t>12.2</t>
  </si>
  <si>
    <t>12.3</t>
  </si>
  <si>
    <t>12.4</t>
  </si>
  <si>
    <t>12.5</t>
  </si>
  <si>
    <t>14.1</t>
  </si>
  <si>
    <t>14.2</t>
  </si>
  <si>
    <t>TOTAL COSTOS DIRECTOS DE OBRA SEDE EDIFICIO ANTIGUO TELECOM</t>
  </si>
  <si>
    <t>SEDE EDIFICIO PALACIO DE JUSTICIA</t>
  </si>
  <si>
    <t xml:space="preserve">OBRAS PRELIMINARES                                                    </t>
  </si>
  <si>
    <t>1.1</t>
  </si>
  <si>
    <t>1.2</t>
  </si>
  <si>
    <t>1.3</t>
  </si>
  <si>
    <t>1.4</t>
  </si>
  <si>
    <t>1.5</t>
  </si>
  <si>
    <t>1.6</t>
  </si>
  <si>
    <t>1.7</t>
  </si>
  <si>
    <t>1.8</t>
  </si>
  <si>
    <t xml:space="preserve">MOVIMIENTO DE TIERRAS                                                 </t>
  </si>
  <si>
    <t>3.1</t>
  </si>
  <si>
    <t>3.2</t>
  </si>
  <si>
    <t>5.1</t>
  </si>
  <si>
    <t>5.4</t>
  </si>
  <si>
    <t xml:space="preserve">INSTALACIONES ELÉCTRICAS  E  ILUMINACIÓN                              </t>
  </si>
  <si>
    <t>7.5</t>
  </si>
  <si>
    <t>8.1</t>
  </si>
  <si>
    <t>TOTAL COSTOS INDIRECTOS DE OBRA</t>
  </si>
  <si>
    <t xml:space="preserve">T O T A L   P R E S U P U E S T O S   O B R A   </t>
  </si>
  <si>
    <t>Dirección Ejecutiva Seccional de Administración Judicial de Valledupar</t>
  </si>
  <si>
    <t>I. PRESUPUESTO DE OBRA</t>
  </si>
  <si>
    <t>EQUIPO ASCENSOR</t>
  </si>
  <si>
    <t>KG</t>
  </si>
  <si>
    <t>ESTRUCTURA METÁLICA PARA APOYO DE LAS CUBIERTAS  EN PERFILERIA ESTRUCTURAL. INCLUYE SUMINISTRO, TRANSPORTE, PROTECCIÓN CONTRA  CORROSION CON LIMPIEZA TIPO MECÁNICA SSPC SP-3, SOLDADURA WEST ARCO E70:18, LÁMINAS E=1", ANCLAJE SAE 1040</t>
  </si>
  <si>
    <t>REFORZAMIENTO Y ACABADOS PARA RECUBRIMIENTO ASCENSOR EXISTENTE</t>
  </si>
  <si>
    <t>3.3</t>
  </si>
  <si>
    <t>3.4</t>
  </si>
  <si>
    <t>11.1</t>
  </si>
  <si>
    <t xml:space="preserve">CERRAMIENTO PROVISIONAL EN LÁMINA DE ZINC - H=2.14ML.        </t>
  </si>
  <si>
    <t>DEMOLICIÓN MANUAL  DE  PISOS EXISTENTES  -  Emax= 0.15m</t>
  </si>
  <si>
    <t>DESMONTE  DE  CIELO RASO EXISTENTE.</t>
  </si>
  <si>
    <t>1.9</t>
  </si>
  <si>
    <t>RELLENOS COMPACTADOS A MAQUINA CON MATERIAL SELECCIONADO, INCLUYE: TRANSPORTE EXTERNO, TRANSPORTE INTERNO, COMPACTACIÓN HASTA UNA DENSIDAD DEL 95% DE LA MÁXIMA OBTENIDA EN EL ENSAYO DEL PRÓCTOR MODIFICADO, MEDIDO EN SITIO.</t>
  </si>
  <si>
    <t>2.4</t>
  </si>
  <si>
    <t>CIMENTACIÓN, ESTRUCTURAS DE CONCRETO Y ESTRUCTURAS METÁLICAS</t>
  </si>
  <si>
    <t xml:space="preserve">CIMENTACIÓN           </t>
  </si>
  <si>
    <t>3.1.1</t>
  </si>
  <si>
    <t>CONCRETO  PARA SOLADOS, f'c=2.500 PSI.</t>
  </si>
  <si>
    <t>ESTRUCTURAS DE CONCRETO</t>
  </si>
  <si>
    <t>3.2.1</t>
  </si>
  <si>
    <t>TANQUE SUBTERRANEO EN CONCRETO   f'c=4.000PSI  IMPERMEABILIZADO. INLUYE ENCOFRADO, VIBRADO Y CURADO.</t>
  </si>
  <si>
    <t>3.2.2</t>
  </si>
  <si>
    <t>ACERO DE REFUERZO  PDR-60; f'y=420 Mpa PARA ESTRUCTURAS  EN  CONCRETO, VERTICALES  Y  HORIZONTALES.</t>
  </si>
  <si>
    <t>3.2.3</t>
  </si>
  <si>
    <t>3.2.4</t>
  </si>
  <si>
    <t xml:space="preserve">PLACAS DE ENTREPISO Y DE CUBIERTA EN CONCRETO   f'c=4.000PSI  ALIGERADA EN ICOPOR -  E=15cm. INCLUYE ENCOFRADO, VIBRADO Y CURADO. INCLUYE ALLANADO FINAL.              </t>
  </si>
  <si>
    <t>3.2.5</t>
  </si>
  <si>
    <t>CINTA WATERBAR SELLANTE E IMPERMEABILIZANTE DE JUNTAS, PVC  V-15. INCLUYE SUMINISTRO, TRANSPORTE E INSTALACION.</t>
  </si>
  <si>
    <t>3.3.1</t>
  </si>
  <si>
    <t>REFORZAMIENTO DE COLUMNAS TIPO A1;CON ENCHAQUETADO METALICO EN TERCIO SUPERIOR O INFERIOR. INCLUYE PROTECCION PASIVA CONTRA FUEGO CON MORTERO CEMENTICIO.</t>
  </si>
  <si>
    <t>3.3.2</t>
  </si>
  <si>
    <t>REFORZAMIENTO DE COLUMNAS TIPO A2;CON ENCHAQUETADO METALICO EN TERCIO SUPERIOR O INFERIOR. INCLUYE PROTECCION PASIVA CONTRA FUEGO CON MORTERO CEMENTICIO.</t>
  </si>
  <si>
    <t>3.3.3</t>
  </si>
  <si>
    <t>REFORZAMIENTO DE COLUMNAS TIPO A3;CON ENCHAQUETADO METALICO EN TERCIO SUPERIOR O INFERIOR. INCLUYE PROTECCION PASIVA CONTRA FUEGO CON MORTERO CEMENTICIO.</t>
  </si>
  <si>
    <t>3.3.4</t>
  </si>
  <si>
    <t>REFORZAMIENTO DE COLUMNAS TIPO A4;CON ENCHAQUETADO METALICO EN TERCIO SUPERIOR O INFERIOR. INCLUYE PROTECCION PASIVA CONTRA FUEGO CON MORTERO CEMENTICIO.</t>
  </si>
  <si>
    <t>3.3.5</t>
  </si>
  <si>
    <t>REFORZAMIENTO DE COLUMNAS TIPO B1;CON ENCHAQUETADO METALICO EN TERCIO SUPERIOR O INFERIOR. INCLUYE PROTECCION PASIVA CONTRA FUEGO CON MORTERO CEMENTICIO.</t>
  </si>
  <si>
    <t>3.3.6</t>
  </si>
  <si>
    <t>REFORZAMIENTO DE COLUMNAS TIPO B2;CON ENCHAQUETADO METALICO EN TERCIO SUPERIOR O INFERIOR. INCLUYE PROTECCION PASIVA CONTRA FUEGO CON MORTERO CEMENTICIO.</t>
  </si>
  <si>
    <t>3.3.7</t>
  </si>
  <si>
    <t>REFORZAMIENTO DE COLUMNAS TIPO B3;CON ENCHAQUETADO METALICO EN TERCIO SUPERIOR O INFERIOR. INCLUYE PROTECCION PASIVA CONTRA FUEGO CON MORTERO CEMENTICIO.</t>
  </si>
  <si>
    <t>3.3.8</t>
  </si>
  <si>
    <t>REFORZAMIENTO DE COLUMNAS TIPO C5;CON ENCHAQUETADO METALICO EN TERCIO SUPERIOR O INFERIOR. INCLUYE PROTECCION PASIVA CONTRA FUEGO CON MORTERO CEMENTICIO.</t>
  </si>
  <si>
    <t>3.3.9</t>
  </si>
  <si>
    <t>REFORZAMIENTO DE COLUMNAS TIPO N2;CON ENCHAQUETADO METALICO EN TERCIO SUPERIOR O INFERIOR. INCLUYE PROTECCION PASIVA CONTRA FUEGO CON MORTERO CEMENTICIO.</t>
  </si>
  <si>
    <t>3.3.10</t>
  </si>
  <si>
    <t>REFORZAMIENTO DE COLUMNAS TIPO N1;CON ENCHAQUETADO METALICO EN TERCIO SUPERIOR O INFERIOR. INCLUYE PROTECCION PASIVA CONTRA FUEGO CON MORTERO CEMENTICIO.</t>
  </si>
  <si>
    <t>REFORZAMIENTO DE VIGAS</t>
  </si>
  <si>
    <t>3.4.1</t>
  </si>
  <si>
    <t>REFORZAMIENTO DE VIGAS TIPO VI - 1 Y VI - 3; CON ENCHAQUETADO METALICO ADYACENTE A NUDO. INCLUYE PROTECCION PASIVA CONTRA FUEGO CON MORTERO CEMENTICIO.</t>
  </si>
  <si>
    <t>3.4.2</t>
  </si>
  <si>
    <t>REFORZAMIENTO DE VIGAS TIPO VI - 2; CON ENCHAQUETADO METALICO ADYACENTE A NUDO. INCLUYE PROTECCION PASIVA CONTRA FUEGO CON MORTERO CEMENTICIO.</t>
  </si>
  <si>
    <t>3.4.3</t>
  </si>
  <si>
    <t>REFORZAMIENTO DE VIGAS TIPO VI - 4; CON ENCHAQUETADO METALICO ADYACENTE A NUDO. INCLUYE PROTECCION PASIVA CONTRA FUEGO CON MORTERO CEMENTICIO.</t>
  </si>
  <si>
    <t>3.5</t>
  </si>
  <si>
    <t>RECUBRIMIENTO ARQUITECTÓNICO DE VIGAS Y COLUMNAS</t>
  </si>
  <si>
    <t>3.5.1</t>
  </si>
  <si>
    <t>REVESTIMIENTO DE COLUMNAS CON PLACA DE YESO TIPO ETERBOARD O EQUIVALENTE 12mm  -  UNA (1) CARA, MASILLADO Y PINTADO COLOR BLANCO. INCLUYE: PERFILERÍA DE ALUMINIO PARA SOPORTE, CHAZOS, CINTAS DE UNIÓN O ENSAMBLE ENTRE ELEMENTOS, CORTES, FILETES Y TODO LO NECESARIO.</t>
  </si>
  <si>
    <t>6.9</t>
  </si>
  <si>
    <t>6.10</t>
  </si>
  <si>
    <t>6.11</t>
  </si>
  <si>
    <t>7.6</t>
  </si>
  <si>
    <t>7.7</t>
  </si>
  <si>
    <t>7.8</t>
  </si>
  <si>
    <t>DIVISIONES PARA BAÑOS Y ORINALES  EN PANELES DE ACERO INOXIDABLE  DE ALTURA - H=2.50m - TIPO SOCODA REF.: 304 CALIBRE 20, O EQUIVALENTE. INCLUYE PUERTAS, PARALES, CHAPAS, BISAGRAS, EMPAQUES, PASADORES BARRAS DE 1.5" DE ACUERDO A LA NORMA PARA BAÑOS DE PERSONAS CON DISCAPACIDAD LOCOMOTRIZ Y TODOS LOS ELEMENTOS REQUERIDOS PARA SU CORRECTA EJECUCIÓN. LAS DIVISIONES INCLUYEN EL ACABADO EN LÁMINA DE ACERO INOXIDABLE POR AMBAS CARAS.</t>
  </si>
  <si>
    <t>BARRA DE SEGURIDAD PARA DISCAPACITADOS DE 36" O EQUIVALENTE, EN ACERO INOXIDABLE SATINADO. INCLUYE SUMINISTRO, TRANSPORTE  E INSTALACIÓN.</t>
  </si>
  <si>
    <t>ESPEJO DE ESPESOR E=4mm  CON PELICULA DE SEGURIDADPARA BAÑOS FIJADOS SOBRE BASTIDORES DE ALUMINIO DE 1x3" MEDIANTE CINTA DOBLE FAZ 3M, ANCLADOS A MURO CON CHAZO 3/16". INCLUYE SUMINISTRO, TRANSPORTE  E INSTALACION.</t>
  </si>
  <si>
    <t xml:space="preserve">REJILLA DE SOSCO DE 3"x2".  INCLUYE SUMINISTRO E INSTALACION.     </t>
  </si>
  <si>
    <t>SANITARIO   INSTITUCIONAL, GRIFERÍA ANTIVANDALICA, BRIDA Y ASIENTO,  COLOR BLANCO O EQUIVALENTE. INCLUYE SUMINISTRO, TRANSPORTE  E INSTALACIÓN.</t>
  </si>
  <si>
    <t xml:space="preserve">LAVAMANOS DE COLGAR COLOR BLANCO TIPO PMR. INCLUYE GRIFERIA. INCLUYE SUMINISTRO, TRANSPORTE  E INSTALACIÓN. INCLUYE GRIFERIA TIPO PUSH CROMADA, DESAGÚE SENCILLO INTEGRADO, SIFÓN BOTELLA O EQUIVALENTE. </t>
  </si>
  <si>
    <t xml:space="preserve">POCETA EN ACERO INOXIDABLE DE MEDIDAS 62x48cm. INCLUYE GRIFERIA MEZCLADOR PARA LAVAPLATOS GRIVAL O EQUIVALENTE. INCLUYE SUMINISTRO, TRANSPORTE  E INSTALACIÓN.        </t>
  </si>
  <si>
    <t>SUMINISTRO  E  INSTALACIÓN  DE  LLAVE  DE  DUCHA DE PARED.  INCLUYE  REGADERA.</t>
  </si>
  <si>
    <t>SUMINISTRO  E  INSTALACIÓN  DE  LLAVE  TERMINAL  DE  COBRE  (1/2"), PARA CUARTOS DE ASEO, RESIDUOS, CUARTO DE A.A.  Y  JARDINES.</t>
  </si>
  <si>
    <t>SUMINISTRO  E  INSTALACIÓN  DE  DUCHA  TIPO  TELEFONO DE 1/2".</t>
  </si>
  <si>
    <t>SUMINISTRO  E  INSTALACIÓN  DE  JUEGO DE GRIFERIA.</t>
  </si>
  <si>
    <t xml:space="preserve">LAVATRAPEROS COLOR BLANCO. INCLUYE GRIFERIA. INCLUYE SUMINISTRO, TRANSPORTE  E INSTALACIÓN. INCLUYE DESAGÚE SENCILLO INTEGRADO, SIFÓN BOTELLA O EQUIVALENTE. </t>
  </si>
  <si>
    <t xml:space="preserve">ORINAL  MEDIANO COLOR  BLANCO, INCLUYE GRIFERIA, DESAGÚE SENCILLO INTEGRADO, SIFÓN BOTELLA O EQUIVALENTE. </t>
  </si>
  <si>
    <t>13.1</t>
  </si>
  <si>
    <t>SUMINISTRO E INSTALACION JACK MODULAR CAT. 6A PARA PUNTOS WIFI</t>
  </si>
  <si>
    <t>SUMINISTRO E INSTALACION PATCH CORDS CAT 6A PARA PUNTOS WIFI</t>
  </si>
  <si>
    <t>SUMINISTRO E INSTALACION TUBERÍA EMT 3/4" PARA PUNTOS WIFI INCLUYE UNIONES, CONECTORES, CURVAS.</t>
  </si>
  <si>
    <t>CONFORMACION Y NIVELACION DE TERRENO H = 0.30 M</t>
  </si>
  <si>
    <t>RAMPAS PARA ACCESO PERSONAS CON MOVILIDAD REDUCIDA EN CONCRETO f'c=3.000 PSI - E=10cm.  INCLUYE ESTRIADO Y REFUERZO EN MALLA ELECTROSOLDADA 15x15cm - 6mm.</t>
  </si>
  <si>
    <t>BORDILLOS DE 15x30cm, CONCRETO f'c=3.000 PSI. INCLUYE 3.72 KG DE REFUERZO EN ACERO, EXCAVACION DE 15x15cm.</t>
  </si>
  <si>
    <t>ANDEN EN BALDOSA CUADRATICA DE CONCRETO DE 40x40cm. INCLUYE  PLANTILLA  DE  CONCRETO  f'c=3.000PSI  Y  MORTERO DE PEGA 1:4.</t>
  </si>
  <si>
    <t>PAVIMENTO EN CONCRETO RIGIDO f'c=4.000PSI  -  E=17cm. PARA PARQUEADEROS  Y  ACCESO.  INCLUYE  ACELERANTE AL 1%, ACERO DE REFUERZO EN JUNTAS  Y  DILATACIONES.</t>
  </si>
  <si>
    <t xml:space="preserve">M2        </t>
  </si>
  <si>
    <t>CONEXION DE EQUIPOS EN GABINETE TIPO PISO</t>
  </si>
  <si>
    <t>SUMINISTRO, TRANSPORTE E INSTALACIÓN DE EQUIPO ASCENSOR DE 8 PARADAS. INCLUYE EL DESMONTE DEL EQUIPO EXISTENTE, TRANSPORTE Y DISPOSICIÓN FINAL. INCLUYE INSTALACIONES ELECTRICAS INTERNAS.</t>
  </si>
  <si>
    <t xml:space="preserve">LAVAMANOS DE INCRUSTAR COLOR  BLANCO, INCLUYE GRIFERIA TIPO PUSH CROMADA, DESAGÚE SENCILLO INTEGRADO, SIFÓN BOTELLA O EQUIVALENTE. </t>
  </si>
  <si>
    <t>ELECTROBARRAS 630AMP IP55</t>
  </si>
  <si>
    <t>ELECTROBARRAS DE 250AMP IP55</t>
  </si>
  <si>
    <t>CONEXION DE ELECTROBARRA 630A A BREAKER</t>
  </si>
  <si>
    <t>CONEXION DE ELECTROBARRA 250A- BREAKER</t>
  </si>
  <si>
    <t>CABLE 2X350KCMIL- THHN CU (3F)+ CABLE 2X350KCMIL- THHN CU (T)</t>
  </si>
  <si>
    <t>CABLE 2X350KCMIL- THHN CU 3(F)+ CABLE 2X350KCMIL- THHN CU (N)+ CABLE 2/0 AWG- THHN CU (T)</t>
  </si>
  <si>
    <t>CABLE THHWN 2 AWG CU (3F)+ CABLE THHWN 2 AWG CU (T)</t>
  </si>
  <si>
    <t>CABLE THHWN 4/0 AWG CU (3F)+ CABLE THHWN 4/0 AWG CU (N)+ CABLE THHWN 2/0 AWG CU (T)</t>
  </si>
  <si>
    <t>CABLE THHWN 1/0 AWG CU (3F)+ CABLE THHWN 1/0 AWG CU (T)</t>
  </si>
  <si>
    <t>CABLE THHWN 8 AWG CU (3F)+ CABLE THHWN 8 AWG CU (N)+ 8 CABLE THHWN AWG CU (T)</t>
  </si>
  <si>
    <t>CABLE THHWN 6 AWG CU (3F)+ CABLE THHWN 6 AWG CU (N)+ 8 CABLE THHWN AWG CU (T)</t>
  </si>
  <si>
    <t>CABLE THHWN 6 AWG CU (3F)+ CABLE THHWN 6 AWG CU (T)</t>
  </si>
  <si>
    <t xml:space="preserve">TUBERIA IMC 2" </t>
  </si>
  <si>
    <t>BANDEJA PORTACABLES DE 20CMX6CM</t>
  </si>
  <si>
    <t xml:space="preserve">EQUIPO CONTRAINCENDIO LISTADO: BOMBA PRINCIPAL 215GPM @ 83PSI, BOMBA JOCKEY MULTIETAPAS VERTICAL 10GPM @ 95PSI. INCLUYE  TABLEROS APROBADOS NFPA 20, ACCESORIOS DE CONEXIÓN Y FUNCIONAMIENTO. </t>
  </si>
  <si>
    <t>GABINETE DE AA CONDENSADORAS</t>
  </si>
  <si>
    <t>REFORZAMIENTO DE COLUMNAS</t>
  </si>
  <si>
    <t>F</t>
  </si>
  <si>
    <t>ESTRUCTURAS EN CONCRETO</t>
  </si>
  <si>
    <t xml:space="preserve">PISOS INTERIORES, PISOS EXTERIORES Y ACABADOS           </t>
  </si>
  <si>
    <t>INSTALACIONES HIDRAULICAS</t>
  </si>
  <si>
    <t xml:space="preserve">CARPINTERÍA METÁLICA Y DE MADERA                                  </t>
  </si>
  <si>
    <t xml:space="preserve">APARATOS SANITARIOS, ACCESORIOS Y GRIFERÍA                  </t>
  </si>
  <si>
    <t xml:space="preserve">OBRAS EXTERIORES </t>
  </si>
  <si>
    <t xml:space="preserve">LIMPIEZA GENERAL Y RETIRO DE ESCOMBROS </t>
  </si>
  <si>
    <t>4.1</t>
  </si>
  <si>
    <t>4.2</t>
  </si>
  <si>
    <t>5.2</t>
  </si>
  <si>
    <t>5.3</t>
  </si>
  <si>
    <t>9.1</t>
  </si>
  <si>
    <t>9.2</t>
  </si>
  <si>
    <t>9.3</t>
  </si>
  <si>
    <t>10.1</t>
  </si>
  <si>
    <t>10.2</t>
  </si>
  <si>
    <t>10.3</t>
  </si>
  <si>
    <t>11.2</t>
  </si>
  <si>
    <t>14.3</t>
  </si>
  <si>
    <t>14.4</t>
  </si>
  <si>
    <t>15.1</t>
  </si>
  <si>
    <t>MUROS FALSOS EN PLACA DE ETERBOARD O EQUIVALENTE 8MM, MASILLADO Y PINTADO COLOR BLANCO. INCLUYE: PERFILERÍA DE ALUMINIO PARA SOPORTE, CHAZOS, CINTAS DE UNIÓN O ENSAMBLE ENTRE ELEMENTOS, CORTES, FILETES Y TODO LO NECESARIO.</t>
  </si>
  <si>
    <t xml:space="preserve">MAMPOSTERÍA  Y  ACABADOS MUROS                                        </t>
  </si>
  <si>
    <t>6.12</t>
  </si>
  <si>
    <t>6.13</t>
  </si>
  <si>
    <t>VALVULA ADMISION DE AIRE MAXI-VENT 1 1/3" A 4"</t>
  </si>
  <si>
    <t>7.9</t>
  </si>
  <si>
    <t>7.10</t>
  </si>
  <si>
    <t>7.11</t>
  </si>
  <si>
    <t>8.4</t>
  </si>
  <si>
    <t>8.5</t>
  </si>
  <si>
    <t>8.6</t>
  </si>
  <si>
    <t>8.7</t>
  </si>
  <si>
    <t>8.8</t>
  </si>
  <si>
    <t xml:space="preserve">CUBIERTA, CIELO RASO Y ACABADOS CUBIERTAS                             </t>
  </si>
  <si>
    <t>CIELO RASO EN PLACA DE  FIBRA  MINERAL  DE  60x60cm, COLOR BLANCO. INCLUYE: PERFILERÍA PARA SOPORTE, CHAZOS, ENSAMBLE ENTRE ELEMENTOS, CORTES, FILETES Y TODO LO NECESARIO PARA SU CORRECTA INSTALACIÓN Y ACABADO ESTÉTICO.</t>
  </si>
  <si>
    <t>MODULACION DE ESPACIOS PARA LAMPARAS EMPOTRADAS, INCLUYE TENSORES Y REMATES DE LOS BORDES CON ALUMINIO DECORATIVO.</t>
  </si>
  <si>
    <t>REGISTROS DE INSPECCIÓN DE 50x50cm, INCLUYE: PERFILERÍA DE ALUMINIO PARA SOPORTE, CHAZOS, CINTAS DE UNIÓN O ENSAMBLE ENTRE ELEMENTOS, CORTES, FILETES Y TODO LO NECESARIO PARA SU CORRECTA INSTALACIÓN Y ACABADO ESTÉTICO.</t>
  </si>
  <si>
    <t>11.3</t>
  </si>
  <si>
    <t>11.4</t>
  </si>
  <si>
    <t>11.5</t>
  </si>
  <si>
    <t>11.6</t>
  </si>
  <si>
    <t>11.7</t>
  </si>
  <si>
    <t>11.8</t>
  </si>
  <si>
    <t>11.9</t>
  </si>
  <si>
    <t>11.10</t>
  </si>
  <si>
    <t>11.11</t>
  </si>
  <si>
    <t>11.12</t>
  </si>
  <si>
    <t>12.1.1</t>
  </si>
  <si>
    <t>12.2.1</t>
  </si>
  <si>
    <t>12.3.1</t>
  </si>
  <si>
    <t>12.1.2</t>
  </si>
  <si>
    <t>12.1.3</t>
  </si>
  <si>
    <t>12.2.2</t>
  </si>
  <si>
    <t>12.2.3</t>
  </si>
  <si>
    <t>12.2.4</t>
  </si>
  <si>
    <t>12.2.5</t>
  </si>
  <si>
    <t>12.2.6</t>
  </si>
  <si>
    <t>12.2.7</t>
  </si>
  <si>
    <t>12.2.8</t>
  </si>
  <si>
    <t>12.3.2</t>
  </si>
  <si>
    <t>12.3.3</t>
  </si>
  <si>
    <t>12.3.4</t>
  </si>
  <si>
    <t>12.3.5</t>
  </si>
  <si>
    <t>12.3.6</t>
  </si>
  <si>
    <t>12.3.7</t>
  </si>
  <si>
    <t>12.3.8</t>
  </si>
  <si>
    <t>12.3.9</t>
  </si>
  <si>
    <t>12.3.10</t>
  </si>
  <si>
    <t>12.3.11</t>
  </si>
  <si>
    <t>12.3.12</t>
  </si>
  <si>
    <t>12.3.13</t>
  </si>
  <si>
    <t>12.3.14</t>
  </si>
  <si>
    <t>12.3.15</t>
  </si>
  <si>
    <t>12.3.16</t>
  </si>
  <si>
    <t>12.3.17</t>
  </si>
  <si>
    <t>12.3.18</t>
  </si>
  <si>
    <t>12.3.19</t>
  </si>
  <si>
    <t>12.4.1</t>
  </si>
  <si>
    <t>12.4.2</t>
  </si>
  <si>
    <t>12.4.3</t>
  </si>
  <si>
    <t>12.4.4</t>
  </si>
  <si>
    <t>12.4.5</t>
  </si>
  <si>
    <t>12.4.6</t>
  </si>
  <si>
    <t>12.5.1</t>
  </si>
  <si>
    <t>12.5.2</t>
  </si>
  <si>
    <t>12.5.3</t>
  </si>
  <si>
    <t>12.5.4</t>
  </si>
  <si>
    <t>12.5.5</t>
  </si>
  <si>
    <t>12.5.6</t>
  </si>
  <si>
    <t>13.1.1</t>
  </si>
  <si>
    <t>13.1.2</t>
  </si>
  <si>
    <t>13.1.3</t>
  </si>
  <si>
    <t>13.1.4</t>
  </si>
  <si>
    <t>13.1.5</t>
  </si>
  <si>
    <t>13.1.6</t>
  </si>
  <si>
    <t>13.1.7</t>
  </si>
  <si>
    <t>13.1.8</t>
  </si>
  <si>
    <t>13.1.9</t>
  </si>
  <si>
    <t>13.1.10</t>
  </si>
  <si>
    <t>13.1.11</t>
  </si>
  <si>
    <t>13.1.12</t>
  </si>
  <si>
    <t>13.1.13</t>
  </si>
  <si>
    <t>13.1.14</t>
  </si>
  <si>
    <t>13.1.15</t>
  </si>
  <si>
    <t>13.1.16</t>
  </si>
  <si>
    <t>13.1.17</t>
  </si>
  <si>
    <t>13.1.18</t>
  </si>
  <si>
    <t>13.2</t>
  </si>
  <si>
    <t>13.2.1</t>
  </si>
  <si>
    <t>14.5</t>
  </si>
  <si>
    <t>16.1</t>
  </si>
  <si>
    <t>16.1.1</t>
  </si>
  <si>
    <t>16.2</t>
  </si>
  <si>
    <t>16.2.1</t>
  </si>
  <si>
    <t>16.1.2</t>
  </si>
  <si>
    <t>16.1.3</t>
  </si>
  <si>
    <t>16.2.2</t>
  </si>
  <si>
    <t>17.1</t>
  </si>
  <si>
    <t>EXPENSAS REFORZAMIENTO ESTRUCTURAL</t>
  </si>
  <si>
    <t>CONCEPTO DE REPARACIONES LOCATIVAS</t>
  </si>
  <si>
    <t>PERMISOS ALCALDIA</t>
  </si>
  <si>
    <t>A</t>
  </si>
  <si>
    <t>B</t>
  </si>
  <si>
    <t>TOTAL COSTOS DIRECTOS DE OBRA SEDE EDIFICIO PALACIO DE JUSTICIA</t>
  </si>
  <si>
    <t>TOTAL COSTOS DIRECTOS DE OBRA (A+B)</t>
  </si>
  <si>
    <t>TOTAL COSTOS  DE OBRA SEDES A Y B</t>
  </si>
  <si>
    <t>C</t>
  </si>
  <si>
    <t>SUMINISTRO DE EQUIPOS Y LICENCIAS</t>
  </si>
  <si>
    <t>TOTAL COSTOS DIRECTO  DE SUMINISTRO DE EQUIPOS Y LICENCIAS</t>
  </si>
  <si>
    <t>TOTAL COSTOS INDIRECTOS DE SUMINISTROS  Y LICENCIAS</t>
  </si>
  <si>
    <t>TOTAL COSTOS  SUMINISTRO DE EQUIPOS Y LICENCIAS</t>
  </si>
  <si>
    <t>LICENCIA DE CONSTRUCCIÓN Y CONCEPTOS DE REPARACIONES LOCATIVAS - TELECOM</t>
  </si>
  <si>
    <t xml:space="preserve">LICENCIA DE CONSTRUCCIÓN Y CONCEPTOS DE REPARACIONES LOCATIVAS - PALACIO JUSTICIA </t>
  </si>
  <si>
    <t>PISO TIPO GRANITO TERRAZO MICROGRANO - BLANCO ALBINO DE 40x40cm. INCLUYE MORTERO DE PEGA 1:4 Y REFRAGUE CON CONCOLOR BLANCO.</t>
  </si>
  <si>
    <t>ZOCALO MEDIA CAÑA EN GRANITO PULIDO 7.5cm.</t>
  </si>
  <si>
    <t xml:space="preserve">CRONOGRAMA DE ACTIVIDADES </t>
  </si>
  <si>
    <t>Item</t>
  </si>
  <si>
    <t>Actividad</t>
  </si>
  <si>
    <t>Vr Total</t>
  </si>
  <si>
    <t>Semanas</t>
  </si>
  <si>
    <t>ETAPA  PRECONTRACTUAL (60 DIAS)</t>
  </si>
  <si>
    <t>LIQUIDACION DEL CONTRATO (30 DIAS)</t>
  </si>
  <si>
    <t>REMODELACION SEDES PALACIO DE JUSTICIA DE VALLEDUPAR Y EDIFICIO TELECOM</t>
  </si>
  <si>
    <t>ESCARIFICACION DE MUROS EXISTENTES</t>
  </si>
  <si>
    <t>1.10</t>
  </si>
  <si>
    <t>ESTUDIO DE VULNERABILIDAD SÍSMICA Y PATOLOGIA</t>
  </si>
  <si>
    <t xml:space="preserve">LEVANTE  DE  MURO  EN  BLOQUE  VITRIFICADO  No. 5, MEDIDAS BLOQUE:  11.5x23x33cm, INCLUYE MORTERO DE PEGA 1:4.        </t>
  </si>
  <si>
    <t xml:space="preserve">LEVANTE  LINEAL  DE  MURO  EN  BLOQUE  VITRIFICADO  No. 5, MEDIDAS BLOQUE:  11.5x23x33cm, INCLUYE MORTERO DE PEGA 1:4.        </t>
  </si>
  <si>
    <t>4.3</t>
  </si>
  <si>
    <t>4.4</t>
  </si>
  <si>
    <t>4.5</t>
  </si>
  <si>
    <t>4.6</t>
  </si>
  <si>
    <t>4.7</t>
  </si>
  <si>
    <t>4.8</t>
  </si>
  <si>
    <t>4.9</t>
  </si>
  <si>
    <t>4.10</t>
  </si>
  <si>
    <t>4.11</t>
  </si>
  <si>
    <t>4.12</t>
  </si>
  <si>
    <t>VIGA DINTEL EN CONCRETO DE f'c=3.000PSI, DE  MEDIDAS 0.15x0.20m, SOBRE PUERTAS Y VENTANAS. SEGÚN DISEÑO. INCLUYE ACERO DE REFUERZO.</t>
  </si>
  <si>
    <t>VIGA INTERMEDIAS EN CONCRETO DE f'c=3.000PSI, DE  MEDIDAS 0.15x20m, SOBRE MUROS. SEGÚN DISEÑO. INCLUYE ACERO DE REFUERZO.</t>
  </si>
  <si>
    <t xml:space="preserve">GOTERO Y CONTRAGOTEROS EN MORTERO 1:4, BAJO VENTANAS. SEGÚN DISEÑO. </t>
  </si>
  <si>
    <t>COLUMNETAS EN CONCRETO DE f'c=3.000PSI, DE  MEDIDAS 15x25cm. SEGÚN DISEÑO. INCLUYE ANCLAJE  Y ACERO DE REFUERZO.</t>
  </si>
  <si>
    <t>DILATACIÓN DE MAMPOSTERÍA CONTRA COLUMNAS Y VIGAS EN ICOPOR Y SIKAFLEX FACADE O SIMILAR</t>
  </si>
  <si>
    <t>ANCLAJE CON EPÓXICO DIÁMETROS VARIADOS, PROFUNDIDAD=0.30m. (INCLUYE PERFORACIÓN Y ACERO).</t>
  </si>
  <si>
    <t>PAÑETE IMPERMEABILIZADO PARA ACABADO DE MUROS EXTERIORES E INTERIORES EN MORTERO 1:4.</t>
  </si>
  <si>
    <t>PAÑETE  LINEAL   IMPERMEABILIZADO PARA DILATACIONES, RANURAS, FILETES DE BAÑOS.</t>
  </si>
  <si>
    <t>ENCHAPE EN BALDOSÍN PARA MUROS  DE BAÑOS Y SITIOS REQUERIDOS, COLOR BLANCO. INCLUYE PEGACOR Y REFRAGUE CON CONCOLOR BLANCO.</t>
  </si>
  <si>
    <t>APLICACIÓN DE ESTUCO  ACRILICO. PARA ACABADOS DE MUROS INTERIORES  Y  EXTERIORES.</t>
  </si>
  <si>
    <t>APLICACIÓN DE ESTUCO  ACRILICO  LINEAL. PARA ACABADOS DE MUROS INTERIORES  Y  EXTERIORES.</t>
  </si>
  <si>
    <t>APLICACIÓN DE PINTURA ACRILICA. PARA ACABADO  DE  MUROS INTERIORES  Y  EXTERIORES.</t>
  </si>
  <si>
    <t xml:space="preserve">TUBERIA P.V.C - AWWA C900 - ø4"                                                                                                                                                                                                                 </t>
  </si>
  <si>
    <t>SUMINISTRO E INSTALACION DE TUBERIA SCH 10 - 1"</t>
  </si>
  <si>
    <t>SUMINISTRO E INSTALACION DE TUBERIA SCH 10 - 1 1/2"</t>
  </si>
  <si>
    <t>SUMINISTRO E INSTALACION DE TUBERIA SCH 10 - 2 1/2"</t>
  </si>
  <si>
    <t>SUMINISTRO E INSTALACION DE TUBERIA SCH 10 - 4"</t>
  </si>
  <si>
    <t>SUMINISTRO E INSTALACION DE TUBERIA SCH 10 - 6"</t>
  </si>
  <si>
    <t>PINTURA TUBERIA SCH 10 - 1"</t>
  </si>
  <si>
    <t>PINTURA TUBERIA SCH 10 - 1 1/2"</t>
  </si>
  <si>
    <t>PINTURA TUBERIA SCH 10 - 2 1/2"</t>
  </si>
  <si>
    <t>PINTURA TUBERIA SCH 10 - 4"</t>
  </si>
  <si>
    <t>PINTURA TUBERIA SCH 10 - 6"</t>
  </si>
  <si>
    <t>ACCESORIO ROSCADO - 1". APROBADOS POR FM Y REGISTRADOS POR UL, C'UL Y FM.</t>
  </si>
  <si>
    <t>CODO METÁLICO RANURADO - 1 1/2". APROBADOS POR FM Y REGISTRADOS POR UL, C'UL Y FM.</t>
  </si>
  <si>
    <t>TEE METÁLICA RANURADA - 1 1/2". APROBADOS POR FM Y REGISTRADOS POR UL, C'UL Y FM.</t>
  </si>
  <si>
    <t>CODO METÁLICO RANURADO - 2 1/2". APROBADOS POR FM Y REGISTRADOS POR UL, C'UL Y FM.</t>
  </si>
  <si>
    <t>TEE METÁLICA RANURADA - 2 1/2". APROBADOS POR FM Y REGISTRADOS POR UL, C'UL Y FM.</t>
  </si>
  <si>
    <t>CODO METÁLICO RANURADO - 4". APROBADOS POR FM Y REGISTRADOS POR UL, C'UL Y FM.</t>
  </si>
  <si>
    <t>TEE METÁLICA RANURADA  - 4". APROBADOS POR FM Y REGISTRADOS POR UL, C'UL Y FM.</t>
  </si>
  <si>
    <t>ACCESORIO METÁLICO RANURADO  - 6". APROBADOS POR FM Y REGISTRADOS POR UL, C'UL Y FM.</t>
  </si>
  <si>
    <t xml:space="preserve">BRIDAS  -  ø2 1/2". APROBADOS POR FM Y REGISTRADOS POR UL, C'UL Y FM.   </t>
  </si>
  <si>
    <t xml:space="preserve">BRIDAS  -  ø4". APROBADOS POR FM Y REGISTRADOS POR UL, C'UL Y FM.   </t>
  </si>
  <si>
    <t>VALVULA DE CORTE UL/FM 300PSI - 4"</t>
  </si>
  <si>
    <t>CHECK UL/FM 300PSI - 2 1/2"</t>
  </si>
  <si>
    <t>VALVULA VENTOSA UL/FM - 4"</t>
  </si>
  <si>
    <t>PUNTO DE PRUEBA, CONTROL Y DRENAJE 3"</t>
  </si>
  <si>
    <t>SIAMESA 4" X 2 1/2" X 2 1/2" BRONCE UL/FM</t>
  </si>
  <si>
    <t>GABINETE CLASE II - NTC 1669</t>
  </si>
  <si>
    <t xml:space="preserve">EXTINTOR ABC 10LB CON GABINETE </t>
  </si>
  <si>
    <t>ROCIADOR PENDIENTE K=5,6</t>
  </si>
  <si>
    <t>PUNTO HIDRAULICO PARA ROCIADOR</t>
  </si>
  <si>
    <t>REDUCCION EXCENTRICA Y/O CONCENTRICA</t>
  </si>
  <si>
    <t>MANOMETRO UL/FM 0-300 PSI SECO</t>
  </si>
  <si>
    <t>MEDIDOR DE CAUDAL TIPO VENTURI 4"</t>
  </si>
  <si>
    <t>PLACA VORTEX PARA SUCCION DE BOMBAS CONTRAINCENDIOS</t>
  </si>
  <si>
    <t>LINEA DE SENSADO EN TUBERIA COBRE RIGIDO- 1/2"</t>
  </si>
  <si>
    <t>ACCESORIOS PVC AWWA C907 DR 18 (235 psi) - UL / FM</t>
  </si>
  <si>
    <t xml:space="preserve">INSTALACION EQUIPO CONTRAINCENDIO LISTADO: BOMBA PRINCIPAL 250PM @ 126PSI, BOMBA JOCKEY MULTIETAPAS VERTICAL 10GPM @ 136PSI. INCLUYE  TABLEROS APROBADOS NFPA 20, ACCESORIOS DE CONEXIÓN Y FUNCIONAMIENTO. </t>
  </si>
  <si>
    <t>16.1.4</t>
  </si>
  <si>
    <t>16.1.5</t>
  </si>
  <si>
    <t>16.1.6</t>
  </si>
  <si>
    <t>16.1.7</t>
  </si>
  <si>
    <t>16.1.8</t>
  </si>
  <si>
    <t>16.1.9</t>
  </si>
  <si>
    <t>16.1.10</t>
  </si>
  <si>
    <t>16.1.11</t>
  </si>
  <si>
    <t>16.1.12</t>
  </si>
  <si>
    <t>16.1.13</t>
  </si>
  <si>
    <t>16.1.14</t>
  </si>
  <si>
    <t>16.1.15</t>
  </si>
  <si>
    <t>16.1.16</t>
  </si>
  <si>
    <t>16.1.17</t>
  </si>
  <si>
    <t>16.1.18</t>
  </si>
  <si>
    <t>16.1.19</t>
  </si>
  <si>
    <t>16.1.20</t>
  </si>
  <si>
    <t>16.1.21</t>
  </si>
  <si>
    <t>16.1.22</t>
  </si>
  <si>
    <t>17.1.1</t>
  </si>
  <si>
    <t>17.1.2</t>
  </si>
  <si>
    <t>17.1.3</t>
  </si>
  <si>
    <t>17.2</t>
  </si>
  <si>
    <t>17.2.1</t>
  </si>
  <si>
    <t>17.2.2</t>
  </si>
  <si>
    <t>17.2.3</t>
  </si>
  <si>
    <t>17.3</t>
  </si>
  <si>
    <t>17.3.1</t>
  </si>
  <si>
    <t>17.3.2</t>
  </si>
  <si>
    <t>17.3.3</t>
  </si>
  <si>
    <t>18.1</t>
  </si>
  <si>
    <t>SISTEMA CONTRAINCENDIOS: EXTINCIÓN  Y  DE DETECCION</t>
  </si>
  <si>
    <t>ESTUDIOS, LICENCIA DE CONSTRUCCIÓN - TELECOM</t>
  </si>
  <si>
    <t>6.14</t>
  </si>
  <si>
    <t>4.13</t>
  </si>
  <si>
    <t>4.14</t>
  </si>
  <si>
    <t>4.15</t>
  </si>
  <si>
    <t xml:space="preserve">INSTALACIONES HIDRAULICAS                                             </t>
  </si>
  <si>
    <t>9.4</t>
  </si>
  <si>
    <t>9.5</t>
  </si>
  <si>
    <t>9.6</t>
  </si>
  <si>
    <t>9.7</t>
  </si>
  <si>
    <t>9.8</t>
  </si>
  <si>
    <t>9.9</t>
  </si>
  <si>
    <t>9.10</t>
  </si>
  <si>
    <t>9.11</t>
  </si>
  <si>
    <t>TABLERO DEL SISTEMA  DE DETECCIÓN DE INCENDIO, INCLUYE DOS CIRCUITOS NAC.</t>
  </si>
  <si>
    <t>DETECTOR DE HUMO  FOTOELÉCTRICO, DIRECCIONABLE.</t>
  </si>
  <si>
    <t>DETECTOR DE TEMPERATURA DIRECCIONABLE.</t>
  </si>
  <si>
    <t xml:space="preserve">BASE PARA DETECTORES  B210LP  </t>
  </si>
  <si>
    <t xml:space="preserve">ESTACIÓN MANUAL DIRECCIONABLE PARA AVISO DE INCENDIO.    </t>
  </si>
  <si>
    <t xml:space="preserve">SIRENA CON LUZ ESTROBOSCOPICA TECHO HCC24CW   </t>
  </si>
  <si>
    <t xml:space="preserve">SIRENA CON LUZ ESTROBOSCOPICA PARED HEC3-24WR                                                                                                                                                                                                   </t>
  </si>
  <si>
    <t xml:space="preserve">CAMPANA  DE  ALARMA  B6-24                                                                                                                                                                                                                      </t>
  </si>
  <si>
    <t xml:space="preserve">UNIDAD NAC POWER DE DOS CIRCUITOS, PARA ALIMENTACIÓN DE SIRENAS Y ESTACIONES MANUALES.                                                                                                                                                          </t>
  </si>
  <si>
    <t xml:space="preserve">TUBERÍA E.M.T.  -  ø3/4"  +  ACCESORIOS DE ANCLAJE, CERTIFICADA UL.   </t>
  </si>
  <si>
    <t>CABLE  FPLR/2 CONDUCTORES CALIBRE 16AWG, LISTADO UL-NFPA 262</t>
  </si>
  <si>
    <t xml:space="preserve">CAJA  GALVANIZADA   4x4"   </t>
  </si>
  <si>
    <t>PUERTA SENCILLA  BATIENTE  P-1, HOJA EN TABLERO MELAMINICO RH 5.5MM Y MARCO EN MELAMINA RH 15cm, RECUBIERTO EN PVC COLOR MADERA. INCLUYE ACCESORIOS DE FIJACIÓN, CERRADURA, TOPES (1.80 x 2.40m)</t>
  </si>
  <si>
    <t>PUERTA SENCILLA  BATIENTE  P-2, HOJA EN TABLERO MELAMINICO RH 5.5MM Y MARCO EN MELAMINA RH 15cm, RECUBIERTO EN PVC COLOR MADERA . INCLUYE PERSIANA INFERIOR EN ALUMINIO Y PVC, ACCESORIOS DE FIJACIÓN, CERRADURA, TOPES (0.90 x 2.10m)</t>
  </si>
  <si>
    <t>PUERTA SENCILLA  BATIENTE P-3, HOJA EN TABLERO MELAMINICO RH 5.5MM Y MARCO EN MELAMINA RH 15cm, RECUBIERTO EN PVC COLOR MADERA . INCLUYE PERSIANA INFERIOR EN ALUMINIO Y PVC, ACCESORIOS DE FIJACIÓN, CERRADURA, TOPES (0.70 x 2.10m)</t>
  </si>
  <si>
    <t>PUERTA DOBLE  BATIENTE   P-4,  EN VIDRIO DE SEGURIDAD  DE 8mm - 3+3, CON MARCO EN ALUMINIO REF. 8025. INCLUYE  ACCESORIOS DE FIJACIÓN, CERRADURA, TOPES (1.38x 2.40m)</t>
  </si>
  <si>
    <t>PUERTA SENCILLA  BATIENTE  P-5,  EN VIDRIO DE SEGURIDAD  DE 8mm - 3+3, CON MARCO EN ALUMINIO REF. 8025. INCLUYE  ACCESORIOS DE FIJACIÓN, CERRADURA, TOPES (0.90x 2.40m)</t>
  </si>
  <si>
    <t>PUERTA  DOBLE  BATIENTE  P-7, HOJAS  EN  PERSINAS  CON LAMINA COLD ROLLED  CALB. 16, RECUADRO EN TUBO NEGRO COLD ROLLED 3x1.1/2" Y MARCO EN ANGULO DE x3/16".. INCLUYE ACCESORIOS DE FIJACIÓN, CERRADURA, TOPES (1.00 x 2.40m)</t>
  </si>
  <si>
    <t>PUERTA  DOBLE  BATIENTE  P-8, HOJAS  EN  PERSINAS  CON LAMINA COLD ROLLED  CALB. 16, RECUADRO EN TUBO NEGRO COLD ROLLED 3x1.1/2" Y MARCO EN ANGULO DE x3/16".  INCLUYE ACCESORIOS DE FIJACIÓN, CERRADURA, TOPES (0.90 x 2.40m)</t>
  </si>
  <si>
    <t>PUERTA  DOBLE  BATIENTE  P-17, HOJAS  EN  PERSINAS  CON LAMINA COLD ROLLED  CALB. 16, RECUADRO EN TUBO NEGRO COLD ROLLED 3x1.1/2" Y MARCO EN ANGULO DE x3/16".  INCLUYE ACCESORIOS DE FIJACIÓN, CERRADURA, TOPES (1.50 x 2.40m)</t>
  </si>
  <si>
    <t>VENTANA EN PERFILERIA PROYECTANTE EN ALUMINO NATURAL - E= 5cm Y VIDRIO LAMINADO  3+3, SEGÚN DISEÑO, CON CELOSIA EN ALUMINIO. COLOR FINAL DEL VIDRIO DEFINIDO EN OBRA.</t>
  </si>
  <si>
    <t xml:space="preserve">APARATOS SANITARIOS, ACCESORIOS Y GRIFERÍA                            </t>
  </si>
  <si>
    <t xml:space="preserve">CARPINTERÍA METÁLICA Y DE MADERA                                      </t>
  </si>
  <si>
    <t>SISTEMA  DE  EXTINCIÓN  DE  INCENDIOS</t>
  </si>
  <si>
    <t xml:space="preserve">LAVAMANOS DE INCRUSTAR O COLGAR COLOR  BLANCO, INCLUYE GRIFERIA TIPO PUSH CROMADA, DESAGÚE SENCILLO INTEGRADO, SIFÓN BOTELLA O EQUIVALENTE. </t>
  </si>
  <si>
    <t xml:space="preserve">MANTENIMIENTO EQUIPO CONTRAINCENDIO LISTADO: BOMBA PRINCIPAL 250PM @ 126PSI, BOMBA JOCKEY MULTIETAPAS VERTICAL 10GPM @ 136PSI. INCLUYE  TABLEROS APROBADOS NFPA 20, ACCESORIOS DE CONEXIÓN Y FUNCIONAMIENTO. </t>
  </si>
  <si>
    <t>12.2.9</t>
  </si>
  <si>
    <t>12.2.10</t>
  </si>
  <si>
    <t>12.2.11</t>
  </si>
  <si>
    <t>12.2.12</t>
  </si>
  <si>
    <t>12.2.13</t>
  </si>
  <si>
    <t>12.5.7</t>
  </si>
  <si>
    <t>15.2</t>
  </si>
  <si>
    <t xml:space="preserve">PISOS INTERIORES, PISOS EXTERIORES Y ACABADOS                         </t>
  </si>
  <si>
    <t>15.2.1</t>
  </si>
  <si>
    <t>15.1.1</t>
  </si>
  <si>
    <t>15.1.2</t>
  </si>
  <si>
    <t>15.1.3</t>
  </si>
  <si>
    <t>15.1.4</t>
  </si>
  <si>
    <t>15.1.5</t>
  </si>
  <si>
    <t>15.1.6</t>
  </si>
  <si>
    <t>15.1.7</t>
  </si>
  <si>
    <t>15.1.8</t>
  </si>
  <si>
    <t>15.1.9</t>
  </si>
  <si>
    <t>15.1.10</t>
  </si>
  <si>
    <t>15.1.11</t>
  </si>
  <si>
    <t>15.1.12</t>
  </si>
  <si>
    <t>15.1.13</t>
  </si>
  <si>
    <t>15.1.14</t>
  </si>
  <si>
    <t>15.1.15</t>
  </si>
  <si>
    <t>15.1.16</t>
  </si>
  <si>
    <t>15.1.17</t>
  </si>
  <si>
    <t>15.1.18</t>
  </si>
  <si>
    <t>15.1.19</t>
  </si>
  <si>
    <t>15.1.20</t>
  </si>
  <si>
    <t>15.1.21</t>
  </si>
  <si>
    <t>15.1.22</t>
  </si>
  <si>
    <t>15.1.23</t>
  </si>
  <si>
    <t>15.1.24</t>
  </si>
  <si>
    <t>15.1.25</t>
  </si>
  <si>
    <t>15.1.26</t>
  </si>
  <si>
    <t>15.1.27</t>
  </si>
  <si>
    <t>15.1.28</t>
  </si>
  <si>
    <t>15.1.29</t>
  </si>
  <si>
    <t>15.1.30</t>
  </si>
  <si>
    <t>15.1.31</t>
  </si>
  <si>
    <t>15.1.32</t>
  </si>
  <si>
    <t>15.1.33</t>
  </si>
  <si>
    <t>15.1.34</t>
  </si>
  <si>
    <t>15.1.35</t>
  </si>
  <si>
    <t>15.1.36</t>
  </si>
  <si>
    <t>15.1.37</t>
  </si>
  <si>
    <t>15.2.2</t>
  </si>
  <si>
    <t>15.2.3</t>
  </si>
  <si>
    <t>15.2.4</t>
  </si>
  <si>
    <t>15.2.5</t>
  </si>
  <si>
    <t>15.2.6</t>
  </si>
  <si>
    <t>15.2.7</t>
  </si>
  <si>
    <t>15.2.8</t>
  </si>
  <si>
    <t>15.2.9</t>
  </si>
  <si>
    <t>15.2.10</t>
  </si>
  <si>
    <t>15.2.11</t>
  </si>
  <si>
    <t>15.2.12</t>
  </si>
  <si>
    <t>SISTEMA  DE  DETECCION  DE  INCENDIOS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</si>
</sst>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240A]\ #,##0"/>
    <numFmt numFmtId="165" formatCode="_-&quot;$&quot;* #,##0.00_-;\-&quot;$&quot;* #,##0.00_-;_-&quot;$&quot;* &quot;-&quot;??_-;_-@_-"/>
    <numFmt numFmtId="166" formatCode="0.0"/>
    <numFmt numFmtId="167" formatCode="_ &quot;$ &quot;* #,##0.00_ ;_ &quot;$ &quot;* \-#,##0.00_ ;_ &quot;$ &quot;* \-??_ ;_ @_ "/>
    <numFmt numFmtId="168" formatCode="_ &quot;$ &quot;* #,##0_ ;_ &quot;$ &quot;* \-#,##0_ ;_ &quot;$ &quot;* \-??_ ;_ @_ "/>
  </numFmts>
  <fonts count="40" x14ac:knownFonts="1">
    <font>
      <sz val="11"/>
      <color theme="1"/>
      <name val="Calibri"/>
      <family val="2"/>
      <scheme val="minor"/>
    </font>
    <font>
      <sz val="11"/>
      <color theme="1"/>
      <name val="Calibri"/>
      <family val="2"/>
      <scheme val="minor"/>
    </font>
    <font>
      <b/>
      <sz val="14"/>
      <name val="Arial"/>
      <family val="2"/>
    </font>
    <font>
      <sz val="10"/>
      <name val="Arial"/>
      <family val="2"/>
    </font>
    <font>
      <sz val="12"/>
      <name val="Arial"/>
      <family val="2"/>
    </font>
    <font>
      <sz val="10"/>
      <color indexed="8"/>
      <name val="MS Sans Serif"/>
    </font>
    <font>
      <sz val="11"/>
      <color theme="1"/>
      <name val="Arial Narrow"/>
      <family val="2"/>
    </font>
    <font>
      <b/>
      <i/>
      <sz val="16"/>
      <name val="Arial Narrow"/>
      <family val="2"/>
    </font>
    <font>
      <b/>
      <sz val="16"/>
      <color theme="1"/>
      <name val="Arial Narrow"/>
      <family val="2"/>
    </font>
    <font>
      <b/>
      <sz val="14"/>
      <name val="Arial Narrow"/>
      <family val="2"/>
    </font>
    <font>
      <sz val="10"/>
      <name val="Arial Narrow"/>
      <family val="2"/>
    </font>
    <font>
      <b/>
      <sz val="16"/>
      <name val="Arial Narrow"/>
      <family val="2"/>
    </font>
    <font>
      <b/>
      <sz val="11"/>
      <color theme="1"/>
      <name val="Arial Narrow"/>
      <family val="2"/>
    </font>
    <font>
      <b/>
      <sz val="14"/>
      <color theme="1"/>
      <name val="Arial Narrow"/>
      <family val="2"/>
    </font>
    <font>
      <b/>
      <sz val="12"/>
      <color theme="1"/>
      <name val="Arial Narrow"/>
      <family val="2"/>
    </font>
    <font>
      <sz val="12"/>
      <color theme="1"/>
      <name val="Arial Narrow"/>
      <family val="2"/>
    </font>
    <font>
      <sz val="12"/>
      <name val="Arial Narrow"/>
      <family val="2"/>
    </font>
    <font>
      <b/>
      <sz val="11"/>
      <color theme="0"/>
      <name val="Arial Narrow"/>
      <family val="2"/>
    </font>
    <font>
      <b/>
      <sz val="12"/>
      <color theme="0"/>
      <name val="Arial Narrow"/>
      <family val="2"/>
    </font>
    <font>
      <b/>
      <sz val="16"/>
      <color theme="0"/>
      <name val="Arial Narrow"/>
      <family val="2"/>
    </font>
    <font>
      <b/>
      <sz val="16"/>
      <color rgb="FF060606"/>
      <name val="Arial Narrow"/>
      <family val="2"/>
    </font>
    <font>
      <b/>
      <sz val="16"/>
      <color rgb="FFFF1616"/>
      <name val="Arial Narrow"/>
      <family val="2"/>
    </font>
    <font>
      <sz val="10"/>
      <color theme="1"/>
      <name val="Arial Narrow"/>
      <family val="2"/>
    </font>
    <font>
      <b/>
      <sz val="18"/>
      <color theme="0"/>
      <name val="Arial Narrow"/>
      <family val="2"/>
    </font>
    <font>
      <b/>
      <sz val="22"/>
      <name val="Arial"/>
      <family val="2"/>
    </font>
    <font>
      <sz val="11"/>
      <name val="Arial"/>
      <family val="2"/>
    </font>
    <font>
      <b/>
      <sz val="11"/>
      <name val="Arial"/>
      <family val="2"/>
    </font>
    <font>
      <b/>
      <sz val="10"/>
      <name val="Arial"/>
      <family val="2"/>
    </font>
    <font>
      <b/>
      <sz val="11"/>
      <color rgb="FFFF0000"/>
      <name val="Arial"/>
      <family val="2"/>
    </font>
    <font>
      <b/>
      <sz val="10"/>
      <color rgb="FFFF0000"/>
      <name val="Arial"/>
      <family val="2"/>
    </font>
    <font>
      <sz val="14"/>
      <name val="Arial"/>
      <family val="2"/>
    </font>
    <font>
      <sz val="10"/>
      <color indexed="55"/>
      <name val="Arial"/>
      <family val="2"/>
    </font>
    <font>
      <b/>
      <sz val="14"/>
      <color rgb="FFFF0000"/>
      <name val="Arial"/>
      <family val="2"/>
    </font>
    <font>
      <b/>
      <sz val="12"/>
      <color rgb="FFFF0000"/>
      <name val="Arial"/>
      <family val="2"/>
    </font>
    <font>
      <sz val="10"/>
      <color theme="1"/>
      <name val="Arial"/>
      <family val="2"/>
    </font>
    <font>
      <b/>
      <sz val="12"/>
      <color rgb="FFFF0000"/>
      <name val="Arial Black"/>
      <family val="2"/>
    </font>
    <font>
      <b/>
      <sz val="18"/>
      <color indexed="8"/>
      <name val="Arial Narrow"/>
      <family val="2"/>
    </font>
    <font>
      <sz val="20"/>
      <color theme="1"/>
      <name val="Arial Narrow"/>
      <family val="2"/>
    </font>
    <font>
      <sz val="10"/>
      <color rgb="FFFF9900"/>
      <name val="Arial"/>
      <family val="2"/>
    </font>
    <font>
      <sz val="8"/>
      <name val="Calibri"/>
      <family val="2"/>
      <scheme val="minor"/>
    </font>
  </fonts>
  <fills count="21">
    <fill>
      <patternFill patternType="none"/>
    </fill>
    <fill>
      <patternFill patternType="gray125"/>
    </fill>
    <fill>
      <patternFill patternType="solid">
        <fgColor theme="3" tint="0.79998168889431442"/>
        <bgColor indexed="64"/>
      </patternFill>
    </fill>
    <fill>
      <patternFill patternType="solid">
        <fgColor rgb="FFD9E0F1"/>
      </patternFill>
    </fill>
    <fill>
      <patternFill patternType="solid">
        <fgColor theme="0" tint="-0.34998626667073579"/>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499984740745262"/>
        <bgColor indexed="64"/>
      </patternFill>
    </fill>
    <fill>
      <patternFill patternType="solid">
        <fgColor theme="3" tint="0.39997558519241921"/>
        <bgColor indexed="64"/>
      </patternFill>
    </fill>
    <fill>
      <patternFill patternType="solid">
        <fgColor theme="0"/>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0070C0"/>
        <bgColor indexed="64"/>
      </patternFill>
    </fill>
    <fill>
      <patternFill patternType="solid">
        <fgColor rgb="FF92D050"/>
        <bgColor indexed="64"/>
      </patternFill>
    </fill>
    <fill>
      <patternFill patternType="solid">
        <fgColor theme="0" tint="-0.34998626667073579"/>
        <bgColor indexed="23"/>
      </patternFill>
    </fill>
    <fill>
      <patternFill patternType="solid">
        <fgColor theme="0"/>
        <bgColor indexed="23"/>
      </patternFill>
    </fill>
    <fill>
      <patternFill patternType="solid">
        <fgColor theme="0"/>
        <bgColor theme="0"/>
      </patternFill>
    </fill>
    <fill>
      <patternFill patternType="solid">
        <fgColor rgb="FFFF9900"/>
        <bgColor indexed="23"/>
      </patternFill>
    </fill>
    <fill>
      <patternFill patternType="solid">
        <fgColor rgb="FFFF9900"/>
        <bgColor indexed="64"/>
      </patternFill>
    </fill>
    <fill>
      <patternFill patternType="solid">
        <fgColor rgb="FF76C9F2"/>
        <bgColor indexed="64"/>
      </patternFill>
    </fill>
  </fills>
  <borders count="6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8"/>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8"/>
      </right>
      <top style="medium">
        <color indexed="64"/>
      </top>
      <bottom style="medium">
        <color indexed="64"/>
      </bottom>
      <diagonal/>
    </border>
    <border>
      <left style="thin">
        <color indexed="8"/>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8"/>
      </right>
      <top/>
      <bottom style="thin">
        <color indexed="8"/>
      </bottom>
      <diagonal/>
    </border>
    <border>
      <left style="thin">
        <color indexed="8"/>
      </left>
      <right/>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thin">
        <color indexed="64"/>
      </left>
      <right style="thin">
        <color indexed="64"/>
      </right>
      <top style="hair">
        <color indexed="64"/>
      </top>
      <bottom/>
      <diagonal/>
    </border>
  </borders>
  <cellStyleXfs count="11">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5" fillId="0" borderId="0"/>
    <xf numFmtId="0" fontId="3" fillId="0" borderId="0"/>
    <xf numFmtId="0" fontId="3" fillId="0" borderId="0"/>
    <xf numFmtId="167" fontId="3" fillId="0" borderId="0" applyFill="0" applyBorder="0" applyAlignment="0" applyProtection="0"/>
    <xf numFmtId="0" fontId="1" fillId="0" borderId="0"/>
    <xf numFmtId="9" fontId="1" fillId="0" borderId="0" applyFont="0" applyFill="0" applyBorder="0" applyAlignment="0" applyProtection="0"/>
  </cellStyleXfs>
  <cellXfs count="270">
    <xf numFmtId="0" fontId="0" fillId="0" borderId="0" xfId="0"/>
    <xf numFmtId="0" fontId="6" fillId="0" borderId="0" xfId="0" applyFont="1" applyAlignment="1">
      <alignment horizontal="center" vertical="center"/>
    </xf>
    <xf numFmtId="0" fontId="6" fillId="0" borderId="0" xfId="0" applyFont="1" applyAlignment="1">
      <alignment vertical="center" wrapText="1"/>
    </xf>
    <xf numFmtId="164" fontId="6" fillId="0" borderId="0" xfId="0" applyNumberFormat="1" applyFont="1" applyAlignment="1">
      <alignment vertical="center"/>
    </xf>
    <xf numFmtId="0" fontId="6" fillId="0" borderId="0" xfId="0" applyFont="1" applyAlignment="1">
      <alignment vertical="center"/>
    </xf>
    <xf numFmtId="0" fontId="8" fillId="0" borderId="0" xfId="0" applyFont="1" applyAlignment="1">
      <alignment horizontal="center" vertical="center"/>
    </xf>
    <xf numFmtId="0" fontId="9" fillId="0" borderId="0" xfId="0" applyFont="1" applyAlignment="1">
      <alignment horizontal="left" vertical="center"/>
    </xf>
    <xf numFmtId="0" fontId="6" fillId="0" borderId="0" xfId="0" applyFont="1" applyAlignment="1">
      <alignment horizontal="left" vertical="top"/>
    </xf>
    <xf numFmtId="0" fontId="9" fillId="0" borderId="0" xfId="0" applyFont="1" applyAlignment="1">
      <alignment vertical="center" wrapText="1"/>
    </xf>
    <xf numFmtId="0" fontId="10" fillId="0" borderId="0" xfId="0" applyFont="1" applyAlignment="1">
      <alignment horizontal="center" vertical="center" wrapText="1"/>
    </xf>
    <xf numFmtId="0" fontId="11" fillId="0" borderId="0" xfId="0" applyFont="1" applyAlignment="1">
      <alignment vertical="center" wrapText="1"/>
    </xf>
    <xf numFmtId="0" fontId="12" fillId="0" borderId="0" xfId="0" applyFont="1" applyAlignment="1">
      <alignment horizontal="center" vertical="center" wrapText="1"/>
    </xf>
    <xf numFmtId="0" fontId="12" fillId="4" borderId="6" xfId="0" applyFont="1" applyFill="1" applyBorder="1" applyAlignment="1">
      <alignment horizontal="center" vertical="center" wrapText="1"/>
    </xf>
    <xf numFmtId="164" fontId="12" fillId="4" borderId="6" xfId="0" applyNumberFormat="1" applyFont="1" applyFill="1" applyBorder="1" applyAlignment="1">
      <alignment horizontal="center" vertical="center" wrapText="1"/>
    </xf>
    <xf numFmtId="0" fontId="12" fillId="0" borderId="0" xfId="0" applyFont="1" applyAlignment="1">
      <alignment horizontal="center" vertical="center"/>
    </xf>
    <xf numFmtId="0" fontId="14" fillId="5" borderId="6" xfId="0" applyFont="1" applyFill="1" applyBorder="1" applyAlignment="1">
      <alignment horizontal="center" vertical="center"/>
    </xf>
    <xf numFmtId="0" fontId="12" fillId="0" borderId="0" xfId="0" applyFont="1" applyAlignment="1">
      <alignment vertical="center"/>
    </xf>
    <xf numFmtId="0" fontId="15" fillId="0" borderId="6" xfId="0" applyFont="1" applyBorder="1" applyAlignment="1">
      <alignment horizontal="center" vertical="center"/>
    </xf>
    <xf numFmtId="0" fontId="15" fillId="0" borderId="6" xfId="0" applyFont="1" applyBorder="1" applyAlignment="1">
      <alignment horizontal="justify" vertical="center" wrapText="1"/>
    </xf>
    <xf numFmtId="43" fontId="15" fillId="0" borderId="6" xfId="1" applyFont="1" applyBorder="1" applyAlignment="1">
      <alignment horizontal="center" vertical="center"/>
    </xf>
    <xf numFmtId="165" fontId="15" fillId="6" borderId="6" xfId="2" applyFont="1" applyFill="1" applyBorder="1" applyAlignment="1" applyProtection="1">
      <alignment vertical="center"/>
      <protection locked="0"/>
    </xf>
    <xf numFmtId="165" fontId="15" fillId="0" borderId="6" xfId="2" applyFont="1" applyBorder="1" applyAlignment="1">
      <alignment vertical="center"/>
    </xf>
    <xf numFmtId="0" fontId="6" fillId="0" borderId="6" xfId="0" applyFont="1" applyBorder="1" applyAlignment="1">
      <alignment horizontal="justify" vertical="center" wrapText="1"/>
    </xf>
    <xf numFmtId="0" fontId="15" fillId="0" borderId="6" xfId="0" applyFont="1" applyBorder="1" applyAlignment="1">
      <alignment horizontal="center" vertical="center" wrapText="1"/>
    </xf>
    <xf numFmtId="165" fontId="15" fillId="6" borderId="6" xfId="2" applyFont="1" applyFill="1" applyBorder="1" applyAlignment="1" applyProtection="1">
      <alignment vertical="center" wrapText="1"/>
      <protection locked="0"/>
    </xf>
    <xf numFmtId="166" fontId="15" fillId="0" borderId="6" xfId="0" applyNumberFormat="1" applyFont="1" applyBorder="1" applyAlignment="1">
      <alignment horizontal="center" vertical="center"/>
    </xf>
    <xf numFmtId="43" fontId="15" fillId="0" borderId="6" xfId="1" applyFont="1" applyBorder="1" applyAlignment="1">
      <alignment horizontal="center" vertical="center" wrapText="1"/>
    </xf>
    <xf numFmtId="0" fontId="14" fillId="7" borderId="6" xfId="0" applyFont="1" applyFill="1" applyBorder="1" applyAlignment="1">
      <alignment horizontal="center" vertical="center"/>
    </xf>
    <xf numFmtId="0" fontId="14" fillId="0" borderId="0" xfId="0" applyFont="1" applyAlignment="1">
      <alignment horizontal="right" vertical="center"/>
    </xf>
    <xf numFmtId="165" fontId="14" fillId="0" borderId="0" xfId="2" applyFont="1" applyBorder="1" applyAlignment="1">
      <alignment vertical="center"/>
    </xf>
    <xf numFmtId="165" fontId="14" fillId="5" borderId="3" xfId="2" applyFont="1" applyFill="1" applyBorder="1" applyAlignment="1">
      <alignment vertical="center"/>
    </xf>
    <xf numFmtId="0" fontId="12" fillId="0" borderId="0" xfId="0" applyFont="1" applyAlignment="1">
      <alignment horizontal="right" vertical="center"/>
    </xf>
    <xf numFmtId="165" fontId="12" fillId="0" borderId="0" xfId="2" applyFont="1" applyBorder="1" applyAlignment="1">
      <alignment vertical="center"/>
    </xf>
    <xf numFmtId="0" fontId="12" fillId="5" borderId="1" xfId="0" applyFont="1" applyFill="1" applyBorder="1" applyAlignment="1">
      <alignment horizontal="center" vertical="center"/>
    </xf>
    <xf numFmtId="0" fontId="15" fillId="0" borderId="0" xfId="0" applyFont="1" applyAlignment="1">
      <alignment vertical="center" wrapText="1"/>
    </xf>
    <xf numFmtId="0" fontId="15" fillId="0" borderId="0" xfId="0" applyFont="1" applyAlignment="1">
      <alignment horizontal="center" vertical="center"/>
    </xf>
    <xf numFmtId="2" fontId="15" fillId="0" borderId="0" xfId="0" applyNumberFormat="1" applyFont="1" applyAlignment="1">
      <alignment horizontal="center" vertical="center"/>
    </xf>
    <xf numFmtId="164" fontId="15" fillId="0" borderId="0" xfId="0" applyNumberFormat="1" applyFont="1" applyAlignment="1">
      <alignment vertical="center"/>
    </xf>
    <xf numFmtId="0" fontId="17" fillId="8" borderId="1" xfId="0" applyFont="1" applyFill="1" applyBorder="1" applyAlignment="1">
      <alignment horizontal="center" vertical="center"/>
    </xf>
    <xf numFmtId="165" fontId="18" fillId="8" borderId="3" xfId="2" applyFont="1" applyFill="1" applyBorder="1" applyAlignment="1">
      <alignment vertical="center"/>
    </xf>
    <xf numFmtId="0" fontId="6" fillId="0" borderId="5" xfId="0" applyFont="1" applyBorder="1" applyAlignment="1">
      <alignment horizontal="center" vertical="center"/>
    </xf>
    <xf numFmtId="0" fontId="15" fillId="0" borderId="4" xfId="0" applyFont="1" applyBorder="1" applyAlignment="1">
      <alignment vertical="center" wrapText="1"/>
    </xf>
    <xf numFmtId="0" fontId="15" fillId="0" borderId="4" xfId="0" applyFont="1" applyBorder="1" applyAlignment="1">
      <alignment horizontal="center" vertical="center"/>
    </xf>
    <xf numFmtId="9" fontId="15" fillId="0" borderId="4" xfId="3" applyFont="1" applyBorder="1" applyAlignment="1" applyProtection="1">
      <alignment horizontal="center" vertical="center"/>
    </xf>
    <xf numFmtId="9" fontId="15" fillId="0" borderId="7" xfId="3" applyFont="1" applyBorder="1" applyAlignment="1" applyProtection="1">
      <alignment horizontal="center" vertical="center"/>
    </xf>
    <xf numFmtId="165" fontId="15" fillId="0" borderId="8" xfId="2" applyFont="1" applyBorder="1" applyAlignment="1">
      <alignment vertical="center"/>
    </xf>
    <xf numFmtId="0" fontId="6" fillId="0" borderId="1" xfId="0" applyFont="1" applyBorder="1" applyAlignment="1">
      <alignment horizontal="center" vertical="center"/>
    </xf>
    <xf numFmtId="0" fontId="15" fillId="0" borderId="2" xfId="0" applyFont="1" applyBorder="1" applyAlignment="1">
      <alignment vertical="center" wrapText="1"/>
    </xf>
    <xf numFmtId="0" fontId="15" fillId="0" borderId="2" xfId="0" applyFont="1" applyBorder="1" applyAlignment="1">
      <alignment horizontal="center" vertical="center"/>
    </xf>
    <xf numFmtId="9" fontId="15" fillId="0" borderId="2" xfId="3" applyFont="1" applyBorder="1" applyAlignment="1" applyProtection="1">
      <alignment horizontal="center" vertical="center"/>
    </xf>
    <xf numFmtId="9" fontId="15" fillId="0" borderId="3" xfId="3" applyFont="1" applyBorder="1" applyAlignment="1" applyProtection="1">
      <alignment horizontal="center" vertical="center"/>
    </xf>
    <xf numFmtId="44" fontId="6" fillId="0" borderId="0" xfId="0" applyNumberFormat="1" applyFont="1" applyAlignment="1">
      <alignment vertical="center"/>
    </xf>
    <xf numFmtId="165" fontId="12" fillId="0" borderId="0" xfId="2" applyFont="1" applyAlignment="1" applyProtection="1">
      <alignment horizontal="left" vertical="center" wrapText="1"/>
    </xf>
    <xf numFmtId="0" fontId="12" fillId="0" borderId="1" xfId="0" applyFont="1" applyBorder="1" applyAlignment="1">
      <alignment horizontal="left" vertical="top"/>
    </xf>
    <xf numFmtId="0" fontId="15" fillId="0" borderId="9" xfId="0" applyFont="1" applyBorder="1" applyAlignment="1">
      <alignment horizontal="center" vertical="center"/>
    </xf>
    <xf numFmtId="0" fontId="15" fillId="0" borderId="9" xfId="0" applyFont="1" applyBorder="1" applyAlignment="1">
      <alignment horizontal="justify" vertical="center" wrapText="1"/>
    </xf>
    <xf numFmtId="43" fontId="15" fillId="0" borderId="9" xfId="1" applyFont="1" applyBorder="1" applyAlignment="1">
      <alignment horizontal="center" vertical="center"/>
    </xf>
    <xf numFmtId="165" fontId="15" fillId="6" borderId="9" xfId="2" applyFont="1" applyFill="1" applyBorder="1" applyAlignment="1" applyProtection="1">
      <alignment vertical="center"/>
      <protection locked="0"/>
    </xf>
    <xf numFmtId="165" fontId="15" fillId="0" borderId="9" xfId="2" applyFont="1" applyBorder="1" applyAlignment="1">
      <alignment vertical="center"/>
    </xf>
    <xf numFmtId="0" fontId="15" fillId="0" borderId="10" xfId="0" applyFont="1" applyBorder="1" applyAlignment="1">
      <alignment horizontal="center" vertical="center"/>
    </xf>
    <xf numFmtId="0" fontId="15" fillId="0" borderId="10" xfId="0" applyFont="1" applyBorder="1" applyAlignment="1">
      <alignment horizontal="justify" vertical="center" wrapText="1"/>
    </xf>
    <xf numFmtId="43" fontId="15" fillId="0" borderId="10" xfId="1" applyFont="1" applyBorder="1" applyAlignment="1">
      <alignment horizontal="center" vertical="center"/>
    </xf>
    <xf numFmtId="165" fontId="15" fillId="6" borderId="10" xfId="2" applyFont="1" applyFill="1" applyBorder="1" applyAlignment="1" applyProtection="1">
      <alignment vertical="center"/>
      <protection locked="0"/>
    </xf>
    <xf numFmtId="165" fontId="15" fillId="0" borderId="10" xfId="2" applyFont="1" applyBorder="1" applyAlignment="1">
      <alignment vertical="center"/>
    </xf>
    <xf numFmtId="0" fontId="15" fillId="0" borderId="11" xfId="0" applyFont="1" applyBorder="1" applyAlignment="1">
      <alignment horizontal="center" vertical="center"/>
    </xf>
    <xf numFmtId="0" fontId="15" fillId="0" borderId="11" xfId="0" applyFont="1" applyBorder="1" applyAlignment="1">
      <alignment horizontal="justify" vertical="center" wrapText="1"/>
    </xf>
    <xf numFmtId="43" fontId="15" fillId="0" borderId="11" xfId="1" applyFont="1" applyBorder="1" applyAlignment="1">
      <alignment horizontal="center" vertical="center"/>
    </xf>
    <xf numFmtId="165" fontId="15" fillId="6" borderId="11" xfId="2" applyFont="1" applyFill="1" applyBorder="1" applyAlignment="1" applyProtection="1">
      <alignment vertical="center"/>
      <protection locked="0"/>
    </xf>
    <xf numFmtId="165" fontId="15" fillId="0" borderId="11" xfId="2" applyFont="1" applyBorder="1" applyAlignment="1">
      <alignment vertical="center"/>
    </xf>
    <xf numFmtId="164" fontId="14" fillId="5" borderId="3" xfId="0" applyNumberFormat="1" applyFont="1" applyFill="1" applyBorder="1" applyAlignment="1">
      <alignment vertical="center"/>
    </xf>
    <xf numFmtId="0" fontId="6" fillId="12" borderId="1" xfId="0" applyFont="1" applyFill="1" applyBorder="1" applyAlignment="1">
      <alignment horizontal="center" vertical="center"/>
    </xf>
    <xf numFmtId="0" fontId="14" fillId="12" borderId="2" xfId="0" applyFont="1" applyFill="1" applyBorder="1" applyAlignment="1">
      <alignment horizontal="right" vertical="center"/>
    </xf>
    <xf numFmtId="0" fontId="14" fillId="12" borderId="3" xfId="0" applyFont="1" applyFill="1" applyBorder="1" applyAlignment="1">
      <alignment horizontal="center" vertical="center"/>
    </xf>
    <xf numFmtId="165" fontId="14" fillId="12" borderId="6" xfId="2" applyFont="1" applyFill="1" applyBorder="1" applyAlignment="1">
      <alignment vertical="center"/>
    </xf>
    <xf numFmtId="0" fontId="14" fillId="7" borderId="3" xfId="0" applyFont="1" applyFill="1" applyBorder="1" applyAlignment="1">
      <alignment vertical="center"/>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15" fillId="0" borderId="9" xfId="0" applyFont="1" applyBorder="1" applyAlignment="1">
      <alignment horizontal="center" vertical="center" wrapText="1"/>
    </xf>
    <xf numFmtId="165" fontId="15" fillId="6" borderId="9" xfId="2" applyFont="1" applyFill="1" applyBorder="1" applyAlignment="1" applyProtection="1">
      <alignment vertical="center" wrapText="1"/>
      <protection locked="0"/>
    </xf>
    <xf numFmtId="0" fontId="15" fillId="0" borderId="11" xfId="0" applyFont="1" applyBorder="1" applyAlignment="1">
      <alignment horizontal="center" vertical="center" wrapText="1"/>
    </xf>
    <xf numFmtId="43" fontId="16" fillId="0" borderId="11" xfId="1" applyFont="1" applyBorder="1" applyAlignment="1">
      <alignment horizontal="center" vertical="center" wrapText="1"/>
    </xf>
    <xf numFmtId="165" fontId="15" fillId="6" borderId="11" xfId="2" applyFont="1" applyFill="1" applyBorder="1" applyAlignment="1" applyProtection="1">
      <alignment vertical="center" wrapText="1"/>
      <protection locked="0"/>
    </xf>
    <xf numFmtId="166" fontId="15" fillId="0" borderId="9" xfId="0" applyNumberFormat="1" applyFont="1" applyBorder="1" applyAlignment="1">
      <alignment horizontal="center" vertical="center"/>
    </xf>
    <xf numFmtId="43" fontId="15" fillId="0" borderId="9" xfId="1" applyFont="1" applyBorder="1" applyAlignment="1">
      <alignment horizontal="center" vertical="center" wrapText="1"/>
    </xf>
    <xf numFmtId="166" fontId="15" fillId="0" borderId="10" xfId="0" applyNumberFormat="1" applyFont="1" applyBorder="1" applyAlignment="1">
      <alignment horizontal="center" vertical="center"/>
    </xf>
    <xf numFmtId="0" fontId="15" fillId="0" borderId="10" xfId="0" applyFont="1" applyBorder="1" applyAlignment="1">
      <alignment horizontal="center" vertical="center" wrapText="1"/>
    </xf>
    <xf numFmtId="43" fontId="15" fillId="0" borderId="10" xfId="1" applyFont="1" applyBorder="1" applyAlignment="1">
      <alignment horizontal="center" vertical="center" wrapText="1"/>
    </xf>
    <xf numFmtId="165" fontId="15" fillId="6" borderId="10" xfId="2" applyFont="1" applyFill="1" applyBorder="1" applyAlignment="1" applyProtection="1">
      <alignment vertical="center" wrapText="1"/>
      <protection locked="0"/>
    </xf>
    <xf numFmtId="166" fontId="15" fillId="0" borderId="11" xfId="0" applyNumberFormat="1" applyFont="1" applyBorder="1" applyAlignment="1">
      <alignment horizontal="center" vertical="center"/>
    </xf>
    <xf numFmtId="43" fontId="15" fillId="0" borderId="11" xfId="1" applyFont="1" applyBorder="1" applyAlignment="1">
      <alignment horizontal="center" vertical="center" wrapText="1"/>
    </xf>
    <xf numFmtId="2" fontId="15" fillId="0" borderId="9" xfId="0" applyNumberFormat="1" applyFont="1" applyBorder="1" applyAlignment="1">
      <alignment horizontal="center" vertical="center"/>
    </xf>
    <xf numFmtId="2" fontId="15" fillId="0" borderId="10" xfId="0" applyNumberFormat="1" applyFont="1" applyBorder="1" applyAlignment="1">
      <alignment horizontal="center" vertical="center"/>
    </xf>
    <xf numFmtId="2" fontId="15" fillId="0" borderId="11" xfId="0" applyNumberFormat="1" applyFont="1" applyBorder="1" applyAlignment="1">
      <alignment horizontal="center" vertical="center"/>
    </xf>
    <xf numFmtId="166" fontId="6" fillId="0" borderId="9" xfId="0" applyNumberFormat="1" applyFont="1" applyBorder="1" applyAlignment="1">
      <alignment horizontal="center" vertical="center"/>
    </xf>
    <xf numFmtId="166" fontId="6" fillId="0" borderId="10" xfId="0" applyNumberFormat="1" applyFont="1" applyBorder="1" applyAlignment="1">
      <alignment horizontal="center" vertical="center"/>
    </xf>
    <xf numFmtId="166" fontId="6" fillId="0" borderId="11" xfId="0" applyNumberFormat="1" applyFont="1" applyBorder="1" applyAlignment="1">
      <alignment horizontal="center" vertical="center"/>
    </xf>
    <xf numFmtId="0" fontId="15" fillId="10" borderId="10" xfId="0" applyFont="1" applyFill="1" applyBorder="1" applyAlignment="1">
      <alignment vertical="center" wrapText="1"/>
    </xf>
    <xf numFmtId="0" fontId="15" fillId="10" borderId="10" xfId="0" applyFont="1" applyFill="1" applyBorder="1" applyAlignment="1">
      <alignment vertical="center"/>
    </xf>
    <xf numFmtId="0" fontId="15" fillId="10" borderId="10" xfId="0" applyFont="1" applyFill="1" applyBorder="1" applyAlignment="1">
      <alignment horizontal="center" vertical="center" wrapText="1"/>
    </xf>
    <xf numFmtId="0" fontId="15" fillId="10" borderId="10" xfId="0" applyFont="1" applyFill="1" applyBorder="1" applyAlignment="1">
      <alignment horizontal="left" vertical="center" wrapText="1"/>
    </xf>
    <xf numFmtId="0" fontId="15" fillId="0" borderId="9" xfId="0" applyFont="1" applyBorder="1" applyAlignment="1">
      <alignment vertical="center" wrapText="1"/>
    </xf>
    <xf numFmtId="0" fontId="15" fillId="0" borderId="10" xfId="0" applyFont="1" applyBorder="1" applyAlignment="1">
      <alignment vertical="center" wrapText="1"/>
    </xf>
    <xf numFmtId="0" fontId="15" fillId="0" borderId="11" xfId="0" applyFont="1" applyBorder="1" applyAlignment="1">
      <alignment vertical="center" wrapText="1"/>
    </xf>
    <xf numFmtId="0" fontId="18" fillId="13" borderId="1" xfId="0" applyFont="1" applyFill="1" applyBorder="1" applyAlignment="1">
      <alignment horizontal="center" vertical="center"/>
    </xf>
    <xf numFmtId="165" fontId="18" fillId="13" borderId="3" xfId="2" applyFont="1" applyFill="1" applyBorder="1" applyAlignment="1">
      <alignment vertical="center"/>
    </xf>
    <xf numFmtId="0" fontId="13" fillId="9" borderId="6" xfId="0" applyFont="1" applyFill="1" applyBorder="1" applyAlignment="1">
      <alignment horizontal="center" vertical="center" wrapText="1"/>
    </xf>
    <xf numFmtId="165" fontId="20" fillId="8" borderId="6" xfId="2" applyFont="1" applyFill="1" applyBorder="1" applyAlignment="1">
      <alignment vertical="center" wrapText="1"/>
    </xf>
    <xf numFmtId="165" fontId="21" fillId="8" borderId="6" xfId="2" applyFont="1" applyFill="1" applyBorder="1" applyAlignment="1">
      <alignment vertical="center" wrapText="1"/>
    </xf>
    <xf numFmtId="0" fontId="22" fillId="0" borderId="9" xfId="0" applyFont="1" applyBorder="1" applyAlignment="1">
      <alignment horizontal="justify" vertical="center" wrapText="1"/>
    </xf>
    <xf numFmtId="43" fontId="15" fillId="10" borderId="10" xfId="1" applyFont="1" applyFill="1" applyBorder="1" applyAlignment="1">
      <alignment horizontal="center" vertical="center"/>
    </xf>
    <xf numFmtId="43" fontId="15" fillId="10" borderId="10" xfId="1" applyFont="1" applyFill="1" applyBorder="1" applyAlignment="1">
      <alignment horizontal="center" vertical="center" wrapText="1"/>
    </xf>
    <xf numFmtId="43" fontId="16" fillId="10" borderId="9" xfId="1" applyFont="1" applyFill="1" applyBorder="1" applyAlignment="1">
      <alignment horizontal="center" vertical="center" wrapText="1"/>
    </xf>
    <xf numFmtId="165" fontId="23" fillId="8" borderId="6" xfId="2" applyFont="1" applyFill="1" applyBorder="1" applyAlignment="1">
      <alignment vertical="center" wrapText="1"/>
    </xf>
    <xf numFmtId="43" fontId="15" fillId="10" borderId="9" xfId="1" applyFont="1" applyFill="1" applyBorder="1" applyAlignment="1">
      <alignment horizontal="center" vertical="center" wrapText="1"/>
    </xf>
    <xf numFmtId="0" fontId="3" fillId="10" borderId="0" xfId="7" applyFill="1" applyAlignment="1">
      <alignment vertical="center"/>
    </xf>
    <xf numFmtId="0" fontId="25" fillId="10" borderId="0" xfId="7" applyFont="1" applyFill="1" applyAlignment="1">
      <alignment vertical="center"/>
    </xf>
    <xf numFmtId="0" fontId="27" fillId="10" borderId="0" xfId="7" applyFont="1" applyFill="1" applyAlignment="1">
      <alignment horizontal="center" vertical="center"/>
    </xf>
    <xf numFmtId="0" fontId="3" fillId="10" borderId="15" xfId="7" applyFill="1" applyBorder="1" applyAlignment="1">
      <alignment vertical="center"/>
    </xf>
    <xf numFmtId="0" fontId="3" fillId="10" borderId="14" xfId="7" applyFill="1" applyBorder="1" applyAlignment="1">
      <alignment vertical="center"/>
    </xf>
    <xf numFmtId="0" fontId="3" fillId="10" borderId="17" xfId="7" applyFill="1" applyBorder="1" applyAlignment="1">
      <alignment vertical="center"/>
    </xf>
    <xf numFmtId="0" fontId="26" fillId="10" borderId="22" xfId="7" applyFont="1" applyFill="1" applyBorder="1" applyAlignment="1">
      <alignment horizontal="right" vertical="center"/>
    </xf>
    <xf numFmtId="0" fontId="3" fillId="10" borderId="23" xfId="7" applyFill="1" applyBorder="1" applyAlignment="1">
      <alignment vertical="center"/>
    </xf>
    <xf numFmtId="168" fontId="30" fillId="0" borderId="23" xfId="8" applyNumberFormat="1" applyFont="1" applyBorder="1" applyAlignment="1">
      <alignment vertical="center"/>
    </xf>
    <xf numFmtId="0" fontId="4" fillId="10" borderId="24" xfId="7" applyFont="1" applyFill="1" applyBorder="1" applyAlignment="1">
      <alignment horizontal="center" vertical="center"/>
    </xf>
    <xf numFmtId="0" fontId="3" fillId="10" borderId="25" xfId="7" applyFill="1" applyBorder="1" applyAlignment="1">
      <alignment horizontal="center" vertical="center"/>
    </xf>
    <xf numFmtId="0" fontId="3" fillId="10" borderId="12" xfId="7" applyFill="1" applyBorder="1" applyAlignment="1">
      <alignment horizontal="center" vertical="center"/>
    </xf>
    <xf numFmtId="0" fontId="3" fillId="10" borderId="26" xfId="7" applyFill="1" applyBorder="1" applyAlignment="1">
      <alignment horizontal="center" vertical="center"/>
    </xf>
    <xf numFmtId="168" fontId="30" fillId="0" borderId="5" xfId="8" applyNumberFormat="1" applyFont="1" applyBorder="1" applyAlignment="1">
      <alignment vertical="center"/>
    </xf>
    <xf numFmtId="0" fontId="4" fillId="10" borderId="30" xfId="7" applyFont="1" applyFill="1" applyBorder="1" applyAlignment="1">
      <alignment horizontal="center" vertical="center"/>
    </xf>
    <xf numFmtId="0" fontId="31" fillId="16" borderId="31" xfId="7" applyFont="1" applyFill="1" applyBorder="1" applyAlignment="1">
      <alignment horizontal="center" vertical="center"/>
    </xf>
    <xf numFmtId="0" fontId="31" fillId="16" borderId="8" xfId="7" applyFont="1" applyFill="1" applyBorder="1" applyAlignment="1">
      <alignment horizontal="center" vertical="center"/>
    </xf>
    <xf numFmtId="0" fontId="31" fillId="16" borderId="32" xfId="7" applyFont="1" applyFill="1" applyBorder="1" applyAlignment="1">
      <alignment horizontal="center" vertical="center"/>
    </xf>
    <xf numFmtId="0" fontId="31" fillId="15" borderId="8" xfId="7" applyFont="1" applyFill="1" applyBorder="1" applyAlignment="1">
      <alignment horizontal="center" vertical="center"/>
    </xf>
    <xf numFmtId="0" fontId="3" fillId="10" borderId="8" xfId="7" applyFill="1" applyBorder="1" applyAlignment="1">
      <alignment horizontal="center" vertical="center"/>
    </xf>
    <xf numFmtId="0" fontId="3" fillId="10" borderId="32" xfId="7" applyFill="1" applyBorder="1" applyAlignment="1">
      <alignment horizontal="center" vertical="center"/>
    </xf>
    <xf numFmtId="0" fontId="26" fillId="10" borderId="33" xfId="7" applyFont="1" applyFill="1" applyBorder="1" applyAlignment="1">
      <alignment horizontal="right" vertical="center"/>
    </xf>
    <xf numFmtId="0" fontId="3" fillId="10" borderId="34" xfId="7" applyFill="1" applyBorder="1" applyAlignment="1">
      <alignment vertical="center"/>
    </xf>
    <xf numFmtId="168" fontId="30" fillId="0" borderId="35" xfId="8" applyNumberFormat="1" applyFont="1" applyBorder="1" applyAlignment="1">
      <alignment vertical="center"/>
    </xf>
    <xf numFmtId="0" fontId="4" fillId="10" borderId="36" xfId="7" applyFont="1" applyFill="1" applyBorder="1" applyAlignment="1">
      <alignment horizontal="center" vertical="center"/>
    </xf>
    <xf numFmtId="0" fontId="31" fillId="16" borderId="38" xfId="7" applyFont="1" applyFill="1" applyBorder="1" applyAlignment="1">
      <alignment horizontal="center" vertical="center"/>
    </xf>
    <xf numFmtId="0" fontId="31" fillId="16" borderId="40" xfId="7" applyFont="1" applyFill="1" applyBorder="1" applyAlignment="1">
      <alignment horizontal="center" vertical="center"/>
    </xf>
    <xf numFmtId="0" fontId="3" fillId="10" borderId="38" xfId="7" applyFill="1" applyBorder="1" applyAlignment="1">
      <alignment horizontal="center" vertical="center"/>
    </xf>
    <xf numFmtId="0" fontId="3" fillId="10" borderId="39" xfId="7" applyFill="1" applyBorder="1" applyAlignment="1">
      <alignment horizontal="center" vertical="center"/>
    </xf>
    <xf numFmtId="0" fontId="3" fillId="10" borderId="31" xfId="7" applyFill="1" applyBorder="1" applyAlignment="1">
      <alignment horizontal="center" vertical="center"/>
    </xf>
    <xf numFmtId="0" fontId="26" fillId="10" borderId="41" xfId="7" applyFont="1" applyFill="1" applyBorder="1" applyAlignment="1">
      <alignment horizontal="right" vertical="center"/>
    </xf>
    <xf numFmtId="0" fontId="3" fillId="10" borderId="42" xfId="7" applyFill="1" applyBorder="1" applyAlignment="1">
      <alignment horizontal="justify" vertical="center" wrapText="1"/>
    </xf>
    <xf numFmtId="168" fontId="30" fillId="0" borderId="1" xfId="8" applyNumberFormat="1" applyFont="1" applyBorder="1" applyAlignment="1">
      <alignment vertical="center"/>
    </xf>
    <xf numFmtId="0" fontId="4" fillId="10" borderId="43" xfId="7" applyFont="1" applyFill="1" applyBorder="1" applyAlignment="1">
      <alignment horizontal="center" vertical="center"/>
    </xf>
    <xf numFmtId="0" fontId="31" fillId="16" borderId="3" xfId="7" applyFont="1" applyFill="1" applyBorder="1" applyAlignment="1">
      <alignment horizontal="center" vertical="center"/>
    </xf>
    <xf numFmtId="0" fontId="31" fillId="16" borderId="6" xfId="7" applyFont="1" applyFill="1" applyBorder="1" applyAlignment="1">
      <alignment horizontal="center" vertical="center"/>
    </xf>
    <xf numFmtId="0" fontId="31" fillId="15" borderId="6" xfId="7" applyFont="1" applyFill="1" applyBorder="1" applyAlignment="1">
      <alignment horizontal="center" vertical="center"/>
    </xf>
    <xf numFmtId="0" fontId="31" fillId="16" borderId="1" xfId="7" applyFont="1" applyFill="1" applyBorder="1" applyAlignment="1">
      <alignment horizontal="center" vertical="center"/>
    </xf>
    <xf numFmtId="0" fontId="3" fillId="10" borderId="44" xfId="7" applyFill="1" applyBorder="1" applyAlignment="1">
      <alignment horizontal="center" vertical="center"/>
    </xf>
    <xf numFmtId="0" fontId="3" fillId="10" borderId="6" xfId="7" applyFill="1" applyBorder="1" applyAlignment="1">
      <alignment horizontal="center" vertical="center"/>
    </xf>
    <xf numFmtId="0" fontId="3" fillId="10" borderId="45" xfId="7" applyFill="1" applyBorder="1" applyAlignment="1">
      <alignment horizontal="center" vertical="center"/>
    </xf>
    <xf numFmtId="0" fontId="4" fillId="10" borderId="46" xfId="7" applyFont="1" applyFill="1" applyBorder="1" applyAlignment="1">
      <alignment horizontal="center" vertical="center"/>
    </xf>
    <xf numFmtId="0" fontId="31" fillId="16" borderId="47" xfId="7" applyFont="1" applyFill="1" applyBorder="1" applyAlignment="1">
      <alignment horizontal="center" vertical="center"/>
    </xf>
    <xf numFmtId="0" fontId="26" fillId="10" borderId="49" xfId="7" applyFont="1" applyFill="1" applyBorder="1" applyAlignment="1">
      <alignment horizontal="right" vertical="center"/>
    </xf>
    <xf numFmtId="0" fontId="3" fillId="10" borderId="19" xfId="7" applyFill="1" applyBorder="1" applyAlignment="1">
      <alignment horizontal="center" vertical="center"/>
    </xf>
    <xf numFmtId="0" fontId="3" fillId="10" borderId="20" xfId="7" applyFill="1" applyBorder="1" applyAlignment="1">
      <alignment horizontal="center" vertical="center"/>
    </xf>
    <xf numFmtId="0" fontId="3" fillId="10" borderId="51" xfId="7" applyFill="1" applyBorder="1" applyAlignment="1">
      <alignment horizontal="center" vertical="center"/>
    </xf>
    <xf numFmtId="0" fontId="3" fillId="10" borderId="34" xfId="7" applyFill="1" applyBorder="1" applyAlignment="1">
      <alignment horizontal="justify" vertical="center" wrapText="1"/>
    </xf>
    <xf numFmtId="168" fontId="30" fillId="10" borderId="35" xfId="8" applyNumberFormat="1" applyFont="1" applyFill="1" applyBorder="1" applyAlignment="1">
      <alignment vertical="center"/>
    </xf>
    <xf numFmtId="0" fontId="31" fillId="16" borderId="35" xfId="7" applyFont="1" applyFill="1" applyBorder="1" applyAlignment="1">
      <alignment horizontal="center" vertical="center"/>
    </xf>
    <xf numFmtId="0" fontId="3" fillId="10" borderId="37" xfId="7" applyFill="1" applyBorder="1" applyAlignment="1">
      <alignment horizontal="center" vertical="center"/>
    </xf>
    <xf numFmtId="0" fontId="31" fillId="16" borderId="57" xfId="7" applyFont="1" applyFill="1" applyBorder="1" applyAlignment="1">
      <alignment horizontal="center" vertical="center"/>
    </xf>
    <xf numFmtId="0" fontId="31" fillId="16" borderId="58" xfId="7" applyFont="1" applyFill="1" applyBorder="1" applyAlignment="1">
      <alignment horizontal="center" vertical="center"/>
    </xf>
    <xf numFmtId="0" fontId="31" fillId="16" borderId="59" xfId="7" applyFont="1" applyFill="1" applyBorder="1" applyAlignment="1">
      <alignment horizontal="center" vertical="center"/>
    </xf>
    <xf numFmtId="0" fontId="34" fillId="17" borderId="0" xfId="9" applyFont="1" applyFill="1" applyAlignment="1">
      <alignment vertical="center"/>
    </xf>
    <xf numFmtId="0" fontId="1" fillId="0" borderId="0" xfId="9"/>
    <xf numFmtId="0" fontId="37" fillId="10" borderId="0" xfId="7" applyFont="1" applyFill="1" applyAlignment="1">
      <alignment horizontal="right" vertical="center"/>
    </xf>
    <xf numFmtId="0" fontId="37" fillId="10" borderId="0" xfId="7" applyFont="1" applyFill="1" applyAlignment="1">
      <alignment vertical="center"/>
    </xf>
    <xf numFmtId="4" fontId="4" fillId="10" borderId="0" xfId="7" applyNumberFormat="1" applyFont="1" applyFill="1" applyAlignment="1">
      <alignment vertical="center"/>
    </xf>
    <xf numFmtId="4" fontId="30" fillId="10" borderId="0" xfId="7" applyNumberFormat="1" applyFont="1" applyFill="1" applyAlignment="1">
      <alignment vertical="center"/>
    </xf>
    <xf numFmtId="0" fontId="31" fillId="15" borderId="3" xfId="7" applyFont="1" applyFill="1" applyBorder="1" applyAlignment="1">
      <alignment horizontal="center" vertical="center"/>
    </xf>
    <xf numFmtId="0" fontId="31" fillId="16" borderId="45" xfId="7" applyFont="1" applyFill="1" applyBorder="1" applyAlignment="1">
      <alignment horizontal="center" vertical="center"/>
    </xf>
    <xf numFmtId="0" fontId="31" fillId="16" borderId="44" xfId="7" applyFont="1" applyFill="1" applyBorder="1" applyAlignment="1">
      <alignment horizontal="center" vertical="center"/>
    </xf>
    <xf numFmtId="0" fontId="3" fillId="10" borderId="36" xfId="7" applyFill="1" applyBorder="1" applyAlignment="1">
      <alignment vertical="center"/>
    </xf>
    <xf numFmtId="0" fontId="3" fillId="10" borderId="53" xfId="7" applyFill="1" applyBorder="1" applyAlignment="1">
      <alignment vertical="center"/>
    </xf>
    <xf numFmtId="0" fontId="3" fillId="10" borderId="54" xfId="7" applyFill="1" applyBorder="1" applyAlignment="1">
      <alignment vertical="center"/>
    </xf>
    <xf numFmtId="0" fontId="26" fillId="10" borderId="15" xfId="7" applyFont="1" applyFill="1" applyBorder="1" applyAlignment="1">
      <alignment horizontal="center" vertical="center"/>
    </xf>
    <xf numFmtId="0" fontId="26" fillId="10" borderId="37" xfId="7" applyFont="1" applyFill="1" applyBorder="1" applyAlignment="1">
      <alignment horizontal="center" vertical="center"/>
    </xf>
    <xf numFmtId="0" fontId="26" fillId="10" borderId="38" xfId="7" applyFont="1" applyFill="1" applyBorder="1" applyAlignment="1">
      <alignment horizontal="center" vertical="center"/>
    </xf>
    <xf numFmtId="0" fontId="26" fillId="10" borderId="39" xfId="7" applyFont="1" applyFill="1" applyBorder="1" applyAlignment="1">
      <alignment horizontal="center" vertical="center"/>
    </xf>
    <xf numFmtId="0" fontId="26" fillId="10" borderId="16" xfId="7" applyFont="1" applyFill="1" applyBorder="1" applyAlignment="1">
      <alignment horizontal="center" vertical="center"/>
    </xf>
    <xf numFmtId="0" fontId="26" fillId="10" borderId="62" xfId="7" applyFont="1" applyFill="1" applyBorder="1" applyAlignment="1">
      <alignment horizontal="center" vertical="center"/>
    </xf>
    <xf numFmtId="0" fontId="26" fillId="10" borderId="27" xfId="7" applyFont="1" applyFill="1" applyBorder="1" applyAlignment="1">
      <alignment horizontal="center" vertical="center"/>
    </xf>
    <xf numFmtId="0" fontId="26" fillId="10" borderId="63" xfId="7" applyFont="1" applyFill="1" applyBorder="1" applyAlignment="1">
      <alignment horizontal="center" vertical="center"/>
    </xf>
    <xf numFmtId="0" fontId="31" fillId="16" borderId="55" xfId="7" applyFont="1" applyFill="1" applyBorder="1" applyAlignment="1">
      <alignment horizontal="center" vertical="center"/>
    </xf>
    <xf numFmtId="0" fontId="31" fillId="16" borderId="56" xfId="7" applyFont="1" applyFill="1" applyBorder="1" applyAlignment="1">
      <alignment horizontal="center" vertical="center"/>
    </xf>
    <xf numFmtId="0" fontId="3" fillId="10" borderId="50" xfId="7" applyFill="1" applyBorder="1" applyAlignment="1">
      <alignment vertical="center"/>
    </xf>
    <xf numFmtId="0" fontId="28" fillId="20" borderId="27" xfId="7" applyFont="1" applyFill="1" applyBorder="1" applyAlignment="1">
      <alignment horizontal="right" vertical="center"/>
    </xf>
    <xf numFmtId="0" fontId="29" fillId="20" borderId="28" xfId="7" applyFont="1" applyFill="1" applyBorder="1" applyAlignment="1">
      <alignment vertical="center"/>
    </xf>
    <xf numFmtId="0" fontId="32" fillId="20" borderId="29" xfId="7" applyFont="1" applyFill="1" applyBorder="1" applyAlignment="1">
      <alignment vertical="center"/>
    </xf>
    <xf numFmtId="0" fontId="33" fillId="20" borderId="15" xfId="7" applyFont="1" applyFill="1" applyBorder="1" applyAlignment="1">
      <alignment vertical="center"/>
    </xf>
    <xf numFmtId="168" fontId="30" fillId="10" borderId="1" xfId="8" applyNumberFormat="1" applyFont="1" applyFill="1" applyBorder="1" applyAlignment="1">
      <alignment vertical="center"/>
    </xf>
    <xf numFmtId="0" fontId="31" fillId="16" borderId="22" xfId="7" applyFont="1" applyFill="1" applyBorder="1" applyAlignment="1">
      <alignment horizontal="center" vertical="center"/>
    </xf>
    <xf numFmtId="0" fontId="31" fillId="16" borderId="48" xfId="7" applyFont="1" applyFill="1" applyBorder="1" applyAlignment="1">
      <alignment horizontal="center" vertical="center"/>
    </xf>
    <xf numFmtId="0" fontId="26" fillId="10" borderId="57" xfId="7" applyFont="1" applyFill="1" applyBorder="1" applyAlignment="1">
      <alignment horizontal="right" vertical="center"/>
    </xf>
    <xf numFmtId="0" fontId="3" fillId="10" borderId="58" xfId="7" applyFill="1" applyBorder="1" applyAlignment="1">
      <alignment vertical="center"/>
    </xf>
    <xf numFmtId="168" fontId="30" fillId="10" borderId="61" xfId="8" applyNumberFormat="1" applyFont="1" applyFill="1" applyBorder="1" applyAlignment="1">
      <alignment vertical="center"/>
    </xf>
    <xf numFmtId="0" fontId="31" fillId="16" borderId="60" xfId="7" applyFont="1" applyFill="1" applyBorder="1" applyAlignment="1">
      <alignment horizontal="center" vertical="center"/>
    </xf>
    <xf numFmtId="0" fontId="31" fillId="16" borderId="61" xfId="7" applyFont="1" applyFill="1" applyBorder="1" applyAlignment="1">
      <alignment horizontal="center" vertical="center"/>
    </xf>
    <xf numFmtId="0" fontId="28" fillId="19" borderId="19" xfId="7" applyFont="1" applyFill="1" applyBorder="1" applyAlignment="1">
      <alignment horizontal="right" vertical="center"/>
    </xf>
    <xf numFmtId="0" fontId="29" fillId="19" borderId="20" xfId="7" applyFont="1" applyFill="1" applyBorder="1" applyAlignment="1">
      <alignment vertical="center"/>
    </xf>
    <xf numFmtId="0" fontId="29" fillId="19" borderId="21" xfId="7" applyFont="1" applyFill="1" applyBorder="1" applyAlignment="1">
      <alignment vertical="center"/>
    </xf>
    <xf numFmtId="0" fontId="29" fillId="19" borderId="30" xfId="7" applyFont="1" applyFill="1" applyBorder="1" applyAlignment="1">
      <alignment vertical="center"/>
    </xf>
    <xf numFmtId="0" fontId="28" fillId="19" borderId="52" xfId="7" applyFont="1" applyFill="1" applyBorder="1" applyAlignment="1">
      <alignment horizontal="right" vertical="center"/>
    </xf>
    <xf numFmtId="0" fontId="35" fillId="19" borderId="29" xfId="7" applyFont="1" applyFill="1" applyBorder="1" applyAlignment="1">
      <alignment horizontal="justify" vertical="center" wrapText="1"/>
    </xf>
    <xf numFmtId="0" fontId="32" fillId="19" borderId="29" xfId="7" applyFont="1" applyFill="1" applyBorder="1" applyAlignment="1">
      <alignment vertical="center"/>
    </xf>
    <xf numFmtId="0" fontId="33" fillId="19" borderId="15" xfId="7" applyFont="1" applyFill="1" applyBorder="1" applyAlignment="1">
      <alignment vertical="center"/>
    </xf>
    <xf numFmtId="0" fontId="31" fillId="0" borderId="8" xfId="7" applyFont="1" applyBorder="1" applyAlignment="1">
      <alignment horizontal="center" vertical="center"/>
    </xf>
    <xf numFmtId="0" fontId="31" fillId="0" borderId="3" xfId="7" applyFont="1" applyBorder="1" applyAlignment="1">
      <alignment horizontal="center" vertical="center"/>
    </xf>
    <xf numFmtId="0" fontId="31" fillId="0" borderId="6" xfId="7" applyFont="1" applyBorder="1" applyAlignment="1">
      <alignment horizontal="center" vertical="center"/>
    </xf>
    <xf numFmtId="0" fontId="38" fillId="18" borderId="57" xfId="7" applyFont="1" applyFill="1" applyBorder="1" applyAlignment="1">
      <alignment horizontal="center" vertical="center"/>
    </xf>
    <xf numFmtId="0" fontId="38" fillId="18" borderId="58" xfId="7" applyFont="1" applyFill="1" applyBorder="1" applyAlignment="1">
      <alignment horizontal="center" vertical="center"/>
    </xf>
    <xf numFmtId="0" fontId="38" fillId="18" borderId="59" xfId="7" applyFont="1" applyFill="1" applyBorder="1" applyAlignment="1">
      <alignment horizontal="center" vertical="center"/>
    </xf>
    <xf numFmtId="0" fontId="38" fillId="18" borderId="25" xfId="7" applyFont="1" applyFill="1" applyBorder="1" applyAlignment="1">
      <alignment horizontal="center" vertical="center"/>
    </xf>
    <xf numFmtId="0" fontId="38" fillId="18" borderId="12" xfId="7" applyFont="1" applyFill="1" applyBorder="1" applyAlignment="1">
      <alignment horizontal="center" vertical="center"/>
    </xf>
    <xf numFmtId="0" fontId="38" fillId="18" borderId="26" xfId="7" applyFont="1" applyFill="1" applyBorder="1" applyAlignment="1">
      <alignment horizontal="center" vertical="center"/>
    </xf>
    <xf numFmtId="0" fontId="15" fillId="0" borderId="64" xfId="0" applyFont="1" applyBorder="1" applyAlignment="1">
      <alignment horizontal="justify" vertical="center" wrapText="1"/>
    </xf>
    <xf numFmtId="0" fontId="15" fillId="0" borderId="64" xfId="0" applyFont="1" applyBorder="1" applyAlignment="1">
      <alignment horizontal="center" vertical="center" wrapText="1"/>
    </xf>
    <xf numFmtId="165" fontId="15" fillId="6" borderId="64" xfId="2" applyFont="1" applyFill="1" applyBorder="1" applyAlignment="1" applyProtection="1">
      <alignment vertical="center" wrapText="1"/>
      <protection locked="0"/>
    </xf>
    <xf numFmtId="43" fontId="15" fillId="10" borderId="6" xfId="1" applyFont="1" applyFill="1" applyBorder="1" applyAlignment="1">
      <alignment horizontal="center" vertical="center" wrapText="1"/>
    </xf>
    <xf numFmtId="43" fontId="15" fillId="10" borderId="11" xfId="1" applyFont="1" applyFill="1" applyBorder="1" applyAlignment="1">
      <alignment horizontal="center" vertical="center" wrapText="1"/>
    </xf>
    <xf numFmtId="43" fontId="15" fillId="10" borderId="64" xfId="1" applyFont="1" applyFill="1" applyBorder="1" applyAlignment="1">
      <alignment horizontal="center" vertical="center" wrapText="1"/>
    </xf>
    <xf numFmtId="9" fontId="4" fillId="10" borderId="0" xfId="10" applyFont="1" applyFill="1" applyAlignment="1">
      <alignment horizontal="center" vertical="center"/>
    </xf>
    <xf numFmtId="4" fontId="30" fillId="10" borderId="0" xfId="7" applyNumberFormat="1" applyFont="1" applyFill="1" applyAlignment="1">
      <alignment horizontal="center" vertical="center"/>
    </xf>
    <xf numFmtId="0" fontId="36" fillId="10" borderId="0" xfId="5" applyFont="1" applyFill="1" applyAlignment="1">
      <alignment horizontal="left" vertical="center"/>
    </xf>
    <xf numFmtId="0" fontId="26" fillId="14" borderId="15" xfId="7" applyFont="1" applyFill="1" applyBorder="1" applyAlignment="1">
      <alignment horizontal="center" vertical="center"/>
    </xf>
    <xf numFmtId="0" fontId="26" fillId="14" borderId="14" xfId="7" applyFont="1" applyFill="1" applyBorder="1" applyAlignment="1">
      <alignment horizontal="center" vertical="center"/>
    </xf>
    <xf numFmtId="0" fontId="26" fillId="14" borderId="16" xfId="7" applyFont="1" applyFill="1" applyBorder="1" applyAlignment="1">
      <alignment horizontal="center" vertical="center"/>
    </xf>
    <xf numFmtId="0" fontId="26" fillId="19" borderId="14" xfId="7" applyFont="1" applyFill="1" applyBorder="1" applyAlignment="1">
      <alignment horizontal="center" vertical="center"/>
    </xf>
    <xf numFmtId="0" fontId="26" fillId="19" borderId="17" xfId="7" applyFont="1" applyFill="1" applyBorder="1" applyAlignment="1">
      <alignment horizontal="center" vertical="center"/>
    </xf>
    <xf numFmtId="0" fontId="24" fillId="10" borderId="0" xfId="7" applyFont="1" applyFill="1" applyAlignment="1">
      <alignment horizontal="center" vertical="center"/>
    </xf>
    <xf numFmtId="0" fontId="26" fillId="10" borderId="13" xfId="7" applyFont="1" applyFill="1" applyBorder="1" applyAlignment="1">
      <alignment horizontal="center" vertical="center"/>
    </xf>
    <xf numFmtId="0" fontId="26" fillId="10" borderId="18" xfId="7" applyFont="1" applyFill="1" applyBorder="1" applyAlignment="1">
      <alignment horizontal="center" vertical="center"/>
    </xf>
    <xf numFmtId="0" fontId="2" fillId="10" borderId="13" xfId="7" applyFont="1" applyFill="1" applyBorder="1" applyAlignment="1">
      <alignment horizontal="center" vertical="center"/>
    </xf>
    <xf numFmtId="0" fontId="2" fillId="10" borderId="18" xfId="7" applyFont="1" applyFill="1" applyBorder="1" applyAlignment="1">
      <alignment horizontal="center" vertical="center"/>
    </xf>
    <xf numFmtId="0" fontId="26" fillId="19" borderId="19" xfId="7" applyFont="1" applyFill="1" applyBorder="1" applyAlignment="1">
      <alignment horizontal="center" vertical="center"/>
    </xf>
    <xf numFmtId="0" fontId="26" fillId="19" borderId="20" xfId="7" applyFont="1" applyFill="1" applyBorder="1" applyAlignment="1">
      <alignment horizontal="center" vertical="center"/>
    </xf>
    <xf numFmtId="0" fontId="26" fillId="19" borderId="51" xfId="7" applyFont="1" applyFill="1" applyBorder="1" applyAlignment="1">
      <alignment horizontal="center" vertical="center"/>
    </xf>
    <xf numFmtId="0" fontId="19" fillId="8" borderId="1" xfId="0" applyFont="1" applyFill="1" applyBorder="1" applyAlignment="1">
      <alignment horizontal="center" vertical="center" wrapText="1"/>
    </xf>
    <xf numFmtId="0" fontId="19" fillId="8" borderId="2" xfId="0" applyFont="1" applyFill="1" applyBorder="1" applyAlignment="1">
      <alignment horizontal="center" vertical="center" wrapText="1"/>
    </xf>
    <xf numFmtId="0" fontId="15" fillId="0" borderId="2" xfId="0" applyFont="1" applyBorder="1" applyAlignment="1">
      <alignment horizontal="justify" vertical="center" wrapText="1"/>
    </xf>
    <xf numFmtId="0" fontId="15" fillId="0" borderId="3" xfId="0" applyFont="1" applyBorder="1" applyAlignment="1">
      <alignment horizontal="justify" vertical="center" wrapText="1"/>
    </xf>
    <xf numFmtId="0" fontId="18" fillId="13" borderId="2" xfId="0" applyFont="1" applyFill="1" applyBorder="1" applyAlignment="1">
      <alignment horizontal="left" vertical="center" wrapText="1"/>
    </xf>
    <xf numFmtId="0" fontId="18" fillId="13" borderId="3" xfId="0" applyFont="1" applyFill="1" applyBorder="1" applyAlignment="1">
      <alignment horizontal="left" vertical="center" wrapText="1"/>
    </xf>
    <xf numFmtId="0" fontId="13" fillId="9" borderId="1" xfId="0" applyFont="1" applyFill="1" applyBorder="1" applyAlignment="1">
      <alignment horizontal="left" vertical="center" wrapText="1"/>
    </xf>
    <xf numFmtId="0" fontId="13" fillId="9" borderId="2" xfId="0" applyFont="1" applyFill="1" applyBorder="1" applyAlignment="1">
      <alignment horizontal="left" vertical="center" wrapText="1"/>
    </xf>
    <xf numFmtId="0" fontId="13" fillId="9" borderId="3" xfId="0" applyFont="1" applyFill="1" applyBorder="1" applyAlignment="1">
      <alignment horizontal="left" vertical="center" wrapText="1"/>
    </xf>
    <xf numFmtId="0" fontId="18" fillId="8" borderId="2" xfId="0" applyFont="1" applyFill="1" applyBorder="1" applyAlignment="1">
      <alignment horizontal="left" vertical="center" wrapText="1"/>
    </xf>
    <xf numFmtId="0" fontId="18" fillId="8" borderId="3" xfId="0" applyFont="1" applyFill="1" applyBorder="1" applyAlignment="1">
      <alignment horizontal="left" vertical="center" wrapText="1"/>
    </xf>
    <xf numFmtId="0" fontId="14" fillId="5" borderId="1" xfId="0" applyFont="1" applyFill="1" applyBorder="1" applyAlignment="1">
      <alignment horizontal="left" vertical="center"/>
    </xf>
    <xf numFmtId="0" fontId="14" fillId="5" borderId="2" xfId="0" applyFont="1" applyFill="1" applyBorder="1" applyAlignment="1">
      <alignment horizontal="left" vertical="center"/>
    </xf>
    <xf numFmtId="0" fontId="14" fillId="5" borderId="2" xfId="0" applyFont="1" applyFill="1" applyBorder="1" applyAlignment="1">
      <alignment horizontal="left" vertical="center" wrapText="1"/>
    </xf>
    <xf numFmtId="0" fontId="14" fillId="5" borderId="3" xfId="0" applyFont="1" applyFill="1" applyBorder="1" applyAlignment="1">
      <alignment horizontal="left" vertical="center" wrapText="1"/>
    </xf>
    <xf numFmtId="0" fontId="14" fillId="7" borderId="1" xfId="0" applyFont="1" applyFill="1" applyBorder="1" applyAlignment="1">
      <alignment horizontal="left" vertical="center"/>
    </xf>
    <xf numFmtId="0" fontId="15" fillId="0" borderId="2" xfId="0" applyFont="1" applyBorder="1" applyAlignment="1">
      <alignment horizontal="left" vertical="center"/>
    </xf>
    <xf numFmtId="0" fontId="12" fillId="12" borderId="1" xfId="0" applyFont="1" applyFill="1" applyBorder="1" applyAlignment="1">
      <alignment horizontal="right" vertical="center"/>
    </xf>
    <xf numFmtId="0" fontId="12" fillId="12" borderId="2" xfId="0" applyFont="1" applyFill="1" applyBorder="1" applyAlignment="1">
      <alignment horizontal="right" vertical="center"/>
    </xf>
    <xf numFmtId="0" fontId="12" fillId="12" borderId="3" xfId="0" applyFont="1" applyFill="1" applyBorder="1" applyAlignment="1">
      <alignment horizontal="right" vertical="center"/>
    </xf>
    <xf numFmtId="0" fontId="9" fillId="3" borderId="0" xfId="0" applyFont="1" applyFill="1" applyAlignment="1">
      <alignment horizontal="left" vertical="center" wrapText="1"/>
    </xf>
    <xf numFmtId="0" fontId="8" fillId="11" borderId="1" xfId="0" applyFont="1" applyFill="1" applyBorder="1" applyAlignment="1">
      <alignment horizontal="center" vertical="center"/>
    </xf>
    <xf numFmtId="0" fontId="8" fillId="11" borderId="2" xfId="0" applyFont="1" applyFill="1" applyBorder="1" applyAlignment="1">
      <alignment horizontal="center" vertical="center"/>
    </xf>
    <xf numFmtId="0" fontId="8" fillId="11" borderId="3" xfId="0" applyFont="1" applyFill="1" applyBorder="1" applyAlignment="1">
      <alignment horizontal="center" vertical="center"/>
    </xf>
    <xf numFmtId="0" fontId="7" fillId="0" borderId="0" xfId="0" applyFont="1" applyAlignment="1">
      <alignment horizontal="center" vertical="top" wrapText="1"/>
    </xf>
    <xf numFmtId="0" fontId="8" fillId="0" borderId="0" xfId="0" applyFont="1" applyAlignment="1">
      <alignment horizontal="center" vertical="center"/>
    </xf>
    <xf numFmtId="0" fontId="9" fillId="2" borderId="0" xfId="0" applyFont="1" applyFill="1" applyAlignment="1">
      <alignment horizontal="left" vertical="center" wrapText="1"/>
    </xf>
  </cellXfs>
  <cellStyles count="11">
    <cellStyle name="Millares" xfId="1" builtinId="3"/>
    <cellStyle name="Moneda" xfId="2" builtinId="4"/>
    <cellStyle name="Moneda 2" xfId="4" xr:uid="{84D40D11-A4BB-43D2-9B4D-0C21D82D5B1A}"/>
    <cellStyle name="Moneda 3" xfId="8" xr:uid="{2B50EC0F-A376-4155-81CB-1FCA590259A0}"/>
    <cellStyle name="Normal" xfId="0" builtinId="0"/>
    <cellStyle name="Normal 16" xfId="5" xr:uid="{0913A324-B29F-4217-A9D9-356026CD49AE}"/>
    <cellStyle name="Normal 5" xfId="7" xr:uid="{47B6F522-B0A5-4419-AC76-22852448E63A}"/>
    <cellStyle name="Normal 6 2" xfId="6" xr:uid="{E8637CD9-413C-4C9F-9861-2053BA3CC885}"/>
    <cellStyle name="Normal 7" xfId="9" xr:uid="{0853D426-BE1F-45F9-A896-9970F923CC1E}"/>
    <cellStyle name="Porcentaje" xfId="3" builtinId="5"/>
    <cellStyle name="Porcentaje 3" xfId="10" xr:uid="{55FB5C63-D45E-486D-94DF-354052B0A55F}"/>
  </cellStyles>
  <dxfs count="0"/>
  <tableStyles count="0" defaultTableStyle="TableStyleMedium2" defaultPivotStyle="PivotStyleLight16"/>
  <colors>
    <mruColors>
      <color rgb="FFFF9900"/>
      <color rgb="FF76C9F2"/>
      <color rgb="FFFF00FF"/>
      <color rgb="FF06060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178956</xdr:colOff>
      <xdr:row>1</xdr:row>
      <xdr:rowOff>132691</xdr:rowOff>
    </xdr:from>
    <xdr:to>
      <xdr:col>2</xdr:col>
      <xdr:colOff>1816497</xdr:colOff>
      <xdr:row>5</xdr:row>
      <xdr:rowOff>106218</xdr:rowOff>
    </xdr:to>
    <xdr:pic>
      <xdr:nvPicPr>
        <xdr:cNvPr id="2" name="Imagen 1">
          <a:extLst>
            <a:ext uri="{FF2B5EF4-FFF2-40B4-BE49-F238E27FC236}">
              <a16:creationId xmlns:a16="http://schemas.microsoft.com/office/drawing/2014/main" id="{1CE4A6B9-8BEA-40BE-BAE7-22D555977982}"/>
            </a:ext>
          </a:extLst>
        </xdr:cNvPr>
        <xdr:cNvPicPr>
          <a:picLocks noChangeAspect="1"/>
        </xdr:cNvPicPr>
      </xdr:nvPicPr>
      <xdr:blipFill>
        <a:blip xmlns:r="http://schemas.openxmlformats.org/officeDocument/2006/relationships" r:embed="rId1"/>
        <a:stretch>
          <a:fillRect/>
        </a:stretch>
      </xdr:blipFill>
      <xdr:spPr>
        <a:xfrm>
          <a:off x="178956" y="340509"/>
          <a:ext cx="2651694" cy="93410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E5004-3358-4040-B646-43B569755C4D}">
  <sheetPr>
    <tabColor rgb="FFFFC000"/>
    <pageSetUpPr fitToPage="1"/>
  </sheetPr>
  <dimension ref="A2:AK90"/>
  <sheetViews>
    <sheetView view="pageBreakPreview" topLeftCell="B1" zoomScale="55" zoomScaleNormal="100" zoomScaleSheetLayoutView="55" workbookViewId="0">
      <selection activeCell="B3" sqref="B3:AK3"/>
    </sheetView>
  </sheetViews>
  <sheetFormatPr baseColWidth="10" defaultColWidth="11.453125" defaultRowHeight="14" x14ac:dyDescent="0.35"/>
  <cols>
    <col min="1" max="1" width="3.6328125" style="115" customWidth="1"/>
    <col min="2" max="2" width="7.36328125" style="116" customWidth="1"/>
    <col min="3" max="3" width="78.6328125" style="115" customWidth="1"/>
    <col min="4" max="4" width="29.453125" style="115" hidden="1" customWidth="1"/>
    <col min="5" max="5" width="12.36328125" style="115" customWidth="1"/>
    <col min="6" max="9" width="3.6328125" style="115" customWidth="1"/>
    <col min="10" max="12" width="3.08984375" style="115" bestFit="1" customWidth="1"/>
    <col min="13" max="13" width="3.08984375" style="115" customWidth="1"/>
    <col min="14" max="14" width="3.08984375" style="115" bestFit="1" customWidth="1"/>
    <col min="15" max="37" width="4.54296875" style="115" bestFit="1" customWidth="1"/>
    <col min="38" max="38" width="3.6328125" style="115" customWidth="1"/>
    <col min="39" max="268" width="11.453125" style="115"/>
    <col min="269" max="269" width="3.6328125" style="115" customWidth="1"/>
    <col min="270" max="270" width="7.36328125" style="115" customWidth="1"/>
    <col min="271" max="271" width="78.6328125" style="115" customWidth="1"/>
    <col min="272" max="272" width="0" style="115" hidden="1" customWidth="1"/>
    <col min="273" max="273" width="12.36328125" style="115" customWidth="1"/>
    <col min="274" max="277" width="3.6328125" style="115" customWidth="1"/>
    <col min="278" max="289" width="7.6328125" style="115" customWidth="1"/>
    <col min="290" max="293" width="4.54296875" style="115" bestFit="1" customWidth="1"/>
    <col min="294" max="294" width="3.6328125" style="115" customWidth="1"/>
    <col min="295" max="524" width="11.453125" style="115"/>
    <col min="525" max="525" width="3.6328125" style="115" customWidth="1"/>
    <col min="526" max="526" width="7.36328125" style="115" customWidth="1"/>
    <col min="527" max="527" width="78.6328125" style="115" customWidth="1"/>
    <col min="528" max="528" width="0" style="115" hidden="1" customWidth="1"/>
    <col min="529" max="529" width="12.36328125" style="115" customWidth="1"/>
    <col min="530" max="533" width="3.6328125" style="115" customWidth="1"/>
    <col min="534" max="545" width="7.6328125" style="115" customWidth="1"/>
    <col min="546" max="549" width="4.54296875" style="115" bestFit="1" customWidth="1"/>
    <col min="550" max="550" width="3.6328125" style="115" customWidth="1"/>
    <col min="551" max="780" width="11.453125" style="115"/>
    <col min="781" max="781" width="3.6328125" style="115" customWidth="1"/>
    <col min="782" max="782" width="7.36328125" style="115" customWidth="1"/>
    <col min="783" max="783" width="78.6328125" style="115" customWidth="1"/>
    <col min="784" max="784" width="0" style="115" hidden="1" customWidth="1"/>
    <col min="785" max="785" width="12.36328125" style="115" customWidth="1"/>
    <col min="786" max="789" width="3.6328125" style="115" customWidth="1"/>
    <col min="790" max="801" width="7.6328125" style="115" customWidth="1"/>
    <col min="802" max="805" width="4.54296875" style="115" bestFit="1" customWidth="1"/>
    <col min="806" max="806" width="3.6328125" style="115" customWidth="1"/>
    <col min="807" max="1036" width="11.453125" style="115"/>
    <col min="1037" max="1037" width="3.6328125" style="115" customWidth="1"/>
    <col min="1038" max="1038" width="7.36328125" style="115" customWidth="1"/>
    <col min="1039" max="1039" width="78.6328125" style="115" customWidth="1"/>
    <col min="1040" max="1040" width="0" style="115" hidden="1" customWidth="1"/>
    <col min="1041" max="1041" width="12.36328125" style="115" customWidth="1"/>
    <col min="1042" max="1045" width="3.6328125" style="115" customWidth="1"/>
    <col min="1046" max="1057" width="7.6328125" style="115" customWidth="1"/>
    <col min="1058" max="1061" width="4.54296875" style="115" bestFit="1" customWidth="1"/>
    <col min="1062" max="1062" width="3.6328125" style="115" customWidth="1"/>
    <col min="1063" max="1292" width="11.453125" style="115"/>
    <col min="1293" max="1293" width="3.6328125" style="115" customWidth="1"/>
    <col min="1294" max="1294" width="7.36328125" style="115" customWidth="1"/>
    <col min="1295" max="1295" width="78.6328125" style="115" customWidth="1"/>
    <col min="1296" max="1296" width="0" style="115" hidden="1" customWidth="1"/>
    <col min="1297" max="1297" width="12.36328125" style="115" customWidth="1"/>
    <col min="1298" max="1301" width="3.6328125" style="115" customWidth="1"/>
    <col min="1302" max="1313" width="7.6328125" style="115" customWidth="1"/>
    <col min="1314" max="1317" width="4.54296875" style="115" bestFit="1" customWidth="1"/>
    <col min="1318" max="1318" width="3.6328125" style="115" customWidth="1"/>
    <col min="1319" max="1548" width="11.453125" style="115"/>
    <col min="1549" max="1549" width="3.6328125" style="115" customWidth="1"/>
    <col min="1550" max="1550" width="7.36328125" style="115" customWidth="1"/>
    <col min="1551" max="1551" width="78.6328125" style="115" customWidth="1"/>
    <col min="1552" max="1552" width="0" style="115" hidden="1" customWidth="1"/>
    <col min="1553" max="1553" width="12.36328125" style="115" customWidth="1"/>
    <col min="1554" max="1557" width="3.6328125" style="115" customWidth="1"/>
    <col min="1558" max="1569" width="7.6328125" style="115" customWidth="1"/>
    <col min="1570" max="1573" width="4.54296875" style="115" bestFit="1" customWidth="1"/>
    <col min="1574" max="1574" width="3.6328125" style="115" customWidth="1"/>
    <col min="1575" max="1804" width="11.453125" style="115"/>
    <col min="1805" max="1805" width="3.6328125" style="115" customWidth="1"/>
    <col min="1806" max="1806" width="7.36328125" style="115" customWidth="1"/>
    <col min="1807" max="1807" width="78.6328125" style="115" customWidth="1"/>
    <col min="1808" max="1808" width="0" style="115" hidden="1" customWidth="1"/>
    <col min="1809" max="1809" width="12.36328125" style="115" customWidth="1"/>
    <col min="1810" max="1813" width="3.6328125" style="115" customWidth="1"/>
    <col min="1814" max="1825" width="7.6328125" style="115" customWidth="1"/>
    <col min="1826" max="1829" width="4.54296875" style="115" bestFit="1" customWidth="1"/>
    <col min="1830" max="1830" width="3.6328125" style="115" customWidth="1"/>
    <col min="1831" max="2060" width="11.453125" style="115"/>
    <col min="2061" max="2061" width="3.6328125" style="115" customWidth="1"/>
    <col min="2062" max="2062" width="7.36328125" style="115" customWidth="1"/>
    <col min="2063" max="2063" width="78.6328125" style="115" customWidth="1"/>
    <col min="2064" max="2064" width="0" style="115" hidden="1" customWidth="1"/>
    <col min="2065" max="2065" width="12.36328125" style="115" customWidth="1"/>
    <col min="2066" max="2069" width="3.6328125" style="115" customWidth="1"/>
    <col min="2070" max="2081" width="7.6328125" style="115" customWidth="1"/>
    <col min="2082" max="2085" width="4.54296875" style="115" bestFit="1" customWidth="1"/>
    <col min="2086" max="2086" width="3.6328125" style="115" customWidth="1"/>
    <col min="2087" max="2316" width="11.453125" style="115"/>
    <col min="2317" max="2317" width="3.6328125" style="115" customWidth="1"/>
    <col min="2318" max="2318" width="7.36328125" style="115" customWidth="1"/>
    <col min="2319" max="2319" width="78.6328125" style="115" customWidth="1"/>
    <col min="2320" max="2320" width="0" style="115" hidden="1" customWidth="1"/>
    <col min="2321" max="2321" width="12.36328125" style="115" customWidth="1"/>
    <col min="2322" max="2325" width="3.6328125" style="115" customWidth="1"/>
    <col min="2326" max="2337" width="7.6328125" style="115" customWidth="1"/>
    <col min="2338" max="2341" width="4.54296875" style="115" bestFit="1" customWidth="1"/>
    <col min="2342" max="2342" width="3.6328125" style="115" customWidth="1"/>
    <col min="2343" max="2572" width="11.453125" style="115"/>
    <col min="2573" max="2573" width="3.6328125" style="115" customWidth="1"/>
    <col min="2574" max="2574" width="7.36328125" style="115" customWidth="1"/>
    <col min="2575" max="2575" width="78.6328125" style="115" customWidth="1"/>
    <col min="2576" max="2576" width="0" style="115" hidden="1" customWidth="1"/>
    <col min="2577" max="2577" width="12.36328125" style="115" customWidth="1"/>
    <col min="2578" max="2581" width="3.6328125" style="115" customWidth="1"/>
    <col min="2582" max="2593" width="7.6328125" style="115" customWidth="1"/>
    <col min="2594" max="2597" width="4.54296875" style="115" bestFit="1" customWidth="1"/>
    <col min="2598" max="2598" width="3.6328125" style="115" customWidth="1"/>
    <col min="2599" max="2828" width="11.453125" style="115"/>
    <col min="2829" max="2829" width="3.6328125" style="115" customWidth="1"/>
    <col min="2830" max="2830" width="7.36328125" style="115" customWidth="1"/>
    <col min="2831" max="2831" width="78.6328125" style="115" customWidth="1"/>
    <col min="2832" max="2832" width="0" style="115" hidden="1" customWidth="1"/>
    <col min="2833" max="2833" width="12.36328125" style="115" customWidth="1"/>
    <col min="2834" max="2837" width="3.6328125" style="115" customWidth="1"/>
    <col min="2838" max="2849" width="7.6328125" style="115" customWidth="1"/>
    <col min="2850" max="2853" width="4.54296875" style="115" bestFit="1" customWidth="1"/>
    <col min="2854" max="2854" width="3.6328125" style="115" customWidth="1"/>
    <col min="2855" max="3084" width="11.453125" style="115"/>
    <col min="3085" max="3085" width="3.6328125" style="115" customWidth="1"/>
    <col min="3086" max="3086" width="7.36328125" style="115" customWidth="1"/>
    <col min="3087" max="3087" width="78.6328125" style="115" customWidth="1"/>
    <col min="3088" max="3088" width="0" style="115" hidden="1" customWidth="1"/>
    <col min="3089" max="3089" width="12.36328125" style="115" customWidth="1"/>
    <col min="3090" max="3093" width="3.6328125" style="115" customWidth="1"/>
    <col min="3094" max="3105" width="7.6328125" style="115" customWidth="1"/>
    <col min="3106" max="3109" width="4.54296875" style="115" bestFit="1" customWidth="1"/>
    <col min="3110" max="3110" width="3.6328125" style="115" customWidth="1"/>
    <col min="3111" max="3340" width="11.453125" style="115"/>
    <col min="3341" max="3341" width="3.6328125" style="115" customWidth="1"/>
    <col min="3342" max="3342" width="7.36328125" style="115" customWidth="1"/>
    <col min="3343" max="3343" width="78.6328125" style="115" customWidth="1"/>
    <col min="3344" max="3344" width="0" style="115" hidden="1" customWidth="1"/>
    <col min="3345" max="3345" width="12.36328125" style="115" customWidth="1"/>
    <col min="3346" max="3349" width="3.6328125" style="115" customWidth="1"/>
    <col min="3350" max="3361" width="7.6328125" style="115" customWidth="1"/>
    <col min="3362" max="3365" width="4.54296875" style="115" bestFit="1" customWidth="1"/>
    <col min="3366" max="3366" width="3.6328125" style="115" customWidth="1"/>
    <col min="3367" max="3596" width="11.453125" style="115"/>
    <col min="3597" max="3597" width="3.6328125" style="115" customWidth="1"/>
    <col min="3598" max="3598" width="7.36328125" style="115" customWidth="1"/>
    <col min="3599" max="3599" width="78.6328125" style="115" customWidth="1"/>
    <col min="3600" max="3600" width="0" style="115" hidden="1" customWidth="1"/>
    <col min="3601" max="3601" width="12.36328125" style="115" customWidth="1"/>
    <col min="3602" max="3605" width="3.6328125" style="115" customWidth="1"/>
    <col min="3606" max="3617" width="7.6328125" style="115" customWidth="1"/>
    <col min="3618" max="3621" width="4.54296875" style="115" bestFit="1" customWidth="1"/>
    <col min="3622" max="3622" width="3.6328125" style="115" customWidth="1"/>
    <col min="3623" max="3852" width="11.453125" style="115"/>
    <col min="3853" max="3853" width="3.6328125" style="115" customWidth="1"/>
    <col min="3854" max="3854" width="7.36328125" style="115" customWidth="1"/>
    <col min="3855" max="3855" width="78.6328125" style="115" customWidth="1"/>
    <col min="3856" max="3856" width="0" style="115" hidden="1" customWidth="1"/>
    <col min="3857" max="3857" width="12.36328125" style="115" customWidth="1"/>
    <col min="3858" max="3861" width="3.6328125" style="115" customWidth="1"/>
    <col min="3862" max="3873" width="7.6328125" style="115" customWidth="1"/>
    <col min="3874" max="3877" width="4.54296875" style="115" bestFit="1" customWidth="1"/>
    <col min="3878" max="3878" width="3.6328125" style="115" customWidth="1"/>
    <col min="3879" max="4108" width="11.453125" style="115"/>
    <col min="4109" max="4109" width="3.6328125" style="115" customWidth="1"/>
    <col min="4110" max="4110" width="7.36328125" style="115" customWidth="1"/>
    <col min="4111" max="4111" width="78.6328125" style="115" customWidth="1"/>
    <col min="4112" max="4112" width="0" style="115" hidden="1" customWidth="1"/>
    <col min="4113" max="4113" width="12.36328125" style="115" customWidth="1"/>
    <col min="4114" max="4117" width="3.6328125" style="115" customWidth="1"/>
    <col min="4118" max="4129" width="7.6328125" style="115" customWidth="1"/>
    <col min="4130" max="4133" width="4.54296875" style="115" bestFit="1" customWidth="1"/>
    <col min="4134" max="4134" width="3.6328125" style="115" customWidth="1"/>
    <col min="4135" max="4364" width="11.453125" style="115"/>
    <col min="4365" max="4365" width="3.6328125" style="115" customWidth="1"/>
    <col min="4366" max="4366" width="7.36328125" style="115" customWidth="1"/>
    <col min="4367" max="4367" width="78.6328125" style="115" customWidth="1"/>
    <col min="4368" max="4368" width="0" style="115" hidden="1" customWidth="1"/>
    <col min="4369" max="4369" width="12.36328125" style="115" customWidth="1"/>
    <col min="4370" max="4373" width="3.6328125" style="115" customWidth="1"/>
    <col min="4374" max="4385" width="7.6328125" style="115" customWidth="1"/>
    <col min="4386" max="4389" width="4.54296875" style="115" bestFit="1" customWidth="1"/>
    <col min="4390" max="4390" width="3.6328125" style="115" customWidth="1"/>
    <col min="4391" max="4620" width="11.453125" style="115"/>
    <col min="4621" max="4621" width="3.6328125" style="115" customWidth="1"/>
    <col min="4622" max="4622" width="7.36328125" style="115" customWidth="1"/>
    <col min="4623" max="4623" width="78.6328125" style="115" customWidth="1"/>
    <col min="4624" max="4624" width="0" style="115" hidden="1" customWidth="1"/>
    <col min="4625" max="4625" width="12.36328125" style="115" customWidth="1"/>
    <col min="4626" max="4629" width="3.6328125" style="115" customWidth="1"/>
    <col min="4630" max="4641" width="7.6328125" style="115" customWidth="1"/>
    <col min="4642" max="4645" width="4.54296875" style="115" bestFit="1" customWidth="1"/>
    <col min="4646" max="4646" width="3.6328125" style="115" customWidth="1"/>
    <col min="4647" max="4876" width="11.453125" style="115"/>
    <col min="4877" max="4877" width="3.6328125" style="115" customWidth="1"/>
    <col min="4878" max="4878" width="7.36328125" style="115" customWidth="1"/>
    <col min="4879" max="4879" width="78.6328125" style="115" customWidth="1"/>
    <col min="4880" max="4880" width="0" style="115" hidden="1" customWidth="1"/>
    <col min="4881" max="4881" width="12.36328125" style="115" customWidth="1"/>
    <col min="4882" max="4885" width="3.6328125" style="115" customWidth="1"/>
    <col min="4886" max="4897" width="7.6328125" style="115" customWidth="1"/>
    <col min="4898" max="4901" width="4.54296875" style="115" bestFit="1" customWidth="1"/>
    <col min="4902" max="4902" width="3.6328125" style="115" customWidth="1"/>
    <col min="4903" max="5132" width="11.453125" style="115"/>
    <col min="5133" max="5133" width="3.6328125" style="115" customWidth="1"/>
    <col min="5134" max="5134" width="7.36328125" style="115" customWidth="1"/>
    <col min="5135" max="5135" width="78.6328125" style="115" customWidth="1"/>
    <col min="5136" max="5136" width="0" style="115" hidden="1" customWidth="1"/>
    <col min="5137" max="5137" width="12.36328125" style="115" customWidth="1"/>
    <col min="5138" max="5141" width="3.6328125" style="115" customWidth="1"/>
    <col min="5142" max="5153" width="7.6328125" style="115" customWidth="1"/>
    <col min="5154" max="5157" width="4.54296875" style="115" bestFit="1" customWidth="1"/>
    <col min="5158" max="5158" width="3.6328125" style="115" customWidth="1"/>
    <col min="5159" max="5388" width="11.453125" style="115"/>
    <col min="5389" max="5389" width="3.6328125" style="115" customWidth="1"/>
    <col min="5390" max="5390" width="7.36328125" style="115" customWidth="1"/>
    <col min="5391" max="5391" width="78.6328125" style="115" customWidth="1"/>
    <col min="5392" max="5392" width="0" style="115" hidden="1" customWidth="1"/>
    <col min="5393" max="5393" width="12.36328125" style="115" customWidth="1"/>
    <col min="5394" max="5397" width="3.6328125" style="115" customWidth="1"/>
    <col min="5398" max="5409" width="7.6328125" style="115" customWidth="1"/>
    <col min="5410" max="5413" width="4.54296875" style="115" bestFit="1" customWidth="1"/>
    <col min="5414" max="5414" width="3.6328125" style="115" customWidth="1"/>
    <col min="5415" max="5644" width="11.453125" style="115"/>
    <col min="5645" max="5645" width="3.6328125" style="115" customWidth="1"/>
    <col min="5646" max="5646" width="7.36328125" style="115" customWidth="1"/>
    <col min="5647" max="5647" width="78.6328125" style="115" customWidth="1"/>
    <col min="5648" max="5648" width="0" style="115" hidden="1" customWidth="1"/>
    <col min="5649" max="5649" width="12.36328125" style="115" customWidth="1"/>
    <col min="5650" max="5653" width="3.6328125" style="115" customWidth="1"/>
    <col min="5654" max="5665" width="7.6328125" style="115" customWidth="1"/>
    <col min="5666" max="5669" width="4.54296875" style="115" bestFit="1" customWidth="1"/>
    <col min="5670" max="5670" width="3.6328125" style="115" customWidth="1"/>
    <col min="5671" max="5900" width="11.453125" style="115"/>
    <col min="5901" max="5901" width="3.6328125" style="115" customWidth="1"/>
    <col min="5902" max="5902" width="7.36328125" style="115" customWidth="1"/>
    <col min="5903" max="5903" width="78.6328125" style="115" customWidth="1"/>
    <col min="5904" max="5904" width="0" style="115" hidden="1" customWidth="1"/>
    <col min="5905" max="5905" width="12.36328125" style="115" customWidth="1"/>
    <col min="5906" max="5909" width="3.6328125" style="115" customWidth="1"/>
    <col min="5910" max="5921" width="7.6328125" style="115" customWidth="1"/>
    <col min="5922" max="5925" width="4.54296875" style="115" bestFit="1" customWidth="1"/>
    <col min="5926" max="5926" width="3.6328125" style="115" customWidth="1"/>
    <col min="5927" max="6156" width="11.453125" style="115"/>
    <col min="6157" max="6157" width="3.6328125" style="115" customWidth="1"/>
    <col min="6158" max="6158" width="7.36328125" style="115" customWidth="1"/>
    <col min="6159" max="6159" width="78.6328125" style="115" customWidth="1"/>
    <col min="6160" max="6160" width="0" style="115" hidden="1" customWidth="1"/>
    <col min="6161" max="6161" width="12.36328125" style="115" customWidth="1"/>
    <col min="6162" max="6165" width="3.6328125" style="115" customWidth="1"/>
    <col min="6166" max="6177" width="7.6328125" style="115" customWidth="1"/>
    <col min="6178" max="6181" width="4.54296875" style="115" bestFit="1" customWidth="1"/>
    <col min="6182" max="6182" width="3.6328125" style="115" customWidth="1"/>
    <col min="6183" max="6412" width="11.453125" style="115"/>
    <col min="6413" max="6413" width="3.6328125" style="115" customWidth="1"/>
    <col min="6414" max="6414" width="7.36328125" style="115" customWidth="1"/>
    <col min="6415" max="6415" width="78.6328125" style="115" customWidth="1"/>
    <col min="6416" max="6416" width="0" style="115" hidden="1" customWidth="1"/>
    <col min="6417" max="6417" width="12.36328125" style="115" customWidth="1"/>
    <col min="6418" max="6421" width="3.6328125" style="115" customWidth="1"/>
    <col min="6422" max="6433" width="7.6328125" style="115" customWidth="1"/>
    <col min="6434" max="6437" width="4.54296875" style="115" bestFit="1" customWidth="1"/>
    <col min="6438" max="6438" width="3.6328125" style="115" customWidth="1"/>
    <col min="6439" max="6668" width="11.453125" style="115"/>
    <col min="6669" max="6669" width="3.6328125" style="115" customWidth="1"/>
    <col min="6670" max="6670" width="7.36328125" style="115" customWidth="1"/>
    <col min="6671" max="6671" width="78.6328125" style="115" customWidth="1"/>
    <col min="6672" max="6672" width="0" style="115" hidden="1" customWidth="1"/>
    <col min="6673" max="6673" width="12.36328125" style="115" customWidth="1"/>
    <col min="6674" max="6677" width="3.6328125" style="115" customWidth="1"/>
    <col min="6678" max="6689" width="7.6328125" style="115" customWidth="1"/>
    <col min="6690" max="6693" width="4.54296875" style="115" bestFit="1" customWidth="1"/>
    <col min="6694" max="6694" width="3.6328125" style="115" customWidth="1"/>
    <col min="6695" max="6924" width="11.453125" style="115"/>
    <col min="6925" max="6925" width="3.6328125" style="115" customWidth="1"/>
    <col min="6926" max="6926" width="7.36328125" style="115" customWidth="1"/>
    <col min="6927" max="6927" width="78.6328125" style="115" customWidth="1"/>
    <col min="6928" max="6928" width="0" style="115" hidden="1" customWidth="1"/>
    <col min="6929" max="6929" width="12.36328125" style="115" customWidth="1"/>
    <col min="6930" max="6933" width="3.6328125" style="115" customWidth="1"/>
    <col min="6934" max="6945" width="7.6328125" style="115" customWidth="1"/>
    <col min="6946" max="6949" width="4.54296875" style="115" bestFit="1" customWidth="1"/>
    <col min="6950" max="6950" width="3.6328125" style="115" customWidth="1"/>
    <col min="6951" max="7180" width="11.453125" style="115"/>
    <col min="7181" max="7181" width="3.6328125" style="115" customWidth="1"/>
    <col min="7182" max="7182" width="7.36328125" style="115" customWidth="1"/>
    <col min="7183" max="7183" width="78.6328125" style="115" customWidth="1"/>
    <col min="7184" max="7184" width="0" style="115" hidden="1" customWidth="1"/>
    <col min="7185" max="7185" width="12.36328125" style="115" customWidth="1"/>
    <col min="7186" max="7189" width="3.6328125" style="115" customWidth="1"/>
    <col min="7190" max="7201" width="7.6328125" style="115" customWidth="1"/>
    <col min="7202" max="7205" width="4.54296875" style="115" bestFit="1" customWidth="1"/>
    <col min="7206" max="7206" width="3.6328125" style="115" customWidth="1"/>
    <col min="7207" max="7436" width="11.453125" style="115"/>
    <col min="7437" max="7437" width="3.6328125" style="115" customWidth="1"/>
    <col min="7438" max="7438" width="7.36328125" style="115" customWidth="1"/>
    <col min="7439" max="7439" width="78.6328125" style="115" customWidth="1"/>
    <col min="7440" max="7440" width="0" style="115" hidden="1" customWidth="1"/>
    <col min="7441" max="7441" width="12.36328125" style="115" customWidth="1"/>
    <col min="7442" max="7445" width="3.6328125" style="115" customWidth="1"/>
    <col min="7446" max="7457" width="7.6328125" style="115" customWidth="1"/>
    <col min="7458" max="7461" width="4.54296875" style="115" bestFit="1" customWidth="1"/>
    <col min="7462" max="7462" width="3.6328125" style="115" customWidth="1"/>
    <col min="7463" max="7692" width="11.453125" style="115"/>
    <col min="7693" max="7693" width="3.6328125" style="115" customWidth="1"/>
    <col min="7694" max="7694" width="7.36328125" style="115" customWidth="1"/>
    <col min="7695" max="7695" width="78.6328125" style="115" customWidth="1"/>
    <col min="7696" max="7696" width="0" style="115" hidden="1" customWidth="1"/>
    <col min="7697" max="7697" width="12.36328125" style="115" customWidth="1"/>
    <col min="7698" max="7701" width="3.6328125" style="115" customWidth="1"/>
    <col min="7702" max="7713" width="7.6328125" style="115" customWidth="1"/>
    <col min="7714" max="7717" width="4.54296875" style="115" bestFit="1" customWidth="1"/>
    <col min="7718" max="7718" width="3.6328125" style="115" customWidth="1"/>
    <col min="7719" max="7948" width="11.453125" style="115"/>
    <col min="7949" max="7949" width="3.6328125" style="115" customWidth="1"/>
    <col min="7950" max="7950" width="7.36328125" style="115" customWidth="1"/>
    <col min="7951" max="7951" width="78.6328125" style="115" customWidth="1"/>
    <col min="7952" max="7952" width="0" style="115" hidden="1" customWidth="1"/>
    <col min="7953" max="7953" width="12.36328125" style="115" customWidth="1"/>
    <col min="7954" max="7957" width="3.6328125" style="115" customWidth="1"/>
    <col min="7958" max="7969" width="7.6328125" style="115" customWidth="1"/>
    <col min="7970" max="7973" width="4.54296875" style="115" bestFit="1" customWidth="1"/>
    <col min="7974" max="7974" width="3.6328125" style="115" customWidth="1"/>
    <col min="7975" max="8204" width="11.453125" style="115"/>
    <col min="8205" max="8205" width="3.6328125" style="115" customWidth="1"/>
    <col min="8206" max="8206" width="7.36328125" style="115" customWidth="1"/>
    <col min="8207" max="8207" width="78.6328125" style="115" customWidth="1"/>
    <col min="8208" max="8208" width="0" style="115" hidden="1" customWidth="1"/>
    <col min="8209" max="8209" width="12.36328125" style="115" customWidth="1"/>
    <col min="8210" max="8213" width="3.6328125" style="115" customWidth="1"/>
    <col min="8214" max="8225" width="7.6328125" style="115" customWidth="1"/>
    <col min="8226" max="8229" width="4.54296875" style="115" bestFit="1" customWidth="1"/>
    <col min="8230" max="8230" width="3.6328125" style="115" customWidth="1"/>
    <col min="8231" max="8460" width="11.453125" style="115"/>
    <col min="8461" max="8461" width="3.6328125" style="115" customWidth="1"/>
    <col min="8462" max="8462" width="7.36328125" style="115" customWidth="1"/>
    <col min="8463" max="8463" width="78.6328125" style="115" customWidth="1"/>
    <col min="8464" max="8464" width="0" style="115" hidden="1" customWidth="1"/>
    <col min="8465" max="8465" width="12.36328125" style="115" customWidth="1"/>
    <col min="8466" max="8469" width="3.6328125" style="115" customWidth="1"/>
    <col min="8470" max="8481" width="7.6328125" style="115" customWidth="1"/>
    <col min="8482" max="8485" width="4.54296875" style="115" bestFit="1" customWidth="1"/>
    <col min="8486" max="8486" width="3.6328125" style="115" customWidth="1"/>
    <col min="8487" max="8716" width="11.453125" style="115"/>
    <col min="8717" max="8717" width="3.6328125" style="115" customWidth="1"/>
    <col min="8718" max="8718" width="7.36328125" style="115" customWidth="1"/>
    <col min="8719" max="8719" width="78.6328125" style="115" customWidth="1"/>
    <col min="8720" max="8720" width="0" style="115" hidden="1" customWidth="1"/>
    <col min="8721" max="8721" width="12.36328125" style="115" customWidth="1"/>
    <col min="8722" max="8725" width="3.6328125" style="115" customWidth="1"/>
    <col min="8726" max="8737" width="7.6328125" style="115" customWidth="1"/>
    <col min="8738" max="8741" width="4.54296875" style="115" bestFit="1" customWidth="1"/>
    <col min="8742" max="8742" width="3.6328125" style="115" customWidth="1"/>
    <col min="8743" max="8972" width="11.453125" style="115"/>
    <col min="8973" max="8973" width="3.6328125" style="115" customWidth="1"/>
    <col min="8974" max="8974" width="7.36328125" style="115" customWidth="1"/>
    <col min="8975" max="8975" width="78.6328125" style="115" customWidth="1"/>
    <col min="8976" max="8976" width="0" style="115" hidden="1" customWidth="1"/>
    <col min="8977" max="8977" width="12.36328125" style="115" customWidth="1"/>
    <col min="8978" max="8981" width="3.6328125" style="115" customWidth="1"/>
    <col min="8982" max="8993" width="7.6328125" style="115" customWidth="1"/>
    <col min="8994" max="8997" width="4.54296875" style="115" bestFit="1" customWidth="1"/>
    <col min="8998" max="8998" width="3.6328125" style="115" customWidth="1"/>
    <col min="8999" max="9228" width="11.453125" style="115"/>
    <col min="9229" max="9229" width="3.6328125" style="115" customWidth="1"/>
    <col min="9230" max="9230" width="7.36328125" style="115" customWidth="1"/>
    <col min="9231" max="9231" width="78.6328125" style="115" customWidth="1"/>
    <col min="9232" max="9232" width="0" style="115" hidden="1" customWidth="1"/>
    <col min="9233" max="9233" width="12.36328125" style="115" customWidth="1"/>
    <col min="9234" max="9237" width="3.6328125" style="115" customWidth="1"/>
    <col min="9238" max="9249" width="7.6328125" style="115" customWidth="1"/>
    <col min="9250" max="9253" width="4.54296875" style="115" bestFit="1" customWidth="1"/>
    <col min="9254" max="9254" width="3.6328125" style="115" customWidth="1"/>
    <col min="9255" max="9484" width="11.453125" style="115"/>
    <col min="9485" max="9485" width="3.6328125" style="115" customWidth="1"/>
    <col min="9486" max="9486" width="7.36328125" style="115" customWidth="1"/>
    <col min="9487" max="9487" width="78.6328125" style="115" customWidth="1"/>
    <col min="9488" max="9488" width="0" style="115" hidden="1" customWidth="1"/>
    <col min="9489" max="9489" width="12.36328125" style="115" customWidth="1"/>
    <col min="9490" max="9493" width="3.6328125" style="115" customWidth="1"/>
    <col min="9494" max="9505" width="7.6328125" style="115" customWidth="1"/>
    <col min="9506" max="9509" width="4.54296875" style="115" bestFit="1" customWidth="1"/>
    <col min="9510" max="9510" width="3.6328125" style="115" customWidth="1"/>
    <col min="9511" max="9740" width="11.453125" style="115"/>
    <col min="9741" max="9741" width="3.6328125" style="115" customWidth="1"/>
    <col min="9742" max="9742" width="7.36328125" style="115" customWidth="1"/>
    <col min="9743" max="9743" width="78.6328125" style="115" customWidth="1"/>
    <col min="9744" max="9744" width="0" style="115" hidden="1" customWidth="1"/>
    <col min="9745" max="9745" width="12.36328125" style="115" customWidth="1"/>
    <col min="9746" max="9749" width="3.6328125" style="115" customWidth="1"/>
    <col min="9750" max="9761" width="7.6328125" style="115" customWidth="1"/>
    <col min="9762" max="9765" width="4.54296875" style="115" bestFit="1" customWidth="1"/>
    <col min="9766" max="9766" width="3.6328125" style="115" customWidth="1"/>
    <col min="9767" max="9996" width="11.453125" style="115"/>
    <col min="9997" max="9997" width="3.6328125" style="115" customWidth="1"/>
    <col min="9998" max="9998" width="7.36328125" style="115" customWidth="1"/>
    <col min="9999" max="9999" width="78.6328125" style="115" customWidth="1"/>
    <col min="10000" max="10000" width="0" style="115" hidden="1" customWidth="1"/>
    <col min="10001" max="10001" width="12.36328125" style="115" customWidth="1"/>
    <col min="10002" max="10005" width="3.6328125" style="115" customWidth="1"/>
    <col min="10006" max="10017" width="7.6328125" style="115" customWidth="1"/>
    <col min="10018" max="10021" width="4.54296875" style="115" bestFit="1" customWidth="1"/>
    <col min="10022" max="10022" width="3.6328125" style="115" customWidth="1"/>
    <col min="10023" max="10252" width="11.453125" style="115"/>
    <col min="10253" max="10253" width="3.6328125" style="115" customWidth="1"/>
    <col min="10254" max="10254" width="7.36328125" style="115" customWidth="1"/>
    <col min="10255" max="10255" width="78.6328125" style="115" customWidth="1"/>
    <col min="10256" max="10256" width="0" style="115" hidden="1" customWidth="1"/>
    <col min="10257" max="10257" width="12.36328125" style="115" customWidth="1"/>
    <col min="10258" max="10261" width="3.6328125" style="115" customWidth="1"/>
    <col min="10262" max="10273" width="7.6328125" style="115" customWidth="1"/>
    <col min="10274" max="10277" width="4.54296875" style="115" bestFit="1" customWidth="1"/>
    <col min="10278" max="10278" width="3.6328125" style="115" customWidth="1"/>
    <col min="10279" max="10508" width="11.453125" style="115"/>
    <col min="10509" max="10509" width="3.6328125" style="115" customWidth="1"/>
    <col min="10510" max="10510" width="7.36328125" style="115" customWidth="1"/>
    <col min="10511" max="10511" width="78.6328125" style="115" customWidth="1"/>
    <col min="10512" max="10512" width="0" style="115" hidden="1" customWidth="1"/>
    <col min="10513" max="10513" width="12.36328125" style="115" customWidth="1"/>
    <col min="10514" max="10517" width="3.6328125" style="115" customWidth="1"/>
    <col min="10518" max="10529" width="7.6328125" style="115" customWidth="1"/>
    <col min="10530" max="10533" width="4.54296875" style="115" bestFit="1" customWidth="1"/>
    <col min="10534" max="10534" width="3.6328125" style="115" customWidth="1"/>
    <col min="10535" max="10764" width="11.453125" style="115"/>
    <col min="10765" max="10765" width="3.6328125" style="115" customWidth="1"/>
    <col min="10766" max="10766" width="7.36328125" style="115" customWidth="1"/>
    <col min="10767" max="10767" width="78.6328125" style="115" customWidth="1"/>
    <col min="10768" max="10768" width="0" style="115" hidden="1" customWidth="1"/>
    <col min="10769" max="10769" width="12.36328125" style="115" customWidth="1"/>
    <col min="10770" max="10773" width="3.6328125" style="115" customWidth="1"/>
    <col min="10774" max="10785" width="7.6328125" style="115" customWidth="1"/>
    <col min="10786" max="10789" width="4.54296875" style="115" bestFit="1" customWidth="1"/>
    <col min="10790" max="10790" width="3.6328125" style="115" customWidth="1"/>
    <col min="10791" max="11020" width="11.453125" style="115"/>
    <col min="11021" max="11021" width="3.6328125" style="115" customWidth="1"/>
    <col min="11022" max="11022" width="7.36328125" style="115" customWidth="1"/>
    <col min="11023" max="11023" width="78.6328125" style="115" customWidth="1"/>
    <col min="11024" max="11024" width="0" style="115" hidden="1" customWidth="1"/>
    <col min="11025" max="11025" width="12.36328125" style="115" customWidth="1"/>
    <col min="11026" max="11029" width="3.6328125" style="115" customWidth="1"/>
    <col min="11030" max="11041" width="7.6328125" style="115" customWidth="1"/>
    <col min="11042" max="11045" width="4.54296875" style="115" bestFit="1" customWidth="1"/>
    <col min="11046" max="11046" width="3.6328125" style="115" customWidth="1"/>
    <col min="11047" max="11276" width="11.453125" style="115"/>
    <col min="11277" max="11277" width="3.6328125" style="115" customWidth="1"/>
    <col min="11278" max="11278" width="7.36328125" style="115" customWidth="1"/>
    <col min="11279" max="11279" width="78.6328125" style="115" customWidth="1"/>
    <col min="11280" max="11280" width="0" style="115" hidden="1" customWidth="1"/>
    <col min="11281" max="11281" width="12.36328125" style="115" customWidth="1"/>
    <col min="11282" max="11285" width="3.6328125" style="115" customWidth="1"/>
    <col min="11286" max="11297" width="7.6328125" style="115" customWidth="1"/>
    <col min="11298" max="11301" width="4.54296875" style="115" bestFit="1" customWidth="1"/>
    <col min="11302" max="11302" width="3.6328125" style="115" customWidth="1"/>
    <col min="11303" max="11532" width="11.453125" style="115"/>
    <col min="11533" max="11533" width="3.6328125" style="115" customWidth="1"/>
    <col min="11534" max="11534" width="7.36328125" style="115" customWidth="1"/>
    <col min="11535" max="11535" width="78.6328125" style="115" customWidth="1"/>
    <col min="11536" max="11536" width="0" style="115" hidden="1" customWidth="1"/>
    <col min="11537" max="11537" width="12.36328125" style="115" customWidth="1"/>
    <col min="11538" max="11541" width="3.6328125" style="115" customWidth="1"/>
    <col min="11542" max="11553" width="7.6328125" style="115" customWidth="1"/>
    <col min="11554" max="11557" width="4.54296875" style="115" bestFit="1" customWidth="1"/>
    <col min="11558" max="11558" width="3.6328125" style="115" customWidth="1"/>
    <col min="11559" max="11788" width="11.453125" style="115"/>
    <col min="11789" max="11789" width="3.6328125" style="115" customWidth="1"/>
    <col min="11790" max="11790" width="7.36328125" style="115" customWidth="1"/>
    <col min="11791" max="11791" width="78.6328125" style="115" customWidth="1"/>
    <col min="11792" max="11792" width="0" style="115" hidden="1" customWidth="1"/>
    <col min="11793" max="11793" width="12.36328125" style="115" customWidth="1"/>
    <col min="11794" max="11797" width="3.6328125" style="115" customWidth="1"/>
    <col min="11798" max="11809" width="7.6328125" style="115" customWidth="1"/>
    <col min="11810" max="11813" width="4.54296875" style="115" bestFit="1" customWidth="1"/>
    <col min="11814" max="11814" width="3.6328125" style="115" customWidth="1"/>
    <col min="11815" max="12044" width="11.453125" style="115"/>
    <col min="12045" max="12045" width="3.6328125" style="115" customWidth="1"/>
    <col min="12046" max="12046" width="7.36328125" style="115" customWidth="1"/>
    <col min="12047" max="12047" width="78.6328125" style="115" customWidth="1"/>
    <col min="12048" max="12048" width="0" style="115" hidden="1" customWidth="1"/>
    <col min="12049" max="12049" width="12.36328125" style="115" customWidth="1"/>
    <col min="12050" max="12053" width="3.6328125" style="115" customWidth="1"/>
    <col min="12054" max="12065" width="7.6328125" style="115" customWidth="1"/>
    <col min="12066" max="12069" width="4.54296875" style="115" bestFit="1" customWidth="1"/>
    <col min="12070" max="12070" width="3.6328125" style="115" customWidth="1"/>
    <col min="12071" max="12300" width="11.453125" style="115"/>
    <col min="12301" max="12301" width="3.6328125" style="115" customWidth="1"/>
    <col min="12302" max="12302" width="7.36328125" style="115" customWidth="1"/>
    <col min="12303" max="12303" width="78.6328125" style="115" customWidth="1"/>
    <col min="12304" max="12304" width="0" style="115" hidden="1" customWidth="1"/>
    <col min="12305" max="12305" width="12.36328125" style="115" customWidth="1"/>
    <col min="12306" max="12309" width="3.6328125" style="115" customWidth="1"/>
    <col min="12310" max="12321" width="7.6328125" style="115" customWidth="1"/>
    <col min="12322" max="12325" width="4.54296875" style="115" bestFit="1" customWidth="1"/>
    <col min="12326" max="12326" width="3.6328125" style="115" customWidth="1"/>
    <col min="12327" max="12556" width="11.453125" style="115"/>
    <col min="12557" max="12557" width="3.6328125" style="115" customWidth="1"/>
    <col min="12558" max="12558" width="7.36328125" style="115" customWidth="1"/>
    <col min="12559" max="12559" width="78.6328125" style="115" customWidth="1"/>
    <col min="12560" max="12560" width="0" style="115" hidden="1" customWidth="1"/>
    <col min="12561" max="12561" width="12.36328125" style="115" customWidth="1"/>
    <col min="12562" max="12565" width="3.6328125" style="115" customWidth="1"/>
    <col min="12566" max="12577" width="7.6328125" style="115" customWidth="1"/>
    <col min="12578" max="12581" width="4.54296875" style="115" bestFit="1" customWidth="1"/>
    <col min="12582" max="12582" width="3.6328125" style="115" customWidth="1"/>
    <col min="12583" max="12812" width="11.453125" style="115"/>
    <col min="12813" max="12813" width="3.6328125" style="115" customWidth="1"/>
    <col min="12814" max="12814" width="7.36328125" style="115" customWidth="1"/>
    <col min="12815" max="12815" width="78.6328125" style="115" customWidth="1"/>
    <col min="12816" max="12816" width="0" style="115" hidden="1" customWidth="1"/>
    <col min="12817" max="12817" width="12.36328125" style="115" customWidth="1"/>
    <col min="12818" max="12821" width="3.6328125" style="115" customWidth="1"/>
    <col min="12822" max="12833" width="7.6328125" style="115" customWidth="1"/>
    <col min="12834" max="12837" width="4.54296875" style="115" bestFit="1" customWidth="1"/>
    <col min="12838" max="12838" width="3.6328125" style="115" customWidth="1"/>
    <col min="12839" max="13068" width="11.453125" style="115"/>
    <col min="13069" max="13069" width="3.6328125" style="115" customWidth="1"/>
    <col min="13070" max="13070" width="7.36328125" style="115" customWidth="1"/>
    <col min="13071" max="13071" width="78.6328125" style="115" customWidth="1"/>
    <col min="13072" max="13072" width="0" style="115" hidden="1" customWidth="1"/>
    <col min="13073" max="13073" width="12.36328125" style="115" customWidth="1"/>
    <col min="13074" max="13077" width="3.6328125" style="115" customWidth="1"/>
    <col min="13078" max="13089" width="7.6328125" style="115" customWidth="1"/>
    <col min="13090" max="13093" width="4.54296875" style="115" bestFit="1" customWidth="1"/>
    <col min="13094" max="13094" width="3.6328125" style="115" customWidth="1"/>
    <col min="13095" max="13324" width="11.453125" style="115"/>
    <col min="13325" max="13325" width="3.6328125" style="115" customWidth="1"/>
    <col min="13326" max="13326" width="7.36328125" style="115" customWidth="1"/>
    <col min="13327" max="13327" width="78.6328125" style="115" customWidth="1"/>
    <col min="13328" max="13328" width="0" style="115" hidden="1" customWidth="1"/>
    <col min="13329" max="13329" width="12.36328125" style="115" customWidth="1"/>
    <col min="13330" max="13333" width="3.6328125" style="115" customWidth="1"/>
    <col min="13334" max="13345" width="7.6328125" style="115" customWidth="1"/>
    <col min="13346" max="13349" width="4.54296875" style="115" bestFit="1" customWidth="1"/>
    <col min="13350" max="13350" width="3.6328125" style="115" customWidth="1"/>
    <col min="13351" max="13580" width="11.453125" style="115"/>
    <col min="13581" max="13581" width="3.6328125" style="115" customWidth="1"/>
    <col min="13582" max="13582" width="7.36328125" style="115" customWidth="1"/>
    <col min="13583" max="13583" width="78.6328125" style="115" customWidth="1"/>
    <col min="13584" max="13584" width="0" style="115" hidden="1" customWidth="1"/>
    <col min="13585" max="13585" width="12.36328125" style="115" customWidth="1"/>
    <col min="13586" max="13589" width="3.6328125" style="115" customWidth="1"/>
    <col min="13590" max="13601" width="7.6328125" style="115" customWidth="1"/>
    <col min="13602" max="13605" width="4.54296875" style="115" bestFit="1" customWidth="1"/>
    <col min="13606" max="13606" width="3.6328125" style="115" customWidth="1"/>
    <col min="13607" max="13836" width="11.453125" style="115"/>
    <col min="13837" max="13837" width="3.6328125" style="115" customWidth="1"/>
    <col min="13838" max="13838" width="7.36328125" style="115" customWidth="1"/>
    <col min="13839" max="13839" width="78.6328125" style="115" customWidth="1"/>
    <col min="13840" max="13840" width="0" style="115" hidden="1" customWidth="1"/>
    <col min="13841" max="13841" width="12.36328125" style="115" customWidth="1"/>
    <col min="13842" max="13845" width="3.6328125" style="115" customWidth="1"/>
    <col min="13846" max="13857" width="7.6328125" style="115" customWidth="1"/>
    <col min="13858" max="13861" width="4.54296875" style="115" bestFit="1" customWidth="1"/>
    <col min="13862" max="13862" width="3.6328125" style="115" customWidth="1"/>
    <col min="13863" max="14092" width="11.453125" style="115"/>
    <col min="14093" max="14093" width="3.6328125" style="115" customWidth="1"/>
    <col min="14094" max="14094" width="7.36328125" style="115" customWidth="1"/>
    <col min="14095" max="14095" width="78.6328125" style="115" customWidth="1"/>
    <col min="14096" max="14096" width="0" style="115" hidden="1" customWidth="1"/>
    <col min="14097" max="14097" width="12.36328125" style="115" customWidth="1"/>
    <col min="14098" max="14101" width="3.6328125" style="115" customWidth="1"/>
    <col min="14102" max="14113" width="7.6328125" style="115" customWidth="1"/>
    <col min="14114" max="14117" width="4.54296875" style="115" bestFit="1" customWidth="1"/>
    <col min="14118" max="14118" width="3.6328125" style="115" customWidth="1"/>
    <col min="14119" max="14348" width="11.453125" style="115"/>
    <col min="14349" max="14349" width="3.6328125" style="115" customWidth="1"/>
    <col min="14350" max="14350" width="7.36328125" style="115" customWidth="1"/>
    <col min="14351" max="14351" width="78.6328125" style="115" customWidth="1"/>
    <col min="14352" max="14352" width="0" style="115" hidden="1" customWidth="1"/>
    <col min="14353" max="14353" width="12.36328125" style="115" customWidth="1"/>
    <col min="14354" max="14357" width="3.6328125" style="115" customWidth="1"/>
    <col min="14358" max="14369" width="7.6328125" style="115" customWidth="1"/>
    <col min="14370" max="14373" width="4.54296875" style="115" bestFit="1" customWidth="1"/>
    <col min="14374" max="14374" width="3.6328125" style="115" customWidth="1"/>
    <col min="14375" max="14604" width="11.453125" style="115"/>
    <col min="14605" max="14605" width="3.6328125" style="115" customWidth="1"/>
    <col min="14606" max="14606" width="7.36328125" style="115" customWidth="1"/>
    <col min="14607" max="14607" width="78.6328125" style="115" customWidth="1"/>
    <col min="14608" max="14608" width="0" style="115" hidden="1" customWidth="1"/>
    <col min="14609" max="14609" width="12.36328125" style="115" customWidth="1"/>
    <col min="14610" max="14613" width="3.6328125" style="115" customWidth="1"/>
    <col min="14614" max="14625" width="7.6328125" style="115" customWidth="1"/>
    <col min="14626" max="14629" width="4.54296875" style="115" bestFit="1" customWidth="1"/>
    <col min="14630" max="14630" width="3.6328125" style="115" customWidth="1"/>
    <col min="14631" max="14860" width="11.453125" style="115"/>
    <col min="14861" max="14861" width="3.6328125" style="115" customWidth="1"/>
    <col min="14862" max="14862" width="7.36328125" style="115" customWidth="1"/>
    <col min="14863" max="14863" width="78.6328125" style="115" customWidth="1"/>
    <col min="14864" max="14864" width="0" style="115" hidden="1" customWidth="1"/>
    <col min="14865" max="14865" width="12.36328125" style="115" customWidth="1"/>
    <col min="14866" max="14869" width="3.6328125" style="115" customWidth="1"/>
    <col min="14870" max="14881" width="7.6328125" style="115" customWidth="1"/>
    <col min="14882" max="14885" width="4.54296875" style="115" bestFit="1" customWidth="1"/>
    <col min="14886" max="14886" width="3.6328125" style="115" customWidth="1"/>
    <col min="14887" max="15116" width="11.453125" style="115"/>
    <col min="15117" max="15117" width="3.6328125" style="115" customWidth="1"/>
    <col min="15118" max="15118" width="7.36328125" style="115" customWidth="1"/>
    <col min="15119" max="15119" width="78.6328125" style="115" customWidth="1"/>
    <col min="15120" max="15120" width="0" style="115" hidden="1" customWidth="1"/>
    <col min="15121" max="15121" width="12.36328125" style="115" customWidth="1"/>
    <col min="15122" max="15125" width="3.6328125" style="115" customWidth="1"/>
    <col min="15126" max="15137" width="7.6328125" style="115" customWidth="1"/>
    <col min="15138" max="15141" width="4.54296875" style="115" bestFit="1" customWidth="1"/>
    <col min="15142" max="15142" width="3.6328125" style="115" customWidth="1"/>
    <col min="15143" max="15372" width="11.453125" style="115"/>
    <col min="15373" max="15373" width="3.6328125" style="115" customWidth="1"/>
    <col min="15374" max="15374" width="7.36328125" style="115" customWidth="1"/>
    <col min="15375" max="15375" width="78.6328125" style="115" customWidth="1"/>
    <col min="15376" max="15376" width="0" style="115" hidden="1" customWidth="1"/>
    <col min="15377" max="15377" width="12.36328125" style="115" customWidth="1"/>
    <col min="15378" max="15381" width="3.6328125" style="115" customWidth="1"/>
    <col min="15382" max="15393" width="7.6328125" style="115" customWidth="1"/>
    <col min="15394" max="15397" width="4.54296875" style="115" bestFit="1" customWidth="1"/>
    <col min="15398" max="15398" width="3.6328125" style="115" customWidth="1"/>
    <col min="15399" max="15628" width="11.453125" style="115"/>
    <col min="15629" max="15629" width="3.6328125" style="115" customWidth="1"/>
    <col min="15630" max="15630" width="7.36328125" style="115" customWidth="1"/>
    <col min="15631" max="15631" width="78.6328125" style="115" customWidth="1"/>
    <col min="15632" max="15632" width="0" style="115" hidden="1" customWidth="1"/>
    <col min="15633" max="15633" width="12.36328125" style="115" customWidth="1"/>
    <col min="15634" max="15637" width="3.6328125" style="115" customWidth="1"/>
    <col min="15638" max="15649" width="7.6328125" style="115" customWidth="1"/>
    <col min="15650" max="15653" width="4.54296875" style="115" bestFit="1" customWidth="1"/>
    <col min="15654" max="15654" width="3.6328125" style="115" customWidth="1"/>
    <col min="15655" max="15884" width="11.453125" style="115"/>
    <col min="15885" max="15885" width="3.6328125" style="115" customWidth="1"/>
    <col min="15886" max="15886" width="7.36328125" style="115" customWidth="1"/>
    <col min="15887" max="15887" width="78.6328125" style="115" customWidth="1"/>
    <col min="15888" max="15888" width="0" style="115" hidden="1" customWidth="1"/>
    <col min="15889" max="15889" width="12.36328125" style="115" customWidth="1"/>
    <col min="15890" max="15893" width="3.6328125" style="115" customWidth="1"/>
    <col min="15894" max="15905" width="7.6328125" style="115" customWidth="1"/>
    <col min="15906" max="15909" width="4.54296875" style="115" bestFit="1" customWidth="1"/>
    <col min="15910" max="15910" width="3.6328125" style="115" customWidth="1"/>
    <col min="15911" max="16140" width="11.453125" style="115"/>
    <col min="16141" max="16141" width="3.6328125" style="115" customWidth="1"/>
    <col min="16142" max="16142" width="7.36328125" style="115" customWidth="1"/>
    <col min="16143" max="16143" width="78.6328125" style="115" customWidth="1"/>
    <col min="16144" max="16144" width="0" style="115" hidden="1" customWidth="1"/>
    <col min="16145" max="16145" width="12.36328125" style="115" customWidth="1"/>
    <col min="16146" max="16149" width="3.6328125" style="115" customWidth="1"/>
    <col min="16150" max="16161" width="7.6328125" style="115" customWidth="1"/>
    <col min="16162" max="16165" width="4.54296875" style="115" bestFit="1" customWidth="1"/>
    <col min="16166" max="16166" width="3.6328125" style="115" customWidth="1"/>
    <col min="16167" max="16384" width="11.453125" style="115"/>
  </cols>
  <sheetData>
    <row r="2" spans="2:37" ht="24.9" customHeight="1" x14ac:dyDescent="0.35">
      <c r="B2" s="235" t="s">
        <v>457</v>
      </c>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5"/>
      <c r="AG2" s="235"/>
      <c r="AH2" s="235"/>
      <c r="AI2" s="235"/>
      <c r="AJ2" s="235"/>
      <c r="AK2" s="235"/>
    </row>
    <row r="3" spans="2:37" ht="24.9" customHeight="1" x14ac:dyDescent="0.35">
      <c r="B3" s="235" t="s">
        <v>464</v>
      </c>
      <c r="C3" s="235"/>
      <c r="D3" s="235"/>
      <c r="E3" s="235"/>
      <c r="F3" s="235"/>
      <c r="G3" s="235"/>
      <c r="H3" s="235"/>
      <c r="I3" s="235"/>
      <c r="J3" s="235"/>
      <c r="K3" s="235"/>
      <c r="L3" s="235"/>
      <c r="M3" s="235"/>
      <c r="N3" s="235"/>
      <c r="O3" s="235"/>
      <c r="P3" s="235"/>
      <c r="Q3" s="235"/>
      <c r="R3" s="235"/>
      <c r="S3" s="235"/>
      <c r="T3" s="235"/>
      <c r="U3" s="235"/>
      <c r="V3" s="235"/>
      <c r="W3" s="235"/>
      <c r="X3" s="235"/>
      <c r="Y3" s="235"/>
      <c r="Z3" s="235"/>
      <c r="AA3" s="235"/>
      <c r="AB3" s="235"/>
      <c r="AC3" s="235"/>
      <c r="AD3" s="235"/>
      <c r="AE3" s="235"/>
      <c r="AF3" s="235"/>
      <c r="AG3" s="235"/>
      <c r="AH3" s="235"/>
      <c r="AI3" s="235"/>
      <c r="AJ3" s="235"/>
      <c r="AK3" s="235"/>
    </row>
    <row r="4" spans="2:37" ht="14.5" thickBot="1" x14ac:dyDescent="0.4"/>
    <row r="5" spans="2:37" ht="14.5" thickBot="1" x14ac:dyDescent="0.4">
      <c r="B5" s="236" t="s">
        <v>458</v>
      </c>
      <c r="C5" s="238" t="s">
        <v>459</v>
      </c>
      <c r="D5" s="238" t="s">
        <v>460</v>
      </c>
      <c r="E5" s="181" t="s">
        <v>175</v>
      </c>
      <c r="F5" s="240">
        <v>1</v>
      </c>
      <c r="G5" s="241"/>
      <c r="H5" s="241"/>
      <c r="I5" s="241"/>
      <c r="J5" s="241">
        <v>2</v>
      </c>
      <c r="K5" s="241"/>
      <c r="L5" s="241"/>
      <c r="M5" s="242"/>
      <c r="N5" s="231">
        <v>3</v>
      </c>
      <c r="O5" s="231"/>
      <c r="P5" s="231"/>
      <c r="Q5" s="232"/>
      <c r="R5" s="230">
        <v>4</v>
      </c>
      <c r="S5" s="231"/>
      <c r="T5" s="231"/>
      <c r="U5" s="232"/>
      <c r="V5" s="230">
        <v>5</v>
      </c>
      <c r="W5" s="231"/>
      <c r="X5" s="231"/>
      <c r="Y5" s="232"/>
      <c r="Z5" s="230">
        <v>6</v>
      </c>
      <c r="AA5" s="231"/>
      <c r="AB5" s="231"/>
      <c r="AC5" s="232"/>
      <c r="AD5" s="230">
        <v>7</v>
      </c>
      <c r="AE5" s="231"/>
      <c r="AF5" s="231"/>
      <c r="AG5" s="232"/>
      <c r="AH5" s="233">
        <v>8</v>
      </c>
      <c r="AI5" s="233"/>
      <c r="AJ5" s="233"/>
      <c r="AK5" s="234"/>
    </row>
    <row r="6" spans="2:37" s="117" customFormat="1" ht="20.25" customHeight="1" thickBot="1" x14ac:dyDescent="0.4">
      <c r="B6" s="237"/>
      <c r="C6" s="239"/>
      <c r="D6" s="239"/>
      <c r="E6" s="181" t="s">
        <v>461</v>
      </c>
      <c r="F6" s="182">
        <v>1</v>
      </c>
      <c r="G6" s="183">
        <f>+F6+1</f>
        <v>2</v>
      </c>
      <c r="H6" s="183">
        <f>+G6+1</f>
        <v>3</v>
      </c>
      <c r="I6" s="183">
        <f>+H6+1</f>
        <v>4</v>
      </c>
      <c r="J6" s="183">
        <f>+I6+1</f>
        <v>5</v>
      </c>
      <c r="K6" s="183">
        <f t="shared" ref="K6:AK6" si="0">+J6+1</f>
        <v>6</v>
      </c>
      <c r="L6" s="183">
        <f t="shared" si="0"/>
        <v>7</v>
      </c>
      <c r="M6" s="184">
        <f t="shared" si="0"/>
        <v>8</v>
      </c>
      <c r="N6" s="185">
        <f t="shared" si="0"/>
        <v>9</v>
      </c>
      <c r="O6" s="186">
        <f t="shared" si="0"/>
        <v>10</v>
      </c>
      <c r="P6" s="186">
        <f t="shared" si="0"/>
        <v>11</v>
      </c>
      <c r="Q6" s="186">
        <f t="shared" si="0"/>
        <v>12</v>
      </c>
      <c r="R6" s="186">
        <f t="shared" si="0"/>
        <v>13</v>
      </c>
      <c r="S6" s="186">
        <f t="shared" si="0"/>
        <v>14</v>
      </c>
      <c r="T6" s="186">
        <f t="shared" si="0"/>
        <v>15</v>
      </c>
      <c r="U6" s="186">
        <f t="shared" si="0"/>
        <v>16</v>
      </c>
      <c r="V6" s="186">
        <f t="shared" si="0"/>
        <v>17</v>
      </c>
      <c r="W6" s="186">
        <f t="shared" si="0"/>
        <v>18</v>
      </c>
      <c r="X6" s="186">
        <f t="shared" si="0"/>
        <v>19</v>
      </c>
      <c r="Y6" s="186">
        <f t="shared" si="0"/>
        <v>20</v>
      </c>
      <c r="Z6" s="186">
        <f t="shared" si="0"/>
        <v>21</v>
      </c>
      <c r="AA6" s="186">
        <f t="shared" si="0"/>
        <v>22</v>
      </c>
      <c r="AB6" s="186">
        <f t="shared" si="0"/>
        <v>23</v>
      </c>
      <c r="AC6" s="186">
        <f t="shared" si="0"/>
        <v>24</v>
      </c>
      <c r="AD6" s="186">
        <f t="shared" si="0"/>
        <v>25</v>
      </c>
      <c r="AE6" s="186">
        <f t="shared" si="0"/>
        <v>26</v>
      </c>
      <c r="AF6" s="186">
        <f t="shared" si="0"/>
        <v>27</v>
      </c>
      <c r="AG6" s="186">
        <f t="shared" si="0"/>
        <v>28</v>
      </c>
      <c r="AH6" s="187">
        <f>+AG6+1</f>
        <v>29</v>
      </c>
      <c r="AI6" s="186">
        <f t="shared" si="0"/>
        <v>30</v>
      </c>
      <c r="AJ6" s="186">
        <f t="shared" si="0"/>
        <v>31</v>
      </c>
      <c r="AK6" s="188">
        <f t="shared" si="0"/>
        <v>32</v>
      </c>
    </row>
    <row r="7" spans="2:37" ht="15" customHeight="1" thickBot="1" x14ac:dyDescent="0.4">
      <c r="B7" s="204"/>
      <c r="C7" s="205" t="s">
        <v>462</v>
      </c>
      <c r="D7" s="206"/>
      <c r="E7" s="207"/>
      <c r="F7" s="118"/>
      <c r="G7" s="119"/>
      <c r="H7" s="119"/>
      <c r="I7" s="119"/>
      <c r="J7" s="119"/>
      <c r="K7" s="119"/>
      <c r="L7" s="119"/>
      <c r="M7" s="120"/>
      <c r="AH7" s="178"/>
      <c r="AI7" s="179"/>
      <c r="AJ7" s="179"/>
      <c r="AK7" s="180"/>
    </row>
    <row r="8" spans="2:37" ht="18" customHeight="1" x14ac:dyDescent="0.35">
      <c r="B8" s="121"/>
      <c r="C8" s="122" t="s">
        <v>462</v>
      </c>
      <c r="D8" s="123"/>
      <c r="E8" s="124">
        <f>SUM(F8:AK8)</f>
        <v>8</v>
      </c>
      <c r="F8" s="218">
        <v>1</v>
      </c>
      <c r="G8" s="219">
        <v>1</v>
      </c>
      <c r="H8" s="219">
        <v>1</v>
      </c>
      <c r="I8" s="219">
        <v>1</v>
      </c>
      <c r="J8" s="219">
        <v>1</v>
      </c>
      <c r="K8" s="219">
        <v>1</v>
      </c>
      <c r="L8" s="219">
        <v>1</v>
      </c>
      <c r="M8" s="220">
        <v>1</v>
      </c>
      <c r="N8" s="189"/>
      <c r="O8" s="190"/>
      <c r="P8" s="190"/>
      <c r="Q8" s="190"/>
      <c r="R8" s="190"/>
      <c r="S8" s="190"/>
      <c r="T8" s="190"/>
      <c r="U8" s="190"/>
      <c r="V8" s="190"/>
      <c r="W8" s="190"/>
      <c r="X8" s="190"/>
      <c r="Y8" s="190"/>
      <c r="Z8" s="190"/>
      <c r="AA8" s="190"/>
      <c r="AB8" s="190"/>
      <c r="AC8" s="190"/>
      <c r="AD8" s="190"/>
      <c r="AE8" s="190"/>
      <c r="AF8" s="190"/>
      <c r="AG8" s="190"/>
      <c r="AH8" s="125"/>
      <c r="AI8" s="126"/>
      <c r="AJ8" s="126"/>
      <c r="AK8" s="127"/>
    </row>
    <row r="9" spans="2:37" ht="18" customHeight="1" thickBot="1" x14ac:dyDescent="0.4">
      <c r="B9" s="136"/>
      <c r="C9" s="162"/>
      <c r="D9" s="163"/>
      <c r="E9" s="156"/>
      <c r="F9" s="177"/>
      <c r="G9" s="150"/>
      <c r="H9" s="150"/>
      <c r="I9" s="150"/>
      <c r="J9" s="150"/>
      <c r="K9" s="150"/>
      <c r="L9" s="150"/>
      <c r="M9" s="176"/>
      <c r="N9" s="141"/>
      <c r="O9" s="140"/>
      <c r="P9" s="140"/>
      <c r="Q9" s="140"/>
      <c r="R9" s="140"/>
      <c r="S9" s="140"/>
      <c r="T9" s="140"/>
      <c r="U9" s="140"/>
      <c r="V9" s="140"/>
      <c r="W9" s="140"/>
      <c r="X9" s="140"/>
      <c r="Y9" s="140"/>
      <c r="Z9" s="140"/>
      <c r="AA9" s="140"/>
      <c r="AB9" s="140"/>
      <c r="AC9" s="140"/>
      <c r="AD9" s="140"/>
      <c r="AE9" s="140"/>
      <c r="AF9" s="140"/>
      <c r="AG9" s="140"/>
      <c r="AH9" s="165"/>
      <c r="AI9" s="142"/>
      <c r="AJ9" s="142"/>
      <c r="AK9" s="143"/>
    </row>
    <row r="10" spans="2:37" ht="15" customHeight="1" thickBot="1" x14ac:dyDescent="0.4">
      <c r="B10" s="192" t="str">
        <f>+'Propuesta Economica (OFICIAL)'!B18</f>
        <v>A</v>
      </c>
      <c r="C10" s="193" t="str">
        <f>+'Propuesta Economica (OFICIAL)'!C18:G18</f>
        <v>SEDE EDIFICIO ANTIGUO TELECOM</v>
      </c>
      <c r="D10" s="194"/>
      <c r="E10" s="195"/>
      <c r="F10" s="118"/>
      <c r="G10" s="119"/>
      <c r="H10" s="119"/>
      <c r="I10" s="119"/>
      <c r="J10" s="119"/>
      <c r="K10" s="119"/>
      <c r="L10" s="119"/>
      <c r="M10" s="120"/>
      <c r="N10" s="119"/>
      <c r="O10" s="119"/>
      <c r="P10" s="119"/>
      <c r="Q10" s="119"/>
      <c r="R10" s="119"/>
      <c r="S10" s="119"/>
      <c r="T10" s="119"/>
      <c r="U10" s="119"/>
      <c r="V10" s="119"/>
      <c r="W10" s="119"/>
      <c r="X10" s="119"/>
      <c r="Y10" s="119"/>
      <c r="Z10" s="119"/>
      <c r="AA10" s="119"/>
      <c r="AB10" s="119"/>
      <c r="AC10" s="119"/>
      <c r="AD10" s="119"/>
      <c r="AE10" s="119"/>
      <c r="AF10" s="119"/>
      <c r="AG10" s="119"/>
      <c r="AH10" s="118"/>
      <c r="AI10" s="119"/>
      <c r="AJ10" s="119"/>
      <c r="AK10" s="120"/>
    </row>
    <row r="11" spans="2:37" ht="18" customHeight="1" x14ac:dyDescent="0.35">
      <c r="B11" s="158">
        <f>+'Propuesta Economica (OFICIAL)'!B19</f>
        <v>1</v>
      </c>
      <c r="C11" s="191" t="s">
        <v>16</v>
      </c>
      <c r="D11" s="128">
        <v>8259150.3799999999</v>
      </c>
      <c r="E11" s="129">
        <f>SUM(F11:AK11)</f>
        <v>4</v>
      </c>
      <c r="F11" s="130"/>
      <c r="G11" s="131"/>
      <c r="H11" s="131"/>
      <c r="I11" s="131"/>
      <c r="J11" s="131"/>
      <c r="K11" s="131"/>
      <c r="L11" s="131"/>
      <c r="M11" s="132"/>
      <c r="N11" s="133">
        <v>1</v>
      </c>
      <c r="O11" s="133">
        <v>1</v>
      </c>
      <c r="P11" s="133">
        <v>1</v>
      </c>
      <c r="Q11" s="133">
        <v>1</v>
      </c>
      <c r="R11" s="212"/>
      <c r="S11" s="212"/>
      <c r="T11" s="212"/>
      <c r="U11" s="212"/>
      <c r="V11" s="212"/>
      <c r="W11" s="212"/>
      <c r="X11" s="212"/>
      <c r="Y11" s="212"/>
      <c r="Z11" s="212"/>
      <c r="AA11" s="212"/>
      <c r="AB11" s="212"/>
      <c r="AC11" s="212"/>
      <c r="AD11" s="212"/>
      <c r="AE11" s="212"/>
      <c r="AF11" s="212"/>
      <c r="AG11" s="212"/>
      <c r="AH11" s="159"/>
      <c r="AI11" s="160"/>
      <c r="AJ11" s="160"/>
      <c r="AK11" s="161"/>
    </row>
    <row r="12" spans="2:37" ht="18" customHeight="1" x14ac:dyDescent="0.35">
      <c r="B12" s="145"/>
      <c r="C12" s="146"/>
      <c r="D12" s="196"/>
      <c r="E12" s="148"/>
      <c r="F12" s="177"/>
      <c r="G12" s="150"/>
      <c r="H12" s="150"/>
      <c r="I12" s="150"/>
      <c r="J12" s="150"/>
      <c r="K12" s="150"/>
      <c r="L12" s="150"/>
      <c r="M12" s="176"/>
      <c r="N12" s="149"/>
      <c r="O12" s="150"/>
      <c r="P12" s="150"/>
      <c r="Q12" s="150"/>
      <c r="R12" s="150"/>
      <c r="S12" s="150"/>
      <c r="T12" s="150"/>
      <c r="U12" s="150"/>
      <c r="V12" s="150"/>
      <c r="W12" s="150"/>
      <c r="X12" s="150"/>
      <c r="Y12" s="150"/>
      <c r="Z12" s="150"/>
      <c r="AA12" s="150"/>
      <c r="AB12" s="150"/>
      <c r="AC12" s="150"/>
      <c r="AD12" s="150"/>
      <c r="AE12" s="150"/>
      <c r="AF12" s="150"/>
      <c r="AG12" s="152"/>
      <c r="AH12" s="153"/>
      <c r="AI12" s="154"/>
      <c r="AJ12" s="154"/>
      <c r="AK12" s="155"/>
    </row>
    <row r="13" spans="2:37" ht="18" customHeight="1" x14ac:dyDescent="0.35">
      <c r="B13" s="145">
        <f>+'Propuesta Economica (OFICIAL)'!B30</f>
        <v>2</v>
      </c>
      <c r="C13" s="146" t="s">
        <v>27</v>
      </c>
      <c r="D13" s="147">
        <v>4041612.3800000004</v>
      </c>
      <c r="E13" s="148">
        <f>SUM(F13:AK13)</f>
        <v>2</v>
      </c>
      <c r="F13" s="177"/>
      <c r="G13" s="150"/>
      <c r="H13" s="150"/>
      <c r="I13" s="150"/>
      <c r="J13" s="150"/>
      <c r="K13" s="150"/>
      <c r="L13" s="150"/>
      <c r="M13" s="176"/>
      <c r="N13" s="213"/>
      <c r="O13" s="214"/>
      <c r="P13" s="151">
        <v>1</v>
      </c>
      <c r="Q13" s="151">
        <v>1</v>
      </c>
      <c r="R13" s="214"/>
      <c r="S13" s="214"/>
      <c r="T13" s="214"/>
      <c r="U13" s="214"/>
      <c r="V13" s="214"/>
      <c r="W13" s="214"/>
      <c r="X13" s="214"/>
      <c r="Y13" s="214"/>
      <c r="Z13" s="214"/>
      <c r="AA13" s="214"/>
      <c r="AB13" s="214"/>
      <c r="AC13" s="214"/>
      <c r="AD13" s="214"/>
      <c r="AE13" s="214"/>
      <c r="AF13" s="214"/>
      <c r="AG13" s="214"/>
      <c r="AH13" s="153"/>
      <c r="AI13" s="154"/>
      <c r="AJ13" s="154"/>
      <c r="AK13" s="155"/>
    </row>
    <row r="14" spans="2:37" ht="18" customHeight="1" x14ac:dyDescent="0.35">
      <c r="B14" s="145"/>
      <c r="C14" s="146"/>
      <c r="D14" s="196"/>
      <c r="E14" s="148"/>
      <c r="F14" s="177"/>
      <c r="G14" s="150"/>
      <c r="H14" s="150"/>
      <c r="I14" s="150"/>
      <c r="J14" s="150"/>
      <c r="K14" s="150"/>
      <c r="L14" s="150"/>
      <c r="M14" s="176"/>
      <c r="N14" s="149"/>
      <c r="O14" s="150"/>
      <c r="P14" s="150"/>
      <c r="Q14" s="150"/>
      <c r="R14" s="150"/>
      <c r="S14" s="150"/>
      <c r="T14" s="150"/>
      <c r="U14" s="150"/>
      <c r="V14" s="150"/>
      <c r="W14" s="150"/>
      <c r="X14" s="150"/>
      <c r="Y14" s="150"/>
      <c r="Z14" s="150"/>
      <c r="AA14" s="150"/>
      <c r="AB14" s="150"/>
      <c r="AC14" s="150"/>
      <c r="AD14" s="150"/>
      <c r="AE14" s="150"/>
      <c r="AF14" s="150"/>
      <c r="AG14" s="150"/>
      <c r="AH14" s="153"/>
      <c r="AI14" s="154"/>
      <c r="AJ14" s="154"/>
      <c r="AK14" s="155"/>
    </row>
    <row r="15" spans="2:37" ht="18" customHeight="1" x14ac:dyDescent="0.35">
      <c r="B15" s="145">
        <f>+'Propuesta Economica (OFICIAL)'!B36</f>
        <v>3</v>
      </c>
      <c r="C15" s="146" t="s">
        <v>226</v>
      </c>
      <c r="D15" s="147">
        <v>3300180</v>
      </c>
      <c r="E15" s="148">
        <f>SUM(F15:AK15)</f>
        <v>12</v>
      </c>
      <c r="F15" s="177"/>
      <c r="G15" s="150"/>
      <c r="H15" s="150"/>
      <c r="I15" s="150"/>
      <c r="J15" s="150"/>
      <c r="K15" s="150"/>
      <c r="L15" s="150"/>
      <c r="M15" s="176"/>
      <c r="N15" s="213"/>
      <c r="O15" s="214"/>
      <c r="P15" s="151">
        <v>1</v>
      </c>
      <c r="Q15" s="151">
        <v>1</v>
      </c>
      <c r="R15" s="151">
        <v>1</v>
      </c>
      <c r="S15" s="151">
        <v>1</v>
      </c>
      <c r="T15" s="151">
        <v>1</v>
      </c>
      <c r="U15" s="151">
        <v>1</v>
      </c>
      <c r="V15" s="151">
        <v>1</v>
      </c>
      <c r="W15" s="151">
        <v>1</v>
      </c>
      <c r="X15" s="151">
        <v>1</v>
      </c>
      <c r="Y15" s="151">
        <v>1</v>
      </c>
      <c r="Z15" s="151">
        <v>1</v>
      </c>
      <c r="AA15" s="151">
        <v>1</v>
      </c>
      <c r="AB15" s="214"/>
      <c r="AC15" s="214"/>
      <c r="AD15" s="214"/>
      <c r="AE15" s="214"/>
      <c r="AF15" s="214"/>
      <c r="AG15" s="214"/>
      <c r="AH15" s="153"/>
      <c r="AI15" s="154"/>
      <c r="AJ15" s="154"/>
      <c r="AK15" s="155"/>
    </row>
    <row r="16" spans="2:37" ht="18" customHeight="1" x14ac:dyDescent="0.35">
      <c r="B16" s="145"/>
      <c r="C16" s="146"/>
      <c r="D16" s="196"/>
      <c r="E16" s="148"/>
      <c r="F16" s="177"/>
      <c r="G16" s="150"/>
      <c r="H16" s="150"/>
      <c r="I16" s="150"/>
      <c r="J16" s="150"/>
      <c r="K16" s="150"/>
      <c r="L16" s="150"/>
      <c r="M16" s="176"/>
      <c r="N16" s="149"/>
      <c r="O16" s="150"/>
      <c r="P16" s="150"/>
      <c r="Q16" s="150"/>
      <c r="R16" s="150"/>
      <c r="S16" s="150"/>
      <c r="T16" s="150"/>
      <c r="U16" s="150"/>
      <c r="V16" s="150"/>
      <c r="W16" s="150"/>
      <c r="X16" s="150"/>
      <c r="Y16" s="150"/>
      <c r="Z16" s="150"/>
      <c r="AA16" s="150"/>
      <c r="AB16" s="150"/>
      <c r="AC16" s="150"/>
      <c r="AD16" s="150"/>
      <c r="AE16" s="150"/>
      <c r="AF16" s="150"/>
      <c r="AG16" s="150"/>
      <c r="AH16" s="153"/>
      <c r="AI16" s="154"/>
      <c r="AJ16" s="154"/>
      <c r="AK16" s="155"/>
    </row>
    <row r="17" spans="2:37" ht="18" customHeight="1" x14ac:dyDescent="0.35">
      <c r="B17" s="145">
        <f>+'Propuesta Economica (OFICIAL)'!B44</f>
        <v>4</v>
      </c>
      <c r="C17" s="146" t="s">
        <v>343</v>
      </c>
      <c r="D17" s="147">
        <v>675558</v>
      </c>
      <c r="E17" s="148">
        <f>SUM(F17:AK17)</f>
        <v>4</v>
      </c>
      <c r="F17" s="177"/>
      <c r="G17" s="150"/>
      <c r="H17" s="150"/>
      <c r="I17" s="150"/>
      <c r="J17" s="150"/>
      <c r="K17" s="150"/>
      <c r="L17" s="150"/>
      <c r="M17" s="176"/>
      <c r="N17" s="213"/>
      <c r="O17" s="214"/>
      <c r="P17" s="214"/>
      <c r="Q17" s="214"/>
      <c r="R17" s="151">
        <v>1</v>
      </c>
      <c r="S17" s="151">
        <v>1</v>
      </c>
      <c r="T17" s="151">
        <v>1</v>
      </c>
      <c r="U17" s="151">
        <v>1</v>
      </c>
      <c r="V17" s="214"/>
      <c r="W17" s="214"/>
      <c r="X17" s="214"/>
      <c r="Y17" s="214"/>
      <c r="Z17" s="214"/>
      <c r="AA17" s="214"/>
      <c r="AB17" s="214"/>
      <c r="AC17" s="214"/>
      <c r="AD17" s="214"/>
      <c r="AE17" s="214"/>
      <c r="AF17" s="214"/>
      <c r="AG17" s="214"/>
      <c r="AH17" s="153"/>
      <c r="AI17" s="154"/>
      <c r="AJ17" s="154"/>
      <c r="AK17" s="155"/>
    </row>
    <row r="18" spans="2:37" ht="18" customHeight="1" x14ac:dyDescent="0.35">
      <c r="B18" s="145"/>
      <c r="C18" s="146"/>
      <c r="D18" s="196"/>
      <c r="E18" s="148"/>
      <c r="F18" s="177"/>
      <c r="G18" s="150"/>
      <c r="H18" s="150"/>
      <c r="I18" s="150"/>
      <c r="J18" s="150"/>
      <c r="K18" s="150"/>
      <c r="L18" s="150"/>
      <c r="M18" s="176"/>
      <c r="N18" s="149"/>
      <c r="O18" s="150"/>
      <c r="P18" s="150"/>
      <c r="Q18" s="150"/>
      <c r="R18" s="150"/>
      <c r="S18" s="150"/>
      <c r="T18" s="150"/>
      <c r="U18" s="150"/>
      <c r="V18" s="150"/>
      <c r="W18" s="150"/>
      <c r="X18" s="150"/>
      <c r="Y18" s="150"/>
      <c r="Z18" s="150"/>
      <c r="AA18" s="150"/>
      <c r="AB18" s="150"/>
      <c r="AC18" s="150"/>
      <c r="AD18" s="150"/>
      <c r="AE18" s="150"/>
      <c r="AF18" s="150"/>
      <c r="AG18" s="150"/>
      <c r="AH18" s="153"/>
      <c r="AI18" s="154"/>
      <c r="AJ18" s="154"/>
      <c r="AK18" s="155"/>
    </row>
    <row r="19" spans="2:37" ht="18" customHeight="1" x14ac:dyDescent="0.35">
      <c r="B19" s="145">
        <f>+'Propuesta Economica (OFICIAL)'!B60</f>
        <v>5</v>
      </c>
      <c r="C19" s="146" t="s">
        <v>322</v>
      </c>
      <c r="D19" s="147">
        <v>241800</v>
      </c>
      <c r="E19" s="148">
        <f>SUM(F19:AK19)</f>
        <v>4</v>
      </c>
      <c r="F19" s="177"/>
      <c r="G19" s="150"/>
      <c r="H19" s="150"/>
      <c r="I19" s="150"/>
      <c r="J19" s="150"/>
      <c r="K19" s="150"/>
      <c r="L19" s="150"/>
      <c r="M19" s="176"/>
      <c r="N19" s="213"/>
      <c r="O19" s="214"/>
      <c r="P19" s="214"/>
      <c r="Q19" s="214"/>
      <c r="R19" s="214"/>
      <c r="S19" s="214"/>
      <c r="T19" s="151">
        <v>1</v>
      </c>
      <c r="U19" s="151">
        <v>1</v>
      </c>
      <c r="V19" s="151">
        <v>1</v>
      </c>
      <c r="W19" s="151">
        <v>1</v>
      </c>
      <c r="X19" s="214"/>
      <c r="Y19" s="214"/>
      <c r="Z19" s="214"/>
      <c r="AA19" s="214"/>
      <c r="AB19" s="214"/>
      <c r="AC19" s="214"/>
      <c r="AD19" s="214"/>
      <c r="AE19" s="214"/>
      <c r="AF19" s="214"/>
      <c r="AG19" s="214"/>
      <c r="AH19" s="153"/>
      <c r="AI19" s="154"/>
      <c r="AJ19" s="154"/>
      <c r="AK19" s="155"/>
    </row>
    <row r="20" spans="2:37" ht="18" customHeight="1" x14ac:dyDescent="0.35">
      <c r="B20" s="145"/>
      <c r="C20" s="146"/>
      <c r="D20" s="196"/>
      <c r="E20" s="148"/>
      <c r="F20" s="177"/>
      <c r="G20" s="150"/>
      <c r="H20" s="150"/>
      <c r="I20" s="150"/>
      <c r="J20" s="150"/>
      <c r="K20" s="150"/>
      <c r="L20" s="150"/>
      <c r="M20" s="176"/>
      <c r="N20" s="149"/>
      <c r="O20" s="150"/>
      <c r="P20" s="150"/>
      <c r="Q20" s="150"/>
      <c r="R20" s="150"/>
      <c r="S20" s="150"/>
      <c r="T20" s="150"/>
      <c r="U20" s="150"/>
      <c r="V20" s="150"/>
      <c r="W20" s="150"/>
      <c r="X20" s="150"/>
      <c r="Y20" s="150"/>
      <c r="Z20" s="150"/>
      <c r="AA20" s="150"/>
      <c r="AB20" s="150"/>
      <c r="AC20" s="150"/>
      <c r="AD20" s="150"/>
      <c r="AE20" s="150"/>
      <c r="AF20" s="150"/>
      <c r="AG20" s="150"/>
      <c r="AH20" s="153"/>
      <c r="AI20" s="154"/>
      <c r="AJ20" s="154"/>
      <c r="AK20" s="155"/>
    </row>
    <row r="21" spans="2:37" ht="18" customHeight="1" x14ac:dyDescent="0.35">
      <c r="B21" s="145">
        <f>+'Propuesta Economica (OFICIAL)'!B66</f>
        <v>6</v>
      </c>
      <c r="C21" s="146" t="s">
        <v>34</v>
      </c>
      <c r="D21" s="147">
        <v>0</v>
      </c>
      <c r="E21" s="148">
        <f>SUM(F21:AK21)</f>
        <v>4</v>
      </c>
      <c r="F21" s="177"/>
      <c r="G21" s="150"/>
      <c r="H21" s="150"/>
      <c r="I21" s="150"/>
      <c r="J21" s="150"/>
      <c r="K21" s="150"/>
      <c r="L21" s="150"/>
      <c r="M21" s="176"/>
      <c r="N21" s="213"/>
      <c r="O21" s="214"/>
      <c r="P21" s="214"/>
      <c r="Q21" s="214"/>
      <c r="R21" s="214"/>
      <c r="S21" s="214"/>
      <c r="T21" s="151">
        <v>1</v>
      </c>
      <c r="U21" s="151">
        <v>1</v>
      </c>
      <c r="V21" s="151">
        <v>1</v>
      </c>
      <c r="W21" s="151">
        <v>1</v>
      </c>
      <c r="X21" s="214"/>
      <c r="Y21" s="214"/>
      <c r="Z21" s="214"/>
      <c r="AA21" s="214"/>
      <c r="AB21" s="214"/>
      <c r="AC21" s="214"/>
      <c r="AD21" s="214"/>
      <c r="AE21" s="214"/>
      <c r="AF21" s="214"/>
      <c r="AG21" s="214"/>
      <c r="AH21" s="153"/>
      <c r="AI21" s="154"/>
      <c r="AJ21" s="154"/>
      <c r="AK21" s="155"/>
    </row>
    <row r="22" spans="2:37" ht="18" customHeight="1" x14ac:dyDescent="0.35">
      <c r="B22" s="145"/>
      <c r="C22" s="146"/>
      <c r="D22" s="196"/>
      <c r="E22" s="148"/>
      <c r="F22" s="177"/>
      <c r="G22" s="150"/>
      <c r="H22" s="150"/>
      <c r="I22" s="150"/>
      <c r="J22" s="150"/>
      <c r="K22" s="150"/>
      <c r="L22" s="150"/>
      <c r="M22" s="176"/>
      <c r="N22" s="149"/>
      <c r="O22" s="150"/>
      <c r="P22" s="150"/>
      <c r="Q22" s="150"/>
      <c r="R22" s="150"/>
      <c r="S22" s="150"/>
      <c r="T22" s="150"/>
      <c r="U22" s="150"/>
      <c r="V22" s="150"/>
      <c r="W22" s="150"/>
      <c r="X22" s="150"/>
      <c r="Y22" s="150"/>
      <c r="Z22" s="150"/>
      <c r="AA22" s="150"/>
      <c r="AB22" s="150"/>
      <c r="AC22" s="150"/>
      <c r="AD22" s="150"/>
      <c r="AE22" s="150"/>
      <c r="AF22" s="150"/>
      <c r="AG22" s="150"/>
      <c r="AH22" s="153"/>
      <c r="AI22" s="154"/>
      <c r="AJ22" s="154"/>
      <c r="AK22" s="155"/>
    </row>
    <row r="23" spans="2:37" ht="18" customHeight="1" x14ac:dyDescent="0.35">
      <c r="B23" s="145">
        <f>+'Propuesta Economica (OFICIAL)'!B82</f>
        <v>7</v>
      </c>
      <c r="C23" s="146" t="s">
        <v>323</v>
      </c>
      <c r="D23" s="147">
        <v>0</v>
      </c>
      <c r="E23" s="148">
        <f>SUM(F23:AK23)</f>
        <v>4</v>
      </c>
      <c r="F23" s="177"/>
      <c r="G23" s="150"/>
      <c r="H23" s="150"/>
      <c r="I23" s="150"/>
      <c r="J23" s="150"/>
      <c r="K23" s="150"/>
      <c r="L23" s="150"/>
      <c r="M23" s="176"/>
      <c r="N23" s="213"/>
      <c r="O23" s="214"/>
      <c r="P23" s="214"/>
      <c r="Q23" s="214"/>
      <c r="R23" s="214"/>
      <c r="S23" s="214"/>
      <c r="T23" s="151">
        <v>1</v>
      </c>
      <c r="U23" s="151">
        <v>1</v>
      </c>
      <c r="V23" s="151">
        <v>1</v>
      </c>
      <c r="W23" s="151">
        <v>1</v>
      </c>
      <c r="X23" s="214"/>
      <c r="Y23" s="214"/>
      <c r="Z23" s="214"/>
      <c r="AA23" s="214"/>
      <c r="AB23" s="214"/>
      <c r="AC23" s="214"/>
      <c r="AD23" s="214"/>
      <c r="AE23" s="214"/>
      <c r="AF23" s="214"/>
      <c r="AG23" s="214"/>
      <c r="AH23" s="153"/>
      <c r="AI23" s="154"/>
      <c r="AJ23" s="154"/>
      <c r="AK23" s="155"/>
    </row>
    <row r="24" spans="2:37" ht="18" customHeight="1" x14ac:dyDescent="0.35">
      <c r="B24" s="145"/>
      <c r="C24" s="146"/>
      <c r="D24" s="196"/>
      <c r="E24" s="148"/>
      <c r="F24" s="177"/>
      <c r="G24" s="150"/>
      <c r="H24" s="150"/>
      <c r="I24" s="150"/>
      <c r="J24" s="150"/>
      <c r="K24" s="150"/>
      <c r="L24" s="150"/>
      <c r="M24" s="176"/>
      <c r="N24" s="213"/>
      <c r="O24" s="214"/>
      <c r="P24" s="214"/>
      <c r="Q24" s="214"/>
      <c r="R24" s="214"/>
      <c r="S24" s="214"/>
      <c r="T24" s="150"/>
      <c r="U24" s="150"/>
      <c r="V24" s="150"/>
      <c r="W24" s="150"/>
      <c r="X24" s="150"/>
      <c r="Y24" s="150"/>
      <c r="Z24" s="150"/>
      <c r="AA24" s="150"/>
      <c r="AB24" s="150"/>
      <c r="AC24" s="150"/>
      <c r="AD24" s="150"/>
      <c r="AE24" s="150"/>
      <c r="AF24" s="150"/>
      <c r="AG24" s="150"/>
      <c r="AH24" s="153"/>
      <c r="AI24" s="154"/>
      <c r="AJ24" s="154"/>
      <c r="AK24" s="155"/>
    </row>
    <row r="25" spans="2:37" ht="31.25" customHeight="1" x14ac:dyDescent="0.35">
      <c r="B25" s="145">
        <f>+'Propuesta Economica (OFICIAL)'!B95</f>
        <v>8</v>
      </c>
      <c r="C25" s="146" t="s">
        <v>60</v>
      </c>
      <c r="D25" s="147">
        <v>1044125499.3779999</v>
      </c>
      <c r="E25" s="148">
        <f>SUM(F25:AK25)</f>
        <v>2</v>
      </c>
      <c r="F25" s="177"/>
      <c r="G25" s="150"/>
      <c r="H25" s="150"/>
      <c r="I25" s="150"/>
      <c r="J25" s="150"/>
      <c r="K25" s="150"/>
      <c r="L25" s="150"/>
      <c r="M25" s="176"/>
      <c r="N25" s="213"/>
      <c r="O25" s="214"/>
      <c r="P25" s="214"/>
      <c r="Q25" s="214"/>
      <c r="R25" s="214"/>
      <c r="S25" s="214"/>
      <c r="T25" s="214"/>
      <c r="U25" s="214"/>
      <c r="V25" s="151">
        <v>1</v>
      </c>
      <c r="W25" s="151">
        <v>1</v>
      </c>
      <c r="X25" s="214"/>
      <c r="Y25" s="214"/>
      <c r="Z25" s="214"/>
      <c r="AA25" s="214"/>
      <c r="AB25" s="214"/>
      <c r="AC25" s="214"/>
      <c r="AD25" s="214"/>
      <c r="AE25" s="214"/>
      <c r="AF25" s="214"/>
      <c r="AG25" s="214"/>
      <c r="AH25" s="153"/>
      <c r="AI25" s="154"/>
      <c r="AJ25" s="154"/>
      <c r="AK25" s="155"/>
    </row>
    <row r="26" spans="2:37" ht="18" customHeight="1" x14ac:dyDescent="0.35">
      <c r="B26" s="145"/>
      <c r="C26" s="146"/>
      <c r="D26" s="196"/>
      <c r="E26" s="148"/>
      <c r="F26" s="177"/>
      <c r="G26" s="150"/>
      <c r="H26" s="150"/>
      <c r="I26" s="150"/>
      <c r="J26" s="150"/>
      <c r="K26" s="150"/>
      <c r="L26" s="150"/>
      <c r="M26" s="176"/>
      <c r="N26" s="149"/>
      <c r="O26" s="150"/>
      <c r="P26" s="150"/>
      <c r="Q26" s="150"/>
      <c r="R26" s="150"/>
      <c r="S26" s="150"/>
      <c r="T26" s="150"/>
      <c r="U26" s="150"/>
      <c r="V26" s="150"/>
      <c r="W26" s="150"/>
      <c r="X26" s="150"/>
      <c r="Y26" s="150"/>
      <c r="Z26" s="150"/>
      <c r="AA26" s="150"/>
      <c r="AB26" s="150"/>
      <c r="AC26" s="150"/>
      <c r="AD26" s="150"/>
      <c r="AE26" s="150"/>
      <c r="AF26" s="150"/>
      <c r="AG26" s="150"/>
      <c r="AH26" s="153"/>
      <c r="AI26" s="154"/>
      <c r="AJ26" s="154"/>
      <c r="AK26" s="155"/>
    </row>
    <row r="27" spans="2:37" ht="18" customHeight="1" x14ac:dyDescent="0.35">
      <c r="B27" s="145">
        <f>+'Propuesta Economica (OFICIAL)'!B106</f>
        <v>9</v>
      </c>
      <c r="C27" s="146" t="s">
        <v>324</v>
      </c>
      <c r="D27" s="147">
        <v>0</v>
      </c>
      <c r="E27" s="148">
        <f>SUM(F27:AK27)</f>
        <v>4</v>
      </c>
      <c r="F27" s="177"/>
      <c r="G27" s="150"/>
      <c r="H27" s="150"/>
      <c r="I27" s="150"/>
      <c r="J27" s="150"/>
      <c r="K27" s="150"/>
      <c r="L27" s="150"/>
      <c r="M27" s="176"/>
      <c r="N27" s="213"/>
      <c r="O27" s="214"/>
      <c r="P27" s="214"/>
      <c r="Q27" s="214"/>
      <c r="R27" s="214"/>
      <c r="S27" s="214"/>
      <c r="T27" s="214"/>
      <c r="U27" s="214"/>
      <c r="V27" s="214"/>
      <c r="W27" s="214"/>
      <c r="X27" s="151">
        <v>1</v>
      </c>
      <c r="Y27" s="151">
        <v>1</v>
      </c>
      <c r="Z27" s="151">
        <v>1</v>
      </c>
      <c r="AA27" s="151">
        <v>1</v>
      </c>
      <c r="AB27" s="214"/>
      <c r="AC27" s="214"/>
      <c r="AD27" s="214"/>
      <c r="AE27" s="214"/>
      <c r="AF27" s="214"/>
      <c r="AG27" s="214"/>
      <c r="AH27" s="153"/>
      <c r="AI27" s="154"/>
      <c r="AJ27" s="154"/>
      <c r="AK27" s="155"/>
    </row>
    <row r="28" spans="2:37" ht="18" customHeight="1" x14ac:dyDescent="0.35">
      <c r="B28" s="145"/>
      <c r="C28" s="146"/>
      <c r="D28" s="196"/>
      <c r="E28" s="148"/>
      <c r="F28" s="177"/>
      <c r="G28" s="150"/>
      <c r="H28" s="150"/>
      <c r="I28" s="150"/>
      <c r="J28" s="150"/>
      <c r="K28" s="150"/>
      <c r="L28" s="150"/>
      <c r="M28" s="176"/>
      <c r="N28" s="149"/>
      <c r="O28" s="150"/>
      <c r="P28" s="150"/>
      <c r="Q28" s="150"/>
      <c r="R28" s="150"/>
      <c r="S28" s="150"/>
      <c r="T28" s="150"/>
      <c r="U28" s="150"/>
      <c r="V28" s="150"/>
      <c r="W28" s="150"/>
      <c r="X28" s="150"/>
      <c r="Y28" s="150"/>
      <c r="Z28" s="150"/>
      <c r="AA28" s="150"/>
      <c r="AB28" s="150"/>
      <c r="AC28" s="150"/>
      <c r="AD28" s="150"/>
      <c r="AE28" s="150"/>
      <c r="AF28" s="150"/>
      <c r="AG28" s="150"/>
      <c r="AH28" s="153"/>
      <c r="AI28" s="154"/>
      <c r="AJ28" s="154"/>
      <c r="AK28" s="155"/>
    </row>
    <row r="29" spans="2:37" ht="18" customHeight="1" x14ac:dyDescent="0.35">
      <c r="B29" s="145">
        <f>+'Propuesta Economica (OFICIAL)'!B111</f>
        <v>10</v>
      </c>
      <c r="C29" s="146" t="s">
        <v>355</v>
      </c>
      <c r="D29" s="147">
        <v>8041643.870000001</v>
      </c>
      <c r="E29" s="148">
        <f>SUM(F29:AK29)</f>
        <v>2</v>
      </c>
      <c r="F29" s="177"/>
      <c r="G29" s="150"/>
      <c r="H29" s="150"/>
      <c r="I29" s="150"/>
      <c r="J29" s="150"/>
      <c r="K29" s="150"/>
      <c r="L29" s="150"/>
      <c r="M29" s="176"/>
      <c r="N29" s="213"/>
      <c r="O29" s="214"/>
      <c r="P29" s="214"/>
      <c r="Q29" s="214"/>
      <c r="R29" s="214"/>
      <c r="S29" s="214"/>
      <c r="T29" s="214"/>
      <c r="U29" s="214"/>
      <c r="V29" s="214"/>
      <c r="W29" s="214"/>
      <c r="X29" s="214"/>
      <c r="Y29" s="214"/>
      <c r="Z29" s="151">
        <v>1</v>
      </c>
      <c r="AA29" s="151">
        <v>1</v>
      </c>
      <c r="AB29" s="214"/>
      <c r="AC29" s="214"/>
      <c r="AD29" s="214"/>
      <c r="AE29" s="214"/>
      <c r="AF29" s="214"/>
      <c r="AG29" s="214"/>
      <c r="AH29" s="153"/>
      <c r="AI29" s="154"/>
      <c r="AJ29" s="154"/>
      <c r="AK29" s="155"/>
    </row>
    <row r="30" spans="2:37" ht="18" customHeight="1" x14ac:dyDescent="0.35">
      <c r="B30" s="145"/>
      <c r="C30" s="146"/>
      <c r="D30" s="196"/>
      <c r="E30" s="148"/>
      <c r="F30" s="177"/>
      <c r="G30" s="150"/>
      <c r="H30" s="150"/>
      <c r="I30" s="150"/>
      <c r="J30" s="150"/>
      <c r="K30" s="150"/>
      <c r="L30" s="150"/>
      <c r="M30" s="176"/>
      <c r="N30" s="149"/>
      <c r="O30" s="150"/>
      <c r="P30" s="150"/>
      <c r="Q30" s="150"/>
      <c r="R30" s="150"/>
      <c r="S30" s="150"/>
      <c r="T30" s="150"/>
      <c r="U30" s="150"/>
      <c r="V30" s="150"/>
      <c r="W30" s="150"/>
      <c r="X30" s="150"/>
      <c r="Y30" s="150"/>
      <c r="Z30" s="150"/>
      <c r="AA30" s="150"/>
      <c r="AB30" s="150"/>
      <c r="AC30" s="150"/>
      <c r="AD30" s="150"/>
      <c r="AE30" s="150"/>
      <c r="AF30" s="150"/>
      <c r="AG30" s="150"/>
      <c r="AH30" s="153"/>
      <c r="AI30" s="154"/>
      <c r="AJ30" s="154"/>
      <c r="AK30" s="155"/>
    </row>
    <row r="31" spans="2:37" ht="18" customHeight="1" x14ac:dyDescent="0.35">
      <c r="B31" s="145">
        <f>+'Propuesta Economica (OFICIAL)'!B116</f>
        <v>11</v>
      </c>
      <c r="C31" s="146" t="s">
        <v>325</v>
      </c>
      <c r="D31" s="147">
        <v>3587773.15</v>
      </c>
      <c r="E31" s="148">
        <f>SUM(F31:AK31)</f>
        <v>2</v>
      </c>
      <c r="F31" s="177"/>
      <c r="G31" s="150"/>
      <c r="H31" s="150"/>
      <c r="I31" s="150"/>
      <c r="J31" s="150"/>
      <c r="K31" s="150"/>
      <c r="L31" s="150"/>
      <c r="M31" s="176"/>
      <c r="N31" s="213"/>
      <c r="O31" s="214"/>
      <c r="P31" s="214"/>
      <c r="Q31" s="214"/>
      <c r="R31" s="214"/>
      <c r="S31" s="214"/>
      <c r="T31" s="214"/>
      <c r="U31" s="214"/>
      <c r="V31" s="214"/>
      <c r="W31" s="214"/>
      <c r="X31" s="214"/>
      <c r="Y31" s="214"/>
      <c r="Z31" s="151">
        <v>1</v>
      </c>
      <c r="AA31" s="151">
        <v>1</v>
      </c>
      <c r="AB31" s="214"/>
      <c r="AC31" s="214"/>
      <c r="AD31" s="214"/>
      <c r="AE31" s="214"/>
      <c r="AF31" s="214"/>
      <c r="AG31" s="214"/>
      <c r="AH31" s="153"/>
      <c r="AI31" s="154"/>
      <c r="AJ31" s="154"/>
      <c r="AK31" s="155"/>
    </row>
    <row r="32" spans="2:37" ht="18" customHeight="1" x14ac:dyDescent="0.35">
      <c r="B32" s="145"/>
      <c r="C32" s="146"/>
      <c r="D32" s="196"/>
      <c r="E32" s="148"/>
      <c r="F32" s="177"/>
      <c r="G32" s="150"/>
      <c r="H32" s="150"/>
      <c r="I32" s="150"/>
      <c r="J32" s="150"/>
      <c r="K32" s="150"/>
      <c r="L32" s="150"/>
      <c r="M32" s="176"/>
      <c r="N32" s="149"/>
      <c r="O32" s="150"/>
      <c r="P32" s="150"/>
      <c r="Q32" s="150"/>
      <c r="R32" s="150"/>
      <c r="S32" s="150"/>
      <c r="T32" s="150"/>
      <c r="U32" s="150"/>
      <c r="V32" s="150"/>
      <c r="W32" s="150"/>
      <c r="X32" s="150"/>
      <c r="Y32" s="150"/>
      <c r="Z32" s="150"/>
      <c r="AA32" s="150"/>
      <c r="AB32" s="150"/>
      <c r="AC32" s="150"/>
      <c r="AD32" s="150"/>
      <c r="AE32" s="150"/>
      <c r="AF32" s="150"/>
      <c r="AG32" s="150"/>
      <c r="AH32" s="153"/>
      <c r="AI32" s="154"/>
      <c r="AJ32" s="154"/>
      <c r="AK32" s="155"/>
    </row>
    <row r="33" spans="2:37" ht="18" customHeight="1" x14ac:dyDescent="0.35">
      <c r="B33" s="145">
        <f>+'Propuesta Economica (OFICIAL)'!B130</f>
        <v>12</v>
      </c>
      <c r="C33" s="146" t="s">
        <v>206</v>
      </c>
      <c r="D33" s="147">
        <v>2204280</v>
      </c>
      <c r="E33" s="148">
        <f>SUM(F33:AK33)</f>
        <v>8</v>
      </c>
      <c r="F33" s="177"/>
      <c r="G33" s="150"/>
      <c r="H33" s="150"/>
      <c r="I33" s="150"/>
      <c r="J33" s="150"/>
      <c r="K33" s="150"/>
      <c r="L33" s="150"/>
      <c r="M33" s="176"/>
      <c r="N33" s="213"/>
      <c r="O33" s="214"/>
      <c r="P33" s="214"/>
      <c r="Q33" s="214"/>
      <c r="R33" s="214"/>
      <c r="S33" s="214"/>
      <c r="T33" s="214"/>
      <c r="U33" s="214"/>
      <c r="V33" s="214"/>
      <c r="W33" s="214"/>
      <c r="X33" s="151">
        <v>1</v>
      </c>
      <c r="Y33" s="151">
        <v>1</v>
      </c>
      <c r="Z33" s="151">
        <v>1</v>
      </c>
      <c r="AA33" s="151">
        <v>1</v>
      </c>
      <c r="AB33" s="151">
        <v>1</v>
      </c>
      <c r="AC33" s="151">
        <v>1</v>
      </c>
      <c r="AD33" s="151">
        <v>1</v>
      </c>
      <c r="AE33" s="151">
        <v>1</v>
      </c>
      <c r="AF33" s="214"/>
      <c r="AG33" s="214"/>
      <c r="AH33" s="153"/>
      <c r="AI33" s="154"/>
      <c r="AJ33" s="154"/>
      <c r="AK33" s="155"/>
    </row>
    <row r="34" spans="2:37" ht="18" customHeight="1" x14ac:dyDescent="0.35">
      <c r="B34" s="145"/>
      <c r="C34" s="146"/>
      <c r="D34" s="196"/>
      <c r="E34" s="148"/>
      <c r="F34" s="177"/>
      <c r="G34" s="150"/>
      <c r="H34" s="150"/>
      <c r="I34" s="150"/>
      <c r="J34" s="150"/>
      <c r="K34" s="150"/>
      <c r="L34" s="150"/>
      <c r="M34" s="176"/>
      <c r="N34" s="149"/>
      <c r="O34" s="150"/>
      <c r="P34" s="150"/>
      <c r="Q34" s="150"/>
      <c r="R34" s="150"/>
      <c r="S34" s="150"/>
      <c r="T34" s="150"/>
      <c r="U34" s="150"/>
      <c r="V34" s="150"/>
      <c r="W34" s="150"/>
      <c r="X34" s="150"/>
      <c r="Y34" s="150"/>
      <c r="Z34" s="150"/>
      <c r="AA34" s="150"/>
      <c r="AB34" s="150"/>
      <c r="AC34" s="150"/>
      <c r="AD34" s="150"/>
      <c r="AE34" s="150"/>
      <c r="AF34" s="150"/>
      <c r="AG34" s="150"/>
      <c r="AH34" s="153"/>
      <c r="AI34" s="154"/>
      <c r="AJ34" s="154"/>
      <c r="AK34" s="155"/>
    </row>
    <row r="35" spans="2:37" ht="18" customHeight="1" x14ac:dyDescent="0.35">
      <c r="B35" s="145">
        <f>+'Propuesta Economica (OFICIAL)'!B172</f>
        <v>13</v>
      </c>
      <c r="C35" s="146" t="s">
        <v>132</v>
      </c>
      <c r="D35" s="147">
        <v>1487920.72</v>
      </c>
      <c r="E35" s="148">
        <f>SUM(F35:AK35)</f>
        <v>4</v>
      </c>
      <c r="F35" s="177"/>
      <c r="G35" s="150"/>
      <c r="H35" s="150"/>
      <c r="I35" s="150"/>
      <c r="J35" s="150"/>
      <c r="K35" s="150"/>
      <c r="L35" s="150"/>
      <c r="M35" s="176"/>
      <c r="N35" s="213"/>
      <c r="O35" s="214"/>
      <c r="P35" s="214"/>
      <c r="Q35" s="214"/>
      <c r="R35" s="214"/>
      <c r="S35" s="214"/>
      <c r="T35" s="214"/>
      <c r="U35" s="214"/>
      <c r="V35" s="214"/>
      <c r="W35" s="214"/>
      <c r="X35" s="214"/>
      <c r="Y35" s="214"/>
      <c r="Z35" s="151">
        <v>1</v>
      </c>
      <c r="AA35" s="151">
        <v>1</v>
      </c>
      <c r="AB35" s="151">
        <v>1</v>
      </c>
      <c r="AC35" s="151">
        <v>1</v>
      </c>
      <c r="AD35" s="214"/>
      <c r="AE35" s="214"/>
      <c r="AF35" s="214"/>
      <c r="AG35" s="214"/>
      <c r="AH35" s="153"/>
      <c r="AI35" s="154"/>
      <c r="AJ35" s="154"/>
      <c r="AK35" s="155"/>
    </row>
    <row r="36" spans="2:37" ht="18" customHeight="1" x14ac:dyDescent="0.35">
      <c r="B36" s="145"/>
      <c r="C36" s="146"/>
      <c r="D36" s="196"/>
      <c r="E36" s="148"/>
      <c r="F36" s="177"/>
      <c r="G36" s="150"/>
      <c r="H36" s="150"/>
      <c r="I36" s="150"/>
      <c r="J36" s="150"/>
      <c r="K36" s="150"/>
      <c r="L36" s="150"/>
      <c r="M36" s="176"/>
      <c r="N36" s="149"/>
      <c r="O36" s="150"/>
      <c r="P36" s="150"/>
      <c r="Q36" s="150"/>
      <c r="R36" s="150"/>
      <c r="S36" s="150"/>
      <c r="T36" s="150"/>
      <c r="U36" s="150"/>
      <c r="V36" s="150"/>
      <c r="W36" s="150"/>
      <c r="X36" s="150"/>
      <c r="Y36" s="150"/>
      <c r="Z36" s="150"/>
      <c r="AA36" s="150"/>
      <c r="AB36" s="150"/>
      <c r="AC36" s="150"/>
      <c r="AD36" s="150"/>
      <c r="AE36" s="150"/>
      <c r="AF36" s="150"/>
      <c r="AG36" s="150"/>
      <c r="AH36" s="153"/>
      <c r="AI36" s="154"/>
      <c r="AJ36" s="154"/>
      <c r="AK36" s="155"/>
    </row>
    <row r="37" spans="2:37" ht="18" customHeight="1" x14ac:dyDescent="0.35">
      <c r="B37" s="145">
        <f>+'Propuesta Economica (OFICIAL)'!B195</f>
        <v>14</v>
      </c>
      <c r="C37" s="146" t="s">
        <v>326</v>
      </c>
      <c r="D37" s="147">
        <v>761670</v>
      </c>
      <c r="E37" s="148">
        <f>SUM(F37:AK37)</f>
        <v>2</v>
      </c>
      <c r="F37" s="177"/>
      <c r="G37" s="150"/>
      <c r="H37" s="150"/>
      <c r="I37" s="150"/>
      <c r="J37" s="150"/>
      <c r="K37" s="150"/>
      <c r="L37" s="150"/>
      <c r="M37" s="176"/>
      <c r="N37" s="213"/>
      <c r="O37" s="214"/>
      <c r="P37" s="214"/>
      <c r="Q37" s="214"/>
      <c r="R37" s="214"/>
      <c r="S37" s="214"/>
      <c r="T37" s="214"/>
      <c r="U37" s="214"/>
      <c r="V37" s="214"/>
      <c r="W37" s="214"/>
      <c r="X37" s="214"/>
      <c r="Y37" s="214"/>
      <c r="Z37" s="214"/>
      <c r="AA37" s="214"/>
      <c r="AB37" s="214"/>
      <c r="AC37" s="214"/>
      <c r="AD37" s="151">
        <v>1</v>
      </c>
      <c r="AE37" s="151">
        <v>1</v>
      </c>
      <c r="AF37" s="214"/>
      <c r="AG37" s="214"/>
      <c r="AH37" s="153"/>
      <c r="AI37" s="154"/>
      <c r="AJ37" s="154"/>
      <c r="AK37" s="155"/>
    </row>
    <row r="38" spans="2:37" ht="18" customHeight="1" x14ac:dyDescent="0.35">
      <c r="B38" s="145"/>
      <c r="C38" s="146"/>
      <c r="D38" s="196"/>
      <c r="E38" s="148"/>
      <c r="F38" s="177"/>
      <c r="G38" s="150"/>
      <c r="H38" s="150"/>
      <c r="I38" s="150"/>
      <c r="J38" s="150"/>
      <c r="K38" s="150"/>
      <c r="L38" s="150"/>
      <c r="M38" s="176"/>
      <c r="N38" s="149"/>
      <c r="O38" s="150"/>
      <c r="P38" s="150"/>
      <c r="Q38" s="150"/>
      <c r="R38" s="150"/>
      <c r="S38" s="150"/>
      <c r="T38" s="150"/>
      <c r="U38" s="150"/>
      <c r="V38" s="150"/>
      <c r="W38" s="150"/>
      <c r="X38" s="150"/>
      <c r="Y38" s="150"/>
      <c r="Z38" s="150"/>
      <c r="AA38" s="150"/>
      <c r="AB38" s="150"/>
      <c r="AC38" s="150"/>
      <c r="AD38" s="150"/>
      <c r="AE38" s="150"/>
      <c r="AF38" s="150"/>
      <c r="AG38" s="150"/>
      <c r="AH38" s="153"/>
      <c r="AI38" s="154"/>
      <c r="AJ38" s="154"/>
      <c r="AK38" s="155"/>
    </row>
    <row r="39" spans="2:37" ht="18" customHeight="1" x14ac:dyDescent="0.35">
      <c r="B39" s="145">
        <f>+'Propuesta Economica (OFICIAL)'!B202</f>
        <v>15</v>
      </c>
      <c r="C39" s="146" t="s">
        <v>327</v>
      </c>
      <c r="D39" s="147">
        <v>0</v>
      </c>
      <c r="E39" s="148">
        <f>SUM(F39:AK39)</f>
        <v>2</v>
      </c>
      <c r="F39" s="177"/>
      <c r="G39" s="150"/>
      <c r="H39" s="150"/>
      <c r="I39" s="150"/>
      <c r="J39" s="150"/>
      <c r="K39" s="150"/>
      <c r="L39" s="150"/>
      <c r="M39" s="176"/>
      <c r="N39" s="213"/>
      <c r="O39" s="214"/>
      <c r="P39" s="214"/>
      <c r="Q39" s="214"/>
      <c r="R39" s="214"/>
      <c r="S39" s="214"/>
      <c r="T39" s="214"/>
      <c r="U39" s="214"/>
      <c r="V39" s="214"/>
      <c r="W39" s="214"/>
      <c r="X39" s="214"/>
      <c r="Y39" s="214"/>
      <c r="Z39" s="214"/>
      <c r="AA39" s="214"/>
      <c r="AB39" s="214"/>
      <c r="AC39" s="214"/>
      <c r="AD39" s="214"/>
      <c r="AE39" s="214"/>
      <c r="AF39" s="151">
        <v>1</v>
      </c>
      <c r="AG39" s="151">
        <v>1</v>
      </c>
      <c r="AH39" s="153"/>
      <c r="AI39" s="154"/>
      <c r="AJ39" s="154"/>
      <c r="AK39" s="155"/>
    </row>
    <row r="40" spans="2:37" ht="18" customHeight="1" x14ac:dyDescent="0.35">
      <c r="B40" s="145"/>
      <c r="C40" s="146"/>
      <c r="D40" s="196"/>
      <c r="E40" s="148"/>
      <c r="F40" s="177"/>
      <c r="G40" s="150"/>
      <c r="H40" s="150"/>
      <c r="I40" s="150"/>
      <c r="J40" s="150"/>
      <c r="K40" s="150"/>
      <c r="L40" s="150"/>
      <c r="M40" s="176"/>
      <c r="N40" s="149"/>
      <c r="O40" s="150"/>
      <c r="P40" s="150"/>
      <c r="Q40" s="150"/>
      <c r="R40" s="150"/>
      <c r="S40" s="150"/>
      <c r="T40" s="150"/>
      <c r="U40" s="150"/>
      <c r="V40" s="150"/>
      <c r="W40" s="150"/>
      <c r="X40" s="150"/>
      <c r="Y40" s="150"/>
      <c r="Z40" s="150"/>
      <c r="AA40" s="150"/>
      <c r="AB40" s="150"/>
      <c r="AC40" s="150"/>
      <c r="AD40" s="150"/>
      <c r="AE40" s="150"/>
      <c r="AF40" s="150"/>
      <c r="AG40" s="150"/>
      <c r="AH40" s="153"/>
      <c r="AI40" s="154"/>
      <c r="AJ40" s="154"/>
      <c r="AK40" s="155"/>
    </row>
    <row r="41" spans="2:37" ht="18" customHeight="1" x14ac:dyDescent="0.35">
      <c r="B41" s="145">
        <f>+'Propuesta Economica (OFICIAL)'!B230</f>
        <v>17</v>
      </c>
      <c r="C41" s="146" t="s">
        <v>155</v>
      </c>
      <c r="D41" s="147">
        <v>965228781.53000009</v>
      </c>
      <c r="E41" s="148">
        <f>SUM(F41:AK41)</f>
        <v>8</v>
      </c>
      <c r="F41" s="177"/>
      <c r="G41" s="150"/>
      <c r="H41" s="150"/>
      <c r="I41" s="150"/>
      <c r="J41" s="150"/>
      <c r="K41" s="150"/>
      <c r="L41" s="150"/>
      <c r="M41" s="176"/>
      <c r="N41" s="213"/>
      <c r="O41" s="214"/>
      <c r="P41" s="214"/>
      <c r="Q41" s="214"/>
      <c r="R41" s="214"/>
      <c r="S41" s="214"/>
      <c r="T41" s="214"/>
      <c r="U41" s="214"/>
      <c r="V41" s="214"/>
      <c r="W41" s="214"/>
      <c r="X41" s="151">
        <v>1</v>
      </c>
      <c r="Y41" s="151">
        <v>1</v>
      </c>
      <c r="Z41" s="151">
        <v>1</v>
      </c>
      <c r="AA41" s="151">
        <v>1</v>
      </c>
      <c r="AB41" s="151">
        <v>1</v>
      </c>
      <c r="AC41" s="151">
        <v>1</v>
      </c>
      <c r="AD41" s="151">
        <v>1</v>
      </c>
      <c r="AE41" s="151">
        <v>1</v>
      </c>
      <c r="AF41" s="214"/>
      <c r="AG41" s="214"/>
      <c r="AH41" s="153"/>
      <c r="AI41" s="154"/>
      <c r="AJ41" s="154"/>
      <c r="AK41" s="155"/>
    </row>
    <row r="42" spans="2:37" ht="18" customHeight="1" x14ac:dyDescent="0.35">
      <c r="B42" s="145"/>
      <c r="C42" s="146"/>
      <c r="D42" s="196"/>
      <c r="E42" s="148"/>
      <c r="F42" s="177"/>
      <c r="G42" s="150"/>
      <c r="H42" s="150"/>
      <c r="I42" s="150"/>
      <c r="J42" s="150"/>
      <c r="K42" s="150"/>
      <c r="L42" s="150"/>
      <c r="M42" s="176"/>
      <c r="N42" s="149"/>
      <c r="O42" s="150"/>
      <c r="P42" s="150"/>
      <c r="Q42" s="150"/>
      <c r="R42" s="150"/>
      <c r="S42" s="150"/>
      <c r="T42" s="150"/>
      <c r="U42" s="150"/>
      <c r="V42" s="150"/>
      <c r="W42" s="150"/>
      <c r="X42" s="150"/>
      <c r="Y42" s="150"/>
      <c r="Z42" s="150"/>
      <c r="AA42" s="150"/>
      <c r="AB42" s="150"/>
      <c r="AC42" s="150"/>
      <c r="AD42" s="150"/>
      <c r="AE42" s="150"/>
      <c r="AF42" s="150"/>
      <c r="AG42" s="150"/>
      <c r="AH42" s="153"/>
      <c r="AI42" s="154"/>
      <c r="AJ42" s="154"/>
      <c r="AK42" s="155"/>
    </row>
    <row r="43" spans="2:37" ht="18" customHeight="1" x14ac:dyDescent="0.35">
      <c r="B43" s="145">
        <f>+'Propuesta Economica (OFICIAL)'!B244</f>
        <v>18</v>
      </c>
      <c r="C43" s="146" t="s">
        <v>173</v>
      </c>
      <c r="D43" s="147">
        <v>3667976.1300000004</v>
      </c>
      <c r="E43" s="148">
        <f>SUM(F43:AK43)</f>
        <v>20</v>
      </c>
      <c r="F43" s="177"/>
      <c r="G43" s="150"/>
      <c r="H43" s="150"/>
      <c r="I43" s="150"/>
      <c r="J43" s="150"/>
      <c r="K43" s="150"/>
      <c r="L43" s="150"/>
      <c r="M43" s="176"/>
      <c r="N43" s="175">
        <v>1</v>
      </c>
      <c r="O43" s="151">
        <v>1</v>
      </c>
      <c r="P43" s="151">
        <v>1</v>
      </c>
      <c r="Q43" s="151">
        <v>1</v>
      </c>
      <c r="R43" s="151">
        <v>1</v>
      </c>
      <c r="S43" s="151">
        <v>1</v>
      </c>
      <c r="T43" s="151">
        <v>1</v>
      </c>
      <c r="U43" s="151">
        <v>1</v>
      </c>
      <c r="V43" s="151">
        <v>1</v>
      </c>
      <c r="W43" s="151">
        <v>1</v>
      </c>
      <c r="X43" s="151">
        <v>1</v>
      </c>
      <c r="Y43" s="151">
        <v>1</v>
      </c>
      <c r="Z43" s="151">
        <v>1</v>
      </c>
      <c r="AA43" s="151">
        <v>1</v>
      </c>
      <c r="AB43" s="151">
        <v>1</v>
      </c>
      <c r="AC43" s="151">
        <v>1</v>
      </c>
      <c r="AD43" s="151">
        <v>1</v>
      </c>
      <c r="AE43" s="151">
        <v>1</v>
      </c>
      <c r="AF43" s="151">
        <v>1</v>
      </c>
      <c r="AG43" s="151">
        <v>1</v>
      </c>
      <c r="AH43" s="153"/>
      <c r="AI43" s="154"/>
      <c r="AJ43" s="154"/>
      <c r="AK43" s="155"/>
    </row>
    <row r="44" spans="2:37" ht="18" customHeight="1" thickBot="1" x14ac:dyDescent="0.4">
      <c r="B44" s="136"/>
      <c r="C44" s="137"/>
      <c r="D44" s="138"/>
      <c r="E44" s="139"/>
      <c r="F44" s="177"/>
      <c r="G44" s="150"/>
      <c r="H44" s="150"/>
      <c r="I44" s="150"/>
      <c r="J44" s="150"/>
      <c r="K44" s="150"/>
      <c r="L44" s="150"/>
      <c r="M44" s="176"/>
      <c r="N44" s="141"/>
      <c r="O44" s="140"/>
      <c r="P44" s="140"/>
      <c r="Q44" s="140"/>
      <c r="R44" s="140"/>
      <c r="S44" s="140"/>
      <c r="T44" s="140"/>
      <c r="U44" s="140"/>
      <c r="V44" s="140"/>
      <c r="W44" s="140"/>
      <c r="X44" s="140"/>
      <c r="Y44" s="140"/>
      <c r="Z44" s="140"/>
      <c r="AA44" s="140"/>
      <c r="AB44" s="140"/>
      <c r="AC44" s="140"/>
      <c r="AD44" s="140"/>
      <c r="AE44" s="140"/>
      <c r="AF44" s="140"/>
      <c r="AG44" s="164"/>
      <c r="AH44" s="165"/>
      <c r="AI44" s="142"/>
      <c r="AJ44" s="142"/>
      <c r="AK44" s="143"/>
    </row>
    <row r="45" spans="2:37" ht="15" customHeight="1" thickBot="1" x14ac:dyDescent="0.4">
      <c r="B45" s="192" t="str">
        <f>+'Propuesta Economica (OFICIAL)'!B251</f>
        <v>B</v>
      </c>
      <c r="C45" s="193" t="s">
        <v>191</v>
      </c>
      <c r="D45" s="194"/>
      <c r="E45" s="195"/>
      <c r="F45" s="118"/>
      <c r="G45" s="119"/>
      <c r="H45" s="119"/>
      <c r="I45" s="119"/>
      <c r="J45" s="119"/>
      <c r="K45" s="119"/>
      <c r="L45" s="119"/>
      <c r="M45" s="120"/>
      <c r="N45" s="119"/>
      <c r="O45" s="119"/>
      <c r="P45" s="119"/>
      <c r="Q45" s="119"/>
      <c r="R45" s="119"/>
      <c r="S45" s="119"/>
      <c r="T45" s="119"/>
      <c r="U45" s="119"/>
      <c r="V45" s="119"/>
      <c r="W45" s="119"/>
      <c r="X45" s="119"/>
      <c r="Y45" s="119"/>
      <c r="Z45" s="119"/>
      <c r="AA45" s="119"/>
      <c r="AB45" s="119"/>
      <c r="AC45" s="119"/>
      <c r="AD45" s="119"/>
      <c r="AE45" s="119"/>
      <c r="AF45" s="119"/>
      <c r="AG45" s="119"/>
      <c r="AH45" s="118"/>
      <c r="AI45" s="119"/>
      <c r="AJ45" s="119"/>
      <c r="AK45" s="120"/>
    </row>
    <row r="46" spans="2:37" ht="18" customHeight="1" x14ac:dyDescent="0.35">
      <c r="B46" s="158">
        <f>+'Propuesta Economica (OFICIAL)'!B252</f>
        <v>1</v>
      </c>
      <c r="C46" s="191" t="s">
        <v>192</v>
      </c>
      <c r="D46" s="128">
        <v>1850586.1920000003</v>
      </c>
      <c r="E46" s="129">
        <f>SUM(F46:AK46)</f>
        <v>4</v>
      </c>
      <c r="F46" s="130"/>
      <c r="G46" s="131"/>
      <c r="H46" s="131"/>
      <c r="I46" s="131"/>
      <c r="J46" s="131"/>
      <c r="K46" s="131"/>
      <c r="L46" s="131"/>
      <c r="M46" s="132"/>
      <c r="N46" s="133">
        <v>1</v>
      </c>
      <c r="O46" s="133">
        <v>1</v>
      </c>
      <c r="P46" s="133">
        <v>1</v>
      </c>
      <c r="Q46" s="133">
        <v>1</v>
      </c>
      <c r="R46" s="212"/>
      <c r="S46" s="212"/>
      <c r="T46" s="212"/>
      <c r="U46" s="212"/>
      <c r="V46" s="212"/>
      <c r="W46" s="212"/>
      <c r="X46" s="212"/>
      <c r="Y46" s="212"/>
      <c r="Z46" s="212"/>
      <c r="AA46" s="212"/>
      <c r="AB46" s="212"/>
      <c r="AC46" s="212"/>
      <c r="AD46" s="212"/>
      <c r="AE46" s="212"/>
      <c r="AF46" s="212"/>
      <c r="AG46" s="212"/>
      <c r="AH46" s="144"/>
      <c r="AI46" s="134"/>
      <c r="AJ46" s="134"/>
      <c r="AK46" s="135"/>
    </row>
    <row r="47" spans="2:37" ht="18" customHeight="1" x14ac:dyDescent="0.35">
      <c r="B47" s="145"/>
      <c r="C47" s="146"/>
      <c r="D47" s="196"/>
      <c r="E47" s="148"/>
      <c r="F47" s="177"/>
      <c r="G47" s="150"/>
      <c r="H47" s="150"/>
      <c r="I47" s="150"/>
      <c r="J47" s="150"/>
      <c r="K47" s="150"/>
      <c r="L47" s="150"/>
      <c r="M47" s="176"/>
      <c r="N47" s="149"/>
      <c r="O47" s="150"/>
      <c r="P47" s="150"/>
      <c r="Q47" s="150"/>
      <c r="R47" s="150"/>
      <c r="S47" s="150"/>
      <c r="T47" s="150"/>
      <c r="U47" s="150"/>
      <c r="V47" s="150"/>
      <c r="W47" s="150"/>
      <c r="X47" s="150"/>
      <c r="Y47" s="150"/>
      <c r="Z47" s="150"/>
      <c r="AA47" s="150"/>
      <c r="AB47" s="150"/>
      <c r="AC47" s="150"/>
      <c r="AD47" s="150"/>
      <c r="AE47" s="150"/>
      <c r="AF47" s="150"/>
      <c r="AG47" s="152"/>
      <c r="AH47" s="153"/>
      <c r="AI47" s="154"/>
      <c r="AJ47" s="154"/>
      <c r="AK47" s="155"/>
    </row>
    <row r="48" spans="2:37" ht="18" customHeight="1" x14ac:dyDescent="0.35">
      <c r="B48" s="145">
        <f>+'Propuesta Economica (OFICIAL)'!B264</f>
        <v>2</v>
      </c>
      <c r="C48" s="146" t="s">
        <v>201</v>
      </c>
      <c r="D48" s="147">
        <v>4350997.1179999998</v>
      </c>
      <c r="E48" s="148">
        <f>SUM(F48:AK48)</f>
        <v>2</v>
      </c>
      <c r="F48" s="177"/>
      <c r="G48" s="150"/>
      <c r="H48" s="150"/>
      <c r="I48" s="150"/>
      <c r="J48" s="150"/>
      <c r="K48" s="150"/>
      <c r="L48" s="150"/>
      <c r="M48" s="176"/>
      <c r="N48" s="213"/>
      <c r="O48" s="214"/>
      <c r="P48" s="151">
        <v>1</v>
      </c>
      <c r="Q48" s="151">
        <v>1</v>
      </c>
      <c r="R48" s="214"/>
      <c r="S48" s="214"/>
      <c r="T48" s="214"/>
      <c r="U48" s="214"/>
      <c r="V48" s="214"/>
      <c r="W48" s="214"/>
      <c r="X48" s="214"/>
      <c r="Y48" s="214"/>
      <c r="Z48" s="214"/>
      <c r="AA48" s="214"/>
      <c r="AB48" s="214"/>
      <c r="AC48" s="214"/>
      <c r="AD48" s="214"/>
      <c r="AE48" s="214"/>
      <c r="AF48" s="214"/>
      <c r="AG48" s="214"/>
      <c r="AH48" s="153"/>
      <c r="AI48" s="154"/>
      <c r="AJ48" s="154"/>
      <c r="AK48" s="155"/>
    </row>
    <row r="49" spans="2:37" ht="18" customHeight="1" x14ac:dyDescent="0.35">
      <c r="B49" s="145"/>
      <c r="C49" s="146"/>
      <c r="D49" s="196"/>
      <c r="E49" s="148"/>
      <c r="F49" s="177"/>
      <c r="G49" s="150"/>
      <c r="H49" s="150"/>
      <c r="I49" s="150"/>
      <c r="J49" s="150"/>
      <c r="K49" s="150"/>
      <c r="L49" s="150"/>
      <c r="M49" s="176"/>
      <c r="N49" s="149"/>
      <c r="O49" s="150"/>
      <c r="P49" s="150"/>
      <c r="Q49" s="150"/>
      <c r="R49" s="150"/>
      <c r="S49" s="150"/>
      <c r="T49" s="150"/>
      <c r="U49" s="150"/>
      <c r="V49" s="150"/>
      <c r="W49" s="150"/>
      <c r="X49" s="150"/>
      <c r="Y49" s="150"/>
      <c r="Z49" s="150"/>
      <c r="AA49" s="150"/>
      <c r="AB49" s="150"/>
      <c r="AC49" s="150"/>
      <c r="AD49" s="150"/>
      <c r="AE49" s="150"/>
      <c r="AF49" s="150"/>
      <c r="AG49" s="150"/>
      <c r="AH49" s="153"/>
      <c r="AI49" s="154"/>
      <c r="AJ49" s="154"/>
      <c r="AK49" s="155"/>
    </row>
    <row r="50" spans="2:37" ht="18" customHeight="1" x14ac:dyDescent="0.35">
      <c r="B50" s="145">
        <f>+'Propuesta Economica (OFICIAL)'!B270</f>
        <v>3</v>
      </c>
      <c r="C50" s="146" t="s">
        <v>226</v>
      </c>
      <c r="D50" s="147">
        <v>5213087.1000000006</v>
      </c>
      <c r="E50" s="148">
        <f>SUM(F50:AK50)</f>
        <v>16</v>
      </c>
      <c r="F50" s="177"/>
      <c r="G50" s="150"/>
      <c r="H50" s="150"/>
      <c r="I50" s="150"/>
      <c r="J50" s="150"/>
      <c r="K50" s="150"/>
      <c r="L50" s="150"/>
      <c r="M50" s="176"/>
      <c r="N50" s="213"/>
      <c r="O50" s="214"/>
      <c r="P50" s="151">
        <v>1</v>
      </c>
      <c r="Q50" s="151">
        <v>1</v>
      </c>
      <c r="R50" s="151">
        <v>1</v>
      </c>
      <c r="S50" s="151">
        <v>1</v>
      </c>
      <c r="T50" s="151">
        <v>1</v>
      </c>
      <c r="U50" s="151">
        <v>1</v>
      </c>
      <c r="V50" s="151">
        <v>1</v>
      </c>
      <c r="W50" s="151">
        <v>1</v>
      </c>
      <c r="X50" s="151">
        <v>1</v>
      </c>
      <c r="Y50" s="151">
        <v>1</v>
      </c>
      <c r="Z50" s="151">
        <v>1</v>
      </c>
      <c r="AA50" s="151">
        <v>1</v>
      </c>
      <c r="AB50" s="151">
        <v>1</v>
      </c>
      <c r="AC50" s="151">
        <v>1</v>
      </c>
      <c r="AD50" s="151">
        <v>1</v>
      </c>
      <c r="AE50" s="151">
        <v>1</v>
      </c>
      <c r="AF50" s="214"/>
      <c r="AG50" s="214"/>
      <c r="AH50" s="153"/>
      <c r="AI50" s="154"/>
      <c r="AJ50" s="154"/>
      <c r="AK50" s="155"/>
    </row>
    <row r="51" spans="2:37" ht="18" customHeight="1" x14ac:dyDescent="0.35">
      <c r="B51" s="145"/>
      <c r="C51" s="146"/>
      <c r="D51" s="196"/>
      <c r="E51" s="148"/>
      <c r="F51" s="177"/>
      <c r="G51" s="150"/>
      <c r="H51" s="150"/>
      <c r="I51" s="150"/>
      <c r="J51" s="150"/>
      <c r="K51" s="150"/>
      <c r="L51" s="150"/>
      <c r="M51" s="176"/>
      <c r="N51" s="149"/>
      <c r="O51" s="150"/>
      <c r="P51" s="150"/>
      <c r="Q51" s="150"/>
      <c r="R51" s="150"/>
      <c r="S51" s="150"/>
      <c r="T51" s="150"/>
      <c r="U51" s="150"/>
      <c r="V51" s="150"/>
      <c r="W51" s="150"/>
      <c r="X51" s="150"/>
      <c r="Y51" s="150"/>
      <c r="Z51" s="150"/>
      <c r="AA51" s="150"/>
      <c r="AB51" s="150"/>
      <c r="AC51" s="150"/>
      <c r="AD51" s="150"/>
      <c r="AE51" s="150"/>
      <c r="AF51" s="150"/>
      <c r="AG51" s="150"/>
      <c r="AH51" s="153"/>
      <c r="AI51" s="154"/>
      <c r="AJ51" s="154"/>
      <c r="AK51" s="155"/>
    </row>
    <row r="52" spans="2:37" ht="30" customHeight="1" x14ac:dyDescent="0.35">
      <c r="B52" s="145">
        <f>+'Propuesta Economica (OFICIAL)'!B349</f>
        <v>8</v>
      </c>
      <c r="C52" s="146" t="s">
        <v>60</v>
      </c>
      <c r="D52" s="147">
        <v>0</v>
      </c>
      <c r="E52" s="148">
        <f>SUM(F52:AK52)</f>
        <v>4</v>
      </c>
      <c r="F52" s="177"/>
      <c r="G52" s="150"/>
      <c r="H52" s="150"/>
      <c r="I52" s="150"/>
      <c r="J52" s="150"/>
      <c r="K52" s="150"/>
      <c r="L52" s="150"/>
      <c r="M52" s="176"/>
      <c r="N52" s="213"/>
      <c r="O52" s="214"/>
      <c r="P52" s="214"/>
      <c r="Q52" s="214"/>
      <c r="R52" s="214"/>
      <c r="S52" s="214"/>
      <c r="T52" s="214"/>
      <c r="U52" s="214"/>
      <c r="V52" s="214"/>
      <c r="W52" s="214"/>
      <c r="X52" s="214"/>
      <c r="Y52" s="214"/>
      <c r="Z52" s="214"/>
      <c r="AA52" s="214"/>
      <c r="AB52" s="214"/>
      <c r="AC52" s="151">
        <v>1</v>
      </c>
      <c r="AD52" s="151">
        <v>1</v>
      </c>
      <c r="AE52" s="151">
        <v>1</v>
      </c>
      <c r="AF52" s="151">
        <v>1</v>
      </c>
      <c r="AG52" s="214"/>
      <c r="AH52" s="153"/>
      <c r="AI52" s="154"/>
      <c r="AJ52" s="154"/>
      <c r="AK52" s="155"/>
    </row>
    <row r="53" spans="2:37" ht="18" customHeight="1" x14ac:dyDescent="0.35">
      <c r="B53" s="145"/>
      <c r="C53" s="146"/>
      <c r="D53" s="196"/>
      <c r="E53" s="148"/>
      <c r="F53" s="177"/>
      <c r="G53" s="150"/>
      <c r="H53" s="150"/>
      <c r="I53" s="150"/>
      <c r="J53" s="150"/>
      <c r="K53" s="150"/>
      <c r="L53" s="150"/>
      <c r="M53" s="176"/>
      <c r="N53" s="149"/>
      <c r="O53" s="150"/>
      <c r="P53" s="150"/>
      <c r="Q53" s="150"/>
      <c r="R53" s="150"/>
      <c r="S53" s="150"/>
      <c r="T53" s="150"/>
      <c r="U53" s="150"/>
      <c r="V53" s="150"/>
      <c r="W53" s="150"/>
      <c r="X53" s="150"/>
      <c r="Y53" s="150"/>
      <c r="Z53" s="150"/>
      <c r="AA53" s="150"/>
      <c r="AB53" s="150"/>
      <c r="AC53" s="150"/>
      <c r="AD53" s="150"/>
      <c r="AE53" s="150"/>
      <c r="AF53" s="150"/>
      <c r="AG53" s="150"/>
      <c r="AH53" s="153"/>
      <c r="AI53" s="154"/>
      <c r="AJ53" s="154"/>
      <c r="AK53" s="155"/>
    </row>
    <row r="54" spans="2:37" ht="18" customHeight="1" x14ac:dyDescent="0.35">
      <c r="B54" s="145">
        <f>+'Propuesta Economica (OFICIAL)'!B392</f>
        <v>12</v>
      </c>
      <c r="C54" s="146" t="s">
        <v>206</v>
      </c>
      <c r="D54" s="147">
        <v>59161440</v>
      </c>
      <c r="E54" s="148">
        <f>SUM(F54:AK54)</f>
        <v>12</v>
      </c>
      <c r="F54" s="177"/>
      <c r="G54" s="150"/>
      <c r="H54" s="150"/>
      <c r="I54" s="150"/>
      <c r="J54" s="150"/>
      <c r="K54" s="150"/>
      <c r="L54" s="150"/>
      <c r="M54" s="176"/>
      <c r="N54" s="213"/>
      <c r="O54" s="214"/>
      <c r="P54" s="214"/>
      <c r="Q54" s="214"/>
      <c r="R54" s="151">
        <v>1</v>
      </c>
      <c r="S54" s="151">
        <v>1</v>
      </c>
      <c r="T54" s="151">
        <v>1</v>
      </c>
      <c r="U54" s="151">
        <v>1</v>
      </c>
      <c r="V54" s="151">
        <v>1</v>
      </c>
      <c r="W54" s="151">
        <v>1</v>
      </c>
      <c r="X54" s="151">
        <v>1</v>
      </c>
      <c r="Y54" s="151">
        <v>1</v>
      </c>
      <c r="Z54" s="151">
        <v>1</v>
      </c>
      <c r="AA54" s="151">
        <v>1</v>
      </c>
      <c r="AB54" s="151">
        <v>1</v>
      </c>
      <c r="AC54" s="151">
        <v>1</v>
      </c>
      <c r="AD54" s="214"/>
      <c r="AE54" s="214"/>
      <c r="AF54" s="214"/>
      <c r="AG54" s="214"/>
      <c r="AH54" s="153"/>
      <c r="AI54" s="154"/>
      <c r="AJ54" s="154"/>
      <c r="AK54" s="155"/>
    </row>
    <row r="55" spans="2:37" ht="18" customHeight="1" x14ac:dyDescent="0.35">
      <c r="B55" s="145"/>
      <c r="C55" s="146"/>
      <c r="D55" s="196"/>
      <c r="E55" s="148"/>
      <c r="F55" s="177"/>
      <c r="G55" s="150"/>
      <c r="H55" s="150"/>
      <c r="I55" s="150"/>
      <c r="J55" s="150"/>
      <c r="K55" s="150"/>
      <c r="L55" s="150"/>
      <c r="M55" s="176"/>
      <c r="N55" s="149"/>
      <c r="O55" s="150"/>
      <c r="P55" s="150"/>
      <c r="Q55" s="150"/>
      <c r="R55" s="150"/>
      <c r="S55" s="150"/>
      <c r="T55" s="150"/>
      <c r="U55" s="150"/>
      <c r="V55" s="150"/>
      <c r="W55" s="150"/>
      <c r="X55" s="150"/>
      <c r="Y55" s="150"/>
      <c r="Z55" s="150"/>
      <c r="AA55" s="150"/>
      <c r="AB55" s="150"/>
      <c r="AC55" s="150"/>
      <c r="AD55" s="150"/>
      <c r="AE55" s="150"/>
      <c r="AF55" s="150"/>
      <c r="AG55" s="150"/>
      <c r="AH55" s="153"/>
      <c r="AI55" s="154"/>
      <c r="AJ55" s="154"/>
      <c r="AK55" s="155"/>
    </row>
    <row r="56" spans="2:37" ht="18" customHeight="1" x14ac:dyDescent="0.35">
      <c r="B56" s="145">
        <f>+'Propuesta Economica (OFICIAL)'!B467</f>
        <v>14</v>
      </c>
      <c r="C56" s="146" t="s">
        <v>153</v>
      </c>
      <c r="D56" s="147">
        <v>4824651</v>
      </c>
      <c r="E56" s="148">
        <f>SUM(F56:AK56)</f>
        <v>2</v>
      </c>
      <c r="F56" s="177"/>
      <c r="G56" s="150"/>
      <c r="H56" s="150"/>
      <c r="I56" s="150"/>
      <c r="J56" s="150"/>
      <c r="K56" s="150"/>
      <c r="L56" s="150"/>
      <c r="M56" s="176"/>
      <c r="N56" s="213"/>
      <c r="O56" s="214"/>
      <c r="P56" s="214"/>
      <c r="Q56" s="214"/>
      <c r="R56" s="214"/>
      <c r="S56" s="214"/>
      <c r="T56" s="214"/>
      <c r="U56" s="214"/>
      <c r="V56" s="214"/>
      <c r="W56" s="214"/>
      <c r="X56" s="214"/>
      <c r="Y56" s="214"/>
      <c r="Z56" s="214"/>
      <c r="AA56" s="214"/>
      <c r="AB56" s="214"/>
      <c r="AC56" s="214"/>
      <c r="AD56" s="214"/>
      <c r="AE56" s="214"/>
      <c r="AF56" s="151">
        <v>1</v>
      </c>
      <c r="AG56" s="151">
        <v>1</v>
      </c>
      <c r="AH56" s="153"/>
      <c r="AI56" s="154"/>
      <c r="AJ56" s="154"/>
      <c r="AK56" s="155"/>
    </row>
    <row r="57" spans="2:37" ht="18" customHeight="1" x14ac:dyDescent="0.35">
      <c r="B57" s="145"/>
      <c r="C57" s="146"/>
      <c r="D57" s="196"/>
      <c r="E57" s="148"/>
      <c r="F57" s="177"/>
      <c r="G57" s="150"/>
      <c r="H57" s="150"/>
      <c r="I57" s="150"/>
      <c r="J57" s="150"/>
      <c r="K57" s="150"/>
      <c r="L57" s="150"/>
      <c r="M57" s="176"/>
      <c r="N57" s="149"/>
      <c r="O57" s="150"/>
      <c r="P57" s="150"/>
      <c r="Q57" s="150"/>
      <c r="R57" s="150"/>
      <c r="S57" s="150"/>
      <c r="T57" s="150"/>
      <c r="U57" s="150"/>
      <c r="V57" s="150"/>
      <c r="W57" s="150"/>
      <c r="X57" s="150"/>
      <c r="Y57" s="150"/>
      <c r="Z57" s="150"/>
      <c r="AA57" s="150"/>
      <c r="AB57" s="150"/>
      <c r="AC57" s="150"/>
      <c r="AD57" s="150"/>
      <c r="AE57" s="150"/>
      <c r="AF57" s="150"/>
      <c r="AG57" s="150"/>
      <c r="AH57" s="153"/>
      <c r="AI57" s="154"/>
      <c r="AJ57" s="154"/>
      <c r="AK57" s="155"/>
    </row>
    <row r="58" spans="2:37" ht="18" customHeight="1" x14ac:dyDescent="0.35">
      <c r="B58" s="145">
        <f>+'Propuesta Economica (OFICIAL)'!B523</f>
        <v>16</v>
      </c>
      <c r="C58" s="146" t="s">
        <v>155</v>
      </c>
      <c r="D58" s="147">
        <v>1128816</v>
      </c>
      <c r="E58" s="148">
        <f>SUM(F58:AK58)</f>
        <v>8</v>
      </c>
      <c r="F58" s="177"/>
      <c r="G58" s="150"/>
      <c r="H58" s="150"/>
      <c r="I58" s="150"/>
      <c r="J58" s="150"/>
      <c r="K58" s="150"/>
      <c r="L58" s="150"/>
      <c r="M58" s="176"/>
      <c r="N58" s="213"/>
      <c r="O58" s="214"/>
      <c r="P58" s="214"/>
      <c r="Q58" s="214"/>
      <c r="R58" s="214"/>
      <c r="S58" s="214"/>
      <c r="T58" s="214"/>
      <c r="U58" s="214"/>
      <c r="V58" s="214"/>
      <c r="W58" s="214"/>
      <c r="X58" s="151">
        <v>1</v>
      </c>
      <c r="Y58" s="151">
        <v>1</v>
      </c>
      <c r="Z58" s="151">
        <v>1</v>
      </c>
      <c r="AA58" s="151">
        <v>1</v>
      </c>
      <c r="AB58" s="151">
        <v>1</v>
      </c>
      <c r="AC58" s="151">
        <v>1</v>
      </c>
      <c r="AD58" s="151">
        <v>1</v>
      </c>
      <c r="AE58" s="151">
        <v>1</v>
      </c>
      <c r="AF58" s="214"/>
      <c r="AG58" s="214"/>
      <c r="AH58" s="153"/>
      <c r="AI58" s="154"/>
      <c r="AJ58" s="154"/>
      <c r="AK58" s="155"/>
    </row>
    <row r="59" spans="2:37" ht="18" customHeight="1" x14ac:dyDescent="0.35">
      <c r="B59" s="145"/>
      <c r="C59" s="146"/>
      <c r="D59" s="196"/>
      <c r="E59" s="148"/>
      <c r="F59" s="177"/>
      <c r="G59" s="150"/>
      <c r="H59" s="150"/>
      <c r="I59" s="150"/>
      <c r="J59" s="150"/>
      <c r="K59" s="150"/>
      <c r="L59" s="150"/>
      <c r="M59" s="176"/>
      <c r="N59" s="149"/>
      <c r="O59" s="150"/>
      <c r="P59" s="150"/>
      <c r="Q59" s="150"/>
      <c r="R59" s="150"/>
      <c r="S59" s="150"/>
      <c r="T59" s="150"/>
      <c r="U59" s="150"/>
      <c r="V59" s="150"/>
      <c r="W59" s="150"/>
      <c r="X59" s="150"/>
      <c r="Y59" s="150"/>
      <c r="Z59" s="150"/>
      <c r="AA59" s="150"/>
      <c r="AB59" s="150"/>
      <c r="AC59" s="150"/>
      <c r="AD59" s="150"/>
      <c r="AE59" s="150"/>
      <c r="AF59" s="150"/>
      <c r="AG59" s="150"/>
      <c r="AH59" s="153"/>
      <c r="AI59" s="154"/>
      <c r="AJ59" s="154"/>
      <c r="AK59" s="155"/>
    </row>
    <row r="60" spans="2:37" ht="17.5" x14ac:dyDescent="0.35">
      <c r="B60" s="145">
        <f>+'Propuesta Economica (OFICIAL)'!B538</f>
        <v>17</v>
      </c>
      <c r="C60" s="146" t="s">
        <v>173</v>
      </c>
      <c r="D60" s="147">
        <v>48912240</v>
      </c>
      <c r="E60" s="148">
        <f>SUM(F60:AK60)</f>
        <v>20</v>
      </c>
      <c r="F60" s="177"/>
      <c r="G60" s="150"/>
      <c r="H60" s="150"/>
      <c r="I60" s="150"/>
      <c r="J60" s="150"/>
      <c r="K60" s="150"/>
      <c r="L60" s="150"/>
      <c r="M60" s="176"/>
      <c r="N60" s="175">
        <v>1</v>
      </c>
      <c r="O60" s="151">
        <v>1</v>
      </c>
      <c r="P60" s="151">
        <v>1</v>
      </c>
      <c r="Q60" s="151">
        <v>1</v>
      </c>
      <c r="R60" s="151">
        <v>1</v>
      </c>
      <c r="S60" s="151">
        <v>1</v>
      </c>
      <c r="T60" s="151">
        <v>1</v>
      </c>
      <c r="U60" s="151">
        <v>1</v>
      </c>
      <c r="V60" s="151">
        <v>1</v>
      </c>
      <c r="W60" s="151">
        <v>1</v>
      </c>
      <c r="X60" s="151">
        <v>1</v>
      </c>
      <c r="Y60" s="151">
        <v>1</v>
      </c>
      <c r="Z60" s="151">
        <v>1</v>
      </c>
      <c r="AA60" s="151">
        <v>1</v>
      </c>
      <c r="AB60" s="151">
        <v>1</v>
      </c>
      <c r="AC60" s="151">
        <v>1</v>
      </c>
      <c r="AD60" s="151">
        <v>1</v>
      </c>
      <c r="AE60" s="151">
        <v>1</v>
      </c>
      <c r="AF60" s="151">
        <v>1</v>
      </c>
      <c r="AG60" s="151">
        <v>1</v>
      </c>
      <c r="AH60" s="153"/>
      <c r="AI60" s="154"/>
      <c r="AJ60" s="154"/>
      <c r="AK60" s="155"/>
    </row>
    <row r="61" spans="2:37" ht="18" customHeight="1" thickBot="1" x14ac:dyDescent="0.4">
      <c r="B61" s="136"/>
      <c r="C61" s="137"/>
      <c r="D61" s="138"/>
      <c r="E61" s="139"/>
      <c r="F61" s="177"/>
      <c r="G61" s="150"/>
      <c r="H61" s="150"/>
      <c r="I61" s="150"/>
      <c r="J61" s="150"/>
      <c r="K61" s="150"/>
      <c r="L61" s="150"/>
      <c r="M61" s="176"/>
      <c r="N61" s="141"/>
      <c r="O61" s="140"/>
      <c r="P61" s="140"/>
      <c r="Q61" s="140"/>
      <c r="R61" s="140"/>
      <c r="S61" s="140"/>
      <c r="T61" s="140"/>
      <c r="U61" s="140"/>
      <c r="V61" s="140"/>
      <c r="W61" s="140"/>
      <c r="X61" s="140"/>
      <c r="Y61" s="140"/>
      <c r="Z61" s="140"/>
      <c r="AA61" s="140"/>
      <c r="AB61" s="140"/>
      <c r="AC61" s="140"/>
      <c r="AD61" s="140"/>
      <c r="AE61" s="140"/>
      <c r="AF61" s="140"/>
      <c r="AG61" s="164"/>
      <c r="AH61" s="165"/>
      <c r="AI61" s="142"/>
      <c r="AJ61" s="142"/>
      <c r="AK61" s="143"/>
    </row>
    <row r="62" spans="2:37" ht="15" customHeight="1" thickBot="1" x14ac:dyDescent="0.4">
      <c r="B62" s="192" t="str">
        <f>+'Propuesta Economica (OFICIAL)'!B555</f>
        <v>C</v>
      </c>
      <c r="C62" s="193" t="s">
        <v>449</v>
      </c>
      <c r="D62" s="194"/>
      <c r="E62" s="195"/>
      <c r="F62" s="118"/>
      <c r="G62" s="119"/>
      <c r="H62" s="119"/>
      <c r="I62" s="119"/>
      <c r="J62" s="119"/>
      <c r="K62" s="119"/>
      <c r="L62" s="119"/>
      <c r="M62" s="120"/>
      <c r="N62" s="119"/>
      <c r="O62" s="119"/>
      <c r="P62" s="119"/>
      <c r="Q62" s="119"/>
      <c r="R62" s="119"/>
      <c r="S62" s="119"/>
      <c r="T62" s="119"/>
      <c r="U62" s="119"/>
      <c r="V62" s="119"/>
      <c r="W62" s="119"/>
      <c r="X62" s="119"/>
      <c r="Y62" s="119"/>
      <c r="Z62" s="119"/>
      <c r="AA62" s="119"/>
      <c r="AB62" s="119"/>
      <c r="AC62" s="119"/>
      <c r="AD62" s="119"/>
      <c r="AE62" s="119"/>
      <c r="AF62" s="119"/>
      <c r="AG62" s="119"/>
      <c r="AH62" s="118"/>
      <c r="AI62" s="119"/>
      <c r="AJ62" s="119"/>
      <c r="AK62" s="120"/>
    </row>
    <row r="63" spans="2:37" ht="18" customHeight="1" x14ac:dyDescent="0.35">
      <c r="B63" s="145">
        <f>+'Propuesta Economica (OFICIAL)'!B557</f>
        <v>1</v>
      </c>
      <c r="C63" s="146" t="s">
        <v>213</v>
      </c>
      <c r="D63" s="147">
        <v>4295733</v>
      </c>
      <c r="E63" s="148">
        <f>SUM(F63:AK63)</f>
        <v>16</v>
      </c>
      <c r="F63" s="177"/>
      <c r="G63" s="150"/>
      <c r="H63" s="150"/>
      <c r="I63" s="150"/>
      <c r="J63" s="150"/>
      <c r="K63" s="150"/>
      <c r="L63" s="150"/>
      <c r="M63" s="176"/>
      <c r="N63" s="213"/>
      <c r="O63" s="214"/>
      <c r="P63" s="151">
        <v>1</v>
      </c>
      <c r="Q63" s="151">
        <v>1</v>
      </c>
      <c r="R63" s="151">
        <v>1</v>
      </c>
      <c r="S63" s="151">
        <v>1</v>
      </c>
      <c r="T63" s="151">
        <v>1</v>
      </c>
      <c r="U63" s="151">
        <v>1</v>
      </c>
      <c r="V63" s="151">
        <v>1</v>
      </c>
      <c r="W63" s="151">
        <v>1</v>
      </c>
      <c r="X63" s="151">
        <v>1</v>
      </c>
      <c r="Y63" s="151">
        <v>1</v>
      </c>
      <c r="Z63" s="151">
        <v>1</v>
      </c>
      <c r="AA63" s="151">
        <v>1</v>
      </c>
      <c r="AB63" s="151">
        <v>1</v>
      </c>
      <c r="AC63" s="151">
        <v>1</v>
      </c>
      <c r="AD63" s="151">
        <v>1</v>
      </c>
      <c r="AE63" s="151">
        <v>1</v>
      </c>
      <c r="AF63" s="214"/>
      <c r="AG63" s="214"/>
      <c r="AH63" s="153"/>
      <c r="AI63" s="154"/>
      <c r="AJ63" s="154"/>
      <c r="AK63" s="155"/>
    </row>
    <row r="64" spans="2:37" ht="18" customHeight="1" x14ac:dyDescent="0.35">
      <c r="B64" s="145"/>
      <c r="C64" s="146"/>
      <c r="D64" s="196"/>
      <c r="E64" s="148"/>
      <c r="F64" s="177"/>
      <c r="G64" s="150"/>
      <c r="H64" s="150"/>
      <c r="I64" s="150"/>
      <c r="J64" s="150"/>
      <c r="K64" s="150"/>
      <c r="L64" s="150"/>
      <c r="M64" s="176"/>
      <c r="N64" s="149"/>
      <c r="O64" s="150"/>
      <c r="P64" s="150"/>
      <c r="Q64" s="150"/>
      <c r="R64" s="150"/>
      <c r="S64" s="150"/>
      <c r="T64" s="150"/>
      <c r="U64" s="150"/>
      <c r="V64" s="150"/>
      <c r="W64" s="150"/>
      <c r="X64" s="150"/>
      <c r="Y64" s="150"/>
      <c r="Z64" s="150"/>
      <c r="AA64" s="150"/>
      <c r="AB64" s="150"/>
      <c r="AC64" s="150"/>
      <c r="AD64" s="150"/>
      <c r="AE64" s="150"/>
      <c r="AF64" s="150"/>
      <c r="AG64" s="150"/>
      <c r="AH64" s="153"/>
      <c r="AI64" s="154"/>
      <c r="AJ64" s="154"/>
      <c r="AK64" s="155"/>
    </row>
    <row r="65" spans="1:37" ht="30" customHeight="1" x14ac:dyDescent="0.35">
      <c r="B65" s="145">
        <f>+'Propuesta Economica (OFICIAL)'!B561</f>
        <v>2</v>
      </c>
      <c r="C65" s="146" t="s">
        <v>453</v>
      </c>
      <c r="D65" s="147">
        <v>0</v>
      </c>
      <c r="E65" s="148">
        <f>SUM(F65:AK65)</f>
        <v>4</v>
      </c>
      <c r="F65" s="177"/>
      <c r="G65" s="150"/>
      <c r="H65" s="150"/>
      <c r="I65" s="150"/>
      <c r="J65" s="150"/>
      <c r="K65" s="150"/>
      <c r="L65" s="150"/>
      <c r="M65" s="176"/>
      <c r="N65" s="175">
        <v>1</v>
      </c>
      <c r="O65" s="151">
        <v>1</v>
      </c>
      <c r="P65" s="151">
        <v>1</v>
      </c>
      <c r="Q65" s="151">
        <v>1</v>
      </c>
      <c r="R65" s="214"/>
      <c r="S65" s="214"/>
      <c r="T65" s="214"/>
      <c r="U65" s="214"/>
      <c r="V65" s="214"/>
      <c r="W65" s="214"/>
      <c r="X65" s="214"/>
      <c r="Y65" s="214"/>
      <c r="Z65" s="214"/>
      <c r="AA65" s="214"/>
      <c r="AB65" s="214"/>
      <c r="AC65" s="214"/>
      <c r="AD65" s="214"/>
      <c r="AE65" s="214"/>
      <c r="AF65" s="214"/>
      <c r="AG65" s="214"/>
      <c r="AH65" s="153"/>
      <c r="AI65" s="154"/>
      <c r="AJ65" s="154"/>
      <c r="AK65" s="155"/>
    </row>
    <row r="66" spans="1:37" ht="18" customHeight="1" x14ac:dyDescent="0.35">
      <c r="B66" s="145"/>
      <c r="C66" s="146"/>
      <c r="D66" s="196"/>
      <c r="E66" s="148"/>
      <c r="F66" s="177"/>
      <c r="G66" s="150"/>
      <c r="H66" s="150"/>
      <c r="I66" s="150"/>
      <c r="J66" s="150"/>
      <c r="K66" s="150"/>
      <c r="L66" s="150"/>
      <c r="M66" s="176"/>
      <c r="N66" s="149"/>
      <c r="O66" s="150"/>
      <c r="P66" s="150"/>
      <c r="Q66" s="150"/>
      <c r="R66" s="150"/>
      <c r="S66" s="150"/>
      <c r="T66" s="150"/>
      <c r="U66" s="150"/>
      <c r="V66" s="150"/>
      <c r="W66" s="150"/>
      <c r="X66" s="150"/>
      <c r="Y66" s="150"/>
      <c r="Z66" s="150"/>
      <c r="AA66" s="150"/>
      <c r="AB66" s="150"/>
      <c r="AC66" s="150"/>
      <c r="AD66" s="150"/>
      <c r="AE66" s="150"/>
      <c r="AF66" s="150"/>
      <c r="AG66" s="150"/>
      <c r="AH66" s="153"/>
      <c r="AI66" s="154"/>
      <c r="AJ66" s="154"/>
      <c r="AK66" s="155"/>
    </row>
    <row r="67" spans="1:37" ht="34.25" customHeight="1" x14ac:dyDescent="0.35">
      <c r="B67" s="145">
        <f>+'Propuesta Economica (OFICIAL)'!B566</f>
        <v>3</v>
      </c>
      <c r="C67" s="146" t="s">
        <v>454</v>
      </c>
      <c r="D67" s="147">
        <v>0</v>
      </c>
      <c r="E67" s="148">
        <f>SUM(F67:AK67)</f>
        <v>4</v>
      </c>
      <c r="F67" s="177"/>
      <c r="G67" s="150"/>
      <c r="H67" s="150"/>
      <c r="I67" s="150"/>
      <c r="J67" s="150"/>
      <c r="K67" s="150"/>
      <c r="L67" s="150"/>
      <c r="M67" s="176"/>
      <c r="N67" s="175">
        <v>1</v>
      </c>
      <c r="O67" s="151">
        <v>1</v>
      </c>
      <c r="P67" s="151">
        <v>1</v>
      </c>
      <c r="Q67" s="151">
        <v>1</v>
      </c>
      <c r="R67" s="214"/>
      <c r="S67" s="214"/>
      <c r="T67" s="214"/>
      <c r="U67" s="214"/>
      <c r="V67" s="214"/>
      <c r="W67" s="214"/>
      <c r="X67" s="214"/>
      <c r="Y67" s="214"/>
      <c r="Z67" s="214"/>
      <c r="AA67" s="214"/>
      <c r="AB67" s="214"/>
      <c r="AC67" s="214"/>
      <c r="AD67" s="214"/>
      <c r="AE67" s="214"/>
      <c r="AF67" s="214"/>
      <c r="AG67" s="214"/>
      <c r="AH67" s="153"/>
      <c r="AI67" s="154"/>
      <c r="AJ67" s="154"/>
      <c r="AK67" s="155"/>
    </row>
    <row r="68" spans="1:37" s="170" customFormat="1" ht="18" customHeight="1" thickBot="1" x14ac:dyDescent="0.4">
      <c r="A68" s="169"/>
      <c r="B68" s="136"/>
      <c r="C68" s="137"/>
      <c r="D68" s="138"/>
      <c r="E68" s="139"/>
      <c r="F68" s="197"/>
      <c r="G68" s="157"/>
      <c r="H68" s="157"/>
      <c r="I68" s="157"/>
      <c r="J68" s="157"/>
      <c r="K68" s="157"/>
      <c r="L68" s="157"/>
      <c r="M68" s="198"/>
      <c r="N68" s="141"/>
      <c r="O68" s="140"/>
      <c r="P68" s="140"/>
      <c r="Q68" s="140"/>
      <c r="R68" s="140"/>
      <c r="S68" s="140"/>
      <c r="T68" s="140"/>
      <c r="U68" s="140"/>
      <c r="V68" s="140"/>
      <c r="W68" s="140"/>
      <c r="X68" s="140"/>
      <c r="Y68" s="140"/>
      <c r="Z68" s="140"/>
      <c r="AA68" s="140"/>
      <c r="AB68" s="140"/>
      <c r="AC68" s="140"/>
      <c r="AD68" s="140"/>
      <c r="AE68" s="140"/>
      <c r="AF68" s="140"/>
      <c r="AG68" s="164"/>
      <c r="AH68" s="165"/>
      <c r="AI68" s="142"/>
      <c r="AJ68" s="142"/>
      <c r="AK68" s="143"/>
    </row>
    <row r="69" spans="1:37" ht="18" customHeight="1" thickBot="1" x14ac:dyDescent="0.4">
      <c r="B69" s="208"/>
      <c r="C69" s="209" t="s">
        <v>463</v>
      </c>
      <c r="D69" s="210"/>
      <c r="E69" s="211"/>
      <c r="F69" s="118"/>
      <c r="G69" s="119"/>
      <c r="H69" s="119"/>
      <c r="I69" s="119"/>
      <c r="J69" s="119"/>
      <c r="K69" s="119"/>
      <c r="L69" s="119"/>
      <c r="M69" s="120"/>
      <c r="N69" s="119"/>
      <c r="O69" s="119"/>
      <c r="P69" s="119"/>
      <c r="Q69" s="119"/>
      <c r="R69" s="119"/>
      <c r="S69" s="119"/>
      <c r="T69" s="119"/>
      <c r="U69" s="119"/>
      <c r="V69" s="119"/>
      <c r="W69" s="119"/>
      <c r="X69" s="119"/>
      <c r="Y69" s="119"/>
      <c r="Z69" s="119"/>
      <c r="AA69" s="119"/>
      <c r="AB69" s="119"/>
      <c r="AC69" s="119"/>
      <c r="AD69" s="119"/>
      <c r="AE69" s="119"/>
      <c r="AF69" s="119"/>
      <c r="AG69" s="119"/>
      <c r="AH69" s="118"/>
      <c r="AI69" s="119"/>
      <c r="AJ69" s="119"/>
      <c r="AK69" s="120"/>
    </row>
    <row r="70" spans="1:37" ht="18" customHeight="1" thickBot="1" x14ac:dyDescent="0.4">
      <c r="B70" s="199"/>
      <c r="C70" s="200" t="s">
        <v>463</v>
      </c>
      <c r="D70" s="201"/>
      <c r="E70" s="139">
        <f>SUM(F70:AK70)</f>
        <v>4</v>
      </c>
      <c r="F70" s="166"/>
      <c r="G70" s="167"/>
      <c r="H70" s="167"/>
      <c r="I70" s="167"/>
      <c r="J70" s="167"/>
      <c r="K70" s="167"/>
      <c r="L70" s="167"/>
      <c r="M70" s="168"/>
      <c r="N70" s="202"/>
      <c r="O70" s="167"/>
      <c r="P70" s="167"/>
      <c r="Q70" s="167"/>
      <c r="R70" s="167"/>
      <c r="S70" s="167"/>
      <c r="T70" s="167"/>
      <c r="U70" s="167"/>
      <c r="V70" s="167"/>
      <c r="W70" s="167"/>
      <c r="X70" s="167"/>
      <c r="Y70" s="167"/>
      <c r="Z70" s="167"/>
      <c r="AA70" s="167"/>
      <c r="AB70" s="167"/>
      <c r="AC70" s="167"/>
      <c r="AD70" s="167"/>
      <c r="AE70" s="167"/>
      <c r="AF70" s="167"/>
      <c r="AG70" s="203"/>
      <c r="AH70" s="215">
        <v>1</v>
      </c>
      <c r="AI70" s="216">
        <v>1</v>
      </c>
      <c r="AJ70" s="216">
        <v>1</v>
      </c>
      <c r="AK70" s="217">
        <v>1</v>
      </c>
    </row>
    <row r="73" spans="1:37" ht="22.5" x14ac:dyDescent="0.35">
      <c r="B73" s="229">
        <v>0</v>
      </c>
      <c r="C73" s="229"/>
      <c r="D73" s="229"/>
    </row>
    <row r="74" spans="1:37" ht="12.75" customHeight="1" x14ac:dyDescent="0.35">
      <c r="B74" s="171"/>
      <c r="C74" s="172"/>
    </row>
    <row r="79" spans="1:37" ht="21.75" customHeight="1" x14ac:dyDescent="0.35"/>
    <row r="80" spans="1:37" ht="36.75" customHeight="1" x14ac:dyDescent="0.35">
      <c r="D80" s="173" t="e">
        <f>+#REF!/E82</f>
        <v>#REF!</v>
      </c>
      <c r="E80" s="173">
        <f>SUM(J8:AG67)</f>
        <v>184</v>
      </c>
      <c r="F80" s="173"/>
      <c r="G80" s="227" t="e">
        <f>+E80/$E$82</f>
        <v>#REF!</v>
      </c>
      <c r="H80" s="227"/>
      <c r="I80" s="228" t="e">
        <f>+D80*E80</f>
        <v>#REF!</v>
      </c>
      <c r="J80" s="228"/>
    </row>
    <row r="81" spans="4:10" ht="36.75" customHeight="1" x14ac:dyDescent="0.35">
      <c r="D81" s="173"/>
      <c r="E81" s="173" t="e">
        <f>SUM(#REF!)</f>
        <v>#REF!</v>
      </c>
      <c r="F81" s="173"/>
      <c r="G81" s="227" t="e">
        <f>+E81/$E$82</f>
        <v>#REF!</v>
      </c>
      <c r="H81" s="227"/>
      <c r="I81" s="228" t="e">
        <f>+D80*E81</f>
        <v>#REF!</v>
      </c>
      <c r="J81" s="228"/>
    </row>
    <row r="82" spans="4:10" ht="36.75" customHeight="1" x14ac:dyDescent="0.35">
      <c r="D82" s="173"/>
      <c r="E82" s="173" t="e">
        <f>SUM(E80:E81)</f>
        <v>#REF!</v>
      </c>
      <c r="F82" s="173"/>
      <c r="G82" s="227" t="e">
        <f>+E82/$E$82</f>
        <v>#REF!</v>
      </c>
      <c r="H82" s="227"/>
      <c r="I82" s="174"/>
      <c r="J82" s="174"/>
    </row>
    <row r="83" spans="4:10" ht="36.75" customHeight="1" x14ac:dyDescent="0.35">
      <c r="D83" s="173"/>
      <c r="E83" s="173"/>
      <c r="F83" s="173"/>
      <c r="G83" s="173"/>
      <c r="H83" s="173"/>
      <c r="I83" s="228" t="e">
        <f>SUM(I80:J82)</f>
        <v>#REF!</v>
      </c>
      <c r="J83" s="228"/>
    </row>
    <row r="84" spans="4:10" ht="21.75" customHeight="1" x14ac:dyDescent="0.35"/>
    <row r="85" spans="4:10" ht="21.75" customHeight="1" x14ac:dyDescent="0.35"/>
    <row r="86" spans="4:10" ht="21.75" customHeight="1" x14ac:dyDescent="0.35"/>
    <row r="87" spans="4:10" ht="21.75" customHeight="1" x14ac:dyDescent="0.35"/>
    <row r="88" spans="4:10" ht="21.75" customHeight="1" x14ac:dyDescent="0.35"/>
    <row r="89" spans="4:10" ht="21.75" customHeight="1" x14ac:dyDescent="0.35"/>
    <row r="90" spans="4:10" ht="21.75" customHeight="1" x14ac:dyDescent="0.35"/>
  </sheetData>
  <mergeCells count="20">
    <mergeCell ref="Z5:AC5"/>
    <mergeCell ref="AD5:AG5"/>
    <mergeCell ref="AH5:AK5"/>
    <mergeCell ref="B2:AK2"/>
    <mergeCell ref="B3:AK3"/>
    <mergeCell ref="B5:B6"/>
    <mergeCell ref="C5:C6"/>
    <mergeCell ref="D5:D6"/>
    <mergeCell ref="F5:I5"/>
    <mergeCell ref="J5:M5"/>
    <mergeCell ref="N5:Q5"/>
    <mergeCell ref="R5:U5"/>
    <mergeCell ref="V5:Y5"/>
    <mergeCell ref="G82:H82"/>
    <mergeCell ref="I83:J83"/>
    <mergeCell ref="B73:D73"/>
    <mergeCell ref="G80:H80"/>
    <mergeCell ref="I80:J80"/>
    <mergeCell ref="G81:H81"/>
    <mergeCell ref="I81:J81"/>
  </mergeCells>
  <printOptions horizontalCentered="1"/>
  <pageMargins left="0.39370078740157483" right="0.39370078740157483" top="0.39370078740157483" bottom="0.59055118110236227" header="0.31496062992125984" footer="0.31496062992125984"/>
  <pageSetup scale="4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3A5A6A-8D22-4DD4-AC61-3B8ED9754649}">
  <sheetPr>
    <tabColor rgb="FF92D050"/>
  </sheetPr>
  <dimension ref="A1:L588"/>
  <sheetViews>
    <sheetView showGridLines="0" tabSelected="1" view="pageBreakPreview" topLeftCell="C1" zoomScale="60" zoomScaleNormal="60" workbookViewId="0">
      <selection activeCell="G588" sqref="G588"/>
    </sheetView>
  </sheetViews>
  <sheetFormatPr baseColWidth="10" defaultColWidth="11.453125" defaultRowHeight="14" x14ac:dyDescent="0.35"/>
  <cols>
    <col min="1" max="1" width="2.81640625" style="1" customWidth="1"/>
    <col min="2" max="2" width="10.81640625" style="1" customWidth="1"/>
    <col min="3" max="3" width="80.36328125" style="2" customWidth="1"/>
    <col min="4" max="4" width="10.81640625" style="1" customWidth="1"/>
    <col min="5" max="5" width="14" style="1" customWidth="1"/>
    <col min="6" max="6" width="22.54296875" style="3" customWidth="1"/>
    <col min="7" max="7" width="32" style="3" customWidth="1"/>
    <col min="8" max="8" width="2.81640625" style="4" customWidth="1"/>
    <col min="9" max="9" width="11.08984375" style="4" customWidth="1"/>
    <col min="10" max="16384" width="11.453125" style="4"/>
  </cols>
  <sheetData>
    <row r="1" spans="2:7" ht="16.5" customHeight="1" x14ac:dyDescent="0.35"/>
    <row r="2" spans="2:7" ht="20" x14ac:dyDescent="0.35">
      <c r="C2" s="267" t="s">
        <v>0</v>
      </c>
      <c r="D2" s="267"/>
      <c r="E2" s="267"/>
      <c r="F2" s="267"/>
      <c r="G2" s="267"/>
    </row>
    <row r="3" spans="2:7" ht="20" x14ac:dyDescent="0.35">
      <c r="C3" s="267" t="s">
        <v>1</v>
      </c>
      <c r="D3" s="267"/>
      <c r="E3" s="267"/>
      <c r="F3" s="267"/>
      <c r="G3" s="267"/>
    </row>
    <row r="4" spans="2:7" ht="20" x14ac:dyDescent="0.35">
      <c r="C4" s="267" t="s">
        <v>211</v>
      </c>
      <c r="D4" s="267"/>
      <c r="E4" s="267"/>
      <c r="F4" s="267"/>
      <c r="G4" s="267"/>
    </row>
    <row r="7" spans="2:7" ht="20" x14ac:dyDescent="0.35">
      <c r="B7" s="268" t="s">
        <v>2</v>
      </c>
      <c r="C7" s="268"/>
      <c r="D7" s="268"/>
      <c r="E7" s="268"/>
      <c r="F7" s="268"/>
      <c r="G7" s="268"/>
    </row>
    <row r="8" spans="2:7" ht="10.5" customHeight="1" x14ac:dyDescent="0.35">
      <c r="B8" s="5"/>
      <c r="C8" s="5"/>
      <c r="D8" s="5"/>
      <c r="E8" s="5"/>
      <c r="F8" s="5"/>
      <c r="G8" s="5"/>
    </row>
    <row r="9" spans="2:7" ht="41.25" customHeight="1" x14ac:dyDescent="0.35">
      <c r="B9" s="6" t="s">
        <v>3</v>
      </c>
      <c r="C9" s="7"/>
      <c r="D9" s="269" t="s">
        <v>4</v>
      </c>
      <c r="E9" s="269"/>
      <c r="F9" s="269"/>
      <c r="G9" s="269"/>
    </row>
    <row r="10" spans="2:7" ht="20" x14ac:dyDescent="0.35">
      <c r="B10" s="7"/>
      <c r="C10" s="8"/>
      <c r="D10" s="9"/>
      <c r="E10" s="10"/>
      <c r="F10" s="10"/>
      <c r="G10" s="10"/>
    </row>
    <row r="11" spans="2:7" ht="41.25" customHeight="1" x14ac:dyDescent="0.35">
      <c r="B11" s="6" t="s">
        <v>5</v>
      </c>
      <c r="C11" s="7"/>
      <c r="D11" s="263" t="s">
        <v>6</v>
      </c>
      <c r="E11" s="263"/>
      <c r="F11" s="263"/>
      <c r="G11" s="263"/>
    </row>
    <row r="12" spans="2:7" ht="18" x14ac:dyDescent="0.35">
      <c r="B12" s="7"/>
      <c r="C12" s="8"/>
      <c r="D12" s="8"/>
      <c r="E12" s="8"/>
      <c r="F12" s="8"/>
      <c r="G12" s="8"/>
    </row>
    <row r="13" spans="2:7" ht="41.25" customHeight="1" x14ac:dyDescent="0.35">
      <c r="B13" s="6" t="s">
        <v>7</v>
      </c>
      <c r="C13" s="7"/>
      <c r="D13" s="263" t="s">
        <v>8</v>
      </c>
      <c r="E13" s="263"/>
      <c r="F13" s="263"/>
      <c r="G13" s="263"/>
    </row>
    <row r="14" spans="2:7" ht="20" customHeight="1" x14ac:dyDescent="0.35"/>
    <row r="15" spans="2:7" ht="21.75" customHeight="1" x14ac:dyDescent="0.35">
      <c r="B15" s="264" t="s">
        <v>212</v>
      </c>
      <c r="C15" s="265"/>
      <c r="D15" s="265"/>
      <c r="E15" s="265"/>
      <c r="F15" s="265"/>
      <c r="G15" s="266"/>
    </row>
    <row r="16" spans="2:7" s="11" customFormat="1" x14ac:dyDescent="0.35">
      <c r="B16" s="12" t="s">
        <v>9</v>
      </c>
      <c r="C16" s="12" t="s">
        <v>10</v>
      </c>
      <c r="D16" s="12" t="s">
        <v>11</v>
      </c>
      <c r="E16" s="12" t="s">
        <v>12</v>
      </c>
      <c r="F16" s="13" t="s">
        <v>13</v>
      </c>
      <c r="G16" s="13" t="s">
        <v>14</v>
      </c>
    </row>
    <row r="17" spans="1:12" ht="20" customHeight="1" x14ac:dyDescent="0.35"/>
    <row r="18" spans="1:12" s="11" customFormat="1" ht="18" x14ac:dyDescent="0.35">
      <c r="B18" s="106" t="s">
        <v>443</v>
      </c>
      <c r="C18" s="249" t="s">
        <v>15</v>
      </c>
      <c r="D18" s="250"/>
      <c r="E18" s="250"/>
      <c r="F18" s="250"/>
      <c r="G18" s="251"/>
    </row>
    <row r="19" spans="1:12" s="16" customFormat="1" ht="15.5" x14ac:dyDescent="0.35">
      <c r="A19" s="14"/>
      <c r="B19" s="15">
        <v>1</v>
      </c>
      <c r="C19" s="254" t="s">
        <v>16</v>
      </c>
      <c r="D19" s="255"/>
      <c r="E19" s="255"/>
      <c r="F19" s="255"/>
      <c r="G19" s="69"/>
    </row>
    <row r="20" spans="1:12" ht="21" customHeight="1" x14ac:dyDescent="0.35">
      <c r="B20" s="54" t="s">
        <v>193</v>
      </c>
      <c r="C20" s="55" t="s">
        <v>220</v>
      </c>
      <c r="D20" s="54" t="s">
        <v>36</v>
      </c>
      <c r="E20" s="56">
        <v>40</v>
      </c>
      <c r="F20" s="57">
        <v>51837</v>
      </c>
      <c r="G20" s="58">
        <f t="shared" ref="G20:G34" si="0">F20*E20</f>
        <v>2073480</v>
      </c>
    </row>
    <row r="21" spans="1:12" ht="21" customHeight="1" x14ac:dyDescent="0.35">
      <c r="B21" s="59" t="s">
        <v>194</v>
      </c>
      <c r="C21" s="60" t="s">
        <v>17</v>
      </c>
      <c r="D21" s="59" t="s">
        <v>18</v>
      </c>
      <c r="E21" s="61">
        <v>2475.9</v>
      </c>
      <c r="F21" s="62">
        <v>4918</v>
      </c>
      <c r="G21" s="63">
        <f t="shared" si="0"/>
        <v>12176476.200000001</v>
      </c>
    </row>
    <row r="22" spans="1:12" ht="39.9" customHeight="1" x14ac:dyDescent="0.35">
      <c r="B22" s="59" t="s">
        <v>195</v>
      </c>
      <c r="C22" s="60" t="s">
        <v>19</v>
      </c>
      <c r="D22" s="59" t="s">
        <v>18</v>
      </c>
      <c r="E22" s="61">
        <v>149</v>
      </c>
      <c r="F22" s="62">
        <v>21146</v>
      </c>
      <c r="G22" s="63">
        <f t="shared" si="0"/>
        <v>3150754</v>
      </c>
    </row>
    <row r="23" spans="1:12" ht="21" customHeight="1" x14ac:dyDescent="0.35">
      <c r="B23" s="59" t="s">
        <v>196</v>
      </c>
      <c r="C23" s="60" t="s">
        <v>20</v>
      </c>
      <c r="D23" s="59" t="s">
        <v>21</v>
      </c>
      <c r="E23" s="61">
        <v>27.700000000000003</v>
      </c>
      <c r="F23" s="62">
        <v>290866</v>
      </c>
      <c r="G23" s="63">
        <f t="shared" si="0"/>
        <v>8056988.2000000011</v>
      </c>
    </row>
    <row r="24" spans="1:12" ht="21" customHeight="1" x14ac:dyDescent="0.35">
      <c r="B24" s="59" t="s">
        <v>197</v>
      </c>
      <c r="C24" s="60" t="s">
        <v>22</v>
      </c>
      <c r="D24" s="59" t="s">
        <v>23</v>
      </c>
      <c r="E24" s="61">
        <v>20</v>
      </c>
      <c r="F24" s="62">
        <v>76951</v>
      </c>
      <c r="G24" s="63">
        <f t="shared" si="0"/>
        <v>1539020</v>
      </c>
    </row>
    <row r="25" spans="1:12" ht="21" customHeight="1" x14ac:dyDescent="0.35">
      <c r="B25" s="59" t="s">
        <v>198</v>
      </c>
      <c r="C25" s="60" t="s">
        <v>24</v>
      </c>
      <c r="D25" s="59" t="s">
        <v>18</v>
      </c>
      <c r="E25" s="61">
        <v>884.2</v>
      </c>
      <c r="F25" s="62">
        <v>28183</v>
      </c>
      <c r="G25" s="63">
        <f t="shared" si="0"/>
        <v>24919408.600000001</v>
      </c>
    </row>
    <row r="26" spans="1:12" ht="21" customHeight="1" x14ac:dyDescent="0.35">
      <c r="B26" s="59" t="s">
        <v>199</v>
      </c>
      <c r="C26" s="60" t="s">
        <v>221</v>
      </c>
      <c r="D26" s="59" t="s">
        <v>18</v>
      </c>
      <c r="E26" s="110">
        <f>+E61</f>
        <v>1002.7827291214336</v>
      </c>
      <c r="F26" s="62">
        <v>26183</v>
      </c>
      <c r="G26" s="63">
        <f t="shared" si="0"/>
        <v>26255860.196586497</v>
      </c>
    </row>
    <row r="27" spans="1:12" ht="21" customHeight="1" x14ac:dyDescent="0.35">
      <c r="B27" s="59" t="s">
        <v>200</v>
      </c>
      <c r="C27" s="60" t="s">
        <v>222</v>
      </c>
      <c r="D27" s="59" t="s">
        <v>18</v>
      </c>
      <c r="E27" s="110">
        <v>957.1</v>
      </c>
      <c r="F27" s="62">
        <v>27683</v>
      </c>
      <c r="G27" s="63">
        <f t="shared" si="0"/>
        <v>26495399.300000001</v>
      </c>
    </row>
    <row r="28" spans="1:12" ht="36" customHeight="1" x14ac:dyDescent="0.35">
      <c r="B28" s="59" t="s">
        <v>223</v>
      </c>
      <c r="C28" s="65" t="s">
        <v>25</v>
      </c>
      <c r="D28" s="64" t="s">
        <v>21</v>
      </c>
      <c r="E28" s="66">
        <v>877.1</v>
      </c>
      <c r="F28" s="67">
        <v>30500</v>
      </c>
      <c r="G28" s="68">
        <f t="shared" si="0"/>
        <v>26751550</v>
      </c>
    </row>
    <row r="29" spans="1:12" ht="25" customHeight="1" x14ac:dyDescent="0.35">
      <c r="B29" s="70"/>
      <c r="C29" s="71"/>
      <c r="D29" s="71"/>
      <c r="E29" s="71"/>
      <c r="F29" s="72" t="s">
        <v>26</v>
      </c>
      <c r="G29" s="73">
        <f>SUM(G20:G28)</f>
        <v>131418936.4965865</v>
      </c>
    </row>
    <row r="30" spans="1:12" s="16" customFormat="1" ht="23.25" customHeight="1" x14ac:dyDescent="0.35">
      <c r="A30" s="14"/>
      <c r="B30" s="15">
        <v>2</v>
      </c>
      <c r="C30" s="254" t="s">
        <v>27</v>
      </c>
      <c r="D30" s="255"/>
      <c r="E30" s="255"/>
      <c r="F30" s="255"/>
      <c r="G30" s="69"/>
    </row>
    <row r="31" spans="1:12" ht="21" customHeight="1" x14ac:dyDescent="0.35">
      <c r="B31" s="59" t="s">
        <v>28</v>
      </c>
      <c r="C31" s="60" t="s">
        <v>29</v>
      </c>
      <c r="D31" s="59" t="s">
        <v>21</v>
      </c>
      <c r="E31" s="61">
        <v>105</v>
      </c>
      <c r="F31" s="62">
        <v>47787</v>
      </c>
      <c r="G31" s="63">
        <f t="shared" si="0"/>
        <v>5017635</v>
      </c>
    </row>
    <row r="32" spans="1:12" ht="75" customHeight="1" x14ac:dyDescent="0.35">
      <c r="B32" s="59" t="s">
        <v>30</v>
      </c>
      <c r="C32" s="60" t="s">
        <v>224</v>
      </c>
      <c r="D32" s="59" t="s">
        <v>21</v>
      </c>
      <c r="E32" s="61">
        <v>15</v>
      </c>
      <c r="F32" s="62">
        <v>130588</v>
      </c>
      <c r="G32" s="63">
        <f t="shared" si="0"/>
        <v>1958820</v>
      </c>
      <c r="L32" s="4" t="s">
        <v>320</v>
      </c>
    </row>
    <row r="33" spans="1:7" ht="72" customHeight="1" x14ac:dyDescent="0.35">
      <c r="B33" s="59" t="s">
        <v>32</v>
      </c>
      <c r="C33" s="60" t="s">
        <v>31</v>
      </c>
      <c r="D33" s="59" t="s">
        <v>21</v>
      </c>
      <c r="E33" s="61">
        <v>22.5</v>
      </c>
      <c r="F33" s="62">
        <v>26479</v>
      </c>
      <c r="G33" s="63">
        <f t="shared" si="0"/>
        <v>595777.5</v>
      </c>
    </row>
    <row r="34" spans="1:7" ht="25.25" customHeight="1" x14ac:dyDescent="0.35">
      <c r="B34" s="59" t="s">
        <v>225</v>
      </c>
      <c r="C34" s="60" t="s">
        <v>33</v>
      </c>
      <c r="D34" s="59" t="s">
        <v>21</v>
      </c>
      <c r="E34" s="61">
        <v>82.5</v>
      </c>
      <c r="F34" s="62">
        <v>30638</v>
      </c>
      <c r="G34" s="63">
        <f t="shared" si="0"/>
        <v>2527635</v>
      </c>
    </row>
    <row r="35" spans="1:7" ht="25" customHeight="1" x14ac:dyDescent="0.35">
      <c r="B35" s="70"/>
      <c r="C35" s="71"/>
      <c r="D35" s="71"/>
      <c r="E35" s="71"/>
      <c r="F35" s="72" t="s">
        <v>26</v>
      </c>
      <c r="G35" s="73">
        <f>SUM(G31:G34)</f>
        <v>10099867.5</v>
      </c>
    </row>
    <row r="36" spans="1:7" s="16" customFormat="1" ht="23.25" customHeight="1" x14ac:dyDescent="0.35">
      <c r="A36" s="14"/>
      <c r="B36" s="15">
        <v>3</v>
      </c>
      <c r="C36" s="254" t="s">
        <v>226</v>
      </c>
      <c r="D36" s="255"/>
      <c r="E36" s="255"/>
      <c r="F36" s="255"/>
      <c r="G36" s="69"/>
    </row>
    <row r="37" spans="1:7" s="16" customFormat="1" ht="25" customHeight="1" x14ac:dyDescent="0.35">
      <c r="A37" s="14"/>
      <c r="B37" s="27" t="s">
        <v>202</v>
      </c>
      <c r="C37" s="258" t="s">
        <v>227</v>
      </c>
      <c r="D37" s="259"/>
      <c r="E37" s="259"/>
      <c r="F37" s="259"/>
      <c r="G37" s="74"/>
    </row>
    <row r="38" spans="1:7" ht="25" customHeight="1" x14ac:dyDescent="0.35">
      <c r="B38" s="17" t="s">
        <v>228</v>
      </c>
      <c r="C38" s="18" t="s">
        <v>229</v>
      </c>
      <c r="D38" s="17" t="s">
        <v>21</v>
      </c>
      <c r="E38" s="19">
        <v>3</v>
      </c>
      <c r="F38" s="20">
        <v>813401</v>
      </c>
      <c r="G38" s="21">
        <f t="shared" ref="G38:G42" si="1">F38*E38</f>
        <v>2440203</v>
      </c>
    </row>
    <row r="39" spans="1:7" s="16" customFormat="1" ht="25" customHeight="1" x14ac:dyDescent="0.35">
      <c r="A39" s="14"/>
      <c r="B39" s="27" t="s">
        <v>203</v>
      </c>
      <c r="C39" s="258" t="s">
        <v>321</v>
      </c>
      <c r="D39" s="259"/>
      <c r="E39" s="259"/>
      <c r="F39" s="259"/>
      <c r="G39" s="74"/>
    </row>
    <row r="40" spans="1:7" ht="35.15" customHeight="1" x14ac:dyDescent="0.35">
      <c r="B40" s="54" t="s">
        <v>231</v>
      </c>
      <c r="C40" s="55" t="s">
        <v>232</v>
      </c>
      <c r="D40" s="54" t="s">
        <v>21</v>
      </c>
      <c r="E40" s="56">
        <v>45.1</v>
      </c>
      <c r="F40" s="57">
        <v>1314736</v>
      </c>
      <c r="G40" s="58">
        <f t="shared" si="1"/>
        <v>59294593.600000001</v>
      </c>
    </row>
    <row r="41" spans="1:7" ht="35.15" customHeight="1" x14ac:dyDescent="0.35">
      <c r="B41" s="59" t="s">
        <v>233</v>
      </c>
      <c r="C41" s="60" t="s">
        <v>234</v>
      </c>
      <c r="D41" s="59" t="s">
        <v>214</v>
      </c>
      <c r="E41" s="61">
        <v>9020</v>
      </c>
      <c r="F41" s="62">
        <v>9279</v>
      </c>
      <c r="G41" s="63">
        <f t="shared" si="1"/>
        <v>83696580</v>
      </c>
    </row>
    <row r="42" spans="1:7" ht="35.15" customHeight="1" x14ac:dyDescent="0.35">
      <c r="B42" s="64" t="s">
        <v>235</v>
      </c>
      <c r="C42" s="65" t="s">
        <v>239</v>
      </c>
      <c r="D42" s="64" t="s">
        <v>36</v>
      </c>
      <c r="E42" s="66">
        <v>50.6</v>
      </c>
      <c r="F42" s="67">
        <v>69624</v>
      </c>
      <c r="G42" s="68">
        <f t="shared" si="1"/>
        <v>3522974.4</v>
      </c>
    </row>
    <row r="43" spans="1:7" ht="25" customHeight="1" x14ac:dyDescent="0.35">
      <c r="B43" s="70"/>
      <c r="C43" s="71"/>
      <c r="D43" s="71"/>
      <c r="E43" s="71"/>
      <c r="F43" s="72" t="s">
        <v>26</v>
      </c>
      <c r="G43" s="73">
        <f>SUM(G38:G42)</f>
        <v>148954351</v>
      </c>
    </row>
    <row r="44" spans="1:7" s="16" customFormat="1" ht="23.25" customHeight="1" x14ac:dyDescent="0.35">
      <c r="A44" s="14"/>
      <c r="B44" s="15">
        <v>4</v>
      </c>
      <c r="C44" s="254" t="s">
        <v>343</v>
      </c>
      <c r="D44" s="255"/>
      <c r="E44" s="255"/>
      <c r="F44" s="255"/>
      <c r="G44" s="69"/>
    </row>
    <row r="45" spans="1:7" s="16" customFormat="1" ht="35" customHeight="1" x14ac:dyDescent="0.35">
      <c r="A45" s="14"/>
      <c r="B45" s="59" t="s">
        <v>328</v>
      </c>
      <c r="C45" s="60" t="s">
        <v>468</v>
      </c>
      <c r="D45" s="59" t="s">
        <v>18</v>
      </c>
      <c r="E45" s="61">
        <f>+((3.4*2)+(3+3.4))*3*5</f>
        <v>197.99999999999997</v>
      </c>
      <c r="F45" s="62">
        <v>77729</v>
      </c>
      <c r="G45" s="63">
        <f t="shared" ref="G45:G57" si="2">F45*E45</f>
        <v>15390341.999999998</v>
      </c>
    </row>
    <row r="46" spans="1:7" s="16" customFormat="1" ht="35" customHeight="1" x14ac:dyDescent="0.35">
      <c r="A46" s="14"/>
      <c r="B46" s="59" t="s">
        <v>329</v>
      </c>
      <c r="C46" s="76" t="s">
        <v>469</v>
      </c>
      <c r="D46" s="86" t="s">
        <v>36</v>
      </c>
      <c r="E46" s="87">
        <f>+E45*0.3</f>
        <v>59.399999999999991</v>
      </c>
      <c r="F46" s="88">
        <v>46304</v>
      </c>
      <c r="G46" s="63">
        <f t="shared" si="2"/>
        <v>2750457.5999999996</v>
      </c>
    </row>
    <row r="47" spans="1:7" s="16" customFormat="1" ht="67.25" customHeight="1" x14ac:dyDescent="0.35">
      <c r="A47" s="14"/>
      <c r="B47" s="59" t="s">
        <v>470</v>
      </c>
      <c r="C47" s="76" t="s">
        <v>342</v>
      </c>
      <c r="D47" s="86" t="s">
        <v>18</v>
      </c>
      <c r="E47" s="87">
        <v>88.42</v>
      </c>
      <c r="F47" s="88">
        <v>228983</v>
      </c>
      <c r="G47" s="63">
        <f t="shared" si="2"/>
        <v>20246676.859999999</v>
      </c>
    </row>
    <row r="48" spans="1:7" s="16" customFormat="1" ht="35" customHeight="1" x14ac:dyDescent="0.35">
      <c r="A48" s="14"/>
      <c r="B48" s="59" t="s">
        <v>471</v>
      </c>
      <c r="C48" s="76" t="s">
        <v>480</v>
      </c>
      <c r="D48" s="86" t="s">
        <v>36</v>
      </c>
      <c r="E48" s="87">
        <f>1.5*4</f>
        <v>6</v>
      </c>
      <c r="F48" s="88">
        <v>106712</v>
      </c>
      <c r="G48" s="63">
        <f t="shared" si="2"/>
        <v>640272</v>
      </c>
    </row>
    <row r="49" spans="1:7" s="16" customFormat="1" ht="35" customHeight="1" x14ac:dyDescent="0.35">
      <c r="A49" s="14"/>
      <c r="B49" s="59" t="s">
        <v>472</v>
      </c>
      <c r="C49" s="76" t="s">
        <v>481</v>
      </c>
      <c r="D49" s="86" t="s">
        <v>36</v>
      </c>
      <c r="E49" s="87">
        <f>3.5*6+6.2+6.6</f>
        <v>33.799999999999997</v>
      </c>
      <c r="F49" s="88">
        <v>111115</v>
      </c>
      <c r="G49" s="63">
        <f t="shared" si="2"/>
        <v>3755686.9999999995</v>
      </c>
    </row>
    <row r="50" spans="1:7" s="16" customFormat="1" ht="35" customHeight="1" x14ac:dyDescent="0.35">
      <c r="A50" s="14"/>
      <c r="B50" s="59" t="s">
        <v>474</v>
      </c>
      <c r="C50" s="76" t="s">
        <v>483</v>
      </c>
      <c r="D50" s="86" t="s">
        <v>36</v>
      </c>
      <c r="E50" s="87">
        <f>3.5*10</f>
        <v>35</v>
      </c>
      <c r="F50" s="88">
        <v>130092</v>
      </c>
      <c r="G50" s="63">
        <f t="shared" si="2"/>
        <v>4553220</v>
      </c>
    </row>
    <row r="51" spans="1:7" s="16" customFormat="1" ht="35" customHeight="1" x14ac:dyDescent="0.35">
      <c r="A51" s="14"/>
      <c r="B51" s="59" t="s">
        <v>475</v>
      </c>
      <c r="C51" s="76" t="s">
        <v>484</v>
      </c>
      <c r="D51" s="86" t="s">
        <v>36</v>
      </c>
      <c r="E51" s="87">
        <f>3.5*E50*3</f>
        <v>367.5</v>
      </c>
      <c r="F51" s="88">
        <v>12811</v>
      </c>
      <c r="G51" s="63">
        <f t="shared" si="2"/>
        <v>4708042.5</v>
      </c>
    </row>
    <row r="52" spans="1:7" s="16" customFormat="1" ht="35" customHeight="1" x14ac:dyDescent="0.35">
      <c r="A52" s="14"/>
      <c r="B52" s="59" t="s">
        <v>476</v>
      </c>
      <c r="C52" s="76" t="s">
        <v>485</v>
      </c>
      <c r="D52" s="86" t="s">
        <v>23</v>
      </c>
      <c r="E52" s="87">
        <f>10*2</f>
        <v>20</v>
      </c>
      <c r="F52" s="88">
        <v>24045</v>
      </c>
      <c r="G52" s="63">
        <f t="shared" si="2"/>
        <v>480900</v>
      </c>
    </row>
    <row r="53" spans="1:7" s="16" customFormat="1" ht="35" customHeight="1" x14ac:dyDescent="0.35">
      <c r="A53" s="14"/>
      <c r="B53" s="59" t="s">
        <v>477</v>
      </c>
      <c r="C53" s="76" t="s">
        <v>486</v>
      </c>
      <c r="D53" s="86" t="s">
        <v>18</v>
      </c>
      <c r="E53" s="87">
        <f>+E45*2</f>
        <v>395.99999999999994</v>
      </c>
      <c r="F53" s="88">
        <v>37953</v>
      </c>
      <c r="G53" s="63">
        <f t="shared" si="2"/>
        <v>15029387.999999998</v>
      </c>
    </row>
    <row r="54" spans="1:7" s="16" customFormat="1" ht="35" customHeight="1" x14ac:dyDescent="0.35">
      <c r="A54" s="14"/>
      <c r="B54" s="59" t="s">
        <v>478</v>
      </c>
      <c r="C54" s="76" t="s">
        <v>487</v>
      </c>
      <c r="D54" s="86" t="s">
        <v>36</v>
      </c>
      <c r="E54" s="87">
        <f>+E53*0.3</f>
        <v>118.79999999999998</v>
      </c>
      <c r="F54" s="88">
        <v>19714</v>
      </c>
      <c r="G54" s="63">
        <f t="shared" ref="G54" si="3">F54*E54</f>
        <v>2342023.1999999997</v>
      </c>
    </row>
    <row r="55" spans="1:7" s="16" customFormat="1" ht="48.65" customHeight="1" x14ac:dyDescent="0.35">
      <c r="A55" s="14"/>
      <c r="B55" s="59" t="s">
        <v>479</v>
      </c>
      <c r="C55" s="76" t="s">
        <v>488</v>
      </c>
      <c r="D55" s="86" t="s">
        <v>18</v>
      </c>
      <c r="E55" s="87">
        <v>316.8</v>
      </c>
      <c r="F55" s="88">
        <v>103121</v>
      </c>
      <c r="G55" s="63">
        <f t="shared" si="2"/>
        <v>32668732.800000001</v>
      </c>
    </row>
    <row r="56" spans="1:7" s="16" customFormat="1" ht="35" customHeight="1" x14ac:dyDescent="0.35">
      <c r="A56" s="14"/>
      <c r="B56" s="59" t="s">
        <v>563</v>
      </c>
      <c r="C56" s="76" t="s">
        <v>489</v>
      </c>
      <c r="D56" s="86" t="s">
        <v>18</v>
      </c>
      <c r="E56" s="87">
        <f>+E53-E55</f>
        <v>79.199999999999932</v>
      </c>
      <c r="F56" s="88">
        <v>37630</v>
      </c>
      <c r="G56" s="63">
        <f t="shared" si="2"/>
        <v>2980295.9999999972</v>
      </c>
    </row>
    <row r="57" spans="1:7" s="16" customFormat="1" ht="35" customHeight="1" x14ac:dyDescent="0.35">
      <c r="A57" s="14"/>
      <c r="B57" s="59" t="s">
        <v>564</v>
      </c>
      <c r="C57" s="76" t="s">
        <v>490</v>
      </c>
      <c r="D57" s="86" t="s">
        <v>36</v>
      </c>
      <c r="E57" s="87">
        <f>+E56*0.3</f>
        <v>23.75999999999998</v>
      </c>
      <c r="F57" s="88">
        <v>19631</v>
      </c>
      <c r="G57" s="63">
        <f t="shared" si="2"/>
        <v>466432.55999999959</v>
      </c>
    </row>
    <row r="58" spans="1:7" s="16" customFormat="1" ht="35" customHeight="1" x14ac:dyDescent="0.35">
      <c r="A58" s="14"/>
      <c r="B58" s="59" t="s">
        <v>565</v>
      </c>
      <c r="C58" s="60" t="s">
        <v>491</v>
      </c>
      <c r="D58" s="59" t="s">
        <v>18</v>
      </c>
      <c r="E58" s="61">
        <f>+E56</f>
        <v>79.199999999999932</v>
      </c>
      <c r="F58" s="62">
        <v>23312</v>
      </c>
      <c r="G58" s="63">
        <f t="shared" ref="G58" si="4">F58*E58</f>
        <v>1846310.3999999985</v>
      </c>
    </row>
    <row r="59" spans="1:7" ht="25" customHeight="1" x14ac:dyDescent="0.35">
      <c r="B59" s="70"/>
      <c r="C59" s="71"/>
      <c r="D59" s="71"/>
      <c r="E59" s="71"/>
      <c r="F59" s="72" t="s">
        <v>26</v>
      </c>
      <c r="G59" s="73">
        <f>SUM(G45:G58)</f>
        <v>107858780.91999999</v>
      </c>
    </row>
    <row r="60" spans="1:7" s="16" customFormat="1" ht="23.25" customHeight="1" x14ac:dyDescent="0.35">
      <c r="A60" s="14"/>
      <c r="B60" s="15">
        <v>5</v>
      </c>
      <c r="C60" s="254" t="s">
        <v>322</v>
      </c>
      <c r="D60" s="255"/>
      <c r="E60" s="255"/>
      <c r="F60" s="255"/>
      <c r="G60" s="69"/>
    </row>
    <row r="61" spans="1:7" s="16" customFormat="1" ht="21.65" customHeight="1" x14ac:dyDescent="0.35">
      <c r="A61" s="14"/>
      <c r="B61" s="54" t="s">
        <v>204</v>
      </c>
      <c r="C61" s="75" t="s">
        <v>181</v>
      </c>
      <c r="D61" s="78" t="s">
        <v>18</v>
      </c>
      <c r="E61" s="112">
        <f>+E62+E64</f>
        <v>1002.7827291214336</v>
      </c>
      <c r="F61" s="79">
        <v>42005</v>
      </c>
      <c r="G61" s="58">
        <f t="shared" ref="G61:G64" si="5">F61*E61</f>
        <v>42121888.536745816</v>
      </c>
    </row>
    <row r="62" spans="1:7" s="16" customFormat="1" ht="33.65" customHeight="1" x14ac:dyDescent="0.35">
      <c r="A62" s="14"/>
      <c r="B62" s="59" t="s">
        <v>330</v>
      </c>
      <c r="C62" s="60" t="s">
        <v>455</v>
      </c>
      <c r="D62" s="59" t="s">
        <v>18</v>
      </c>
      <c r="E62" s="111">
        <v>887.78272912143359</v>
      </c>
      <c r="F62" s="62">
        <v>173604</v>
      </c>
      <c r="G62" s="63">
        <f t="shared" si="5"/>
        <v>154122632.90639734</v>
      </c>
    </row>
    <row r="63" spans="1:7" s="16" customFormat="1" ht="21.65" customHeight="1" x14ac:dyDescent="0.35">
      <c r="A63" s="14"/>
      <c r="B63" s="59" t="s">
        <v>331</v>
      </c>
      <c r="C63" s="60" t="s">
        <v>456</v>
      </c>
      <c r="D63" s="59" t="s">
        <v>36</v>
      </c>
      <c r="E63" s="111">
        <f>+E62*1.17066770879857</f>
        <v>1039.2985734115302</v>
      </c>
      <c r="F63" s="62">
        <v>40983</v>
      </c>
      <c r="G63" s="63">
        <f t="shared" si="5"/>
        <v>42593573.434124745</v>
      </c>
    </row>
    <row r="64" spans="1:7" s="16" customFormat="1" ht="54.65" customHeight="1" x14ac:dyDescent="0.35">
      <c r="A64" s="14"/>
      <c r="B64" s="59" t="s">
        <v>205</v>
      </c>
      <c r="C64" s="65" t="s">
        <v>182</v>
      </c>
      <c r="D64" s="64" t="s">
        <v>18</v>
      </c>
      <c r="E64" s="81">
        <v>115</v>
      </c>
      <c r="F64" s="67">
        <v>102098</v>
      </c>
      <c r="G64" s="68">
        <f t="shared" si="5"/>
        <v>11741270</v>
      </c>
    </row>
    <row r="65" spans="1:7" ht="25" customHeight="1" x14ac:dyDescent="0.35">
      <c r="B65" s="70"/>
      <c r="C65" s="71"/>
      <c r="D65" s="71"/>
      <c r="E65" s="71"/>
      <c r="F65" s="72" t="s">
        <v>26</v>
      </c>
      <c r="G65" s="73">
        <f>SUM(G61:G64)</f>
        <v>250579364.8772679</v>
      </c>
    </row>
    <row r="66" spans="1:7" s="16" customFormat="1" ht="23.25" customHeight="1" x14ac:dyDescent="0.35">
      <c r="A66" s="14"/>
      <c r="B66" s="15">
        <v>6</v>
      </c>
      <c r="C66" s="254" t="s">
        <v>34</v>
      </c>
      <c r="D66" s="255"/>
      <c r="E66" s="255"/>
      <c r="F66" s="255"/>
      <c r="G66" s="69"/>
    </row>
    <row r="67" spans="1:7" s="16" customFormat="1" ht="50" customHeight="1" x14ac:dyDescent="0.35">
      <c r="A67" s="14"/>
      <c r="B67" s="83" t="s">
        <v>61</v>
      </c>
      <c r="C67" s="75" t="s">
        <v>35</v>
      </c>
      <c r="D67" s="78" t="s">
        <v>36</v>
      </c>
      <c r="E67" s="84">
        <v>216</v>
      </c>
      <c r="F67" s="79">
        <v>35210</v>
      </c>
      <c r="G67" s="58">
        <f t="shared" ref="G67:G80" si="6">F67*E67</f>
        <v>7605360</v>
      </c>
    </row>
    <row r="68" spans="1:7" s="16" customFormat="1" ht="48" customHeight="1" x14ac:dyDescent="0.35">
      <c r="A68" s="14"/>
      <c r="B68" s="85" t="s">
        <v>63</v>
      </c>
      <c r="C68" s="76" t="s">
        <v>37</v>
      </c>
      <c r="D68" s="86" t="s">
        <v>36</v>
      </c>
      <c r="E68" s="87">
        <v>90</v>
      </c>
      <c r="F68" s="88">
        <v>49510</v>
      </c>
      <c r="G68" s="63">
        <f t="shared" si="6"/>
        <v>4455900</v>
      </c>
    </row>
    <row r="69" spans="1:7" s="16" customFormat="1" ht="48" customHeight="1" x14ac:dyDescent="0.35">
      <c r="A69" s="14"/>
      <c r="B69" s="85" t="s">
        <v>65</v>
      </c>
      <c r="C69" s="76" t="s">
        <v>38</v>
      </c>
      <c r="D69" s="86" t="s">
        <v>36</v>
      </c>
      <c r="E69" s="87">
        <v>108</v>
      </c>
      <c r="F69" s="88">
        <v>62186</v>
      </c>
      <c r="G69" s="63">
        <f t="shared" si="6"/>
        <v>6716088</v>
      </c>
    </row>
    <row r="70" spans="1:7" s="16" customFormat="1" ht="48" customHeight="1" x14ac:dyDescent="0.35">
      <c r="A70" s="14"/>
      <c r="B70" s="85" t="s">
        <v>68</v>
      </c>
      <c r="C70" s="76" t="s">
        <v>39</v>
      </c>
      <c r="D70" s="86" t="s">
        <v>36</v>
      </c>
      <c r="E70" s="87">
        <v>30</v>
      </c>
      <c r="F70" s="88">
        <v>103470</v>
      </c>
      <c r="G70" s="63">
        <f t="shared" si="6"/>
        <v>3104100</v>
      </c>
    </row>
    <row r="71" spans="1:7" s="16" customFormat="1" ht="48" customHeight="1" x14ac:dyDescent="0.35">
      <c r="A71" s="14"/>
      <c r="B71" s="85" t="s">
        <v>70</v>
      </c>
      <c r="C71" s="76" t="s">
        <v>40</v>
      </c>
      <c r="D71" s="86" t="s">
        <v>36</v>
      </c>
      <c r="E71" s="87">
        <v>12</v>
      </c>
      <c r="F71" s="88">
        <v>152208</v>
      </c>
      <c r="G71" s="63">
        <f t="shared" si="6"/>
        <v>1826496</v>
      </c>
    </row>
    <row r="72" spans="1:7" s="16" customFormat="1" ht="48" customHeight="1" x14ac:dyDescent="0.35">
      <c r="A72" s="14"/>
      <c r="B72" s="85" t="s">
        <v>72</v>
      </c>
      <c r="C72" s="76" t="s">
        <v>41</v>
      </c>
      <c r="D72" s="86" t="s">
        <v>36</v>
      </c>
      <c r="E72" s="87">
        <v>45</v>
      </c>
      <c r="F72" s="88">
        <v>29599</v>
      </c>
      <c r="G72" s="63">
        <f t="shared" si="6"/>
        <v>1331955</v>
      </c>
    </row>
    <row r="73" spans="1:7" s="16" customFormat="1" ht="48" customHeight="1" x14ac:dyDescent="0.35">
      <c r="A73" s="14"/>
      <c r="B73" s="85" t="s">
        <v>74</v>
      </c>
      <c r="C73" s="76" t="s">
        <v>42</v>
      </c>
      <c r="D73" s="86" t="s">
        <v>23</v>
      </c>
      <c r="E73" s="87">
        <v>1</v>
      </c>
      <c r="F73" s="88">
        <v>2511381</v>
      </c>
      <c r="G73" s="63">
        <f t="shared" si="6"/>
        <v>2511381</v>
      </c>
    </row>
    <row r="74" spans="1:7" s="16" customFormat="1" ht="48" customHeight="1" x14ac:dyDescent="0.35">
      <c r="A74" s="14"/>
      <c r="B74" s="85" t="s">
        <v>76</v>
      </c>
      <c r="C74" s="76" t="s">
        <v>43</v>
      </c>
      <c r="D74" s="86" t="s">
        <v>23</v>
      </c>
      <c r="E74" s="87">
        <v>24</v>
      </c>
      <c r="F74" s="88">
        <v>65172</v>
      </c>
      <c r="G74" s="63">
        <f t="shared" si="6"/>
        <v>1564128</v>
      </c>
    </row>
    <row r="75" spans="1:7" s="16" customFormat="1" ht="48" customHeight="1" x14ac:dyDescent="0.35">
      <c r="A75" s="14"/>
      <c r="B75" s="85" t="s">
        <v>271</v>
      </c>
      <c r="C75" s="76" t="s">
        <v>44</v>
      </c>
      <c r="D75" s="86" t="s">
        <v>23</v>
      </c>
      <c r="E75" s="87">
        <v>15</v>
      </c>
      <c r="F75" s="88">
        <v>118513</v>
      </c>
      <c r="G75" s="63">
        <f t="shared" si="6"/>
        <v>1777695</v>
      </c>
    </row>
    <row r="76" spans="1:7" s="16" customFormat="1" ht="66" customHeight="1" x14ac:dyDescent="0.35">
      <c r="A76" s="14"/>
      <c r="B76" s="85" t="s">
        <v>272</v>
      </c>
      <c r="C76" s="76" t="s">
        <v>45</v>
      </c>
      <c r="D76" s="86" t="s">
        <v>23</v>
      </c>
      <c r="E76" s="87">
        <v>4</v>
      </c>
      <c r="F76" s="88">
        <v>168501</v>
      </c>
      <c r="G76" s="63">
        <f t="shared" si="6"/>
        <v>674004</v>
      </c>
    </row>
    <row r="77" spans="1:7" s="16" customFormat="1" ht="25.75" customHeight="1" x14ac:dyDescent="0.35">
      <c r="A77" s="14"/>
      <c r="B77" s="85" t="s">
        <v>273</v>
      </c>
      <c r="C77" s="76" t="s">
        <v>46</v>
      </c>
      <c r="D77" s="86" t="s">
        <v>23</v>
      </c>
      <c r="E77" s="87">
        <v>12</v>
      </c>
      <c r="F77" s="88">
        <v>49443</v>
      </c>
      <c r="G77" s="63">
        <f t="shared" si="6"/>
        <v>593316</v>
      </c>
    </row>
    <row r="78" spans="1:7" s="16" customFormat="1" ht="46.75" customHeight="1" x14ac:dyDescent="0.35">
      <c r="A78" s="14"/>
      <c r="B78" s="85" t="s">
        <v>344</v>
      </c>
      <c r="C78" s="76" t="s">
        <v>47</v>
      </c>
      <c r="D78" s="86" t="s">
        <v>23</v>
      </c>
      <c r="E78" s="87">
        <v>1</v>
      </c>
      <c r="F78" s="88">
        <v>691782</v>
      </c>
      <c r="G78" s="63">
        <f t="shared" si="6"/>
        <v>691782</v>
      </c>
    </row>
    <row r="79" spans="1:7" s="16" customFormat="1" ht="21.5" customHeight="1" x14ac:dyDescent="0.35">
      <c r="A79" s="14"/>
      <c r="B79" s="85" t="s">
        <v>345</v>
      </c>
      <c r="C79" s="76" t="s">
        <v>48</v>
      </c>
      <c r="D79" s="86" t="s">
        <v>23</v>
      </c>
      <c r="E79" s="87">
        <v>12</v>
      </c>
      <c r="F79" s="88">
        <v>201200</v>
      </c>
      <c r="G79" s="63">
        <f t="shared" si="6"/>
        <v>2414400</v>
      </c>
    </row>
    <row r="80" spans="1:7" s="16" customFormat="1" ht="21.5" customHeight="1" x14ac:dyDescent="0.35">
      <c r="A80" s="14"/>
      <c r="B80" s="85" t="s">
        <v>562</v>
      </c>
      <c r="C80" s="65" t="s">
        <v>346</v>
      </c>
      <c r="D80" s="80" t="s">
        <v>23</v>
      </c>
      <c r="E80" s="90">
        <v>2</v>
      </c>
      <c r="F80" s="82">
        <v>399108</v>
      </c>
      <c r="G80" s="68">
        <f t="shared" si="6"/>
        <v>798216</v>
      </c>
    </row>
    <row r="81" spans="1:7" ht="25" customHeight="1" x14ac:dyDescent="0.35">
      <c r="B81" s="70"/>
      <c r="C81" s="71"/>
      <c r="D81" s="71"/>
      <c r="E81" s="71"/>
      <c r="F81" s="72" t="s">
        <v>26</v>
      </c>
      <c r="G81" s="73">
        <f>SUM(G67:G80)</f>
        <v>36064821</v>
      </c>
    </row>
    <row r="82" spans="1:7" s="16" customFormat="1" ht="23.25" customHeight="1" x14ac:dyDescent="0.35">
      <c r="A82" s="14"/>
      <c r="B82" s="15">
        <v>7</v>
      </c>
      <c r="C82" s="254" t="s">
        <v>323</v>
      </c>
      <c r="D82" s="255"/>
      <c r="E82" s="255"/>
      <c r="F82" s="255"/>
      <c r="G82" s="69"/>
    </row>
    <row r="83" spans="1:7" s="16" customFormat="1" ht="20" customHeight="1" x14ac:dyDescent="0.35">
      <c r="A83" s="14"/>
      <c r="B83" s="83" t="s">
        <v>78</v>
      </c>
      <c r="C83" s="55" t="s">
        <v>49</v>
      </c>
      <c r="D83" s="78" t="s">
        <v>36</v>
      </c>
      <c r="E83" s="84">
        <v>180</v>
      </c>
      <c r="F83" s="79">
        <v>24940</v>
      </c>
      <c r="G83" s="58">
        <f t="shared" ref="G83:G93" si="7">F83*E83</f>
        <v>4489200</v>
      </c>
    </row>
    <row r="84" spans="1:7" s="16" customFormat="1" ht="20" customHeight="1" x14ac:dyDescent="0.35">
      <c r="A84" s="14"/>
      <c r="B84" s="85" t="s">
        <v>83</v>
      </c>
      <c r="C84" s="60" t="s">
        <v>50</v>
      </c>
      <c r="D84" s="86" t="s">
        <v>36</v>
      </c>
      <c r="E84" s="87">
        <v>90</v>
      </c>
      <c r="F84" s="88">
        <v>28132</v>
      </c>
      <c r="G84" s="63">
        <f t="shared" si="7"/>
        <v>2531880</v>
      </c>
    </row>
    <row r="85" spans="1:7" s="16" customFormat="1" ht="20" customHeight="1" x14ac:dyDescent="0.35">
      <c r="A85" s="14"/>
      <c r="B85" s="85" t="s">
        <v>98</v>
      </c>
      <c r="C85" s="60" t="s">
        <v>51</v>
      </c>
      <c r="D85" s="86" t="s">
        <v>36</v>
      </c>
      <c r="E85" s="87">
        <v>144</v>
      </c>
      <c r="F85" s="88">
        <v>31699</v>
      </c>
      <c r="G85" s="63">
        <f t="shared" si="7"/>
        <v>4564656</v>
      </c>
    </row>
    <row r="86" spans="1:7" s="16" customFormat="1" ht="20" customHeight="1" x14ac:dyDescent="0.35">
      <c r="A86" s="14"/>
      <c r="B86" s="85" t="s">
        <v>118</v>
      </c>
      <c r="C86" s="60" t="s">
        <v>52</v>
      </c>
      <c r="D86" s="86" t="s">
        <v>36</v>
      </c>
      <c r="E86" s="87">
        <v>72</v>
      </c>
      <c r="F86" s="88">
        <v>53433</v>
      </c>
      <c r="G86" s="63">
        <f t="shared" si="7"/>
        <v>3847176</v>
      </c>
    </row>
    <row r="87" spans="1:7" s="16" customFormat="1" ht="20" customHeight="1" x14ac:dyDescent="0.35">
      <c r="A87" s="14"/>
      <c r="B87" s="85" t="s">
        <v>207</v>
      </c>
      <c r="C87" s="60" t="s">
        <v>53</v>
      </c>
      <c r="D87" s="86" t="s">
        <v>36</v>
      </c>
      <c r="E87" s="87">
        <v>72</v>
      </c>
      <c r="F87" s="88">
        <v>62056</v>
      </c>
      <c r="G87" s="63">
        <f t="shared" si="7"/>
        <v>4468032</v>
      </c>
    </row>
    <row r="88" spans="1:7" s="16" customFormat="1" ht="20" customHeight="1" x14ac:dyDescent="0.35">
      <c r="A88" s="14"/>
      <c r="B88" s="85" t="s">
        <v>274</v>
      </c>
      <c r="C88" s="60" t="s">
        <v>54</v>
      </c>
      <c r="D88" s="86" t="s">
        <v>36</v>
      </c>
      <c r="E88" s="87">
        <v>36</v>
      </c>
      <c r="F88" s="88">
        <v>71731</v>
      </c>
      <c r="G88" s="63">
        <f t="shared" si="7"/>
        <v>2582316</v>
      </c>
    </row>
    <row r="89" spans="1:7" s="16" customFormat="1" ht="20" customHeight="1" x14ac:dyDescent="0.35">
      <c r="A89" s="14"/>
      <c r="B89" s="85" t="s">
        <v>275</v>
      </c>
      <c r="C89" s="60" t="s">
        <v>55</v>
      </c>
      <c r="D89" s="86" t="s">
        <v>36</v>
      </c>
      <c r="E89" s="87">
        <v>60</v>
      </c>
      <c r="F89" s="88">
        <v>138779</v>
      </c>
      <c r="G89" s="63">
        <f t="shared" si="7"/>
        <v>8326740</v>
      </c>
    </row>
    <row r="90" spans="1:7" s="16" customFormat="1" ht="20" customHeight="1" x14ac:dyDescent="0.35">
      <c r="A90" s="14"/>
      <c r="B90" s="85" t="s">
        <v>276</v>
      </c>
      <c r="C90" s="60" t="s">
        <v>56</v>
      </c>
      <c r="D90" s="86" t="s">
        <v>23</v>
      </c>
      <c r="E90" s="87">
        <v>24</v>
      </c>
      <c r="F90" s="88">
        <v>57667</v>
      </c>
      <c r="G90" s="63">
        <f t="shared" si="7"/>
        <v>1384008</v>
      </c>
    </row>
    <row r="91" spans="1:7" s="16" customFormat="1" ht="20" customHeight="1" x14ac:dyDescent="0.35">
      <c r="A91" s="14"/>
      <c r="B91" s="85" t="s">
        <v>347</v>
      </c>
      <c r="C91" s="60" t="s">
        <v>57</v>
      </c>
      <c r="D91" s="86" t="s">
        <v>23</v>
      </c>
      <c r="E91" s="87">
        <v>15</v>
      </c>
      <c r="F91" s="88">
        <v>100605</v>
      </c>
      <c r="G91" s="63">
        <f t="shared" si="7"/>
        <v>1509075</v>
      </c>
    </row>
    <row r="92" spans="1:7" s="16" customFormat="1" ht="52.75" customHeight="1" x14ac:dyDescent="0.35">
      <c r="A92" s="14"/>
      <c r="B92" s="85" t="s">
        <v>348</v>
      </c>
      <c r="C92" s="60" t="s">
        <v>58</v>
      </c>
      <c r="D92" s="86" t="s">
        <v>23</v>
      </c>
      <c r="E92" s="87">
        <v>10</v>
      </c>
      <c r="F92" s="88">
        <v>126601</v>
      </c>
      <c r="G92" s="63">
        <f t="shared" si="7"/>
        <v>1266010</v>
      </c>
    </row>
    <row r="93" spans="1:7" s="16" customFormat="1" ht="45" customHeight="1" x14ac:dyDescent="0.35">
      <c r="A93" s="14"/>
      <c r="B93" s="89" t="s">
        <v>349</v>
      </c>
      <c r="C93" s="65" t="s">
        <v>59</v>
      </c>
      <c r="D93" s="80" t="s">
        <v>23</v>
      </c>
      <c r="E93" s="90">
        <v>5</v>
      </c>
      <c r="F93" s="82">
        <v>151351</v>
      </c>
      <c r="G93" s="68">
        <f t="shared" si="7"/>
        <v>756755</v>
      </c>
    </row>
    <row r="94" spans="1:7" ht="25" customHeight="1" x14ac:dyDescent="0.35">
      <c r="B94" s="70"/>
      <c r="C94" s="71"/>
      <c r="D94" s="71"/>
      <c r="E94" s="71"/>
      <c r="F94" s="72" t="s">
        <v>26</v>
      </c>
      <c r="G94" s="73">
        <f>SUM(G83:G93)</f>
        <v>35725848</v>
      </c>
    </row>
    <row r="95" spans="1:7" s="16" customFormat="1" ht="23.25" customHeight="1" x14ac:dyDescent="0.35">
      <c r="A95" s="14"/>
      <c r="B95" s="15">
        <v>8</v>
      </c>
      <c r="C95" s="254" t="s">
        <v>60</v>
      </c>
      <c r="D95" s="255"/>
      <c r="E95" s="255"/>
      <c r="F95" s="255"/>
      <c r="G95" s="69"/>
    </row>
    <row r="96" spans="1:7" s="16" customFormat="1" ht="20" customHeight="1" x14ac:dyDescent="0.35">
      <c r="A96" s="14"/>
      <c r="B96" s="83" t="s">
        <v>208</v>
      </c>
      <c r="C96" s="55" t="s">
        <v>62</v>
      </c>
      <c r="D96" s="78" t="s">
        <v>23</v>
      </c>
      <c r="E96" s="84">
        <v>1</v>
      </c>
      <c r="F96" s="79">
        <v>795597</v>
      </c>
      <c r="G96" s="58">
        <f t="shared" ref="G96:G104" si="8">F96*E96</f>
        <v>795597</v>
      </c>
    </row>
    <row r="97" spans="1:7" s="16" customFormat="1" ht="63.65" customHeight="1" x14ac:dyDescent="0.35">
      <c r="A97" s="14"/>
      <c r="B97" s="85" t="s">
        <v>149</v>
      </c>
      <c r="C97" s="76" t="s">
        <v>64</v>
      </c>
      <c r="D97" s="86" t="s">
        <v>23</v>
      </c>
      <c r="E97" s="87">
        <v>1</v>
      </c>
      <c r="F97" s="88">
        <v>1113649</v>
      </c>
      <c r="G97" s="63">
        <f t="shared" si="8"/>
        <v>1113649</v>
      </c>
    </row>
    <row r="98" spans="1:7" s="16" customFormat="1" ht="23.4" customHeight="1" x14ac:dyDescent="0.35">
      <c r="A98" s="14"/>
      <c r="B98" s="89" t="s">
        <v>152</v>
      </c>
      <c r="C98" s="77" t="s">
        <v>66</v>
      </c>
      <c r="D98" s="80" t="s">
        <v>23</v>
      </c>
      <c r="E98" s="90">
        <v>1</v>
      </c>
      <c r="F98" s="82">
        <v>5560200</v>
      </c>
      <c r="G98" s="68">
        <f t="shared" si="8"/>
        <v>5560200</v>
      </c>
    </row>
    <row r="99" spans="1:7" s="16" customFormat="1" ht="25" customHeight="1" x14ac:dyDescent="0.35">
      <c r="A99" s="14"/>
      <c r="B99" s="27"/>
      <c r="C99" s="258" t="s">
        <v>67</v>
      </c>
      <c r="D99" s="259"/>
      <c r="E99" s="259"/>
      <c r="F99" s="259"/>
      <c r="G99" s="74"/>
    </row>
    <row r="100" spans="1:7" s="16" customFormat="1" ht="20" customHeight="1" x14ac:dyDescent="0.35">
      <c r="A100" s="14"/>
      <c r="B100" s="83" t="s">
        <v>350</v>
      </c>
      <c r="C100" s="75" t="s">
        <v>69</v>
      </c>
      <c r="D100" s="78" t="s">
        <v>36</v>
      </c>
      <c r="E100" s="84">
        <v>1</v>
      </c>
      <c r="F100" s="79">
        <v>476330</v>
      </c>
      <c r="G100" s="58">
        <f t="shared" si="8"/>
        <v>476330</v>
      </c>
    </row>
    <row r="101" spans="1:7" s="16" customFormat="1" ht="20" customHeight="1" x14ac:dyDescent="0.35">
      <c r="A101" s="14"/>
      <c r="B101" s="85" t="s">
        <v>351</v>
      </c>
      <c r="C101" s="76" t="s">
        <v>71</v>
      </c>
      <c r="D101" s="86" t="s">
        <v>23</v>
      </c>
      <c r="E101" s="87">
        <v>1</v>
      </c>
      <c r="F101" s="88">
        <v>89776</v>
      </c>
      <c r="G101" s="63">
        <f t="shared" si="8"/>
        <v>89776</v>
      </c>
    </row>
    <row r="102" spans="1:7" s="16" customFormat="1" ht="20" customHeight="1" x14ac:dyDescent="0.35">
      <c r="A102" s="14"/>
      <c r="B102" s="85" t="s">
        <v>352</v>
      </c>
      <c r="C102" s="76" t="s">
        <v>73</v>
      </c>
      <c r="D102" s="86" t="s">
        <v>23</v>
      </c>
      <c r="E102" s="87">
        <v>1</v>
      </c>
      <c r="F102" s="88">
        <v>118276</v>
      </c>
      <c r="G102" s="63">
        <f t="shared" si="8"/>
        <v>118276</v>
      </c>
    </row>
    <row r="103" spans="1:7" s="16" customFormat="1" ht="20" customHeight="1" x14ac:dyDescent="0.35">
      <c r="A103" s="14"/>
      <c r="B103" s="85" t="s">
        <v>353</v>
      </c>
      <c r="C103" s="76" t="s">
        <v>75</v>
      </c>
      <c r="D103" s="86" t="s">
        <v>23</v>
      </c>
      <c r="E103" s="87">
        <v>1</v>
      </c>
      <c r="F103" s="88">
        <v>206136</v>
      </c>
      <c r="G103" s="63">
        <f t="shared" si="8"/>
        <v>206136</v>
      </c>
    </row>
    <row r="104" spans="1:7" s="16" customFormat="1" ht="20" customHeight="1" x14ac:dyDescent="0.35">
      <c r="A104" s="14"/>
      <c r="B104" s="89" t="s">
        <v>354</v>
      </c>
      <c r="C104" s="77" t="s">
        <v>77</v>
      </c>
      <c r="D104" s="80" t="s">
        <v>23</v>
      </c>
      <c r="E104" s="90">
        <v>1</v>
      </c>
      <c r="F104" s="82">
        <v>333587</v>
      </c>
      <c r="G104" s="68">
        <f t="shared" si="8"/>
        <v>333587</v>
      </c>
    </row>
    <row r="105" spans="1:7" ht="25" customHeight="1" x14ac:dyDescent="0.35">
      <c r="B105" s="70"/>
      <c r="C105" s="71"/>
      <c r="D105" s="71"/>
      <c r="E105" s="71"/>
      <c r="F105" s="72" t="s">
        <v>26</v>
      </c>
      <c r="G105" s="73">
        <f>SUM(G96:G104)</f>
        <v>8693551</v>
      </c>
    </row>
    <row r="106" spans="1:7" s="16" customFormat="1" ht="23.25" customHeight="1" x14ac:dyDescent="0.35">
      <c r="A106" s="14"/>
      <c r="B106" s="15">
        <v>9</v>
      </c>
      <c r="C106" s="254" t="s">
        <v>324</v>
      </c>
      <c r="D106" s="255"/>
      <c r="E106" s="255"/>
      <c r="F106" s="255"/>
      <c r="G106" s="69"/>
    </row>
    <row r="107" spans="1:7" s="16" customFormat="1" ht="121.75" customHeight="1" x14ac:dyDescent="0.35">
      <c r="A107" s="14"/>
      <c r="B107" s="83" t="s">
        <v>332</v>
      </c>
      <c r="C107" s="75" t="s">
        <v>277</v>
      </c>
      <c r="D107" s="78" t="s">
        <v>18</v>
      </c>
      <c r="E107" s="84">
        <v>144</v>
      </c>
      <c r="F107" s="79">
        <v>934668</v>
      </c>
      <c r="G107" s="58">
        <f t="shared" ref="G107:G109" si="9">F107*E107</f>
        <v>134592192</v>
      </c>
    </row>
    <row r="108" spans="1:7" s="16" customFormat="1" ht="49.25" customHeight="1" x14ac:dyDescent="0.35">
      <c r="A108" s="14"/>
      <c r="B108" s="85" t="s">
        <v>333</v>
      </c>
      <c r="C108" s="76" t="s">
        <v>278</v>
      </c>
      <c r="D108" s="86" t="s">
        <v>23</v>
      </c>
      <c r="E108" s="87">
        <v>20</v>
      </c>
      <c r="F108" s="88">
        <v>316096</v>
      </c>
      <c r="G108" s="63">
        <f t="shared" si="9"/>
        <v>6321920</v>
      </c>
    </row>
    <row r="109" spans="1:7" s="16" customFormat="1" ht="33.65" customHeight="1" x14ac:dyDescent="0.35">
      <c r="A109" s="14"/>
      <c r="B109" s="89" t="s">
        <v>334</v>
      </c>
      <c r="C109" s="77" t="s">
        <v>216</v>
      </c>
      <c r="D109" s="80" t="s">
        <v>23</v>
      </c>
      <c r="E109" s="90">
        <v>129.6</v>
      </c>
      <c r="F109" s="82">
        <v>1155488</v>
      </c>
      <c r="G109" s="68">
        <f t="shared" si="9"/>
        <v>149751244.79999998</v>
      </c>
    </row>
    <row r="110" spans="1:7" ht="25" customHeight="1" x14ac:dyDescent="0.35">
      <c r="B110" s="70"/>
      <c r="C110" s="71"/>
      <c r="D110" s="71"/>
      <c r="E110" s="71"/>
      <c r="F110" s="72" t="s">
        <v>26</v>
      </c>
      <c r="G110" s="73">
        <f>SUM(G107:G109)</f>
        <v>290665356.79999995</v>
      </c>
    </row>
    <row r="111" spans="1:7" s="16" customFormat="1" ht="23.25" customHeight="1" x14ac:dyDescent="0.35">
      <c r="A111" s="14"/>
      <c r="B111" s="15">
        <v>10</v>
      </c>
      <c r="C111" s="254" t="s">
        <v>355</v>
      </c>
      <c r="D111" s="255"/>
      <c r="E111" s="255"/>
      <c r="F111" s="255"/>
      <c r="G111" s="69"/>
    </row>
    <row r="112" spans="1:7" s="16" customFormat="1" ht="64.25" customHeight="1" x14ac:dyDescent="0.35">
      <c r="A112" s="14"/>
      <c r="B112" s="83" t="s">
        <v>335</v>
      </c>
      <c r="C112" s="75" t="s">
        <v>356</v>
      </c>
      <c r="D112" s="78" t="s">
        <v>18</v>
      </c>
      <c r="E112" s="114">
        <f>1906.2/3</f>
        <v>635.4</v>
      </c>
      <c r="F112" s="79">
        <v>104394</v>
      </c>
      <c r="G112" s="58">
        <f t="shared" ref="G112:G114" si="10">F112*E112</f>
        <v>66331947.599999994</v>
      </c>
    </row>
    <row r="113" spans="1:7" s="16" customFormat="1" ht="36" customHeight="1" x14ac:dyDescent="0.35">
      <c r="A113" s="14"/>
      <c r="B113" s="85" t="s">
        <v>336</v>
      </c>
      <c r="C113" s="76" t="s">
        <v>357</v>
      </c>
      <c r="D113" s="86" t="s">
        <v>23</v>
      </c>
      <c r="E113" s="87">
        <v>120</v>
      </c>
      <c r="F113" s="88">
        <v>53778</v>
      </c>
      <c r="G113" s="63">
        <f t="shared" si="10"/>
        <v>6453360</v>
      </c>
    </row>
    <row r="114" spans="1:7" s="16" customFormat="1" ht="67.75" customHeight="1" x14ac:dyDescent="0.35">
      <c r="A114" s="14"/>
      <c r="B114" s="89" t="s">
        <v>337</v>
      </c>
      <c r="C114" s="77" t="s">
        <v>358</v>
      </c>
      <c r="D114" s="80" t="s">
        <v>23</v>
      </c>
      <c r="E114" s="90">
        <v>5</v>
      </c>
      <c r="F114" s="82">
        <v>108226</v>
      </c>
      <c r="G114" s="68">
        <f t="shared" si="10"/>
        <v>541130</v>
      </c>
    </row>
    <row r="115" spans="1:7" ht="25" customHeight="1" x14ac:dyDescent="0.35">
      <c r="B115" s="70"/>
      <c r="C115" s="71"/>
      <c r="D115" s="71"/>
      <c r="E115" s="71"/>
      <c r="F115" s="72" t="s">
        <v>26</v>
      </c>
      <c r="G115" s="73">
        <f>SUM(G112:G114)</f>
        <v>73326437.599999994</v>
      </c>
    </row>
    <row r="116" spans="1:7" s="16" customFormat="1" ht="23.25" customHeight="1" x14ac:dyDescent="0.35">
      <c r="A116" s="14"/>
      <c r="B116" s="15">
        <v>11</v>
      </c>
      <c r="C116" s="254" t="s">
        <v>325</v>
      </c>
      <c r="D116" s="255"/>
      <c r="E116" s="255"/>
      <c r="F116" s="255"/>
      <c r="G116" s="69"/>
    </row>
    <row r="117" spans="1:7" s="16" customFormat="1" ht="66" customHeight="1" x14ac:dyDescent="0.35">
      <c r="A117" s="14"/>
      <c r="B117" s="83" t="s">
        <v>219</v>
      </c>
      <c r="C117" s="75" t="s">
        <v>279</v>
      </c>
      <c r="D117" s="78" t="s">
        <v>18</v>
      </c>
      <c r="E117" s="84">
        <v>20</v>
      </c>
      <c r="F117" s="79">
        <v>290880</v>
      </c>
      <c r="G117" s="58">
        <f t="shared" ref="G117:G128" si="11">F117*E117</f>
        <v>5817600</v>
      </c>
    </row>
    <row r="118" spans="1:7" s="16" customFormat="1" ht="20" customHeight="1" x14ac:dyDescent="0.35">
      <c r="A118" s="14"/>
      <c r="B118" s="85" t="s">
        <v>338</v>
      </c>
      <c r="C118" s="76" t="s">
        <v>280</v>
      </c>
      <c r="D118" s="86" t="s">
        <v>23</v>
      </c>
      <c r="E118" s="87">
        <v>18</v>
      </c>
      <c r="F118" s="88">
        <v>45174</v>
      </c>
      <c r="G118" s="63">
        <f t="shared" si="11"/>
        <v>813132</v>
      </c>
    </row>
    <row r="119" spans="1:7" s="16" customFormat="1" ht="49.25" customHeight="1" x14ac:dyDescent="0.35">
      <c r="A119" s="14"/>
      <c r="B119" s="85" t="s">
        <v>359</v>
      </c>
      <c r="C119" s="76" t="s">
        <v>281</v>
      </c>
      <c r="D119" s="86" t="s">
        <v>23</v>
      </c>
      <c r="E119" s="87">
        <v>15</v>
      </c>
      <c r="F119" s="88">
        <v>905922</v>
      </c>
      <c r="G119" s="63">
        <f t="shared" si="11"/>
        <v>13588830</v>
      </c>
    </row>
    <row r="120" spans="1:7" s="16" customFormat="1" ht="64.25" customHeight="1" x14ac:dyDescent="0.35">
      <c r="A120" s="14"/>
      <c r="B120" s="85" t="s">
        <v>360</v>
      </c>
      <c r="C120" s="76" t="s">
        <v>282</v>
      </c>
      <c r="D120" s="86" t="s">
        <v>23</v>
      </c>
      <c r="E120" s="87">
        <v>5</v>
      </c>
      <c r="F120" s="88">
        <v>826600</v>
      </c>
      <c r="G120" s="63">
        <f t="shared" si="11"/>
        <v>4133000</v>
      </c>
    </row>
    <row r="121" spans="1:7" s="16" customFormat="1" ht="46.25" customHeight="1" x14ac:dyDescent="0.35">
      <c r="A121" s="14"/>
      <c r="B121" s="85" t="s">
        <v>361</v>
      </c>
      <c r="C121" s="76" t="s">
        <v>302</v>
      </c>
      <c r="D121" s="86" t="s">
        <v>23</v>
      </c>
      <c r="E121" s="87">
        <v>10</v>
      </c>
      <c r="F121" s="88">
        <v>526039</v>
      </c>
      <c r="G121" s="63">
        <f t="shared" si="11"/>
        <v>5260390</v>
      </c>
    </row>
    <row r="122" spans="1:7" s="16" customFormat="1" ht="47.4" customHeight="1" x14ac:dyDescent="0.35">
      <c r="A122" s="14"/>
      <c r="B122" s="85" t="s">
        <v>362</v>
      </c>
      <c r="C122" s="76" t="s">
        <v>283</v>
      </c>
      <c r="D122" s="86" t="s">
        <v>23</v>
      </c>
      <c r="E122" s="87">
        <v>3</v>
      </c>
      <c r="F122" s="88">
        <v>445007</v>
      </c>
      <c r="G122" s="63">
        <f t="shared" si="11"/>
        <v>1335021</v>
      </c>
    </row>
    <row r="123" spans="1:7" s="16" customFormat="1" ht="35.15" customHeight="1" x14ac:dyDescent="0.35">
      <c r="A123" s="14"/>
      <c r="B123" s="85" t="s">
        <v>363</v>
      </c>
      <c r="C123" s="76" t="s">
        <v>284</v>
      </c>
      <c r="D123" s="86" t="s">
        <v>23</v>
      </c>
      <c r="E123" s="87">
        <v>1</v>
      </c>
      <c r="F123" s="88">
        <v>147602</v>
      </c>
      <c r="G123" s="63">
        <f t="shared" si="11"/>
        <v>147602</v>
      </c>
    </row>
    <row r="124" spans="1:7" s="16" customFormat="1" ht="35.15" customHeight="1" x14ac:dyDescent="0.35">
      <c r="A124" s="14"/>
      <c r="B124" s="85" t="s">
        <v>364</v>
      </c>
      <c r="C124" s="76" t="s">
        <v>285</v>
      </c>
      <c r="D124" s="86" t="s">
        <v>23</v>
      </c>
      <c r="E124" s="87">
        <v>3</v>
      </c>
      <c r="F124" s="88">
        <v>82029</v>
      </c>
      <c r="G124" s="63">
        <f t="shared" si="11"/>
        <v>246087</v>
      </c>
    </row>
    <row r="125" spans="1:7" s="16" customFormat="1" ht="20" customHeight="1" x14ac:dyDescent="0.35">
      <c r="A125" s="14"/>
      <c r="B125" s="85" t="s">
        <v>365</v>
      </c>
      <c r="C125" s="76" t="s">
        <v>286</v>
      </c>
      <c r="D125" s="86" t="s">
        <v>23</v>
      </c>
      <c r="E125" s="87">
        <v>1</v>
      </c>
      <c r="F125" s="88">
        <v>276315</v>
      </c>
      <c r="G125" s="63">
        <f t="shared" si="11"/>
        <v>276315</v>
      </c>
    </row>
    <row r="126" spans="1:7" s="16" customFormat="1" ht="20" customHeight="1" x14ac:dyDescent="0.35">
      <c r="A126" s="14"/>
      <c r="B126" s="85" t="s">
        <v>366</v>
      </c>
      <c r="C126" s="76" t="s">
        <v>287</v>
      </c>
      <c r="D126" s="86" t="s">
        <v>23</v>
      </c>
      <c r="E126" s="87">
        <v>10</v>
      </c>
      <c r="F126" s="88">
        <v>130397</v>
      </c>
      <c r="G126" s="63">
        <f t="shared" si="11"/>
        <v>1303970</v>
      </c>
    </row>
    <row r="127" spans="1:7" s="16" customFormat="1" ht="48.65" customHeight="1" x14ac:dyDescent="0.35">
      <c r="A127" s="14"/>
      <c r="B127" s="85" t="s">
        <v>367</v>
      </c>
      <c r="C127" s="76" t="s">
        <v>288</v>
      </c>
      <c r="D127" s="86" t="s">
        <v>23</v>
      </c>
      <c r="E127" s="87">
        <v>6</v>
      </c>
      <c r="F127" s="88">
        <v>616862</v>
      </c>
      <c r="G127" s="63">
        <f t="shared" si="11"/>
        <v>3701172</v>
      </c>
    </row>
    <row r="128" spans="1:7" s="16" customFormat="1" ht="35.15" customHeight="1" x14ac:dyDescent="0.35">
      <c r="A128" s="14"/>
      <c r="B128" s="89" t="s">
        <v>368</v>
      </c>
      <c r="C128" s="77" t="s">
        <v>289</v>
      </c>
      <c r="D128" s="80" t="s">
        <v>23</v>
      </c>
      <c r="E128" s="90">
        <v>5</v>
      </c>
      <c r="F128" s="82">
        <v>829130</v>
      </c>
      <c r="G128" s="68">
        <f t="shared" si="11"/>
        <v>4145650</v>
      </c>
    </row>
    <row r="129" spans="1:7" ht="25" customHeight="1" x14ac:dyDescent="0.35">
      <c r="B129" s="70"/>
      <c r="C129" s="71"/>
      <c r="D129" s="71"/>
      <c r="E129" s="71"/>
      <c r="F129" s="72" t="s">
        <v>26</v>
      </c>
      <c r="G129" s="73">
        <f>SUM(G117:G128)</f>
        <v>40768769</v>
      </c>
    </row>
    <row r="130" spans="1:7" s="16" customFormat="1" ht="23.25" customHeight="1" x14ac:dyDescent="0.35">
      <c r="A130" s="14"/>
      <c r="B130" s="15">
        <v>12</v>
      </c>
      <c r="C130" s="254" t="s">
        <v>206</v>
      </c>
      <c r="D130" s="255"/>
      <c r="E130" s="255"/>
      <c r="F130" s="255"/>
      <c r="G130" s="69"/>
    </row>
    <row r="131" spans="1:7" s="16" customFormat="1" ht="25" customHeight="1" x14ac:dyDescent="0.35">
      <c r="A131" s="14"/>
      <c r="B131" s="27" t="s">
        <v>183</v>
      </c>
      <c r="C131" s="258" t="s">
        <v>16</v>
      </c>
      <c r="D131" s="259"/>
      <c r="E131" s="259"/>
      <c r="F131" s="259"/>
      <c r="G131" s="74"/>
    </row>
    <row r="132" spans="1:7" s="16" customFormat="1" ht="20" customHeight="1" x14ac:dyDescent="0.35">
      <c r="A132" s="14"/>
      <c r="B132" s="83" t="s">
        <v>369</v>
      </c>
      <c r="C132" s="75" t="s">
        <v>80</v>
      </c>
      <c r="D132" s="78" t="s">
        <v>23</v>
      </c>
      <c r="E132" s="84">
        <v>1</v>
      </c>
      <c r="F132" s="79">
        <v>9860838</v>
      </c>
      <c r="G132" s="58">
        <f t="shared" ref="G132:G163" si="12">F132*E132</f>
        <v>9860838</v>
      </c>
    </row>
    <row r="133" spans="1:7" s="16" customFormat="1" ht="20" customHeight="1" x14ac:dyDescent="0.35">
      <c r="A133" s="14"/>
      <c r="B133" s="85" t="s">
        <v>372</v>
      </c>
      <c r="C133" s="76" t="s">
        <v>81</v>
      </c>
      <c r="D133" s="86" t="s">
        <v>23</v>
      </c>
      <c r="E133" s="87">
        <v>5</v>
      </c>
      <c r="F133" s="88">
        <v>2505893</v>
      </c>
      <c r="G133" s="63">
        <f t="shared" si="12"/>
        <v>12529465</v>
      </c>
    </row>
    <row r="134" spans="1:7" s="16" customFormat="1" ht="20" customHeight="1" x14ac:dyDescent="0.35">
      <c r="A134" s="14"/>
      <c r="B134" s="89" t="s">
        <v>373</v>
      </c>
      <c r="C134" s="77" t="s">
        <v>82</v>
      </c>
      <c r="D134" s="80" t="s">
        <v>23</v>
      </c>
      <c r="E134" s="90">
        <v>1</v>
      </c>
      <c r="F134" s="82">
        <v>4262414</v>
      </c>
      <c r="G134" s="68">
        <f t="shared" si="12"/>
        <v>4262414</v>
      </c>
    </row>
    <row r="135" spans="1:7" s="16" customFormat="1" ht="25" customHeight="1" x14ac:dyDescent="0.35">
      <c r="A135" s="14"/>
      <c r="B135" s="27" t="s">
        <v>184</v>
      </c>
      <c r="C135" s="258" t="s">
        <v>84</v>
      </c>
      <c r="D135" s="259"/>
      <c r="E135" s="259"/>
      <c r="F135" s="259"/>
      <c r="G135" s="74"/>
    </row>
    <row r="136" spans="1:7" s="16" customFormat="1" ht="28.25" customHeight="1" x14ac:dyDescent="0.35">
      <c r="A136" s="14"/>
      <c r="B136" s="83" t="s">
        <v>370</v>
      </c>
      <c r="C136" s="75" t="s">
        <v>85</v>
      </c>
      <c r="D136" s="78" t="s">
        <v>23</v>
      </c>
      <c r="E136" s="84">
        <v>6</v>
      </c>
      <c r="F136" s="79">
        <v>1610747.39</v>
      </c>
      <c r="G136" s="58">
        <f t="shared" si="12"/>
        <v>9664484.3399999999</v>
      </c>
    </row>
    <row r="137" spans="1:7" s="16" customFormat="1" ht="28.25" customHeight="1" x14ac:dyDescent="0.35">
      <c r="A137" s="14"/>
      <c r="B137" s="85" t="s">
        <v>374</v>
      </c>
      <c r="C137" s="76" t="s">
        <v>86</v>
      </c>
      <c r="D137" s="86" t="s">
        <v>23</v>
      </c>
      <c r="E137" s="87">
        <v>4</v>
      </c>
      <c r="F137" s="88">
        <v>1783460.19</v>
      </c>
      <c r="G137" s="63">
        <f t="shared" si="12"/>
        <v>7133840.7599999998</v>
      </c>
    </row>
    <row r="138" spans="1:7" s="16" customFormat="1" ht="28.25" customHeight="1" x14ac:dyDescent="0.35">
      <c r="A138" s="14"/>
      <c r="B138" s="85" t="s">
        <v>375</v>
      </c>
      <c r="C138" s="76" t="s">
        <v>87</v>
      </c>
      <c r="D138" s="86" t="s">
        <v>23</v>
      </c>
      <c r="E138" s="87">
        <v>2</v>
      </c>
      <c r="F138" s="88">
        <v>1488916.5599999998</v>
      </c>
      <c r="G138" s="63">
        <f t="shared" si="12"/>
        <v>2977833.1199999996</v>
      </c>
    </row>
    <row r="139" spans="1:7" s="16" customFormat="1" ht="28.25" customHeight="1" x14ac:dyDescent="0.35">
      <c r="A139" s="14"/>
      <c r="B139" s="85" t="s">
        <v>376</v>
      </c>
      <c r="C139" s="76" t="s">
        <v>88</v>
      </c>
      <c r="D139" s="86" t="s">
        <v>23</v>
      </c>
      <c r="E139" s="87">
        <v>3</v>
      </c>
      <c r="F139" s="88">
        <v>2536807.59</v>
      </c>
      <c r="G139" s="63">
        <f t="shared" si="12"/>
        <v>7610422.7699999996</v>
      </c>
    </row>
    <row r="140" spans="1:7" s="16" customFormat="1" ht="20" customHeight="1" x14ac:dyDescent="0.35">
      <c r="A140" s="14"/>
      <c r="B140" s="85" t="s">
        <v>377</v>
      </c>
      <c r="C140" s="76" t="s">
        <v>93</v>
      </c>
      <c r="D140" s="86" t="s">
        <v>23</v>
      </c>
      <c r="E140" s="87">
        <v>3</v>
      </c>
      <c r="F140" s="88">
        <v>457840.79000000004</v>
      </c>
      <c r="G140" s="63">
        <f t="shared" si="12"/>
        <v>1373522.37</v>
      </c>
    </row>
    <row r="141" spans="1:7" s="16" customFormat="1" ht="20" customHeight="1" x14ac:dyDescent="0.35">
      <c r="A141" s="14"/>
      <c r="B141" s="85" t="s">
        <v>378</v>
      </c>
      <c r="C141" s="76" t="s">
        <v>94</v>
      </c>
      <c r="D141" s="86" t="s">
        <v>23</v>
      </c>
      <c r="E141" s="87">
        <v>12</v>
      </c>
      <c r="F141" s="88">
        <v>457840.79000000004</v>
      </c>
      <c r="G141" s="63">
        <f t="shared" si="12"/>
        <v>5494089.4800000004</v>
      </c>
    </row>
    <row r="142" spans="1:7" s="16" customFormat="1" ht="20" customHeight="1" x14ac:dyDescent="0.35">
      <c r="A142" s="14"/>
      <c r="B142" s="85" t="s">
        <v>379</v>
      </c>
      <c r="C142" s="76" t="s">
        <v>96</v>
      </c>
      <c r="D142" s="86" t="s">
        <v>23</v>
      </c>
      <c r="E142" s="87">
        <v>210</v>
      </c>
      <c r="F142" s="88">
        <v>28738.39</v>
      </c>
      <c r="G142" s="63">
        <f t="shared" si="12"/>
        <v>6035061.8999999994</v>
      </c>
    </row>
    <row r="143" spans="1:7" s="16" customFormat="1" ht="20" customHeight="1" x14ac:dyDescent="0.35">
      <c r="A143" s="14"/>
      <c r="B143" s="89" t="s">
        <v>380</v>
      </c>
      <c r="C143" s="77" t="s">
        <v>97</v>
      </c>
      <c r="D143" s="80" t="s">
        <v>23</v>
      </c>
      <c r="E143" s="90">
        <v>30</v>
      </c>
      <c r="F143" s="82">
        <v>64787.39</v>
      </c>
      <c r="G143" s="68">
        <f t="shared" si="12"/>
        <v>1943621.7</v>
      </c>
    </row>
    <row r="144" spans="1:7" s="16" customFormat="1" ht="25" customHeight="1" x14ac:dyDescent="0.35">
      <c r="A144" s="14"/>
      <c r="B144" s="27" t="s">
        <v>185</v>
      </c>
      <c r="C144" s="258" t="s">
        <v>99</v>
      </c>
      <c r="D144" s="259"/>
      <c r="E144" s="259"/>
      <c r="F144" s="259"/>
      <c r="G144" s="74"/>
    </row>
    <row r="145" spans="1:7" s="16" customFormat="1" ht="20" customHeight="1" x14ac:dyDescent="0.35">
      <c r="A145" s="14"/>
      <c r="B145" s="91" t="s">
        <v>371</v>
      </c>
      <c r="C145" s="75" t="s">
        <v>303</v>
      </c>
      <c r="D145" s="78" t="s">
        <v>36</v>
      </c>
      <c r="E145" s="84">
        <v>40</v>
      </c>
      <c r="F145" s="79">
        <v>1876435.3599999999</v>
      </c>
      <c r="G145" s="58">
        <f t="shared" si="12"/>
        <v>75057414.399999991</v>
      </c>
    </row>
    <row r="146" spans="1:7" s="16" customFormat="1" ht="20" customHeight="1" x14ac:dyDescent="0.35">
      <c r="A146" s="14"/>
      <c r="B146" s="92" t="s">
        <v>381</v>
      </c>
      <c r="C146" s="76" t="s">
        <v>304</v>
      </c>
      <c r="D146" s="86" t="s">
        <v>36</v>
      </c>
      <c r="E146" s="87">
        <v>35</v>
      </c>
      <c r="F146" s="88">
        <v>1537289.0000000002</v>
      </c>
      <c r="G146" s="63">
        <f t="shared" si="12"/>
        <v>53805115.000000007</v>
      </c>
    </row>
    <row r="147" spans="1:7" s="16" customFormat="1" ht="20" customHeight="1" x14ac:dyDescent="0.35">
      <c r="A147" s="14"/>
      <c r="B147" s="92" t="s">
        <v>382</v>
      </c>
      <c r="C147" s="76" t="s">
        <v>305</v>
      </c>
      <c r="D147" s="86" t="s">
        <v>23</v>
      </c>
      <c r="E147" s="87">
        <v>3</v>
      </c>
      <c r="F147" s="88">
        <v>8420032.4000000004</v>
      </c>
      <c r="G147" s="63">
        <f t="shared" si="12"/>
        <v>25260097.200000003</v>
      </c>
    </row>
    <row r="148" spans="1:7" s="16" customFormat="1" ht="20" customHeight="1" x14ac:dyDescent="0.35">
      <c r="A148" s="14"/>
      <c r="B148" s="92" t="s">
        <v>383</v>
      </c>
      <c r="C148" s="76" t="s">
        <v>306</v>
      </c>
      <c r="D148" s="86" t="s">
        <v>23</v>
      </c>
      <c r="E148" s="87">
        <v>3</v>
      </c>
      <c r="F148" s="88">
        <v>3834659.4000000004</v>
      </c>
      <c r="G148" s="63">
        <f t="shared" si="12"/>
        <v>11503978.200000001</v>
      </c>
    </row>
    <row r="149" spans="1:7" s="16" customFormat="1" ht="20" customHeight="1" x14ac:dyDescent="0.35">
      <c r="A149" s="14"/>
      <c r="B149" s="92" t="s">
        <v>384</v>
      </c>
      <c r="C149" s="76" t="s">
        <v>105</v>
      </c>
      <c r="D149" s="86" t="s">
        <v>23</v>
      </c>
      <c r="E149" s="87">
        <v>14</v>
      </c>
      <c r="F149" s="88">
        <v>2744345.1799999997</v>
      </c>
      <c r="G149" s="63">
        <f t="shared" si="12"/>
        <v>38420832.519999996</v>
      </c>
    </row>
    <row r="150" spans="1:7" s="16" customFormat="1" ht="20" customHeight="1" x14ac:dyDescent="0.35">
      <c r="A150" s="14"/>
      <c r="B150" s="92" t="s">
        <v>385</v>
      </c>
      <c r="C150" s="76" t="s">
        <v>307</v>
      </c>
      <c r="D150" s="86" t="s">
        <v>36</v>
      </c>
      <c r="E150" s="87">
        <v>30</v>
      </c>
      <c r="F150" s="88">
        <v>2102328.6900000004</v>
      </c>
      <c r="G150" s="63">
        <f t="shared" si="12"/>
        <v>63069860.70000001</v>
      </c>
    </row>
    <row r="151" spans="1:7" s="16" customFormat="1" ht="31.75" customHeight="1" x14ac:dyDescent="0.35">
      <c r="A151" s="14"/>
      <c r="B151" s="92" t="s">
        <v>386</v>
      </c>
      <c r="C151" s="76" t="s">
        <v>308</v>
      </c>
      <c r="D151" s="86" t="s">
        <v>36</v>
      </c>
      <c r="E151" s="87">
        <v>15</v>
      </c>
      <c r="F151" s="88">
        <v>2234007.4</v>
      </c>
      <c r="G151" s="63">
        <f t="shared" si="12"/>
        <v>33510111</v>
      </c>
    </row>
    <row r="152" spans="1:7" s="16" customFormat="1" ht="20" customHeight="1" x14ac:dyDescent="0.35">
      <c r="A152" s="14"/>
      <c r="B152" s="92" t="s">
        <v>387</v>
      </c>
      <c r="C152" s="76" t="s">
        <v>309</v>
      </c>
      <c r="D152" s="86" t="s">
        <v>36</v>
      </c>
      <c r="E152" s="87">
        <v>12</v>
      </c>
      <c r="F152" s="88">
        <v>209560.00000000006</v>
      </c>
      <c r="G152" s="63">
        <f t="shared" si="12"/>
        <v>2514720.0000000009</v>
      </c>
    </row>
    <row r="153" spans="1:7" s="16" customFormat="1" ht="31.75" customHeight="1" x14ac:dyDescent="0.35">
      <c r="A153" s="14"/>
      <c r="B153" s="92" t="s">
        <v>388</v>
      </c>
      <c r="C153" s="76" t="s">
        <v>310</v>
      </c>
      <c r="D153" s="86" t="s">
        <v>36</v>
      </c>
      <c r="E153" s="87">
        <v>45</v>
      </c>
      <c r="F153" s="88">
        <v>721584.46000000008</v>
      </c>
      <c r="G153" s="63">
        <f t="shared" si="12"/>
        <v>32471300.700000003</v>
      </c>
    </row>
    <row r="154" spans="1:7" s="16" customFormat="1" ht="20" customHeight="1" x14ac:dyDescent="0.35">
      <c r="A154" s="14"/>
      <c r="B154" s="92" t="s">
        <v>389</v>
      </c>
      <c r="C154" s="76" t="s">
        <v>311</v>
      </c>
      <c r="D154" s="86" t="s">
        <v>36</v>
      </c>
      <c r="E154" s="87">
        <v>25</v>
      </c>
      <c r="F154" s="88">
        <v>334664.2</v>
      </c>
      <c r="G154" s="63">
        <f t="shared" si="12"/>
        <v>8366605</v>
      </c>
    </row>
    <row r="155" spans="1:7" s="16" customFormat="1" ht="30.65" customHeight="1" x14ac:dyDescent="0.35">
      <c r="A155" s="14"/>
      <c r="B155" s="92" t="s">
        <v>390</v>
      </c>
      <c r="C155" s="76" t="s">
        <v>312</v>
      </c>
      <c r="D155" s="86" t="s">
        <v>36</v>
      </c>
      <c r="E155" s="87">
        <v>140</v>
      </c>
      <c r="F155" s="88">
        <v>90597.12999999999</v>
      </c>
      <c r="G155" s="63">
        <f t="shared" si="12"/>
        <v>12683598.199999999</v>
      </c>
    </row>
    <row r="156" spans="1:7" s="16" customFormat="1" ht="30.65" customHeight="1" x14ac:dyDescent="0.35">
      <c r="A156" s="14"/>
      <c r="B156" s="92" t="s">
        <v>391</v>
      </c>
      <c r="C156" s="76" t="s">
        <v>313</v>
      </c>
      <c r="D156" s="86" t="s">
        <v>36</v>
      </c>
      <c r="E156" s="87">
        <v>15</v>
      </c>
      <c r="F156" s="88">
        <v>110727.37000000002</v>
      </c>
      <c r="G156" s="63">
        <f t="shared" si="12"/>
        <v>1660910.5500000003</v>
      </c>
    </row>
    <row r="157" spans="1:7" s="16" customFormat="1" ht="20" customHeight="1" x14ac:dyDescent="0.35">
      <c r="A157" s="14"/>
      <c r="B157" s="92" t="s">
        <v>392</v>
      </c>
      <c r="C157" s="76" t="s">
        <v>314</v>
      </c>
      <c r="D157" s="86" t="s">
        <v>36</v>
      </c>
      <c r="E157" s="87">
        <v>12</v>
      </c>
      <c r="F157" s="88">
        <v>99629.400000000023</v>
      </c>
      <c r="G157" s="63">
        <f t="shared" si="12"/>
        <v>1195552.8000000003</v>
      </c>
    </row>
    <row r="158" spans="1:7" s="16" customFormat="1" ht="20" customHeight="1" x14ac:dyDescent="0.35">
      <c r="A158" s="14"/>
      <c r="B158" s="92" t="s">
        <v>393</v>
      </c>
      <c r="C158" s="76" t="s">
        <v>114</v>
      </c>
      <c r="D158" s="86" t="s">
        <v>36</v>
      </c>
      <c r="E158" s="87">
        <v>30</v>
      </c>
      <c r="F158" s="88">
        <v>257508.68</v>
      </c>
      <c r="G158" s="63">
        <f t="shared" si="12"/>
        <v>7725260.3999999994</v>
      </c>
    </row>
    <row r="159" spans="1:7" s="16" customFormat="1" ht="20" customHeight="1" x14ac:dyDescent="0.35">
      <c r="A159" s="14"/>
      <c r="B159" s="92" t="s">
        <v>394</v>
      </c>
      <c r="C159" s="76" t="s">
        <v>315</v>
      </c>
      <c r="D159" s="86" t="s">
        <v>36</v>
      </c>
      <c r="E159" s="87">
        <v>90</v>
      </c>
      <c r="F159" s="88">
        <v>211209.80000000002</v>
      </c>
      <c r="G159" s="63">
        <f t="shared" si="12"/>
        <v>19008882</v>
      </c>
    </row>
    <row r="160" spans="1:7" s="16" customFormat="1" ht="20" customHeight="1" x14ac:dyDescent="0.35">
      <c r="A160" s="14"/>
      <c r="B160" s="92" t="s">
        <v>395</v>
      </c>
      <c r="C160" s="76" t="s">
        <v>115</v>
      </c>
      <c r="D160" s="86" t="s">
        <v>36</v>
      </c>
      <c r="E160" s="87">
        <v>15</v>
      </c>
      <c r="F160" s="88">
        <v>151989.60000000003</v>
      </c>
      <c r="G160" s="63">
        <f t="shared" si="12"/>
        <v>2279844.0000000005</v>
      </c>
    </row>
    <row r="161" spans="1:7" s="16" customFormat="1" ht="20" customHeight="1" x14ac:dyDescent="0.35">
      <c r="A161" s="14"/>
      <c r="B161" s="92" t="s">
        <v>396</v>
      </c>
      <c r="C161" s="76" t="s">
        <v>116</v>
      </c>
      <c r="D161" s="86" t="s">
        <v>36</v>
      </c>
      <c r="E161" s="87">
        <v>140</v>
      </c>
      <c r="F161" s="88">
        <v>67944.899999999994</v>
      </c>
      <c r="G161" s="63">
        <f t="shared" si="12"/>
        <v>9512286</v>
      </c>
    </row>
    <row r="162" spans="1:7" s="16" customFormat="1" ht="20" customHeight="1" x14ac:dyDescent="0.35">
      <c r="A162" s="14"/>
      <c r="B162" s="92" t="s">
        <v>397</v>
      </c>
      <c r="C162" s="76" t="s">
        <v>117</v>
      </c>
      <c r="D162" s="86" t="s">
        <v>36</v>
      </c>
      <c r="E162" s="87">
        <v>24</v>
      </c>
      <c r="F162" s="88">
        <v>100571.02</v>
      </c>
      <c r="G162" s="63">
        <f t="shared" si="12"/>
        <v>2413704.48</v>
      </c>
    </row>
    <row r="163" spans="1:7" s="16" customFormat="1" ht="20" customHeight="1" x14ac:dyDescent="0.35">
      <c r="A163" s="14"/>
      <c r="B163" s="93" t="s">
        <v>398</v>
      </c>
      <c r="C163" s="77" t="s">
        <v>316</v>
      </c>
      <c r="D163" s="80" t="s">
        <v>36</v>
      </c>
      <c r="E163" s="90">
        <v>30</v>
      </c>
      <c r="F163" s="82">
        <v>94135.63</v>
      </c>
      <c r="G163" s="68">
        <f t="shared" si="12"/>
        <v>2824068.9000000004</v>
      </c>
    </row>
    <row r="164" spans="1:7" s="16" customFormat="1" ht="25" customHeight="1" x14ac:dyDescent="0.35">
      <c r="A164" s="14"/>
      <c r="B164" s="27" t="s">
        <v>186</v>
      </c>
      <c r="C164" s="258" t="s">
        <v>124</v>
      </c>
      <c r="D164" s="259"/>
      <c r="E164" s="259"/>
      <c r="F164" s="259"/>
      <c r="G164" s="74"/>
    </row>
    <row r="165" spans="1:7" s="16" customFormat="1" ht="20" customHeight="1" x14ac:dyDescent="0.35">
      <c r="A165" s="14"/>
      <c r="B165" s="91" t="s">
        <v>399</v>
      </c>
      <c r="C165" s="75" t="s">
        <v>125</v>
      </c>
      <c r="D165" s="78" t="s">
        <v>36</v>
      </c>
      <c r="E165" s="84">
        <v>300</v>
      </c>
      <c r="F165" s="79">
        <v>26974.38</v>
      </c>
      <c r="G165" s="58">
        <f t="shared" ref="G165:G170" si="13">F165*E165</f>
        <v>8092314</v>
      </c>
    </row>
    <row r="166" spans="1:7" s="16" customFormat="1" ht="20" customHeight="1" x14ac:dyDescent="0.35">
      <c r="A166" s="14"/>
      <c r="B166" s="92" t="s">
        <v>400</v>
      </c>
      <c r="C166" s="76" t="s">
        <v>126</v>
      </c>
      <c r="D166" s="86" t="s">
        <v>23</v>
      </c>
      <c r="E166" s="87">
        <v>300</v>
      </c>
      <c r="F166" s="88">
        <v>49875.56</v>
      </c>
      <c r="G166" s="63">
        <f t="shared" si="13"/>
        <v>14962668</v>
      </c>
    </row>
    <row r="167" spans="1:7" s="16" customFormat="1" ht="20" customHeight="1" x14ac:dyDescent="0.35">
      <c r="A167" s="14"/>
      <c r="B167" s="92" t="s">
        <v>401</v>
      </c>
      <c r="C167" s="76" t="s">
        <v>128</v>
      </c>
      <c r="D167" s="86" t="s">
        <v>23</v>
      </c>
      <c r="E167" s="87">
        <v>5</v>
      </c>
      <c r="F167" s="88">
        <v>394615.67000000004</v>
      </c>
      <c r="G167" s="63">
        <f t="shared" si="13"/>
        <v>1973078.35</v>
      </c>
    </row>
    <row r="168" spans="1:7" s="16" customFormat="1" ht="20" customHeight="1" x14ac:dyDescent="0.35">
      <c r="A168" s="14"/>
      <c r="B168" s="92" t="s">
        <v>402</v>
      </c>
      <c r="C168" s="76" t="s">
        <v>129</v>
      </c>
      <c r="D168" s="86" t="s">
        <v>23</v>
      </c>
      <c r="E168" s="87">
        <v>12</v>
      </c>
      <c r="F168" s="88">
        <v>260966.56999999998</v>
      </c>
      <c r="G168" s="63">
        <f t="shared" si="13"/>
        <v>3131598.84</v>
      </c>
    </row>
    <row r="169" spans="1:7" s="16" customFormat="1" ht="31.75" customHeight="1" x14ac:dyDescent="0.35">
      <c r="A169" s="14"/>
      <c r="B169" s="92" t="s">
        <v>403</v>
      </c>
      <c r="C169" s="76" t="s">
        <v>130</v>
      </c>
      <c r="D169" s="86" t="s">
        <v>23</v>
      </c>
      <c r="E169" s="87">
        <v>20</v>
      </c>
      <c r="F169" s="88">
        <v>249860.11</v>
      </c>
      <c r="G169" s="63">
        <f t="shared" si="13"/>
        <v>4997202.1999999993</v>
      </c>
    </row>
    <row r="170" spans="1:7" s="16" customFormat="1" ht="20" customHeight="1" x14ac:dyDescent="0.35">
      <c r="A170" s="14"/>
      <c r="B170" s="92" t="s">
        <v>404</v>
      </c>
      <c r="C170" s="77" t="s">
        <v>131</v>
      </c>
      <c r="D170" s="80" t="s">
        <v>23</v>
      </c>
      <c r="E170" s="90">
        <v>1</v>
      </c>
      <c r="F170" s="82">
        <v>5060182.66</v>
      </c>
      <c r="G170" s="68">
        <f t="shared" si="13"/>
        <v>5060182.66</v>
      </c>
    </row>
    <row r="171" spans="1:7" ht="25" customHeight="1" x14ac:dyDescent="0.35">
      <c r="B171" s="70"/>
      <c r="C171" s="71"/>
      <c r="D171" s="71"/>
      <c r="E171" s="71"/>
      <c r="F171" s="72" t="s">
        <v>26</v>
      </c>
      <c r="G171" s="73">
        <f>SUM(G132:G170)</f>
        <v>510386779.5399999</v>
      </c>
    </row>
    <row r="172" spans="1:7" s="16" customFormat="1" ht="23.25" customHeight="1" x14ac:dyDescent="0.35">
      <c r="A172" s="14"/>
      <c r="B172" s="15">
        <v>13</v>
      </c>
      <c r="C172" s="254" t="s">
        <v>132</v>
      </c>
      <c r="D172" s="255"/>
      <c r="E172" s="255"/>
      <c r="F172" s="255"/>
      <c r="G172" s="69"/>
    </row>
    <row r="173" spans="1:7" s="16" customFormat="1" ht="25" customHeight="1" x14ac:dyDescent="0.35">
      <c r="A173" s="14"/>
      <c r="B173" s="27" t="s">
        <v>290</v>
      </c>
      <c r="C173" s="258" t="s">
        <v>133</v>
      </c>
      <c r="D173" s="259"/>
      <c r="E173" s="259"/>
      <c r="F173" s="259"/>
      <c r="G173" s="74"/>
    </row>
    <row r="174" spans="1:7" s="16" customFormat="1" ht="20" customHeight="1" x14ac:dyDescent="0.35">
      <c r="A174" s="14"/>
      <c r="B174" s="83" t="s">
        <v>411</v>
      </c>
      <c r="C174" s="55" t="s">
        <v>134</v>
      </c>
      <c r="D174" s="78" t="s">
        <v>36</v>
      </c>
      <c r="E174" s="84">
        <v>60</v>
      </c>
      <c r="F174" s="79">
        <v>275230</v>
      </c>
      <c r="G174" s="58">
        <f t="shared" ref="G174:G193" si="14">F174*E174</f>
        <v>16513800</v>
      </c>
    </row>
    <row r="175" spans="1:7" s="16" customFormat="1" ht="20" customHeight="1" x14ac:dyDescent="0.35">
      <c r="A175" s="14"/>
      <c r="B175" s="85" t="s">
        <v>412</v>
      </c>
      <c r="C175" s="60" t="s">
        <v>135</v>
      </c>
      <c r="D175" s="86" t="s">
        <v>36</v>
      </c>
      <c r="E175" s="87">
        <v>120</v>
      </c>
      <c r="F175" s="88">
        <v>297867</v>
      </c>
      <c r="G175" s="63">
        <f t="shared" si="14"/>
        <v>35744040</v>
      </c>
    </row>
    <row r="176" spans="1:7" s="16" customFormat="1" ht="20" customHeight="1" x14ac:dyDescent="0.35">
      <c r="A176" s="14"/>
      <c r="B176" s="85" t="s">
        <v>413</v>
      </c>
      <c r="C176" s="60" t="s">
        <v>136</v>
      </c>
      <c r="D176" s="86" t="s">
        <v>36</v>
      </c>
      <c r="E176" s="111">
        <v>30</v>
      </c>
      <c r="F176" s="88">
        <v>308443</v>
      </c>
      <c r="G176" s="63">
        <f t="shared" si="14"/>
        <v>9253290</v>
      </c>
    </row>
    <row r="177" spans="1:7" s="16" customFormat="1" ht="20" customHeight="1" x14ac:dyDescent="0.35">
      <c r="A177" s="14"/>
      <c r="B177" s="85" t="s">
        <v>414</v>
      </c>
      <c r="C177" s="60" t="s">
        <v>137</v>
      </c>
      <c r="D177" s="86" t="s">
        <v>36</v>
      </c>
      <c r="E177" s="111">
        <v>120</v>
      </c>
      <c r="F177" s="88">
        <v>333611</v>
      </c>
      <c r="G177" s="63">
        <f t="shared" si="14"/>
        <v>40033320</v>
      </c>
    </row>
    <row r="178" spans="1:7" s="16" customFormat="1" ht="20" customHeight="1" x14ac:dyDescent="0.35">
      <c r="A178" s="14"/>
      <c r="B178" s="85" t="s">
        <v>415</v>
      </c>
      <c r="C178" s="60" t="s">
        <v>138</v>
      </c>
      <c r="D178" s="86" t="s">
        <v>36</v>
      </c>
      <c r="E178" s="111">
        <v>35</v>
      </c>
      <c r="F178" s="88">
        <v>339571</v>
      </c>
      <c r="G178" s="63">
        <f t="shared" si="14"/>
        <v>11884985</v>
      </c>
    </row>
    <row r="179" spans="1:7" s="16" customFormat="1" ht="20" customHeight="1" x14ac:dyDescent="0.35">
      <c r="A179" s="14"/>
      <c r="B179" s="85" t="s">
        <v>416</v>
      </c>
      <c r="C179" s="60" t="s">
        <v>139</v>
      </c>
      <c r="D179" s="86" t="s">
        <v>36</v>
      </c>
      <c r="E179" s="111">
        <v>125</v>
      </c>
      <c r="F179" s="88">
        <v>261462</v>
      </c>
      <c r="G179" s="63">
        <f t="shared" si="14"/>
        <v>32682750</v>
      </c>
    </row>
    <row r="180" spans="1:7" s="16" customFormat="1" ht="20" customHeight="1" x14ac:dyDescent="0.35">
      <c r="A180" s="14"/>
      <c r="B180" s="85" t="s">
        <v>417</v>
      </c>
      <c r="C180" s="60" t="s">
        <v>140</v>
      </c>
      <c r="D180" s="86" t="s">
        <v>36</v>
      </c>
      <c r="E180" s="111">
        <v>75</v>
      </c>
      <c r="F180" s="88">
        <v>859469</v>
      </c>
      <c r="G180" s="63">
        <f t="shared" si="14"/>
        <v>64460175</v>
      </c>
    </row>
    <row r="181" spans="1:7" s="16" customFormat="1" ht="21" customHeight="1" x14ac:dyDescent="0.35">
      <c r="A181" s="14"/>
      <c r="B181" s="85" t="s">
        <v>418</v>
      </c>
      <c r="C181" s="60" t="s">
        <v>141</v>
      </c>
      <c r="D181" s="86" t="s">
        <v>23</v>
      </c>
      <c r="E181" s="111">
        <v>6</v>
      </c>
      <c r="F181" s="88">
        <v>280770</v>
      </c>
      <c r="G181" s="63">
        <f t="shared" si="14"/>
        <v>1684620</v>
      </c>
    </row>
    <row r="182" spans="1:7" s="16" customFormat="1" ht="21" customHeight="1" x14ac:dyDescent="0.35">
      <c r="A182" s="14"/>
      <c r="B182" s="85" t="s">
        <v>419</v>
      </c>
      <c r="C182" s="60" t="s">
        <v>142</v>
      </c>
      <c r="D182" s="86" t="s">
        <v>23</v>
      </c>
      <c r="E182" s="111">
        <v>20</v>
      </c>
      <c r="F182" s="88">
        <v>137336</v>
      </c>
      <c r="G182" s="63">
        <f t="shared" si="14"/>
        <v>2746720</v>
      </c>
    </row>
    <row r="183" spans="1:7" s="16" customFormat="1" ht="35" customHeight="1" x14ac:dyDescent="0.35">
      <c r="A183" s="14"/>
      <c r="B183" s="85" t="s">
        <v>420</v>
      </c>
      <c r="C183" s="60" t="s">
        <v>143</v>
      </c>
      <c r="D183" s="86" t="s">
        <v>23</v>
      </c>
      <c r="E183" s="111">
        <v>65</v>
      </c>
      <c r="F183" s="88">
        <v>188366</v>
      </c>
      <c r="G183" s="63">
        <f t="shared" si="14"/>
        <v>12243790</v>
      </c>
    </row>
    <row r="184" spans="1:7" s="16" customFormat="1" ht="35" customHeight="1" x14ac:dyDescent="0.35">
      <c r="A184" s="14"/>
      <c r="B184" s="85" t="s">
        <v>421</v>
      </c>
      <c r="C184" s="60" t="s">
        <v>144</v>
      </c>
      <c r="D184" s="86" t="s">
        <v>23</v>
      </c>
      <c r="E184" s="111">
        <v>60</v>
      </c>
      <c r="F184" s="88">
        <v>137336</v>
      </c>
      <c r="G184" s="63">
        <f t="shared" si="14"/>
        <v>8240160</v>
      </c>
    </row>
    <row r="185" spans="1:7" s="16" customFormat="1" ht="23.4" customHeight="1" x14ac:dyDescent="0.35">
      <c r="A185" s="14"/>
      <c r="B185" s="85" t="s">
        <v>422</v>
      </c>
      <c r="C185" s="60" t="s">
        <v>145</v>
      </c>
      <c r="D185" s="86" t="s">
        <v>23</v>
      </c>
      <c r="E185" s="111">
        <v>20</v>
      </c>
      <c r="F185" s="88">
        <v>149608</v>
      </c>
      <c r="G185" s="63">
        <f t="shared" si="14"/>
        <v>2992160</v>
      </c>
    </row>
    <row r="186" spans="1:7" s="16" customFormat="1" ht="23.4" customHeight="1" x14ac:dyDescent="0.35">
      <c r="A186" s="14"/>
      <c r="B186" s="85" t="s">
        <v>423</v>
      </c>
      <c r="C186" s="60" t="s">
        <v>146</v>
      </c>
      <c r="D186" s="86" t="s">
        <v>23</v>
      </c>
      <c r="E186" s="111">
        <v>2</v>
      </c>
      <c r="F186" s="88">
        <v>150563</v>
      </c>
      <c r="G186" s="63">
        <f t="shared" si="14"/>
        <v>301126</v>
      </c>
    </row>
    <row r="187" spans="1:7" s="16" customFormat="1" ht="23.4" customHeight="1" x14ac:dyDescent="0.35">
      <c r="A187" s="14"/>
      <c r="B187" s="85" t="s">
        <v>424</v>
      </c>
      <c r="C187" s="60" t="s">
        <v>147</v>
      </c>
      <c r="D187" s="86" t="s">
        <v>23</v>
      </c>
      <c r="E187" s="111">
        <v>200</v>
      </c>
      <c r="F187" s="88">
        <v>181770</v>
      </c>
      <c r="G187" s="63">
        <f t="shared" si="14"/>
        <v>36354000</v>
      </c>
    </row>
    <row r="188" spans="1:7" s="16" customFormat="1" ht="23.4" customHeight="1" x14ac:dyDescent="0.35">
      <c r="A188" s="14"/>
      <c r="B188" s="85" t="s">
        <v>425</v>
      </c>
      <c r="C188" s="60" t="s">
        <v>148</v>
      </c>
      <c r="D188" s="86" t="s">
        <v>23</v>
      </c>
      <c r="E188" s="111">
        <v>200</v>
      </c>
      <c r="F188" s="88">
        <v>188666</v>
      </c>
      <c r="G188" s="63">
        <f t="shared" si="14"/>
        <v>37733200</v>
      </c>
    </row>
    <row r="189" spans="1:7" s="16" customFormat="1" ht="23.4" customHeight="1" x14ac:dyDescent="0.35">
      <c r="A189" s="14"/>
      <c r="B189" s="85" t="s">
        <v>426</v>
      </c>
      <c r="C189" s="60" t="s">
        <v>291</v>
      </c>
      <c r="D189" s="86" t="s">
        <v>23</v>
      </c>
      <c r="E189" s="111">
        <v>8</v>
      </c>
      <c r="F189" s="88">
        <v>92662</v>
      </c>
      <c r="G189" s="63">
        <f t="shared" si="14"/>
        <v>741296</v>
      </c>
    </row>
    <row r="190" spans="1:7" s="16" customFormat="1" ht="23.4" customHeight="1" x14ac:dyDescent="0.35">
      <c r="A190" s="14"/>
      <c r="B190" s="85" t="s">
        <v>427</v>
      </c>
      <c r="C190" s="60" t="s">
        <v>292</v>
      </c>
      <c r="D190" s="86" t="s">
        <v>23</v>
      </c>
      <c r="E190" s="111">
        <v>8</v>
      </c>
      <c r="F190" s="88">
        <v>96814</v>
      </c>
      <c r="G190" s="63">
        <f t="shared" si="14"/>
        <v>774512</v>
      </c>
    </row>
    <row r="191" spans="1:7" s="16" customFormat="1" ht="35" customHeight="1" x14ac:dyDescent="0.35">
      <c r="A191" s="14"/>
      <c r="B191" s="89" t="s">
        <v>428</v>
      </c>
      <c r="C191" s="65" t="s">
        <v>293</v>
      </c>
      <c r="D191" s="80" t="s">
        <v>36</v>
      </c>
      <c r="E191" s="225">
        <v>30</v>
      </c>
      <c r="F191" s="82">
        <v>86593</v>
      </c>
      <c r="G191" s="68">
        <f t="shared" si="14"/>
        <v>2597790</v>
      </c>
    </row>
    <row r="192" spans="1:7" s="16" customFormat="1" ht="25" customHeight="1" x14ac:dyDescent="0.35">
      <c r="A192" s="14"/>
      <c r="B192" s="27" t="s">
        <v>429</v>
      </c>
      <c r="C192" s="258" t="s">
        <v>150</v>
      </c>
      <c r="D192" s="259"/>
      <c r="E192" s="259"/>
      <c r="F192" s="259"/>
      <c r="G192" s="74"/>
    </row>
    <row r="193" spans="1:7" s="16" customFormat="1" ht="25" customHeight="1" x14ac:dyDescent="0.35">
      <c r="A193" s="14"/>
      <c r="B193" s="25" t="s">
        <v>430</v>
      </c>
      <c r="C193" s="18" t="s">
        <v>151</v>
      </c>
      <c r="D193" s="23" t="s">
        <v>36</v>
      </c>
      <c r="E193" s="224">
        <v>6000</v>
      </c>
      <c r="F193" s="24">
        <v>8800</v>
      </c>
      <c r="G193" s="21">
        <f t="shared" si="14"/>
        <v>52800000</v>
      </c>
    </row>
    <row r="194" spans="1:7" ht="25" customHeight="1" x14ac:dyDescent="0.35">
      <c r="B194" s="70"/>
      <c r="C194" s="71"/>
      <c r="D194" s="71"/>
      <c r="E194" s="71"/>
      <c r="F194" s="72" t="s">
        <v>26</v>
      </c>
      <c r="G194" s="73">
        <f>SUM(G174:G193)</f>
        <v>369781734</v>
      </c>
    </row>
    <row r="195" spans="1:7" s="16" customFormat="1" ht="23.25" customHeight="1" x14ac:dyDescent="0.35">
      <c r="A195" s="14"/>
      <c r="B195" s="15">
        <v>14</v>
      </c>
      <c r="C195" s="254" t="s">
        <v>326</v>
      </c>
      <c r="D195" s="255"/>
      <c r="E195" s="255"/>
      <c r="F195" s="255"/>
      <c r="G195" s="69"/>
    </row>
    <row r="196" spans="1:7" s="16" customFormat="1" ht="25" customHeight="1" x14ac:dyDescent="0.35">
      <c r="A196" s="14"/>
      <c r="B196" s="83" t="s">
        <v>188</v>
      </c>
      <c r="C196" s="55" t="s">
        <v>294</v>
      </c>
      <c r="D196" s="78" t="s">
        <v>18</v>
      </c>
      <c r="E196" s="84">
        <v>30</v>
      </c>
      <c r="F196" s="79">
        <v>1923</v>
      </c>
      <c r="G196" s="58">
        <f t="shared" ref="G196:G200" si="15">F196*E196</f>
        <v>57690</v>
      </c>
    </row>
    <row r="197" spans="1:7" s="16" customFormat="1" ht="54.65" customHeight="1" x14ac:dyDescent="0.35">
      <c r="A197" s="14"/>
      <c r="B197" s="85" t="s">
        <v>189</v>
      </c>
      <c r="C197" s="60" t="s">
        <v>295</v>
      </c>
      <c r="D197" s="86" t="s">
        <v>18</v>
      </c>
      <c r="E197" s="87">
        <v>6</v>
      </c>
      <c r="F197" s="88">
        <v>103451</v>
      </c>
      <c r="G197" s="63">
        <f t="shared" si="15"/>
        <v>620706</v>
      </c>
    </row>
    <row r="198" spans="1:7" s="16" customFormat="1" ht="35" customHeight="1" x14ac:dyDescent="0.35">
      <c r="A198" s="14"/>
      <c r="B198" s="85" t="s">
        <v>339</v>
      </c>
      <c r="C198" s="60" t="s">
        <v>296</v>
      </c>
      <c r="D198" s="86" t="s">
        <v>36</v>
      </c>
      <c r="E198" s="87">
        <v>30</v>
      </c>
      <c r="F198" s="88">
        <v>92491</v>
      </c>
      <c r="G198" s="63">
        <f t="shared" si="15"/>
        <v>2774730</v>
      </c>
    </row>
    <row r="199" spans="1:7" s="16" customFormat="1" ht="35" customHeight="1" x14ac:dyDescent="0.35">
      <c r="A199" s="14"/>
      <c r="B199" s="85" t="s">
        <v>340</v>
      </c>
      <c r="C199" s="60" t="s">
        <v>297</v>
      </c>
      <c r="D199" s="86" t="s">
        <v>18</v>
      </c>
      <c r="E199" s="87">
        <v>30</v>
      </c>
      <c r="F199" s="88">
        <v>137610</v>
      </c>
      <c r="G199" s="63">
        <f t="shared" si="15"/>
        <v>4128300</v>
      </c>
    </row>
    <row r="200" spans="1:7" s="16" customFormat="1" ht="55.25" customHeight="1" x14ac:dyDescent="0.35">
      <c r="A200" s="14"/>
      <c r="B200" s="89" t="s">
        <v>431</v>
      </c>
      <c r="C200" s="65" t="s">
        <v>298</v>
      </c>
      <c r="D200" s="80" t="s">
        <v>18</v>
      </c>
      <c r="E200" s="90">
        <v>9</v>
      </c>
      <c r="F200" s="82">
        <v>234761</v>
      </c>
      <c r="G200" s="68">
        <f t="shared" si="15"/>
        <v>2112849</v>
      </c>
    </row>
    <row r="201" spans="1:7" ht="25" customHeight="1" x14ac:dyDescent="0.35">
      <c r="B201" s="70"/>
      <c r="C201" s="71"/>
      <c r="D201" s="71"/>
      <c r="E201" s="71"/>
      <c r="F201" s="72" t="s">
        <v>26</v>
      </c>
      <c r="G201" s="73">
        <f>SUM(G196:G200)</f>
        <v>9694275</v>
      </c>
    </row>
    <row r="202" spans="1:7" s="16" customFormat="1" ht="23.25" customHeight="1" x14ac:dyDescent="0.35">
      <c r="A202" s="14"/>
      <c r="B202" s="15">
        <v>15</v>
      </c>
      <c r="C202" s="254" t="s">
        <v>327</v>
      </c>
      <c r="D202" s="255"/>
      <c r="E202" s="255"/>
      <c r="F202" s="255"/>
      <c r="G202" s="69"/>
    </row>
    <row r="203" spans="1:7" s="16" customFormat="1" ht="53.4" customHeight="1" x14ac:dyDescent="0.35">
      <c r="A203" s="14"/>
      <c r="B203" s="25" t="s">
        <v>341</v>
      </c>
      <c r="C203" s="22" t="s">
        <v>154</v>
      </c>
      <c r="D203" s="23" t="s">
        <v>299</v>
      </c>
      <c r="E203" s="26">
        <v>2475.9</v>
      </c>
      <c r="F203" s="24">
        <v>2551</v>
      </c>
      <c r="G203" s="21">
        <f t="shared" ref="G203" si="16">F203*E203</f>
        <v>6316020.9000000004</v>
      </c>
    </row>
    <row r="204" spans="1:7" ht="25" customHeight="1" x14ac:dyDescent="0.35">
      <c r="B204" s="70"/>
      <c r="C204" s="71"/>
      <c r="D204" s="71"/>
      <c r="E204" s="71"/>
      <c r="F204" s="72" t="s">
        <v>26</v>
      </c>
      <c r="G204" s="73">
        <f>SUM(G203:G203)</f>
        <v>6316020.9000000004</v>
      </c>
    </row>
    <row r="205" spans="1:7" s="16" customFormat="1" ht="23.25" customHeight="1" x14ac:dyDescent="0.35">
      <c r="A205" s="14"/>
      <c r="B205" s="15">
        <v>16</v>
      </c>
      <c r="C205" s="254" t="s">
        <v>560</v>
      </c>
      <c r="D205" s="255"/>
      <c r="E205" s="255"/>
      <c r="F205" s="255"/>
      <c r="G205" s="69"/>
    </row>
    <row r="206" spans="1:7" s="16" customFormat="1" ht="24.65" customHeight="1" x14ac:dyDescent="0.35">
      <c r="A206" s="14"/>
      <c r="B206" s="27" t="s">
        <v>432</v>
      </c>
      <c r="C206" s="258" t="s">
        <v>598</v>
      </c>
      <c r="D206" s="259"/>
      <c r="E206" s="259"/>
      <c r="F206" s="259"/>
      <c r="G206" s="74"/>
    </row>
    <row r="207" spans="1:7" s="16" customFormat="1" ht="20" customHeight="1" x14ac:dyDescent="0.35">
      <c r="A207" s="14"/>
      <c r="B207" s="83" t="s">
        <v>433</v>
      </c>
      <c r="C207" s="55" t="s">
        <v>492</v>
      </c>
      <c r="D207" s="78" t="s">
        <v>36</v>
      </c>
      <c r="E207" s="84">
        <v>24</v>
      </c>
      <c r="F207" s="79">
        <v>237643</v>
      </c>
      <c r="G207" s="58">
        <f t="shared" ref="G207:G228" si="17">F207*E207</f>
        <v>5703432</v>
      </c>
    </row>
    <row r="208" spans="1:7" s="16" customFormat="1" ht="20" customHeight="1" x14ac:dyDescent="0.35">
      <c r="A208" s="14"/>
      <c r="B208" s="85" t="s">
        <v>436</v>
      </c>
      <c r="C208" s="60" t="s">
        <v>495</v>
      </c>
      <c r="D208" s="86" t="s">
        <v>36</v>
      </c>
      <c r="E208" s="87">
        <v>180</v>
      </c>
      <c r="F208" s="88">
        <v>197695</v>
      </c>
      <c r="G208" s="63">
        <f t="shared" si="17"/>
        <v>35585100</v>
      </c>
    </row>
    <row r="209" spans="1:7" s="16" customFormat="1" ht="20" customHeight="1" x14ac:dyDescent="0.35">
      <c r="A209" s="14"/>
      <c r="B209" s="85" t="s">
        <v>437</v>
      </c>
      <c r="C209" s="60" t="s">
        <v>496</v>
      </c>
      <c r="D209" s="86" t="s">
        <v>36</v>
      </c>
      <c r="E209" s="87">
        <v>120</v>
      </c>
      <c r="F209" s="88">
        <v>335841</v>
      </c>
      <c r="G209" s="63">
        <f t="shared" si="17"/>
        <v>40300920</v>
      </c>
    </row>
    <row r="210" spans="1:7" s="16" customFormat="1" ht="20" customHeight="1" x14ac:dyDescent="0.35">
      <c r="A210" s="14"/>
      <c r="B210" s="85" t="s">
        <v>529</v>
      </c>
      <c r="C210" s="60" t="s">
        <v>497</v>
      </c>
      <c r="D210" s="86" t="s">
        <v>36</v>
      </c>
      <c r="E210" s="87">
        <v>12</v>
      </c>
      <c r="F210" s="88">
        <v>607356</v>
      </c>
      <c r="G210" s="63">
        <f t="shared" si="17"/>
        <v>7288272</v>
      </c>
    </row>
    <row r="211" spans="1:7" s="16" customFormat="1" ht="20" customHeight="1" x14ac:dyDescent="0.35">
      <c r="A211" s="14"/>
      <c r="B211" s="85" t="s">
        <v>530</v>
      </c>
      <c r="C211" s="60" t="s">
        <v>500</v>
      </c>
      <c r="D211" s="86" t="s">
        <v>36</v>
      </c>
      <c r="E211" s="87">
        <v>180</v>
      </c>
      <c r="F211" s="88">
        <v>35980</v>
      </c>
      <c r="G211" s="63">
        <f t="shared" ref="G211:G220" si="18">F211*E211</f>
        <v>6476400</v>
      </c>
    </row>
    <row r="212" spans="1:7" s="16" customFormat="1" ht="20" customHeight="1" x14ac:dyDescent="0.35">
      <c r="A212" s="14"/>
      <c r="B212" s="85" t="s">
        <v>531</v>
      </c>
      <c r="C212" s="60" t="s">
        <v>501</v>
      </c>
      <c r="D212" s="86" t="s">
        <v>36</v>
      </c>
      <c r="E212" s="87">
        <v>120</v>
      </c>
      <c r="F212" s="88">
        <v>47467</v>
      </c>
      <c r="G212" s="63">
        <f t="shared" si="18"/>
        <v>5696040</v>
      </c>
    </row>
    <row r="213" spans="1:7" s="16" customFormat="1" ht="20" customHeight="1" x14ac:dyDescent="0.35">
      <c r="A213" s="14"/>
      <c r="B213" s="85" t="s">
        <v>532</v>
      </c>
      <c r="C213" s="60" t="s">
        <v>502</v>
      </c>
      <c r="D213" s="86" t="s">
        <v>36</v>
      </c>
      <c r="E213" s="87">
        <v>12</v>
      </c>
      <c r="F213" s="88">
        <v>66852</v>
      </c>
      <c r="G213" s="63">
        <f t="shared" si="18"/>
        <v>802224</v>
      </c>
    </row>
    <row r="214" spans="1:7" s="16" customFormat="1" ht="35" customHeight="1" x14ac:dyDescent="0.35">
      <c r="A214" s="14"/>
      <c r="B214" s="85" t="s">
        <v>533</v>
      </c>
      <c r="C214" s="60" t="s">
        <v>506</v>
      </c>
      <c r="D214" s="86" t="s">
        <v>23</v>
      </c>
      <c r="E214" s="87">
        <v>24</v>
      </c>
      <c r="F214" s="88">
        <v>95234</v>
      </c>
      <c r="G214" s="63">
        <f t="shared" si="18"/>
        <v>2285616</v>
      </c>
    </row>
    <row r="215" spans="1:7" s="16" customFormat="1" ht="35" customHeight="1" x14ac:dyDescent="0.35">
      <c r="A215" s="14"/>
      <c r="B215" s="85" t="s">
        <v>534</v>
      </c>
      <c r="C215" s="60" t="s">
        <v>507</v>
      </c>
      <c r="D215" s="86" t="s">
        <v>23</v>
      </c>
      <c r="E215" s="87">
        <v>30</v>
      </c>
      <c r="F215" s="88">
        <v>95234</v>
      </c>
      <c r="G215" s="63">
        <f t="shared" si="18"/>
        <v>2857020</v>
      </c>
    </row>
    <row r="216" spans="1:7" s="16" customFormat="1" ht="35" customHeight="1" x14ac:dyDescent="0.35">
      <c r="A216" s="14"/>
      <c r="B216" s="85" t="s">
        <v>535</v>
      </c>
      <c r="C216" s="60" t="s">
        <v>508</v>
      </c>
      <c r="D216" s="86" t="s">
        <v>23</v>
      </c>
      <c r="E216" s="87">
        <v>6</v>
      </c>
      <c r="F216" s="88">
        <v>197941</v>
      </c>
      <c r="G216" s="63">
        <f t="shared" si="18"/>
        <v>1187646</v>
      </c>
    </row>
    <row r="217" spans="1:7" s="16" customFormat="1" ht="35" customHeight="1" x14ac:dyDescent="0.35">
      <c r="A217" s="14"/>
      <c r="B217" s="85" t="s">
        <v>536</v>
      </c>
      <c r="C217" s="60" t="s">
        <v>509</v>
      </c>
      <c r="D217" s="86" t="s">
        <v>23</v>
      </c>
      <c r="E217" s="87">
        <v>30</v>
      </c>
      <c r="F217" s="88">
        <v>197941</v>
      </c>
      <c r="G217" s="63">
        <f t="shared" si="18"/>
        <v>5938230</v>
      </c>
    </row>
    <row r="218" spans="1:7" s="16" customFormat="1" ht="20" customHeight="1" x14ac:dyDescent="0.35">
      <c r="A218" s="14"/>
      <c r="B218" s="85" t="s">
        <v>537</v>
      </c>
      <c r="C218" s="60" t="s">
        <v>511</v>
      </c>
      <c r="D218" s="86" t="s">
        <v>23</v>
      </c>
      <c r="E218" s="87">
        <v>2</v>
      </c>
      <c r="F218" s="88">
        <v>194722</v>
      </c>
      <c r="G218" s="63">
        <f t="shared" si="18"/>
        <v>389444</v>
      </c>
    </row>
    <row r="219" spans="1:7" s="16" customFormat="1" ht="20" customHeight="1" x14ac:dyDescent="0.35">
      <c r="A219" s="14"/>
      <c r="B219" s="85" t="s">
        <v>538</v>
      </c>
      <c r="C219" s="60" t="s">
        <v>512</v>
      </c>
      <c r="D219" s="86" t="s">
        <v>23</v>
      </c>
      <c r="E219" s="87">
        <v>2</v>
      </c>
      <c r="F219" s="88">
        <v>320698</v>
      </c>
      <c r="G219" s="63">
        <f t="shared" si="18"/>
        <v>641396</v>
      </c>
    </row>
    <row r="220" spans="1:7" s="16" customFormat="1" ht="20" customHeight="1" x14ac:dyDescent="0.35">
      <c r="A220" s="14"/>
      <c r="B220" s="85" t="s">
        <v>539</v>
      </c>
      <c r="C220" s="60" t="s">
        <v>513</v>
      </c>
      <c r="D220" s="86" t="s">
        <v>23</v>
      </c>
      <c r="E220" s="87">
        <v>6</v>
      </c>
      <c r="F220" s="88">
        <v>2843358</v>
      </c>
      <c r="G220" s="63">
        <f t="shared" si="18"/>
        <v>17060148</v>
      </c>
    </row>
    <row r="221" spans="1:7" s="16" customFormat="1" ht="20" customHeight="1" x14ac:dyDescent="0.35">
      <c r="A221" s="14"/>
      <c r="B221" s="85" t="s">
        <v>540</v>
      </c>
      <c r="C221" s="60" t="s">
        <v>514</v>
      </c>
      <c r="D221" s="86" t="s">
        <v>23</v>
      </c>
      <c r="E221" s="87">
        <v>6</v>
      </c>
      <c r="F221" s="88">
        <v>461591</v>
      </c>
      <c r="G221" s="63">
        <f t="shared" ref="G221:G227" si="19">F221*E221</f>
        <v>2769546</v>
      </c>
    </row>
    <row r="222" spans="1:7" s="16" customFormat="1" ht="20" customHeight="1" x14ac:dyDescent="0.35">
      <c r="A222" s="14"/>
      <c r="B222" s="85" t="s">
        <v>541</v>
      </c>
      <c r="C222" s="60" t="s">
        <v>515</v>
      </c>
      <c r="D222" s="86" t="s">
        <v>23</v>
      </c>
      <c r="E222" s="87">
        <v>6</v>
      </c>
      <c r="F222" s="88">
        <v>1314928</v>
      </c>
      <c r="G222" s="63">
        <f t="shared" si="19"/>
        <v>7889568</v>
      </c>
    </row>
    <row r="223" spans="1:7" s="16" customFormat="1" ht="20" customHeight="1" x14ac:dyDescent="0.35">
      <c r="A223" s="14"/>
      <c r="B223" s="85" t="s">
        <v>542</v>
      </c>
      <c r="C223" s="60" t="s">
        <v>523</v>
      </c>
      <c r="D223" s="86" t="s">
        <v>23</v>
      </c>
      <c r="E223" s="87">
        <v>4</v>
      </c>
      <c r="F223" s="88">
        <v>161370</v>
      </c>
      <c r="G223" s="63">
        <f t="shared" si="19"/>
        <v>645480</v>
      </c>
    </row>
    <row r="224" spans="1:7" s="16" customFormat="1" ht="20" customHeight="1" x14ac:dyDescent="0.35">
      <c r="A224" s="14"/>
      <c r="B224" s="85" t="s">
        <v>543</v>
      </c>
      <c r="C224" s="60" t="s">
        <v>524</v>
      </c>
      <c r="D224" s="86" t="s">
        <v>23</v>
      </c>
      <c r="E224" s="87">
        <v>1</v>
      </c>
      <c r="F224" s="88">
        <v>3986673</v>
      </c>
      <c r="G224" s="63">
        <f t="shared" si="19"/>
        <v>3986673</v>
      </c>
    </row>
    <row r="225" spans="1:7" s="16" customFormat="1" ht="20" customHeight="1" x14ac:dyDescent="0.35">
      <c r="A225" s="14"/>
      <c r="B225" s="85" t="s">
        <v>544</v>
      </c>
      <c r="C225" s="60" t="s">
        <v>525</v>
      </c>
      <c r="D225" s="86" t="s">
        <v>23</v>
      </c>
      <c r="E225" s="87">
        <v>2</v>
      </c>
      <c r="F225" s="88">
        <v>2071523</v>
      </c>
      <c r="G225" s="63">
        <f t="shared" si="19"/>
        <v>4143046</v>
      </c>
    </row>
    <row r="226" spans="1:7" s="16" customFormat="1" ht="20" customHeight="1" x14ac:dyDescent="0.35">
      <c r="A226" s="14"/>
      <c r="B226" s="85" t="s">
        <v>545</v>
      </c>
      <c r="C226" s="60" t="s">
        <v>526</v>
      </c>
      <c r="D226" s="86" t="s">
        <v>23</v>
      </c>
      <c r="E226" s="87">
        <v>2</v>
      </c>
      <c r="F226" s="88">
        <v>2168552</v>
      </c>
      <c r="G226" s="63">
        <f t="shared" si="19"/>
        <v>4337104</v>
      </c>
    </row>
    <row r="227" spans="1:7" s="16" customFormat="1" ht="20" customHeight="1" x14ac:dyDescent="0.35">
      <c r="A227" s="14"/>
      <c r="B227" s="85" t="s">
        <v>546</v>
      </c>
      <c r="C227" s="60" t="s">
        <v>527</v>
      </c>
      <c r="D227" s="86" t="s">
        <v>23</v>
      </c>
      <c r="E227" s="87">
        <v>4</v>
      </c>
      <c r="F227" s="88">
        <v>1585410</v>
      </c>
      <c r="G227" s="63">
        <f t="shared" si="19"/>
        <v>6341640</v>
      </c>
    </row>
    <row r="228" spans="1:7" s="16" customFormat="1" ht="68.400000000000006" customHeight="1" x14ac:dyDescent="0.35">
      <c r="A228" s="14"/>
      <c r="B228" s="85" t="s">
        <v>547</v>
      </c>
      <c r="C228" s="65" t="s">
        <v>528</v>
      </c>
      <c r="D228" s="80" t="s">
        <v>23</v>
      </c>
      <c r="E228" s="90">
        <v>1</v>
      </c>
      <c r="F228" s="82">
        <v>8573385</v>
      </c>
      <c r="G228" s="68">
        <f t="shared" si="17"/>
        <v>8573385</v>
      </c>
    </row>
    <row r="229" spans="1:7" s="16" customFormat="1" ht="20" customHeight="1" x14ac:dyDescent="0.35">
      <c r="A229" s="14"/>
      <c r="B229" s="70"/>
      <c r="C229" s="71"/>
      <c r="D229" s="71"/>
      <c r="E229" s="71"/>
      <c r="F229" s="72"/>
      <c r="G229" s="73">
        <f>SUM(G207:G228)</f>
        <v>170898330</v>
      </c>
    </row>
    <row r="230" spans="1:7" s="16" customFormat="1" ht="23.25" customHeight="1" x14ac:dyDescent="0.35">
      <c r="A230" s="14"/>
      <c r="B230" s="15">
        <v>17</v>
      </c>
      <c r="C230" s="254" t="s">
        <v>155</v>
      </c>
      <c r="D230" s="255"/>
      <c r="E230" s="255"/>
      <c r="F230" s="255"/>
      <c r="G230" s="69"/>
    </row>
    <row r="231" spans="1:7" s="16" customFormat="1" ht="25" customHeight="1" x14ac:dyDescent="0.35">
      <c r="A231" s="14"/>
      <c r="B231" s="27" t="s">
        <v>439</v>
      </c>
      <c r="C231" s="258" t="s">
        <v>156</v>
      </c>
      <c r="D231" s="259"/>
      <c r="E231" s="259"/>
      <c r="F231" s="259"/>
      <c r="G231" s="74"/>
    </row>
    <row r="232" spans="1:7" s="16" customFormat="1" ht="114" customHeight="1" x14ac:dyDescent="0.35">
      <c r="A232" s="14"/>
      <c r="B232" s="94" t="s">
        <v>548</v>
      </c>
      <c r="C232" s="109" t="s">
        <v>157</v>
      </c>
      <c r="D232" s="78" t="s">
        <v>23</v>
      </c>
      <c r="E232" s="84">
        <v>1</v>
      </c>
      <c r="F232" s="79">
        <v>32413523</v>
      </c>
      <c r="G232" s="58">
        <f t="shared" ref="G232:G242" si="20">F232*E232</f>
        <v>32413523</v>
      </c>
    </row>
    <row r="233" spans="1:7" s="16" customFormat="1" ht="67.25" customHeight="1" x14ac:dyDescent="0.35">
      <c r="A233" s="14"/>
      <c r="B233" s="95" t="s">
        <v>549</v>
      </c>
      <c r="C233" s="76" t="s">
        <v>317</v>
      </c>
      <c r="D233" s="86" t="s">
        <v>23</v>
      </c>
      <c r="E233" s="87">
        <v>1</v>
      </c>
      <c r="F233" s="88">
        <v>165394706</v>
      </c>
      <c r="G233" s="63">
        <f t="shared" si="20"/>
        <v>165394706</v>
      </c>
    </row>
    <row r="234" spans="1:7" s="16" customFormat="1" ht="31.25" customHeight="1" x14ac:dyDescent="0.35">
      <c r="A234" s="14"/>
      <c r="B234" s="96" t="s">
        <v>550</v>
      </c>
      <c r="C234" s="77" t="s">
        <v>158</v>
      </c>
      <c r="D234" s="80" t="s">
        <v>159</v>
      </c>
      <c r="E234" s="90">
        <v>2</v>
      </c>
      <c r="F234" s="82">
        <v>5577734</v>
      </c>
      <c r="G234" s="68">
        <f t="shared" si="20"/>
        <v>11155468</v>
      </c>
    </row>
    <row r="235" spans="1:7" s="16" customFormat="1" ht="25" customHeight="1" x14ac:dyDescent="0.35">
      <c r="A235" s="14"/>
      <c r="B235" s="27" t="s">
        <v>551</v>
      </c>
      <c r="C235" s="258" t="s">
        <v>160</v>
      </c>
      <c r="D235" s="259"/>
      <c r="E235" s="259"/>
      <c r="F235" s="259"/>
      <c r="G235" s="74"/>
    </row>
    <row r="236" spans="1:7" s="16" customFormat="1" ht="18" customHeight="1" x14ac:dyDescent="0.35">
      <c r="A236" s="14"/>
      <c r="B236" s="83" t="s">
        <v>552</v>
      </c>
      <c r="C236" s="55" t="s">
        <v>161</v>
      </c>
      <c r="D236" s="78" t="s">
        <v>23</v>
      </c>
      <c r="E236" s="84">
        <v>1</v>
      </c>
      <c r="F236" s="79">
        <v>50316250.400000006</v>
      </c>
      <c r="G236" s="58">
        <f t="shared" si="20"/>
        <v>50316250.400000006</v>
      </c>
    </row>
    <row r="237" spans="1:7" s="16" customFormat="1" ht="18" customHeight="1" x14ac:dyDescent="0.35">
      <c r="A237" s="14"/>
      <c r="B237" s="85" t="s">
        <v>553</v>
      </c>
      <c r="C237" s="60" t="s">
        <v>162</v>
      </c>
      <c r="D237" s="86" t="s">
        <v>23</v>
      </c>
      <c r="E237" s="87">
        <v>1</v>
      </c>
      <c r="F237" s="88">
        <v>14148206.800000001</v>
      </c>
      <c r="G237" s="63">
        <f t="shared" si="20"/>
        <v>14148206.800000001</v>
      </c>
    </row>
    <row r="238" spans="1:7" s="16" customFormat="1" ht="18" customHeight="1" x14ac:dyDescent="0.35">
      <c r="A238" s="14"/>
      <c r="B238" s="89" t="s">
        <v>554</v>
      </c>
      <c r="C238" s="65" t="s">
        <v>318</v>
      </c>
      <c r="D238" s="80" t="s">
        <v>23</v>
      </c>
      <c r="E238" s="90">
        <v>1</v>
      </c>
      <c r="F238" s="82">
        <v>29748206.799999997</v>
      </c>
      <c r="G238" s="68">
        <f t="shared" si="20"/>
        <v>29748206.799999997</v>
      </c>
    </row>
    <row r="239" spans="1:7" s="16" customFormat="1" ht="25" customHeight="1" x14ac:dyDescent="0.35">
      <c r="A239" s="14"/>
      <c r="B239" s="27" t="s">
        <v>555</v>
      </c>
      <c r="C239" s="258" t="s">
        <v>170</v>
      </c>
      <c r="D239" s="259"/>
      <c r="E239" s="259"/>
      <c r="F239" s="259"/>
      <c r="G239" s="74"/>
    </row>
    <row r="240" spans="1:7" s="16" customFormat="1" ht="50" customHeight="1" x14ac:dyDescent="0.35">
      <c r="A240" s="14"/>
      <c r="B240" s="83" t="s">
        <v>556</v>
      </c>
      <c r="C240" s="55" t="s">
        <v>171</v>
      </c>
      <c r="D240" s="78" t="s">
        <v>23</v>
      </c>
      <c r="E240" s="84">
        <v>3</v>
      </c>
      <c r="F240" s="79">
        <v>18945240</v>
      </c>
      <c r="G240" s="58">
        <f t="shared" si="20"/>
        <v>56835720</v>
      </c>
    </row>
    <row r="241" spans="1:7" s="16" customFormat="1" ht="35.15" customHeight="1" x14ac:dyDescent="0.35">
      <c r="A241" s="14"/>
      <c r="B241" s="85" t="s">
        <v>557</v>
      </c>
      <c r="C241" s="60" t="s">
        <v>172</v>
      </c>
      <c r="D241" s="86" t="s">
        <v>23</v>
      </c>
      <c r="E241" s="87">
        <v>20</v>
      </c>
      <c r="F241" s="88">
        <v>6153653</v>
      </c>
      <c r="G241" s="63">
        <f t="shared" si="20"/>
        <v>123073060</v>
      </c>
    </row>
    <row r="242" spans="1:7" s="16" customFormat="1" ht="25" customHeight="1" x14ac:dyDescent="0.35">
      <c r="A242" s="14"/>
      <c r="B242" s="89" t="s">
        <v>558</v>
      </c>
      <c r="C242" s="65" t="s">
        <v>300</v>
      </c>
      <c r="D242" s="80" t="s">
        <v>23</v>
      </c>
      <c r="E242" s="90">
        <v>1</v>
      </c>
      <c r="F242" s="82">
        <v>17677108</v>
      </c>
      <c r="G242" s="68">
        <f t="shared" si="20"/>
        <v>17677108</v>
      </c>
    </row>
    <row r="243" spans="1:7" ht="25" customHeight="1" x14ac:dyDescent="0.35">
      <c r="B243" s="70"/>
      <c r="C243" s="71"/>
      <c r="D243" s="71"/>
      <c r="E243" s="71"/>
      <c r="F243" s="72" t="s">
        <v>26</v>
      </c>
      <c r="G243" s="73">
        <f>SUM(G231:G242)</f>
        <v>500762249</v>
      </c>
    </row>
    <row r="244" spans="1:7" s="16" customFormat="1" ht="23.25" customHeight="1" x14ac:dyDescent="0.35">
      <c r="A244" s="14"/>
      <c r="B244" s="15">
        <v>18</v>
      </c>
      <c r="C244" s="254" t="s">
        <v>173</v>
      </c>
      <c r="D244" s="255"/>
      <c r="E244" s="255"/>
      <c r="F244" s="255"/>
      <c r="G244" s="69"/>
    </row>
    <row r="245" spans="1:7" s="16" customFormat="1" ht="25" customHeight="1" x14ac:dyDescent="0.35">
      <c r="A245" s="14"/>
      <c r="B245" s="25" t="s">
        <v>559</v>
      </c>
      <c r="C245" s="18" t="s">
        <v>174</v>
      </c>
      <c r="D245" s="23" t="s">
        <v>175</v>
      </c>
      <c r="E245" s="26">
        <v>5</v>
      </c>
      <c r="F245" s="24">
        <v>5345500</v>
      </c>
      <c r="G245" s="21">
        <f t="shared" ref="G245" si="21">F245*E245</f>
        <v>26727500</v>
      </c>
    </row>
    <row r="246" spans="1:7" ht="25" customHeight="1" x14ac:dyDescent="0.35">
      <c r="B246" s="70"/>
      <c r="C246" s="71"/>
      <c r="D246" s="71"/>
      <c r="E246" s="71"/>
      <c r="F246" s="72" t="s">
        <v>26</v>
      </c>
      <c r="G246" s="73">
        <f>SUM(G245:G245)</f>
        <v>26727500</v>
      </c>
    </row>
    <row r="247" spans="1:7" ht="19.25" customHeight="1" x14ac:dyDescent="0.35">
      <c r="B247" s="28"/>
      <c r="C247" s="28"/>
      <c r="D247" s="28"/>
      <c r="E247" s="28"/>
      <c r="F247" s="28"/>
      <c r="G247" s="29"/>
    </row>
    <row r="248" spans="1:7" ht="32.15" customHeight="1" x14ac:dyDescent="0.35">
      <c r="B248" s="104"/>
      <c r="C248" s="247" t="s">
        <v>190</v>
      </c>
      <c r="D248" s="247"/>
      <c r="E248" s="247"/>
      <c r="F248" s="248"/>
      <c r="G248" s="105">
        <f>SUM(G20:G246)/2</f>
        <v>2728722972.6338539</v>
      </c>
    </row>
    <row r="249" spans="1:7" ht="25" customHeight="1" x14ac:dyDescent="0.35">
      <c r="B249" s="31"/>
      <c r="C249" s="31"/>
      <c r="D249" s="31"/>
      <c r="E249" s="31"/>
      <c r="F249" s="31"/>
      <c r="G249" s="32"/>
    </row>
    <row r="250" spans="1:7" ht="25" customHeight="1" x14ac:dyDescent="0.35">
      <c r="B250" s="31"/>
      <c r="C250" s="31"/>
      <c r="D250" s="31"/>
      <c r="E250" s="31"/>
      <c r="F250" s="31"/>
      <c r="G250" s="32"/>
    </row>
    <row r="251" spans="1:7" s="11" customFormat="1" ht="20" customHeight="1" x14ac:dyDescent="0.35">
      <c r="B251" s="106" t="s">
        <v>444</v>
      </c>
      <c r="C251" s="249" t="s">
        <v>191</v>
      </c>
      <c r="D251" s="250"/>
      <c r="E251" s="250"/>
      <c r="F251" s="250"/>
      <c r="G251" s="251"/>
    </row>
    <row r="252" spans="1:7" s="16" customFormat="1" ht="20" customHeight="1" x14ac:dyDescent="0.35">
      <c r="A252" s="14"/>
      <c r="B252" s="15">
        <v>1</v>
      </c>
      <c r="C252" s="254" t="s">
        <v>192</v>
      </c>
      <c r="D252" s="255"/>
      <c r="E252" s="255"/>
      <c r="F252" s="255"/>
      <c r="G252" s="69"/>
    </row>
    <row r="253" spans="1:7" s="16" customFormat="1" ht="25" customHeight="1" x14ac:dyDescent="0.35">
      <c r="A253" s="14"/>
      <c r="B253" s="83" t="s">
        <v>193</v>
      </c>
      <c r="C253" s="55" t="s">
        <v>220</v>
      </c>
      <c r="D253" s="78" t="s">
        <v>36</v>
      </c>
      <c r="E253" s="84">
        <v>250</v>
      </c>
      <c r="F253" s="79">
        <v>51837</v>
      </c>
      <c r="G253" s="58">
        <f t="shared" ref="G253:G262" si="22">F253*E253</f>
        <v>12959250</v>
      </c>
    </row>
    <row r="254" spans="1:7" s="16" customFormat="1" ht="25" customHeight="1" x14ac:dyDescent="0.35">
      <c r="A254" s="14"/>
      <c r="B254" s="85" t="s">
        <v>194</v>
      </c>
      <c r="C254" s="60" t="s">
        <v>17</v>
      </c>
      <c r="D254" s="86" t="s">
        <v>18</v>
      </c>
      <c r="E254" s="87">
        <v>7888.9</v>
      </c>
      <c r="F254" s="88">
        <v>4918</v>
      </c>
      <c r="G254" s="63">
        <f t="shared" si="22"/>
        <v>38797610.199999996</v>
      </c>
    </row>
    <row r="255" spans="1:7" s="16" customFormat="1" ht="38.4" customHeight="1" x14ac:dyDescent="0.35">
      <c r="A255" s="14"/>
      <c r="B255" s="85" t="s">
        <v>195</v>
      </c>
      <c r="C255" s="60" t="s">
        <v>19</v>
      </c>
      <c r="D255" s="86" t="s">
        <v>18</v>
      </c>
      <c r="E255" s="87">
        <v>382.1</v>
      </c>
      <c r="F255" s="88">
        <v>21146</v>
      </c>
      <c r="G255" s="63">
        <f t="shared" si="22"/>
        <v>8079886.6000000006</v>
      </c>
    </row>
    <row r="256" spans="1:7" s="16" customFormat="1" ht="25" customHeight="1" x14ac:dyDescent="0.35">
      <c r="A256" s="14"/>
      <c r="B256" s="85" t="s">
        <v>196</v>
      </c>
      <c r="C256" s="60" t="s">
        <v>20</v>
      </c>
      <c r="D256" s="86" t="s">
        <v>21</v>
      </c>
      <c r="E256" s="87">
        <v>453.6</v>
      </c>
      <c r="F256" s="88">
        <v>290866</v>
      </c>
      <c r="G256" s="63">
        <f t="shared" si="22"/>
        <v>131936817.60000001</v>
      </c>
    </row>
    <row r="257" spans="1:7" s="16" customFormat="1" ht="25" customHeight="1" x14ac:dyDescent="0.35">
      <c r="A257" s="14"/>
      <c r="B257" s="85" t="s">
        <v>197</v>
      </c>
      <c r="C257" s="60" t="s">
        <v>22</v>
      </c>
      <c r="D257" s="86" t="s">
        <v>23</v>
      </c>
      <c r="E257" s="111">
        <v>128</v>
      </c>
      <c r="F257" s="88">
        <v>76951</v>
      </c>
      <c r="G257" s="63">
        <f t="shared" si="22"/>
        <v>9849728</v>
      </c>
    </row>
    <row r="258" spans="1:7" s="16" customFormat="1" ht="25" customHeight="1" x14ac:dyDescent="0.35">
      <c r="A258" s="14"/>
      <c r="B258" s="85" t="s">
        <v>198</v>
      </c>
      <c r="C258" s="60" t="s">
        <v>24</v>
      </c>
      <c r="D258" s="86" t="s">
        <v>18</v>
      </c>
      <c r="E258" s="111">
        <v>1741.6999999999998</v>
      </c>
      <c r="F258" s="88">
        <v>28183</v>
      </c>
      <c r="G258" s="63">
        <f t="shared" si="22"/>
        <v>49086331.099999994</v>
      </c>
    </row>
    <row r="259" spans="1:7" s="16" customFormat="1" ht="25" customHeight="1" x14ac:dyDescent="0.35">
      <c r="A259" s="14"/>
      <c r="B259" s="85" t="s">
        <v>199</v>
      </c>
      <c r="C259" s="221" t="s">
        <v>221</v>
      </c>
      <c r="D259" s="222" t="s">
        <v>18</v>
      </c>
      <c r="E259" s="226">
        <v>1057.9000000000001</v>
      </c>
      <c r="F259" s="223">
        <v>26183</v>
      </c>
      <c r="G259" s="63">
        <f t="shared" si="22"/>
        <v>27698995.700000003</v>
      </c>
    </row>
    <row r="260" spans="1:7" s="16" customFormat="1" ht="25" customHeight="1" x14ac:dyDescent="0.35">
      <c r="A260" s="14"/>
      <c r="B260" s="85" t="s">
        <v>200</v>
      </c>
      <c r="C260" s="221" t="s">
        <v>222</v>
      </c>
      <c r="D260" s="222" t="s">
        <v>18</v>
      </c>
      <c r="E260" s="226">
        <v>2115.6999999999998</v>
      </c>
      <c r="F260" s="223">
        <v>27683</v>
      </c>
      <c r="G260" s="63">
        <f t="shared" si="22"/>
        <v>58568923.099999994</v>
      </c>
    </row>
    <row r="261" spans="1:7" s="16" customFormat="1" ht="25" customHeight="1" x14ac:dyDescent="0.35">
      <c r="A261" s="14"/>
      <c r="B261" s="85" t="s">
        <v>223</v>
      </c>
      <c r="C261" s="221" t="s">
        <v>465</v>
      </c>
      <c r="D261" s="222" t="s">
        <v>18</v>
      </c>
      <c r="E261" s="226">
        <v>2116.9</v>
      </c>
      <c r="F261" s="223">
        <v>5697</v>
      </c>
      <c r="G261" s="63">
        <f t="shared" si="22"/>
        <v>12059979.300000001</v>
      </c>
    </row>
    <row r="262" spans="1:7" s="16" customFormat="1" ht="42" customHeight="1" x14ac:dyDescent="0.35">
      <c r="A262" s="14"/>
      <c r="B262" s="85" t="s">
        <v>466</v>
      </c>
      <c r="C262" s="65" t="s">
        <v>25</v>
      </c>
      <c r="D262" s="80" t="s">
        <v>21</v>
      </c>
      <c r="E262" s="225">
        <v>1325.1999999999998</v>
      </c>
      <c r="F262" s="82">
        <v>30500</v>
      </c>
      <c r="G262" s="63">
        <f t="shared" si="22"/>
        <v>40418599.999999993</v>
      </c>
    </row>
    <row r="263" spans="1:7" ht="25" customHeight="1" x14ac:dyDescent="0.35">
      <c r="B263" s="70"/>
      <c r="C263" s="71"/>
      <c r="D263" s="71"/>
      <c r="E263" s="71"/>
      <c r="F263" s="72" t="s">
        <v>26</v>
      </c>
      <c r="G263" s="73">
        <f>SUM(G253:G262)</f>
        <v>389456121.59999996</v>
      </c>
    </row>
    <row r="264" spans="1:7" s="16" customFormat="1" ht="23.25" customHeight="1" x14ac:dyDescent="0.35">
      <c r="A264" s="14"/>
      <c r="B264" s="15">
        <v>2</v>
      </c>
      <c r="C264" s="254" t="s">
        <v>201</v>
      </c>
      <c r="D264" s="255"/>
      <c r="E264" s="255"/>
      <c r="F264" s="255"/>
      <c r="G264" s="69"/>
    </row>
    <row r="265" spans="1:7" s="16" customFormat="1" ht="25" customHeight="1" x14ac:dyDescent="0.35">
      <c r="A265" s="14"/>
      <c r="B265" s="83" t="s">
        <v>28</v>
      </c>
      <c r="C265" s="55" t="s">
        <v>29</v>
      </c>
      <c r="D265" s="78" t="s">
        <v>21</v>
      </c>
      <c r="E265" s="84">
        <v>168</v>
      </c>
      <c r="F265" s="79">
        <v>47787</v>
      </c>
      <c r="G265" s="58">
        <f t="shared" ref="G265:G268" si="23">F265*E265</f>
        <v>8028216</v>
      </c>
    </row>
    <row r="266" spans="1:7" s="16" customFormat="1" ht="66" customHeight="1" x14ac:dyDescent="0.35">
      <c r="A266" s="14"/>
      <c r="B266" s="85" t="s">
        <v>30</v>
      </c>
      <c r="C266" s="76" t="s">
        <v>224</v>
      </c>
      <c r="D266" s="86" t="s">
        <v>21</v>
      </c>
      <c r="E266" s="87">
        <v>24</v>
      </c>
      <c r="F266" s="88">
        <v>130588</v>
      </c>
      <c r="G266" s="63">
        <f t="shared" si="23"/>
        <v>3134112</v>
      </c>
    </row>
    <row r="267" spans="1:7" s="16" customFormat="1" ht="63.65" customHeight="1" x14ac:dyDescent="0.35">
      <c r="A267" s="14"/>
      <c r="B267" s="85" t="s">
        <v>32</v>
      </c>
      <c r="C267" s="76" t="s">
        <v>31</v>
      </c>
      <c r="D267" s="86" t="s">
        <v>21</v>
      </c>
      <c r="E267" s="87">
        <v>42</v>
      </c>
      <c r="F267" s="88">
        <v>26479</v>
      </c>
      <c r="G267" s="63">
        <f t="shared" si="23"/>
        <v>1112118</v>
      </c>
    </row>
    <row r="268" spans="1:7" s="16" customFormat="1" ht="24.65" customHeight="1" x14ac:dyDescent="0.35">
      <c r="A268" s="14"/>
      <c r="B268" s="89" t="s">
        <v>225</v>
      </c>
      <c r="C268" s="65" t="s">
        <v>33</v>
      </c>
      <c r="D268" s="80" t="s">
        <v>21</v>
      </c>
      <c r="E268" s="90">
        <v>126</v>
      </c>
      <c r="F268" s="82">
        <v>30638</v>
      </c>
      <c r="G268" s="68">
        <f t="shared" si="23"/>
        <v>3860388</v>
      </c>
    </row>
    <row r="269" spans="1:7" ht="25" customHeight="1" x14ac:dyDescent="0.35">
      <c r="B269" s="70"/>
      <c r="C269" s="71"/>
      <c r="D269" s="71"/>
      <c r="E269" s="71"/>
      <c r="F269" s="72" t="s">
        <v>26</v>
      </c>
      <c r="G269" s="73">
        <f>SUM(G265:G268)</f>
        <v>16134834</v>
      </c>
    </row>
    <row r="270" spans="1:7" s="16" customFormat="1" ht="23.25" customHeight="1" x14ac:dyDescent="0.35">
      <c r="A270" s="14"/>
      <c r="B270" s="15">
        <v>3</v>
      </c>
      <c r="C270" s="254" t="s">
        <v>226</v>
      </c>
      <c r="D270" s="255"/>
      <c r="E270" s="255"/>
      <c r="F270" s="255"/>
      <c r="G270" s="69"/>
    </row>
    <row r="271" spans="1:7" s="16" customFormat="1" ht="25" customHeight="1" x14ac:dyDescent="0.35">
      <c r="A271" s="14"/>
      <c r="B271" s="27" t="s">
        <v>202</v>
      </c>
      <c r="C271" s="258" t="s">
        <v>227</v>
      </c>
      <c r="D271" s="259"/>
      <c r="E271" s="259"/>
      <c r="F271" s="259"/>
      <c r="G271" s="74"/>
    </row>
    <row r="272" spans="1:7" ht="25" customHeight="1" x14ac:dyDescent="0.35">
      <c r="B272" s="17" t="s">
        <v>228</v>
      </c>
      <c r="C272" s="18" t="s">
        <v>229</v>
      </c>
      <c r="D272" s="17" t="s">
        <v>21</v>
      </c>
      <c r="E272" s="19">
        <v>4.8</v>
      </c>
      <c r="F272" s="20">
        <v>813401</v>
      </c>
      <c r="G272" s="21">
        <f t="shared" ref="G272" si="24">F272*E272</f>
        <v>3904324.8</v>
      </c>
    </row>
    <row r="273" spans="1:7" s="16" customFormat="1" ht="25" customHeight="1" x14ac:dyDescent="0.35">
      <c r="A273" s="14"/>
      <c r="B273" s="27" t="s">
        <v>203</v>
      </c>
      <c r="C273" s="258" t="s">
        <v>230</v>
      </c>
      <c r="D273" s="259"/>
      <c r="E273" s="259"/>
      <c r="F273" s="259"/>
      <c r="G273" s="74"/>
    </row>
    <row r="274" spans="1:7" ht="41.25" customHeight="1" x14ac:dyDescent="0.35">
      <c r="B274" s="54" t="s">
        <v>231</v>
      </c>
      <c r="C274" s="55" t="s">
        <v>232</v>
      </c>
      <c r="D274" s="54" t="s">
        <v>21</v>
      </c>
      <c r="E274" s="56">
        <v>59.800000000000004</v>
      </c>
      <c r="F274" s="57">
        <v>1314736</v>
      </c>
      <c r="G274" s="58">
        <f t="shared" ref="G274:G293" si="25">F274*E274</f>
        <v>78621212.800000012</v>
      </c>
    </row>
    <row r="275" spans="1:7" ht="39.9" customHeight="1" x14ac:dyDescent="0.35">
      <c r="B275" s="59" t="s">
        <v>233</v>
      </c>
      <c r="C275" s="60" t="s">
        <v>234</v>
      </c>
      <c r="D275" s="59" t="s">
        <v>214</v>
      </c>
      <c r="E275" s="61">
        <v>11960</v>
      </c>
      <c r="F275" s="62">
        <v>9279</v>
      </c>
      <c r="G275" s="63">
        <f t="shared" si="25"/>
        <v>110976840</v>
      </c>
    </row>
    <row r="276" spans="1:7" ht="76.650000000000006" customHeight="1" x14ac:dyDescent="0.35">
      <c r="B276" s="59" t="s">
        <v>235</v>
      </c>
      <c r="C276" s="60" t="s">
        <v>215</v>
      </c>
      <c r="D276" s="59" t="s">
        <v>36</v>
      </c>
      <c r="E276" s="61">
        <v>3600</v>
      </c>
      <c r="F276" s="62">
        <v>25543</v>
      </c>
      <c r="G276" s="63">
        <f t="shared" si="25"/>
        <v>91954800</v>
      </c>
    </row>
    <row r="277" spans="1:7" ht="51" customHeight="1" x14ac:dyDescent="0.35">
      <c r="B277" s="59" t="s">
        <v>236</v>
      </c>
      <c r="C277" s="60" t="s">
        <v>237</v>
      </c>
      <c r="D277" s="59" t="s">
        <v>18</v>
      </c>
      <c r="E277" s="61">
        <v>120</v>
      </c>
      <c r="F277" s="62">
        <v>245165</v>
      </c>
      <c r="G277" s="63">
        <f t="shared" si="25"/>
        <v>29419800</v>
      </c>
    </row>
    <row r="278" spans="1:7" ht="37.75" customHeight="1" x14ac:dyDescent="0.35">
      <c r="B278" s="64" t="s">
        <v>238</v>
      </c>
      <c r="C278" s="65" t="s">
        <v>239</v>
      </c>
      <c r="D278" s="64" t="s">
        <v>36</v>
      </c>
      <c r="E278" s="90">
        <v>64</v>
      </c>
      <c r="F278" s="67">
        <v>69624</v>
      </c>
      <c r="G278" s="68">
        <f t="shared" si="25"/>
        <v>4455936</v>
      </c>
    </row>
    <row r="279" spans="1:7" s="16" customFormat="1" ht="25" customHeight="1" x14ac:dyDescent="0.35">
      <c r="A279" s="14"/>
      <c r="B279" s="27" t="s">
        <v>217</v>
      </c>
      <c r="C279" s="258" t="s">
        <v>319</v>
      </c>
      <c r="D279" s="259"/>
      <c r="E279" s="259"/>
      <c r="F279" s="259"/>
      <c r="G279" s="74"/>
    </row>
    <row r="280" spans="1:7" ht="50" customHeight="1" x14ac:dyDescent="0.35">
      <c r="B280" s="54" t="s">
        <v>240</v>
      </c>
      <c r="C280" s="55" t="s">
        <v>241</v>
      </c>
      <c r="D280" s="54" t="s">
        <v>23</v>
      </c>
      <c r="E280" s="56">
        <v>120</v>
      </c>
      <c r="F280" s="57">
        <v>7415203</v>
      </c>
      <c r="G280" s="58">
        <f t="shared" si="25"/>
        <v>889824360</v>
      </c>
    </row>
    <row r="281" spans="1:7" ht="50" customHeight="1" x14ac:dyDescent="0.35">
      <c r="B281" s="59" t="s">
        <v>242</v>
      </c>
      <c r="C281" s="60" t="s">
        <v>243</v>
      </c>
      <c r="D281" s="59" t="s">
        <v>23</v>
      </c>
      <c r="E281" s="61">
        <v>20</v>
      </c>
      <c r="F281" s="62">
        <v>7942774</v>
      </c>
      <c r="G281" s="63">
        <f t="shared" si="25"/>
        <v>158855480</v>
      </c>
    </row>
    <row r="282" spans="1:7" ht="50" customHeight="1" x14ac:dyDescent="0.35">
      <c r="B282" s="59" t="s">
        <v>244</v>
      </c>
      <c r="C282" s="60" t="s">
        <v>245</v>
      </c>
      <c r="D282" s="59" t="s">
        <v>23</v>
      </c>
      <c r="E282" s="61">
        <v>20</v>
      </c>
      <c r="F282" s="62">
        <v>6763054</v>
      </c>
      <c r="G282" s="63">
        <f t="shared" si="25"/>
        <v>135261080</v>
      </c>
    </row>
    <row r="283" spans="1:7" ht="50" customHeight="1" x14ac:dyDescent="0.35">
      <c r="B283" s="59" t="s">
        <v>246</v>
      </c>
      <c r="C283" s="60" t="s">
        <v>247</v>
      </c>
      <c r="D283" s="59" t="s">
        <v>23</v>
      </c>
      <c r="E283" s="61">
        <v>20</v>
      </c>
      <c r="F283" s="62">
        <v>7387428</v>
      </c>
      <c r="G283" s="63">
        <f t="shared" si="25"/>
        <v>147748560</v>
      </c>
    </row>
    <row r="284" spans="1:7" ht="50" customHeight="1" x14ac:dyDescent="0.35">
      <c r="B284" s="59" t="s">
        <v>248</v>
      </c>
      <c r="C284" s="60" t="s">
        <v>249</v>
      </c>
      <c r="D284" s="59" t="s">
        <v>23</v>
      </c>
      <c r="E284" s="61">
        <v>120</v>
      </c>
      <c r="F284" s="62">
        <v>7477584</v>
      </c>
      <c r="G284" s="63">
        <f t="shared" si="25"/>
        <v>897310080</v>
      </c>
    </row>
    <row r="285" spans="1:7" ht="50" customHeight="1" x14ac:dyDescent="0.35">
      <c r="B285" s="59" t="s">
        <v>250</v>
      </c>
      <c r="C285" s="60" t="s">
        <v>251</v>
      </c>
      <c r="D285" s="59" t="s">
        <v>23</v>
      </c>
      <c r="E285" s="61">
        <v>20</v>
      </c>
      <c r="F285" s="62">
        <v>7781310</v>
      </c>
      <c r="G285" s="63">
        <f t="shared" si="25"/>
        <v>155626200</v>
      </c>
    </row>
    <row r="286" spans="1:7" ht="50" customHeight="1" x14ac:dyDescent="0.35">
      <c r="B286" s="59" t="s">
        <v>252</v>
      </c>
      <c r="C286" s="60" t="s">
        <v>253</v>
      </c>
      <c r="D286" s="59" t="s">
        <v>23</v>
      </c>
      <c r="E286" s="61">
        <v>20</v>
      </c>
      <c r="F286" s="62">
        <v>6961092</v>
      </c>
      <c r="G286" s="63">
        <f t="shared" si="25"/>
        <v>139221840</v>
      </c>
    </row>
    <row r="287" spans="1:7" ht="50" customHeight="1" x14ac:dyDescent="0.35">
      <c r="B287" s="59" t="s">
        <v>254</v>
      </c>
      <c r="C287" s="60" t="s">
        <v>255</v>
      </c>
      <c r="D287" s="59" t="s">
        <v>23</v>
      </c>
      <c r="E287" s="61">
        <v>20</v>
      </c>
      <c r="F287" s="62">
        <v>6718238</v>
      </c>
      <c r="G287" s="63">
        <f t="shared" si="25"/>
        <v>134364760</v>
      </c>
    </row>
    <row r="288" spans="1:7" ht="50" customHeight="1" x14ac:dyDescent="0.35">
      <c r="B288" s="59" t="s">
        <v>256</v>
      </c>
      <c r="C288" s="97" t="s">
        <v>257</v>
      </c>
      <c r="D288" s="98" t="s">
        <v>23</v>
      </c>
      <c r="E288" s="98">
        <v>5</v>
      </c>
      <c r="F288" s="62">
        <v>5709718</v>
      </c>
      <c r="G288" s="63">
        <f t="shared" si="25"/>
        <v>28548590</v>
      </c>
    </row>
    <row r="289" spans="1:7" ht="50" customHeight="1" x14ac:dyDescent="0.35">
      <c r="B289" s="64" t="s">
        <v>258</v>
      </c>
      <c r="C289" s="65" t="s">
        <v>259</v>
      </c>
      <c r="D289" s="64" t="s">
        <v>23</v>
      </c>
      <c r="E289" s="66">
        <v>8</v>
      </c>
      <c r="F289" s="67">
        <v>4183983</v>
      </c>
      <c r="G289" s="68">
        <f t="shared" si="25"/>
        <v>33471864</v>
      </c>
    </row>
    <row r="290" spans="1:7" s="16" customFormat="1" ht="25" customHeight="1" x14ac:dyDescent="0.35">
      <c r="A290" s="14"/>
      <c r="B290" s="27" t="s">
        <v>218</v>
      </c>
      <c r="C290" s="258" t="s">
        <v>260</v>
      </c>
      <c r="D290" s="259"/>
      <c r="E290" s="259"/>
      <c r="F290" s="259"/>
      <c r="G290" s="74"/>
    </row>
    <row r="291" spans="1:7" ht="50" customHeight="1" x14ac:dyDescent="0.35">
      <c r="B291" s="54" t="s">
        <v>261</v>
      </c>
      <c r="C291" s="55" t="s">
        <v>262</v>
      </c>
      <c r="D291" s="54" t="s">
        <v>23</v>
      </c>
      <c r="E291" s="56">
        <v>230</v>
      </c>
      <c r="F291" s="57">
        <v>5081744</v>
      </c>
      <c r="G291" s="58">
        <f t="shared" si="25"/>
        <v>1168801120</v>
      </c>
    </row>
    <row r="292" spans="1:7" ht="50" customHeight="1" x14ac:dyDescent="0.35">
      <c r="B292" s="99" t="s">
        <v>263</v>
      </c>
      <c r="C292" s="100" t="s">
        <v>264</v>
      </c>
      <c r="D292" s="99" t="s">
        <v>23</v>
      </c>
      <c r="E292" s="99">
        <v>35</v>
      </c>
      <c r="F292" s="62">
        <v>6617821</v>
      </c>
      <c r="G292" s="63">
        <f t="shared" si="25"/>
        <v>231623735</v>
      </c>
    </row>
    <row r="293" spans="1:7" ht="50" customHeight="1" x14ac:dyDescent="0.35">
      <c r="B293" s="64" t="s">
        <v>265</v>
      </c>
      <c r="C293" s="65" t="s">
        <v>266</v>
      </c>
      <c r="D293" s="64" t="s">
        <v>23</v>
      </c>
      <c r="E293" s="66">
        <v>35</v>
      </c>
      <c r="F293" s="67">
        <v>6226986</v>
      </c>
      <c r="G293" s="68">
        <f t="shared" si="25"/>
        <v>217944510</v>
      </c>
    </row>
    <row r="294" spans="1:7" s="16" customFormat="1" ht="25" customHeight="1" x14ac:dyDescent="0.35">
      <c r="A294" s="14"/>
      <c r="B294" s="27" t="s">
        <v>267</v>
      </c>
      <c r="C294" s="258" t="s">
        <v>268</v>
      </c>
      <c r="D294" s="259"/>
      <c r="E294" s="259"/>
      <c r="F294" s="259"/>
      <c r="G294" s="74"/>
    </row>
    <row r="295" spans="1:7" s="16" customFormat="1" ht="82.25" customHeight="1" x14ac:dyDescent="0.35">
      <c r="A295" s="14"/>
      <c r="B295" s="25" t="s">
        <v>269</v>
      </c>
      <c r="C295" s="18" t="s">
        <v>270</v>
      </c>
      <c r="D295" s="23" t="s">
        <v>36</v>
      </c>
      <c r="E295" s="224">
        <v>3745.0459342955064</v>
      </c>
      <c r="F295" s="24">
        <v>128429</v>
      </c>
      <c r="G295" s="21">
        <f t="shared" ref="G295" si="26">F295*E295</f>
        <v>480972504.29563761</v>
      </c>
    </row>
    <row r="296" spans="1:7" ht="25" customHeight="1" x14ac:dyDescent="0.35">
      <c r="B296" s="70"/>
      <c r="C296" s="71"/>
      <c r="D296" s="71"/>
      <c r="E296" s="71"/>
      <c r="F296" s="72" t="s">
        <v>26</v>
      </c>
      <c r="G296" s="73">
        <f>SUM(G271:G295)</f>
        <v>5138907596.8956375</v>
      </c>
    </row>
    <row r="297" spans="1:7" s="16" customFormat="1" ht="23.25" customHeight="1" x14ac:dyDescent="0.35">
      <c r="A297" s="14"/>
      <c r="B297" s="15">
        <v>4</v>
      </c>
      <c r="C297" s="254" t="s">
        <v>343</v>
      </c>
      <c r="D297" s="255"/>
      <c r="E297" s="255"/>
      <c r="F297" s="255"/>
      <c r="G297" s="69"/>
    </row>
    <row r="298" spans="1:7" s="16" customFormat="1" ht="35" customHeight="1" x14ac:dyDescent="0.35">
      <c r="A298" s="14"/>
      <c r="B298" s="83" t="s">
        <v>328</v>
      </c>
      <c r="C298" s="75" t="s">
        <v>468</v>
      </c>
      <c r="D298" s="78" t="s">
        <v>18</v>
      </c>
      <c r="E298" s="114">
        <v>201</v>
      </c>
      <c r="F298" s="79">
        <v>77729</v>
      </c>
      <c r="G298" s="58">
        <f t="shared" ref="G298:G312" si="27">F298*E298</f>
        <v>15623529</v>
      </c>
    </row>
    <row r="299" spans="1:7" s="16" customFormat="1" ht="35" customHeight="1" x14ac:dyDescent="0.35">
      <c r="A299" s="14"/>
      <c r="B299" s="85" t="s">
        <v>329</v>
      </c>
      <c r="C299" s="76" t="s">
        <v>469</v>
      </c>
      <c r="D299" s="86" t="s">
        <v>36</v>
      </c>
      <c r="E299" s="111">
        <v>60.300000000000004</v>
      </c>
      <c r="F299" s="88">
        <v>46304</v>
      </c>
      <c r="G299" s="63">
        <f t="shared" si="27"/>
        <v>2792131.2</v>
      </c>
    </row>
    <row r="300" spans="1:7" s="16" customFormat="1" ht="66" customHeight="1" x14ac:dyDescent="0.35">
      <c r="A300" s="14"/>
      <c r="B300" s="85" t="s">
        <v>470</v>
      </c>
      <c r="C300" s="76" t="s">
        <v>342</v>
      </c>
      <c r="D300" s="86" t="s">
        <v>18</v>
      </c>
      <c r="E300" s="111">
        <v>299.60000000000002</v>
      </c>
      <c r="F300" s="88">
        <v>228983</v>
      </c>
      <c r="G300" s="63">
        <f t="shared" si="27"/>
        <v>68603306.800000012</v>
      </c>
    </row>
    <row r="301" spans="1:7" s="16" customFormat="1" ht="35" customHeight="1" x14ac:dyDescent="0.35">
      <c r="A301" s="14"/>
      <c r="B301" s="85" t="s">
        <v>471</v>
      </c>
      <c r="C301" s="76" t="s">
        <v>480</v>
      </c>
      <c r="D301" s="86" t="s">
        <v>36</v>
      </c>
      <c r="E301" s="111">
        <v>247.2</v>
      </c>
      <c r="F301" s="88">
        <v>106712</v>
      </c>
      <c r="G301" s="63">
        <f t="shared" si="27"/>
        <v>26379206.399999999</v>
      </c>
    </row>
    <row r="302" spans="1:7" s="16" customFormat="1" ht="35" customHeight="1" x14ac:dyDescent="0.35">
      <c r="A302" s="14"/>
      <c r="B302" s="85" t="s">
        <v>472</v>
      </c>
      <c r="C302" s="76" t="s">
        <v>481</v>
      </c>
      <c r="D302" s="86" t="s">
        <v>36</v>
      </c>
      <c r="E302" s="111">
        <v>178.29999999999998</v>
      </c>
      <c r="F302" s="88">
        <v>111115</v>
      </c>
      <c r="G302" s="63">
        <f t="shared" si="27"/>
        <v>19811804.499999996</v>
      </c>
    </row>
    <row r="303" spans="1:7" s="16" customFormat="1" ht="35" customHeight="1" x14ac:dyDescent="0.35">
      <c r="A303" s="14"/>
      <c r="B303" s="85" t="s">
        <v>473</v>
      </c>
      <c r="C303" s="76" t="s">
        <v>482</v>
      </c>
      <c r="D303" s="86" t="s">
        <v>36</v>
      </c>
      <c r="E303" s="111">
        <v>39.200000000000003</v>
      </c>
      <c r="F303" s="88">
        <v>37789</v>
      </c>
      <c r="G303" s="63">
        <f t="shared" si="27"/>
        <v>1481328.8</v>
      </c>
    </row>
    <row r="304" spans="1:7" s="16" customFormat="1" ht="35" customHeight="1" x14ac:dyDescent="0.35">
      <c r="A304" s="14"/>
      <c r="B304" s="85" t="s">
        <v>474</v>
      </c>
      <c r="C304" s="76" t="s">
        <v>483</v>
      </c>
      <c r="D304" s="86" t="s">
        <v>36</v>
      </c>
      <c r="E304" s="111">
        <v>160.4</v>
      </c>
      <c r="F304" s="88">
        <v>130092</v>
      </c>
      <c r="G304" s="63">
        <f t="shared" si="27"/>
        <v>20866756.800000001</v>
      </c>
    </row>
    <row r="305" spans="1:7" s="16" customFormat="1" ht="35" customHeight="1" x14ac:dyDescent="0.35">
      <c r="A305" s="14"/>
      <c r="B305" s="85" t="s">
        <v>475</v>
      </c>
      <c r="C305" s="76" t="s">
        <v>484</v>
      </c>
      <c r="D305" s="86" t="s">
        <v>36</v>
      </c>
      <c r="E305" s="111">
        <v>1319</v>
      </c>
      <c r="F305" s="88">
        <v>12811</v>
      </c>
      <c r="G305" s="63">
        <f t="shared" si="27"/>
        <v>16897709</v>
      </c>
    </row>
    <row r="306" spans="1:7" s="16" customFormat="1" ht="35" customHeight="1" x14ac:dyDescent="0.35">
      <c r="A306" s="14"/>
      <c r="B306" s="85" t="s">
        <v>476</v>
      </c>
      <c r="C306" s="76" t="s">
        <v>485</v>
      </c>
      <c r="D306" s="86" t="s">
        <v>23</v>
      </c>
      <c r="E306" s="111">
        <v>358</v>
      </c>
      <c r="F306" s="88">
        <v>24045</v>
      </c>
      <c r="G306" s="63">
        <f t="shared" si="27"/>
        <v>8608110</v>
      </c>
    </row>
    <row r="307" spans="1:7" s="16" customFormat="1" ht="35" customHeight="1" x14ac:dyDescent="0.35">
      <c r="A307" s="14"/>
      <c r="B307" s="85" t="s">
        <v>477</v>
      </c>
      <c r="C307" s="76" t="s">
        <v>486</v>
      </c>
      <c r="D307" s="86" t="s">
        <v>18</v>
      </c>
      <c r="E307" s="111">
        <v>401.90000000000003</v>
      </c>
      <c r="F307" s="88">
        <v>37953</v>
      </c>
      <c r="G307" s="63">
        <f t="shared" si="27"/>
        <v>15253310.700000001</v>
      </c>
    </row>
    <row r="308" spans="1:7" s="16" customFormat="1" ht="35" customHeight="1" x14ac:dyDescent="0.35">
      <c r="A308" s="14"/>
      <c r="B308" s="85" t="s">
        <v>478</v>
      </c>
      <c r="C308" s="60" t="s">
        <v>487</v>
      </c>
      <c r="D308" s="86" t="s">
        <v>36</v>
      </c>
      <c r="E308" s="111">
        <v>120.6</v>
      </c>
      <c r="F308" s="88">
        <v>19714</v>
      </c>
      <c r="G308" s="63">
        <f t="shared" si="27"/>
        <v>2377508.4</v>
      </c>
    </row>
    <row r="309" spans="1:7" s="16" customFormat="1" ht="50" customHeight="1" x14ac:dyDescent="0.35">
      <c r="A309" s="14"/>
      <c r="B309" s="85" t="s">
        <v>479</v>
      </c>
      <c r="C309" s="60" t="s">
        <v>488</v>
      </c>
      <c r="D309" s="86" t="s">
        <v>18</v>
      </c>
      <c r="E309" s="111">
        <v>912</v>
      </c>
      <c r="F309" s="88">
        <v>103121</v>
      </c>
      <c r="G309" s="63">
        <f t="shared" ref="G309" si="28">F309*E309</f>
        <v>94046352</v>
      </c>
    </row>
    <row r="310" spans="1:7" s="16" customFormat="1" ht="35" customHeight="1" x14ac:dyDescent="0.35">
      <c r="A310" s="14"/>
      <c r="B310" s="85" t="s">
        <v>563</v>
      </c>
      <c r="C310" s="60" t="s">
        <v>489</v>
      </c>
      <c r="D310" s="86" t="s">
        <v>18</v>
      </c>
      <c r="E310" s="111">
        <v>2594</v>
      </c>
      <c r="F310" s="88">
        <v>37630</v>
      </c>
      <c r="G310" s="63">
        <f t="shared" si="27"/>
        <v>97612220</v>
      </c>
    </row>
    <row r="311" spans="1:7" s="16" customFormat="1" ht="35" customHeight="1" x14ac:dyDescent="0.35">
      <c r="A311" s="14"/>
      <c r="B311" s="85" t="s">
        <v>564</v>
      </c>
      <c r="C311" s="60" t="s">
        <v>490</v>
      </c>
      <c r="D311" s="86" t="s">
        <v>36</v>
      </c>
      <c r="E311" s="111">
        <v>928.2</v>
      </c>
      <c r="F311" s="88">
        <v>19631</v>
      </c>
      <c r="G311" s="63">
        <f t="shared" si="27"/>
        <v>18221494.199999999</v>
      </c>
    </row>
    <row r="312" spans="1:7" s="16" customFormat="1" ht="35" customHeight="1" x14ac:dyDescent="0.35">
      <c r="A312" s="14"/>
      <c r="B312" s="85" t="s">
        <v>565</v>
      </c>
      <c r="C312" s="60" t="s">
        <v>491</v>
      </c>
      <c r="D312" s="86" t="s">
        <v>18</v>
      </c>
      <c r="E312" s="111">
        <f>+E310</f>
        <v>2594</v>
      </c>
      <c r="F312" s="88">
        <v>23312</v>
      </c>
      <c r="G312" s="63">
        <f t="shared" si="27"/>
        <v>60471328</v>
      </c>
    </row>
    <row r="313" spans="1:7" ht="25" customHeight="1" x14ac:dyDescent="0.35">
      <c r="B313" s="70"/>
      <c r="C313" s="71"/>
      <c r="D313" s="71"/>
      <c r="E313" s="71"/>
      <c r="F313" s="72" t="s">
        <v>26</v>
      </c>
      <c r="G313" s="73">
        <f>SUM(G298:G312)</f>
        <v>469046095.80000001</v>
      </c>
    </row>
    <row r="314" spans="1:7" s="16" customFormat="1" ht="23.25" customHeight="1" x14ac:dyDescent="0.35">
      <c r="A314" s="14"/>
      <c r="B314" s="15">
        <v>5</v>
      </c>
      <c r="C314" s="254" t="s">
        <v>608</v>
      </c>
      <c r="D314" s="255"/>
      <c r="E314" s="255"/>
      <c r="F314" s="255"/>
      <c r="G314" s="69"/>
    </row>
    <row r="315" spans="1:7" s="16" customFormat="1" ht="20" customHeight="1" x14ac:dyDescent="0.35">
      <c r="A315" s="14"/>
      <c r="B315" s="83" t="s">
        <v>204</v>
      </c>
      <c r="C315" s="101" t="s">
        <v>181</v>
      </c>
      <c r="D315" s="78" t="s">
        <v>18</v>
      </c>
      <c r="E315" s="114">
        <v>957.9</v>
      </c>
      <c r="F315" s="79">
        <v>42005</v>
      </c>
      <c r="G315" s="58">
        <f t="shared" ref="G315:G318" si="29">F315*E315</f>
        <v>40236589.5</v>
      </c>
    </row>
    <row r="316" spans="1:7" s="16" customFormat="1" ht="39.65" customHeight="1" x14ac:dyDescent="0.35">
      <c r="A316" s="14"/>
      <c r="B316" s="85" t="s">
        <v>330</v>
      </c>
      <c r="C316" s="102" t="s">
        <v>455</v>
      </c>
      <c r="D316" s="86" t="s">
        <v>18</v>
      </c>
      <c r="E316" s="111">
        <v>957.9</v>
      </c>
      <c r="F316" s="88">
        <v>173604</v>
      </c>
      <c r="G316" s="63">
        <f t="shared" si="29"/>
        <v>166295271.59999999</v>
      </c>
    </row>
    <row r="317" spans="1:7" s="16" customFormat="1" ht="20" customHeight="1" x14ac:dyDescent="0.35">
      <c r="A317" s="14"/>
      <c r="B317" s="85" t="s">
        <v>331</v>
      </c>
      <c r="C317" s="60" t="s">
        <v>456</v>
      </c>
      <c r="D317" s="86" t="s">
        <v>36</v>
      </c>
      <c r="E317" s="111">
        <v>1169.5</v>
      </c>
      <c r="F317" s="88">
        <v>40983</v>
      </c>
      <c r="G317" s="63">
        <f t="shared" si="29"/>
        <v>47929618.5</v>
      </c>
    </row>
    <row r="318" spans="1:7" s="16" customFormat="1" ht="47.4" customHeight="1" x14ac:dyDescent="0.35">
      <c r="A318" s="14"/>
      <c r="B318" s="85" t="s">
        <v>205</v>
      </c>
      <c r="C318" s="60" t="s">
        <v>182</v>
      </c>
      <c r="D318" s="86" t="s">
        <v>18</v>
      </c>
      <c r="E318" s="111">
        <v>275</v>
      </c>
      <c r="F318" s="88">
        <v>102098</v>
      </c>
      <c r="G318" s="63">
        <f t="shared" si="29"/>
        <v>28076950</v>
      </c>
    </row>
    <row r="319" spans="1:7" ht="25" customHeight="1" x14ac:dyDescent="0.35">
      <c r="B319" s="70"/>
      <c r="C319" s="71"/>
      <c r="D319" s="71"/>
      <c r="E319" s="71"/>
      <c r="F319" s="72" t="s">
        <v>26</v>
      </c>
      <c r="G319" s="73">
        <f>SUM(G315:G318)</f>
        <v>282538429.60000002</v>
      </c>
    </row>
    <row r="320" spans="1:7" s="16" customFormat="1" ht="23.25" customHeight="1" x14ac:dyDescent="0.35">
      <c r="A320" s="14"/>
      <c r="B320" s="15">
        <v>6</v>
      </c>
      <c r="C320" s="254" t="s">
        <v>34</v>
      </c>
      <c r="D320" s="255"/>
      <c r="E320" s="255"/>
      <c r="F320" s="255"/>
      <c r="G320" s="69"/>
    </row>
    <row r="321" spans="1:7" s="16" customFormat="1" ht="46.25" customHeight="1" x14ac:dyDescent="0.35">
      <c r="A321" s="14"/>
      <c r="B321" s="83" t="s">
        <v>61</v>
      </c>
      <c r="C321" s="75" t="s">
        <v>35</v>
      </c>
      <c r="D321" s="78" t="s">
        <v>36</v>
      </c>
      <c r="E321" s="84">
        <v>336</v>
      </c>
      <c r="F321" s="79">
        <v>35210</v>
      </c>
      <c r="G321" s="58">
        <f t="shared" ref="G321:G323" si="30">F321*E321</f>
        <v>11830560</v>
      </c>
    </row>
    <row r="322" spans="1:7" s="16" customFormat="1" ht="46.25" customHeight="1" x14ac:dyDescent="0.35">
      <c r="A322" s="14"/>
      <c r="B322" s="85" t="s">
        <v>63</v>
      </c>
      <c r="C322" s="76" t="s">
        <v>37</v>
      </c>
      <c r="D322" s="86" t="s">
        <v>36</v>
      </c>
      <c r="E322" s="87">
        <v>96</v>
      </c>
      <c r="F322" s="88">
        <v>49510</v>
      </c>
      <c r="G322" s="63">
        <f t="shared" si="30"/>
        <v>4752960</v>
      </c>
    </row>
    <row r="323" spans="1:7" s="16" customFormat="1" ht="46.25" customHeight="1" x14ac:dyDescent="0.35">
      <c r="A323" s="14"/>
      <c r="B323" s="85" t="s">
        <v>65</v>
      </c>
      <c r="C323" s="76" t="s">
        <v>38</v>
      </c>
      <c r="D323" s="86" t="s">
        <v>36</v>
      </c>
      <c r="E323" s="87">
        <v>384</v>
      </c>
      <c r="F323" s="88">
        <v>62186</v>
      </c>
      <c r="G323" s="63">
        <f t="shared" si="30"/>
        <v>23879424</v>
      </c>
    </row>
    <row r="324" spans="1:7" s="16" customFormat="1" ht="61.75" customHeight="1" x14ac:dyDescent="0.35">
      <c r="A324" s="14"/>
      <c r="B324" s="85" t="s">
        <v>68</v>
      </c>
      <c r="C324" s="76" t="s">
        <v>39</v>
      </c>
      <c r="D324" s="86" t="s">
        <v>36</v>
      </c>
      <c r="E324" s="87">
        <v>60</v>
      </c>
      <c r="F324" s="88">
        <v>103470</v>
      </c>
      <c r="G324" s="63">
        <f t="shared" ref="G324:G334" si="31">F324*E324</f>
        <v>6208200</v>
      </c>
    </row>
    <row r="325" spans="1:7" s="16" customFormat="1" ht="61.75" customHeight="1" x14ac:dyDescent="0.35">
      <c r="A325" s="14"/>
      <c r="B325" s="85" t="s">
        <v>70</v>
      </c>
      <c r="C325" s="76" t="s">
        <v>40</v>
      </c>
      <c r="D325" s="86" t="s">
        <v>36</v>
      </c>
      <c r="E325" s="87">
        <v>21</v>
      </c>
      <c r="F325" s="88">
        <v>152208</v>
      </c>
      <c r="G325" s="63">
        <f t="shared" si="31"/>
        <v>3196368</v>
      </c>
    </row>
    <row r="326" spans="1:7" s="16" customFormat="1" ht="61.75" customHeight="1" x14ac:dyDescent="0.35">
      <c r="A326" s="14"/>
      <c r="B326" s="85" t="s">
        <v>72</v>
      </c>
      <c r="C326" s="76" t="s">
        <v>41</v>
      </c>
      <c r="D326" s="86" t="s">
        <v>36</v>
      </c>
      <c r="E326" s="87">
        <v>114</v>
      </c>
      <c r="F326" s="88">
        <v>29599</v>
      </c>
      <c r="G326" s="63">
        <f t="shared" si="31"/>
        <v>3374286</v>
      </c>
    </row>
    <row r="327" spans="1:7" s="16" customFormat="1" ht="50" customHeight="1" x14ac:dyDescent="0.35">
      <c r="A327" s="14"/>
      <c r="B327" s="85" t="s">
        <v>74</v>
      </c>
      <c r="C327" s="76" t="s">
        <v>42</v>
      </c>
      <c r="D327" s="86" t="s">
        <v>23</v>
      </c>
      <c r="E327" s="111">
        <v>1</v>
      </c>
      <c r="F327" s="88">
        <v>2511381</v>
      </c>
      <c r="G327" s="63">
        <f t="shared" si="31"/>
        <v>2511381</v>
      </c>
    </row>
    <row r="328" spans="1:7" s="16" customFormat="1" ht="50" customHeight="1" x14ac:dyDescent="0.35">
      <c r="A328" s="14"/>
      <c r="B328" s="85" t="s">
        <v>76</v>
      </c>
      <c r="C328" s="76" t="s">
        <v>43</v>
      </c>
      <c r="D328" s="86" t="s">
        <v>23</v>
      </c>
      <c r="E328" s="111">
        <v>85</v>
      </c>
      <c r="F328" s="88">
        <v>65172</v>
      </c>
      <c r="G328" s="63">
        <f t="shared" ref="G328:G333" si="32">F328*E328</f>
        <v>5539620</v>
      </c>
    </row>
    <row r="329" spans="1:7" s="16" customFormat="1" ht="50" customHeight="1" x14ac:dyDescent="0.35">
      <c r="A329" s="14"/>
      <c r="B329" s="85" t="s">
        <v>271</v>
      </c>
      <c r="C329" s="76" t="s">
        <v>44</v>
      </c>
      <c r="D329" s="86" t="s">
        <v>23</v>
      </c>
      <c r="E329" s="111">
        <v>68</v>
      </c>
      <c r="F329" s="88">
        <v>118513</v>
      </c>
      <c r="G329" s="63">
        <f t="shared" si="32"/>
        <v>8058884</v>
      </c>
    </row>
    <row r="330" spans="1:7" s="16" customFormat="1" ht="68.400000000000006" customHeight="1" x14ac:dyDescent="0.35">
      <c r="A330" s="14"/>
      <c r="B330" s="85" t="s">
        <v>272</v>
      </c>
      <c r="C330" s="76" t="s">
        <v>45</v>
      </c>
      <c r="D330" s="86" t="s">
        <v>23</v>
      </c>
      <c r="E330" s="111">
        <v>8</v>
      </c>
      <c r="F330" s="88">
        <v>168501</v>
      </c>
      <c r="G330" s="63">
        <f t="shared" si="32"/>
        <v>1348008</v>
      </c>
    </row>
    <row r="331" spans="1:7" s="16" customFormat="1" ht="25.25" customHeight="1" x14ac:dyDescent="0.35">
      <c r="A331" s="14"/>
      <c r="B331" s="85" t="s">
        <v>273</v>
      </c>
      <c r="C331" s="60" t="s">
        <v>46</v>
      </c>
      <c r="D331" s="86" t="s">
        <v>23</v>
      </c>
      <c r="E331" s="111">
        <v>52</v>
      </c>
      <c r="F331" s="88">
        <v>49443</v>
      </c>
      <c r="G331" s="63">
        <f t="shared" si="32"/>
        <v>2571036</v>
      </c>
    </row>
    <row r="332" spans="1:7" s="16" customFormat="1" ht="46.5" x14ac:dyDescent="0.35">
      <c r="A332" s="14"/>
      <c r="B332" s="85" t="s">
        <v>344</v>
      </c>
      <c r="C332" s="60" t="s">
        <v>47</v>
      </c>
      <c r="D332" s="86" t="s">
        <v>23</v>
      </c>
      <c r="E332" s="111">
        <v>3</v>
      </c>
      <c r="F332" s="88">
        <v>691782</v>
      </c>
      <c r="G332" s="63">
        <f t="shared" si="32"/>
        <v>2075346</v>
      </c>
    </row>
    <row r="333" spans="1:7" s="16" customFormat="1" ht="15.5" x14ac:dyDescent="0.35">
      <c r="A333" s="14"/>
      <c r="B333" s="85" t="s">
        <v>345</v>
      </c>
      <c r="C333" s="60" t="s">
        <v>48</v>
      </c>
      <c r="D333" s="86" t="s">
        <v>23</v>
      </c>
      <c r="E333" s="111">
        <v>55</v>
      </c>
      <c r="F333" s="88">
        <v>201200</v>
      </c>
      <c r="G333" s="63">
        <f t="shared" si="32"/>
        <v>11066000</v>
      </c>
    </row>
    <row r="334" spans="1:7" s="16" customFormat="1" ht="15.5" x14ac:dyDescent="0.35">
      <c r="A334" s="14"/>
      <c r="B334" s="85" t="s">
        <v>562</v>
      </c>
      <c r="C334" s="60" t="s">
        <v>346</v>
      </c>
      <c r="D334" s="86" t="s">
        <v>23</v>
      </c>
      <c r="E334" s="111">
        <v>7</v>
      </c>
      <c r="F334" s="88">
        <v>399108</v>
      </c>
      <c r="G334" s="63">
        <f t="shared" si="31"/>
        <v>2793756</v>
      </c>
    </row>
    <row r="335" spans="1:7" ht="25" customHeight="1" x14ac:dyDescent="0.35">
      <c r="B335" s="70"/>
      <c r="C335" s="71"/>
      <c r="D335" s="71"/>
      <c r="E335" s="71"/>
      <c r="F335" s="72" t="s">
        <v>26</v>
      </c>
      <c r="G335" s="73">
        <f>SUM(G321:G334)</f>
        <v>89205829</v>
      </c>
    </row>
    <row r="336" spans="1:7" s="16" customFormat="1" ht="23.25" customHeight="1" x14ac:dyDescent="0.35">
      <c r="A336" s="14"/>
      <c r="B336" s="15">
        <v>7</v>
      </c>
      <c r="C336" s="254" t="s">
        <v>566</v>
      </c>
      <c r="D336" s="255"/>
      <c r="E336" s="255"/>
      <c r="F336" s="255"/>
      <c r="G336" s="69"/>
    </row>
    <row r="337" spans="1:7" s="16" customFormat="1" ht="20" customHeight="1" x14ac:dyDescent="0.35">
      <c r="A337" s="14"/>
      <c r="B337" s="83" t="s">
        <v>78</v>
      </c>
      <c r="C337" s="101" t="s">
        <v>49</v>
      </c>
      <c r="D337" s="78" t="s">
        <v>36</v>
      </c>
      <c r="E337" s="84">
        <v>252</v>
      </c>
      <c r="F337" s="79">
        <v>24940</v>
      </c>
      <c r="G337" s="58">
        <f t="shared" ref="G337:G347" si="33">F337*E337</f>
        <v>6284880</v>
      </c>
    </row>
    <row r="338" spans="1:7" s="16" customFormat="1" ht="20" customHeight="1" x14ac:dyDescent="0.35">
      <c r="A338" s="14"/>
      <c r="B338" s="85" t="s">
        <v>83</v>
      </c>
      <c r="C338" s="102" t="s">
        <v>50</v>
      </c>
      <c r="D338" s="86" t="s">
        <v>36</v>
      </c>
      <c r="E338" s="87">
        <v>114</v>
      </c>
      <c r="F338" s="88">
        <v>28132</v>
      </c>
      <c r="G338" s="63">
        <f t="shared" si="33"/>
        <v>3207048</v>
      </c>
    </row>
    <row r="339" spans="1:7" s="16" customFormat="1" ht="20" customHeight="1" x14ac:dyDescent="0.35">
      <c r="A339" s="14"/>
      <c r="B339" s="85" t="s">
        <v>98</v>
      </c>
      <c r="C339" s="60" t="s">
        <v>51</v>
      </c>
      <c r="D339" s="86" t="s">
        <v>36</v>
      </c>
      <c r="E339" s="87">
        <v>183</v>
      </c>
      <c r="F339" s="88">
        <v>31699</v>
      </c>
      <c r="G339" s="63">
        <f t="shared" si="33"/>
        <v>5800917</v>
      </c>
    </row>
    <row r="340" spans="1:7" s="16" customFormat="1" ht="20" customHeight="1" x14ac:dyDescent="0.35">
      <c r="A340" s="14"/>
      <c r="B340" s="85" t="s">
        <v>118</v>
      </c>
      <c r="C340" s="60" t="s">
        <v>52</v>
      </c>
      <c r="D340" s="86" t="s">
        <v>36</v>
      </c>
      <c r="E340" s="87">
        <v>222</v>
      </c>
      <c r="F340" s="88">
        <v>53433</v>
      </c>
      <c r="G340" s="63">
        <f t="shared" si="33"/>
        <v>11862126</v>
      </c>
    </row>
    <row r="341" spans="1:7" s="16" customFormat="1" ht="20" customHeight="1" x14ac:dyDescent="0.35">
      <c r="A341" s="14"/>
      <c r="B341" s="85" t="s">
        <v>207</v>
      </c>
      <c r="C341" s="60" t="s">
        <v>53</v>
      </c>
      <c r="D341" s="86" t="s">
        <v>36</v>
      </c>
      <c r="E341" s="87">
        <v>240</v>
      </c>
      <c r="F341" s="88">
        <v>62056</v>
      </c>
      <c r="G341" s="63">
        <f t="shared" si="33"/>
        <v>14893440</v>
      </c>
    </row>
    <row r="342" spans="1:7" s="16" customFormat="1" ht="20" customHeight="1" x14ac:dyDescent="0.35">
      <c r="A342" s="14"/>
      <c r="B342" s="85" t="s">
        <v>274</v>
      </c>
      <c r="C342" s="60" t="s">
        <v>54</v>
      </c>
      <c r="D342" s="86" t="s">
        <v>36</v>
      </c>
      <c r="E342" s="87">
        <v>240</v>
      </c>
      <c r="F342" s="88">
        <v>71731</v>
      </c>
      <c r="G342" s="63">
        <f t="shared" si="33"/>
        <v>17215440</v>
      </c>
    </row>
    <row r="343" spans="1:7" s="16" customFormat="1" ht="20" customHeight="1" x14ac:dyDescent="0.35">
      <c r="A343" s="14"/>
      <c r="B343" s="85" t="s">
        <v>275</v>
      </c>
      <c r="C343" s="60" t="s">
        <v>55</v>
      </c>
      <c r="D343" s="86" t="s">
        <v>36</v>
      </c>
      <c r="E343" s="111">
        <v>180</v>
      </c>
      <c r="F343" s="88">
        <v>138779</v>
      </c>
      <c r="G343" s="63">
        <f t="shared" si="33"/>
        <v>24980220</v>
      </c>
    </row>
    <row r="344" spans="1:7" s="16" customFormat="1" ht="20" customHeight="1" x14ac:dyDescent="0.35">
      <c r="A344" s="14"/>
      <c r="B344" s="85" t="s">
        <v>276</v>
      </c>
      <c r="C344" s="60" t="s">
        <v>56</v>
      </c>
      <c r="D344" s="86" t="s">
        <v>23</v>
      </c>
      <c r="E344" s="111">
        <v>83</v>
      </c>
      <c r="F344" s="88">
        <v>57667</v>
      </c>
      <c r="G344" s="63">
        <f t="shared" si="33"/>
        <v>4786361</v>
      </c>
    </row>
    <row r="345" spans="1:7" s="16" customFormat="1" ht="20" customHeight="1" x14ac:dyDescent="0.35">
      <c r="A345" s="14"/>
      <c r="B345" s="85" t="s">
        <v>347</v>
      </c>
      <c r="C345" s="60" t="s">
        <v>57</v>
      </c>
      <c r="D345" s="86" t="s">
        <v>23</v>
      </c>
      <c r="E345" s="111">
        <v>68</v>
      </c>
      <c r="F345" s="88">
        <v>100605</v>
      </c>
      <c r="G345" s="63">
        <f t="shared" si="33"/>
        <v>6841140</v>
      </c>
    </row>
    <row r="346" spans="1:7" s="16" customFormat="1" ht="55.75" customHeight="1" x14ac:dyDescent="0.35">
      <c r="A346" s="14"/>
      <c r="B346" s="85" t="s">
        <v>348</v>
      </c>
      <c r="C346" s="60" t="s">
        <v>58</v>
      </c>
      <c r="D346" s="86" t="s">
        <v>23</v>
      </c>
      <c r="E346" s="111">
        <v>16</v>
      </c>
      <c r="F346" s="88">
        <v>126601</v>
      </c>
      <c r="G346" s="63">
        <f t="shared" si="33"/>
        <v>2025616</v>
      </c>
    </row>
    <row r="347" spans="1:7" s="16" customFormat="1" ht="41.4" customHeight="1" x14ac:dyDescent="0.35">
      <c r="A347" s="14"/>
      <c r="B347" s="85" t="s">
        <v>349</v>
      </c>
      <c r="C347" s="60" t="s">
        <v>59</v>
      </c>
      <c r="D347" s="86" t="s">
        <v>23</v>
      </c>
      <c r="E347" s="111">
        <v>45</v>
      </c>
      <c r="F347" s="88">
        <v>151351</v>
      </c>
      <c r="G347" s="63">
        <f t="shared" si="33"/>
        <v>6810795</v>
      </c>
    </row>
    <row r="348" spans="1:7" ht="25" customHeight="1" x14ac:dyDescent="0.35">
      <c r="B348" s="70"/>
      <c r="C348" s="71"/>
      <c r="D348" s="71"/>
      <c r="E348" s="71"/>
      <c r="F348" s="72" t="s">
        <v>26</v>
      </c>
      <c r="G348" s="73">
        <f>SUM(G337:G347)</f>
        <v>104707983</v>
      </c>
    </row>
    <row r="349" spans="1:7" s="16" customFormat="1" ht="23.25" customHeight="1" x14ac:dyDescent="0.35">
      <c r="A349" s="14"/>
      <c r="B349" s="15">
        <v>8</v>
      </c>
      <c r="C349" s="254" t="s">
        <v>60</v>
      </c>
      <c r="D349" s="255"/>
      <c r="E349" s="255"/>
      <c r="F349" s="255"/>
      <c r="G349" s="69"/>
    </row>
    <row r="350" spans="1:7" s="16" customFormat="1" ht="15.5" x14ac:dyDescent="0.35">
      <c r="A350" s="14"/>
      <c r="B350" s="85" t="s">
        <v>208</v>
      </c>
      <c r="C350" s="102" t="s">
        <v>62</v>
      </c>
      <c r="D350" s="86" t="s">
        <v>23</v>
      </c>
      <c r="E350" s="87">
        <v>1</v>
      </c>
      <c r="F350" s="88">
        <v>795597</v>
      </c>
      <c r="G350" s="63">
        <f t="shared" ref="G350:G357" si="34">F350*E350</f>
        <v>795597</v>
      </c>
    </row>
    <row r="351" spans="1:7" s="16" customFormat="1" ht="67.75" customHeight="1" x14ac:dyDescent="0.35">
      <c r="A351" s="14"/>
      <c r="B351" s="85" t="s">
        <v>149</v>
      </c>
      <c r="C351" s="60" t="s">
        <v>64</v>
      </c>
      <c r="D351" s="86" t="s">
        <v>23</v>
      </c>
      <c r="E351" s="87">
        <v>1</v>
      </c>
      <c r="F351" s="88">
        <v>1113649</v>
      </c>
      <c r="G351" s="63">
        <f t="shared" si="34"/>
        <v>1113649</v>
      </c>
    </row>
    <row r="352" spans="1:7" s="16" customFormat="1" ht="15.5" x14ac:dyDescent="0.35">
      <c r="A352" s="14"/>
      <c r="B352" s="85" t="s">
        <v>152</v>
      </c>
      <c r="C352" s="60" t="s">
        <v>66</v>
      </c>
      <c r="D352" s="86" t="s">
        <v>23</v>
      </c>
      <c r="E352" s="87">
        <v>1</v>
      </c>
      <c r="F352" s="88">
        <v>5560200</v>
      </c>
      <c r="G352" s="63">
        <f t="shared" si="34"/>
        <v>5560200</v>
      </c>
    </row>
    <row r="353" spans="1:7" s="16" customFormat="1" ht="15.5" x14ac:dyDescent="0.35">
      <c r="A353" s="14"/>
      <c r="B353" s="27"/>
      <c r="C353" s="258" t="s">
        <v>67</v>
      </c>
      <c r="D353" s="259"/>
      <c r="E353" s="259"/>
      <c r="F353" s="259"/>
      <c r="G353" s="74"/>
    </row>
    <row r="354" spans="1:7" s="16" customFormat="1" ht="15.5" x14ac:dyDescent="0.35">
      <c r="A354" s="14"/>
      <c r="B354" s="85" t="s">
        <v>350</v>
      </c>
      <c r="C354" s="60" t="s">
        <v>69</v>
      </c>
      <c r="D354" s="86" t="s">
        <v>36</v>
      </c>
      <c r="E354" s="87">
        <v>1</v>
      </c>
      <c r="F354" s="88">
        <v>476330</v>
      </c>
      <c r="G354" s="63">
        <f t="shared" si="34"/>
        <v>476330</v>
      </c>
    </row>
    <row r="355" spans="1:7" s="16" customFormat="1" ht="15.5" x14ac:dyDescent="0.35">
      <c r="A355" s="14"/>
      <c r="B355" s="85" t="s">
        <v>351</v>
      </c>
      <c r="C355" s="60" t="s">
        <v>71</v>
      </c>
      <c r="D355" s="86" t="s">
        <v>23</v>
      </c>
      <c r="E355" s="111">
        <v>1</v>
      </c>
      <c r="F355" s="88">
        <v>89776</v>
      </c>
      <c r="G355" s="63">
        <f t="shared" si="34"/>
        <v>89776</v>
      </c>
    </row>
    <row r="356" spans="1:7" s="16" customFormat="1" ht="15.5" x14ac:dyDescent="0.35">
      <c r="A356" s="14"/>
      <c r="B356" s="85" t="s">
        <v>352</v>
      </c>
      <c r="C356" s="60" t="s">
        <v>73</v>
      </c>
      <c r="D356" s="86" t="s">
        <v>23</v>
      </c>
      <c r="E356" s="111">
        <v>1</v>
      </c>
      <c r="F356" s="88">
        <v>118276</v>
      </c>
      <c r="G356" s="63">
        <f t="shared" si="34"/>
        <v>118276</v>
      </c>
    </row>
    <row r="357" spans="1:7" s="16" customFormat="1" ht="15.5" x14ac:dyDescent="0.35">
      <c r="A357" s="14"/>
      <c r="B357" s="85" t="s">
        <v>353</v>
      </c>
      <c r="C357" s="60" t="s">
        <v>75</v>
      </c>
      <c r="D357" s="86" t="s">
        <v>23</v>
      </c>
      <c r="E357" s="111">
        <v>1</v>
      </c>
      <c r="F357" s="88">
        <v>206136</v>
      </c>
      <c r="G357" s="63">
        <f t="shared" si="34"/>
        <v>206136</v>
      </c>
    </row>
    <row r="358" spans="1:7" s="16" customFormat="1" ht="15.5" x14ac:dyDescent="0.35">
      <c r="A358" s="14"/>
      <c r="B358" s="85" t="s">
        <v>354</v>
      </c>
      <c r="C358" s="60" t="s">
        <v>77</v>
      </c>
      <c r="D358" s="86" t="s">
        <v>23</v>
      </c>
      <c r="E358" s="111">
        <v>1</v>
      </c>
      <c r="F358" s="88">
        <v>333587</v>
      </c>
      <c r="G358" s="63">
        <f t="shared" ref="G358" si="35">F358*E358</f>
        <v>333587</v>
      </c>
    </row>
    <row r="359" spans="1:7" ht="25" customHeight="1" x14ac:dyDescent="0.35">
      <c r="B359" s="70"/>
      <c r="C359" s="71"/>
      <c r="D359" s="71"/>
      <c r="E359" s="71"/>
      <c r="F359" s="72" t="s">
        <v>26</v>
      </c>
      <c r="G359" s="73">
        <f>SUM(G350:G358)</f>
        <v>8693551</v>
      </c>
    </row>
    <row r="360" spans="1:7" s="16" customFormat="1" ht="23.25" customHeight="1" x14ac:dyDescent="0.35">
      <c r="A360" s="14"/>
      <c r="B360" s="15">
        <v>9</v>
      </c>
      <c r="C360" s="254" t="s">
        <v>597</v>
      </c>
      <c r="D360" s="255"/>
      <c r="E360" s="255"/>
      <c r="F360" s="255"/>
      <c r="G360" s="69"/>
    </row>
    <row r="361" spans="1:7" s="16" customFormat="1" ht="58.25" customHeight="1" x14ac:dyDescent="0.35">
      <c r="A361" s="14"/>
      <c r="B361" s="85" t="s">
        <v>332</v>
      </c>
      <c r="C361" s="60" t="s">
        <v>587</v>
      </c>
      <c r="D361" s="86" t="s">
        <v>23</v>
      </c>
      <c r="E361" s="111">
        <v>4</v>
      </c>
      <c r="F361" s="88">
        <v>1346977</v>
      </c>
      <c r="G361" s="63">
        <f t="shared" ref="G361:G371" si="36">F361*E361</f>
        <v>5387908</v>
      </c>
    </row>
    <row r="362" spans="1:7" s="16" customFormat="1" ht="69.650000000000006" customHeight="1" x14ac:dyDescent="0.35">
      <c r="A362" s="14"/>
      <c r="B362" s="85" t="s">
        <v>333</v>
      </c>
      <c r="C362" s="60" t="s">
        <v>588</v>
      </c>
      <c r="D362" s="86" t="s">
        <v>23</v>
      </c>
      <c r="E362" s="111">
        <v>24</v>
      </c>
      <c r="F362" s="88">
        <v>1279397</v>
      </c>
      <c r="G362" s="63">
        <f t="shared" si="36"/>
        <v>30705528</v>
      </c>
    </row>
    <row r="363" spans="1:7" s="16" customFormat="1" ht="67.25" customHeight="1" x14ac:dyDescent="0.35">
      <c r="A363" s="14"/>
      <c r="B363" s="85" t="s">
        <v>334</v>
      </c>
      <c r="C363" s="60" t="s">
        <v>589</v>
      </c>
      <c r="D363" s="86" t="s">
        <v>23</v>
      </c>
      <c r="E363" s="111">
        <v>4</v>
      </c>
      <c r="F363" s="88">
        <v>1149230</v>
      </c>
      <c r="G363" s="63">
        <f t="shared" si="36"/>
        <v>4596920</v>
      </c>
    </row>
    <row r="364" spans="1:7" s="16" customFormat="1" ht="54" customHeight="1" x14ac:dyDescent="0.35">
      <c r="A364" s="14"/>
      <c r="B364" s="85" t="s">
        <v>567</v>
      </c>
      <c r="C364" s="60" t="s">
        <v>590</v>
      </c>
      <c r="D364" s="86" t="s">
        <v>23</v>
      </c>
      <c r="E364" s="111">
        <v>4</v>
      </c>
      <c r="F364" s="88">
        <v>3359034</v>
      </c>
      <c r="G364" s="63">
        <f t="shared" si="36"/>
        <v>13436136</v>
      </c>
    </row>
    <row r="365" spans="1:7" s="16" customFormat="1" ht="51.65" customHeight="1" x14ac:dyDescent="0.35">
      <c r="A365" s="14"/>
      <c r="B365" s="85" t="s">
        <v>568</v>
      </c>
      <c r="C365" s="60" t="s">
        <v>591</v>
      </c>
      <c r="D365" s="86" t="s">
        <v>23</v>
      </c>
      <c r="E365" s="111">
        <v>4</v>
      </c>
      <c r="F365" s="88">
        <v>2159444</v>
      </c>
      <c r="G365" s="63">
        <f t="shared" si="36"/>
        <v>8637776</v>
      </c>
    </row>
    <row r="366" spans="1:7" s="16" customFormat="1" ht="64.25" customHeight="1" x14ac:dyDescent="0.35">
      <c r="A366" s="14"/>
      <c r="B366" s="85" t="s">
        <v>569</v>
      </c>
      <c r="C366" s="60" t="s">
        <v>592</v>
      </c>
      <c r="D366" s="86" t="s">
        <v>23</v>
      </c>
      <c r="E366" s="111">
        <v>24</v>
      </c>
      <c r="F366" s="88">
        <v>1249056</v>
      </c>
      <c r="G366" s="63">
        <f t="shared" si="36"/>
        <v>29977344</v>
      </c>
    </row>
    <row r="367" spans="1:7" s="16" customFormat="1" ht="64.25" customHeight="1" x14ac:dyDescent="0.35">
      <c r="A367" s="14"/>
      <c r="B367" s="85" t="s">
        <v>570</v>
      </c>
      <c r="C367" s="60" t="s">
        <v>593</v>
      </c>
      <c r="D367" s="86" t="s">
        <v>23</v>
      </c>
      <c r="E367" s="111">
        <v>4</v>
      </c>
      <c r="F367" s="88">
        <v>1218160</v>
      </c>
      <c r="G367" s="63">
        <f t="shared" si="36"/>
        <v>4872640</v>
      </c>
    </row>
    <row r="368" spans="1:7" s="16" customFormat="1" ht="69" customHeight="1" x14ac:dyDescent="0.35">
      <c r="A368" s="14"/>
      <c r="B368" s="85" t="s">
        <v>571</v>
      </c>
      <c r="C368" s="60" t="s">
        <v>594</v>
      </c>
      <c r="D368" s="86" t="s">
        <v>23</v>
      </c>
      <c r="E368" s="111">
        <v>4</v>
      </c>
      <c r="F368" s="88">
        <v>1596357</v>
      </c>
      <c r="G368" s="63">
        <f t="shared" si="36"/>
        <v>6385428</v>
      </c>
    </row>
    <row r="369" spans="1:7" s="16" customFormat="1" ht="58.25" customHeight="1" x14ac:dyDescent="0.35">
      <c r="A369" s="14"/>
      <c r="B369" s="85" t="s">
        <v>572</v>
      </c>
      <c r="C369" s="60" t="s">
        <v>595</v>
      </c>
      <c r="D369" s="86" t="s">
        <v>18</v>
      </c>
      <c r="E369" s="111">
        <v>72.5</v>
      </c>
      <c r="F369" s="88">
        <v>1117878</v>
      </c>
      <c r="G369" s="63">
        <f t="shared" si="36"/>
        <v>81046155</v>
      </c>
    </row>
    <row r="370" spans="1:7" s="16" customFormat="1" ht="124.25" customHeight="1" x14ac:dyDescent="0.35">
      <c r="A370" s="14"/>
      <c r="B370" s="85" t="s">
        <v>573</v>
      </c>
      <c r="C370" s="76" t="s">
        <v>277</v>
      </c>
      <c r="D370" s="86" t="s">
        <v>18</v>
      </c>
      <c r="E370" s="111">
        <v>131.6</v>
      </c>
      <c r="F370" s="88">
        <v>934668</v>
      </c>
      <c r="G370" s="63">
        <f t="shared" si="36"/>
        <v>123002308.8</v>
      </c>
    </row>
    <row r="371" spans="1:7" s="16" customFormat="1" ht="54" customHeight="1" x14ac:dyDescent="0.35">
      <c r="A371" s="14"/>
      <c r="B371" s="85" t="s">
        <v>574</v>
      </c>
      <c r="C371" s="60" t="s">
        <v>278</v>
      </c>
      <c r="D371" s="86" t="s">
        <v>23</v>
      </c>
      <c r="E371" s="111">
        <v>50</v>
      </c>
      <c r="F371" s="88">
        <v>316096</v>
      </c>
      <c r="G371" s="63">
        <f t="shared" si="36"/>
        <v>15804800</v>
      </c>
    </row>
    <row r="372" spans="1:7" ht="25" customHeight="1" x14ac:dyDescent="0.35">
      <c r="B372" s="70"/>
      <c r="C372" s="71"/>
      <c r="D372" s="71"/>
      <c r="E372" s="71"/>
      <c r="F372" s="72" t="s">
        <v>26</v>
      </c>
      <c r="G372" s="73">
        <f>SUM(G361:G371)</f>
        <v>323852943.80000001</v>
      </c>
    </row>
    <row r="373" spans="1:7" s="16" customFormat="1" ht="23.25" customHeight="1" x14ac:dyDescent="0.35">
      <c r="A373" s="14"/>
      <c r="B373" s="15">
        <v>10</v>
      </c>
      <c r="C373" s="254" t="s">
        <v>355</v>
      </c>
      <c r="D373" s="255"/>
      <c r="E373" s="255"/>
      <c r="F373" s="255"/>
      <c r="G373" s="69"/>
    </row>
    <row r="374" spans="1:7" s="16" customFormat="1" ht="76.25" customHeight="1" x14ac:dyDescent="0.35">
      <c r="A374" s="14"/>
      <c r="B374" s="85" t="s">
        <v>335</v>
      </c>
      <c r="C374" s="60" t="s">
        <v>356</v>
      </c>
      <c r="D374" s="86" t="s">
        <v>18</v>
      </c>
      <c r="E374" s="111">
        <v>2115.6999999999998</v>
      </c>
      <c r="F374" s="88">
        <v>104394</v>
      </c>
      <c r="G374" s="63">
        <f t="shared" ref="G374:G375" si="37">F374*E374</f>
        <v>220866385.79999998</v>
      </c>
    </row>
    <row r="375" spans="1:7" s="16" customFormat="1" ht="40.75" customHeight="1" x14ac:dyDescent="0.35">
      <c r="A375" s="14"/>
      <c r="B375" s="85" t="s">
        <v>336</v>
      </c>
      <c r="C375" s="60" t="s">
        <v>357</v>
      </c>
      <c r="D375" s="86" t="s">
        <v>23</v>
      </c>
      <c r="E375" s="111">
        <v>340.3</v>
      </c>
      <c r="F375" s="88">
        <v>53778</v>
      </c>
      <c r="G375" s="63">
        <f t="shared" si="37"/>
        <v>18300653.400000002</v>
      </c>
    </row>
    <row r="376" spans="1:7" s="16" customFormat="1" ht="68.400000000000006" customHeight="1" x14ac:dyDescent="0.35">
      <c r="A376" s="14"/>
      <c r="B376" s="85" t="s">
        <v>337</v>
      </c>
      <c r="C376" s="60" t="s">
        <v>358</v>
      </c>
      <c r="D376" s="86" t="s">
        <v>23</v>
      </c>
      <c r="E376" s="111">
        <v>6</v>
      </c>
      <c r="F376" s="88">
        <v>108226</v>
      </c>
      <c r="G376" s="63">
        <f t="shared" ref="G376" si="38">F376*E376</f>
        <v>649356</v>
      </c>
    </row>
    <row r="377" spans="1:7" ht="25" customHeight="1" x14ac:dyDescent="0.35">
      <c r="B377" s="70"/>
      <c r="C377" s="71"/>
      <c r="D377" s="71"/>
      <c r="E377" s="71"/>
      <c r="F377" s="72" t="s">
        <v>26</v>
      </c>
      <c r="G377" s="73">
        <f>SUM(G374:G376)</f>
        <v>239816395.19999999</v>
      </c>
    </row>
    <row r="378" spans="1:7" s="16" customFormat="1" ht="23.25" customHeight="1" x14ac:dyDescent="0.35">
      <c r="A378" s="14"/>
      <c r="B378" s="15">
        <v>11</v>
      </c>
      <c r="C378" s="254" t="s">
        <v>596</v>
      </c>
      <c r="D378" s="255"/>
      <c r="E378" s="255"/>
      <c r="F378" s="255"/>
      <c r="G378" s="69"/>
    </row>
    <row r="379" spans="1:7" s="16" customFormat="1" ht="68.400000000000006" customHeight="1" x14ac:dyDescent="0.35">
      <c r="A379" s="14"/>
      <c r="B379" s="85" t="s">
        <v>219</v>
      </c>
      <c r="C379" s="60" t="s">
        <v>279</v>
      </c>
      <c r="D379" s="86" t="s">
        <v>18</v>
      </c>
      <c r="E379" s="111">
        <v>51</v>
      </c>
      <c r="F379" s="88">
        <v>290880</v>
      </c>
      <c r="G379" s="63">
        <f t="shared" ref="G379:G390" si="39">F379*E379</f>
        <v>14834880</v>
      </c>
    </row>
    <row r="380" spans="1:7" s="16" customFormat="1" ht="29.4" customHeight="1" x14ac:dyDescent="0.35">
      <c r="A380" s="14"/>
      <c r="B380" s="85" t="s">
        <v>338</v>
      </c>
      <c r="C380" s="60" t="s">
        <v>280</v>
      </c>
      <c r="D380" s="86" t="s">
        <v>23</v>
      </c>
      <c r="E380" s="111">
        <v>52</v>
      </c>
      <c r="F380" s="88">
        <v>45174</v>
      </c>
      <c r="G380" s="63">
        <f t="shared" si="39"/>
        <v>2349048</v>
      </c>
    </row>
    <row r="381" spans="1:7" s="16" customFormat="1" ht="55.25" customHeight="1" x14ac:dyDescent="0.35">
      <c r="A381" s="14"/>
      <c r="B381" s="85" t="s">
        <v>359</v>
      </c>
      <c r="C381" s="60" t="s">
        <v>281</v>
      </c>
      <c r="D381" s="86" t="s">
        <v>23</v>
      </c>
      <c r="E381" s="111">
        <v>60</v>
      </c>
      <c r="F381" s="88">
        <v>905922</v>
      </c>
      <c r="G381" s="63">
        <f t="shared" ref="G381:G385" si="40">F381*E381</f>
        <v>54355320</v>
      </c>
    </row>
    <row r="382" spans="1:7" s="16" customFormat="1" ht="68.400000000000006" customHeight="1" x14ac:dyDescent="0.35">
      <c r="A382" s="14"/>
      <c r="B382" s="85" t="s">
        <v>360</v>
      </c>
      <c r="C382" s="60" t="s">
        <v>282</v>
      </c>
      <c r="D382" s="86" t="s">
        <v>23</v>
      </c>
      <c r="E382" s="111">
        <v>30</v>
      </c>
      <c r="F382" s="88">
        <v>826600</v>
      </c>
      <c r="G382" s="63">
        <f t="shared" si="40"/>
        <v>24798000</v>
      </c>
    </row>
    <row r="383" spans="1:7" s="16" customFormat="1" ht="55.75" customHeight="1" x14ac:dyDescent="0.35">
      <c r="A383" s="14"/>
      <c r="B383" s="85" t="s">
        <v>361</v>
      </c>
      <c r="C383" s="60" t="s">
        <v>599</v>
      </c>
      <c r="D383" s="86" t="s">
        <v>23</v>
      </c>
      <c r="E383" s="111">
        <v>22</v>
      </c>
      <c r="F383" s="88">
        <v>526039</v>
      </c>
      <c r="G383" s="63">
        <f t="shared" si="40"/>
        <v>11572858</v>
      </c>
    </row>
    <row r="384" spans="1:7" s="16" customFormat="1" ht="54" customHeight="1" x14ac:dyDescent="0.35">
      <c r="A384" s="14"/>
      <c r="B384" s="85" t="s">
        <v>362</v>
      </c>
      <c r="C384" s="60" t="s">
        <v>283</v>
      </c>
      <c r="D384" s="86" t="s">
        <v>23</v>
      </c>
      <c r="E384" s="111">
        <v>3</v>
      </c>
      <c r="F384" s="88">
        <v>445007</v>
      </c>
      <c r="G384" s="63">
        <f t="shared" si="40"/>
        <v>1335021</v>
      </c>
    </row>
    <row r="385" spans="1:7" s="16" customFormat="1" ht="15.5" x14ac:dyDescent="0.35">
      <c r="A385" s="14"/>
      <c r="B385" s="85" t="s">
        <v>363</v>
      </c>
      <c r="C385" s="60" t="s">
        <v>284</v>
      </c>
      <c r="D385" s="86" t="s">
        <v>23</v>
      </c>
      <c r="E385" s="111">
        <v>1</v>
      </c>
      <c r="F385" s="88">
        <v>147602</v>
      </c>
      <c r="G385" s="63">
        <f t="shared" si="40"/>
        <v>147602</v>
      </c>
    </row>
    <row r="386" spans="1:7" s="16" customFormat="1" ht="36" customHeight="1" x14ac:dyDescent="0.35">
      <c r="A386" s="14"/>
      <c r="B386" s="85" t="s">
        <v>364</v>
      </c>
      <c r="C386" s="60" t="s">
        <v>285</v>
      </c>
      <c r="D386" s="86" t="s">
        <v>23</v>
      </c>
      <c r="E386" s="111">
        <v>3</v>
      </c>
      <c r="F386" s="88">
        <v>82029</v>
      </c>
      <c r="G386" s="63">
        <f t="shared" si="39"/>
        <v>246087</v>
      </c>
    </row>
    <row r="387" spans="1:7" s="16" customFormat="1" ht="15.5" x14ac:dyDescent="0.35">
      <c r="A387" s="14"/>
      <c r="B387" s="85" t="s">
        <v>365</v>
      </c>
      <c r="C387" s="60" t="s">
        <v>286</v>
      </c>
      <c r="D387" s="86" t="s">
        <v>23</v>
      </c>
      <c r="E387" s="111">
        <v>1</v>
      </c>
      <c r="F387" s="88">
        <v>276315</v>
      </c>
      <c r="G387" s="63">
        <f t="shared" si="39"/>
        <v>276315</v>
      </c>
    </row>
    <row r="388" spans="1:7" s="16" customFormat="1" ht="15.5" x14ac:dyDescent="0.35">
      <c r="A388" s="14"/>
      <c r="B388" s="85" t="s">
        <v>366</v>
      </c>
      <c r="C388" s="60" t="s">
        <v>287</v>
      </c>
      <c r="D388" s="86" t="s">
        <v>23</v>
      </c>
      <c r="E388" s="111">
        <v>36</v>
      </c>
      <c r="F388" s="88">
        <v>130397</v>
      </c>
      <c r="G388" s="63">
        <f t="shared" si="39"/>
        <v>4694292</v>
      </c>
    </row>
    <row r="389" spans="1:7" s="16" customFormat="1" ht="52.75" customHeight="1" x14ac:dyDescent="0.35">
      <c r="A389" s="14"/>
      <c r="B389" s="85" t="s">
        <v>367</v>
      </c>
      <c r="C389" s="60" t="s">
        <v>288</v>
      </c>
      <c r="D389" s="86" t="s">
        <v>23</v>
      </c>
      <c r="E389" s="111">
        <v>8</v>
      </c>
      <c r="F389" s="88">
        <v>616862</v>
      </c>
      <c r="G389" s="63">
        <f t="shared" si="39"/>
        <v>4934896</v>
      </c>
    </row>
    <row r="390" spans="1:7" s="16" customFormat="1" ht="38.4" customHeight="1" x14ac:dyDescent="0.35">
      <c r="A390" s="14"/>
      <c r="B390" s="85" t="s">
        <v>368</v>
      </c>
      <c r="C390" s="60" t="s">
        <v>289</v>
      </c>
      <c r="D390" s="86" t="s">
        <v>23</v>
      </c>
      <c r="E390" s="111">
        <v>16</v>
      </c>
      <c r="F390" s="88">
        <v>829130</v>
      </c>
      <c r="G390" s="63">
        <f t="shared" si="39"/>
        <v>13266080</v>
      </c>
    </row>
    <row r="391" spans="1:7" ht="25" customHeight="1" x14ac:dyDescent="0.35">
      <c r="B391" s="70"/>
      <c r="C391" s="71"/>
      <c r="D391" s="71"/>
      <c r="E391" s="71"/>
      <c r="F391" s="72" t="s">
        <v>26</v>
      </c>
      <c r="G391" s="73">
        <f>SUM(G379:G390)</f>
        <v>132810399</v>
      </c>
    </row>
    <row r="392" spans="1:7" s="16" customFormat="1" ht="23.25" customHeight="1" x14ac:dyDescent="0.35">
      <c r="A392" s="14"/>
      <c r="B392" s="15">
        <v>12</v>
      </c>
      <c r="C392" s="254" t="s">
        <v>206</v>
      </c>
      <c r="D392" s="255"/>
      <c r="E392" s="255"/>
      <c r="F392" s="255"/>
      <c r="G392" s="69"/>
    </row>
    <row r="393" spans="1:7" s="16" customFormat="1" ht="25" customHeight="1" x14ac:dyDescent="0.35">
      <c r="A393" s="14"/>
      <c r="B393" s="27" t="s">
        <v>183</v>
      </c>
      <c r="C393" s="258" t="s">
        <v>79</v>
      </c>
      <c r="D393" s="259"/>
      <c r="E393" s="259"/>
      <c r="F393" s="259"/>
      <c r="G393" s="74"/>
    </row>
    <row r="394" spans="1:7" s="16" customFormat="1" ht="25" customHeight="1" x14ac:dyDescent="0.35">
      <c r="A394" s="14"/>
      <c r="B394" s="83" t="s">
        <v>369</v>
      </c>
      <c r="C394" s="101" t="s">
        <v>80</v>
      </c>
      <c r="D394" s="78" t="s">
        <v>11</v>
      </c>
      <c r="E394" s="84">
        <v>1</v>
      </c>
      <c r="F394" s="79">
        <v>13203746</v>
      </c>
      <c r="G394" s="58">
        <f t="shared" ref="G394:G396" si="41">F394*E394</f>
        <v>13203746</v>
      </c>
    </row>
    <row r="395" spans="1:7" s="16" customFormat="1" ht="25" customHeight="1" x14ac:dyDescent="0.35">
      <c r="A395" s="14"/>
      <c r="B395" s="85" t="s">
        <v>374</v>
      </c>
      <c r="C395" s="102" t="s">
        <v>81</v>
      </c>
      <c r="D395" s="86" t="s">
        <v>11</v>
      </c>
      <c r="E395" s="87">
        <v>4</v>
      </c>
      <c r="F395" s="88">
        <v>7601750</v>
      </c>
      <c r="G395" s="63">
        <f t="shared" si="41"/>
        <v>30407000</v>
      </c>
    </row>
    <row r="396" spans="1:7" s="16" customFormat="1" ht="25" customHeight="1" x14ac:dyDescent="0.35">
      <c r="A396" s="14"/>
      <c r="B396" s="85" t="s">
        <v>375</v>
      </c>
      <c r="C396" s="103" t="s">
        <v>82</v>
      </c>
      <c r="D396" s="80" t="s">
        <v>11</v>
      </c>
      <c r="E396" s="90">
        <v>1</v>
      </c>
      <c r="F396" s="82">
        <v>15379904</v>
      </c>
      <c r="G396" s="68">
        <f t="shared" si="41"/>
        <v>15379904</v>
      </c>
    </row>
    <row r="397" spans="1:7" s="16" customFormat="1" ht="25" customHeight="1" x14ac:dyDescent="0.35">
      <c r="A397" s="14"/>
      <c r="B397" s="27" t="s">
        <v>184</v>
      </c>
      <c r="C397" s="258" t="s">
        <v>84</v>
      </c>
      <c r="D397" s="259"/>
      <c r="E397" s="259"/>
      <c r="F397" s="259"/>
      <c r="G397" s="74"/>
    </row>
    <row r="398" spans="1:7" s="16" customFormat="1" ht="31.25" customHeight="1" x14ac:dyDescent="0.35">
      <c r="A398" s="14"/>
      <c r="B398" s="83" t="s">
        <v>370</v>
      </c>
      <c r="C398" s="55" t="s">
        <v>85</v>
      </c>
      <c r="D398" s="78" t="s">
        <v>11</v>
      </c>
      <c r="E398" s="84">
        <v>1</v>
      </c>
      <c r="F398" s="79">
        <v>1239036</v>
      </c>
      <c r="G398" s="58">
        <f t="shared" ref="G398:G410" si="42">F398*E398</f>
        <v>1239036</v>
      </c>
    </row>
    <row r="399" spans="1:7" s="16" customFormat="1" ht="31.25" customHeight="1" x14ac:dyDescent="0.35">
      <c r="A399" s="14"/>
      <c r="B399" s="85" t="s">
        <v>374</v>
      </c>
      <c r="C399" s="60" t="s">
        <v>86</v>
      </c>
      <c r="D399" s="86" t="s">
        <v>11</v>
      </c>
      <c r="E399" s="87">
        <v>9</v>
      </c>
      <c r="F399" s="88">
        <v>1371892</v>
      </c>
      <c r="G399" s="63">
        <f t="shared" si="42"/>
        <v>12347028</v>
      </c>
    </row>
    <row r="400" spans="1:7" s="16" customFormat="1" ht="31.25" customHeight="1" x14ac:dyDescent="0.35">
      <c r="A400" s="14"/>
      <c r="B400" s="85" t="s">
        <v>375</v>
      </c>
      <c r="C400" s="60" t="s">
        <v>87</v>
      </c>
      <c r="D400" s="86" t="s">
        <v>11</v>
      </c>
      <c r="E400" s="87">
        <v>8</v>
      </c>
      <c r="F400" s="88">
        <v>1145320</v>
      </c>
      <c r="G400" s="63">
        <f t="shared" si="42"/>
        <v>9162560</v>
      </c>
    </row>
    <row r="401" spans="1:7" s="16" customFormat="1" ht="31.25" customHeight="1" x14ac:dyDescent="0.35">
      <c r="A401" s="14"/>
      <c r="B401" s="85" t="s">
        <v>376</v>
      </c>
      <c r="C401" s="60" t="s">
        <v>88</v>
      </c>
      <c r="D401" s="86" t="s">
        <v>11</v>
      </c>
      <c r="E401" s="87">
        <v>5</v>
      </c>
      <c r="F401" s="88">
        <v>1951390</v>
      </c>
      <c r="G401" s="63">
        <f t="shared" si="42"/>
        <v>9756950</v>
      </c>
    </row>
    <row r="402" spans="1:7" s="16" customFormat="1" ht="31.25" customHeight="1" x14ac:dyDescent="0.35">
      <c r="A402" s="14"/>
      <c r="B402" s="85" t="s">
        <v>377</v>
      </c>
      <c r="C402" s="60" t="s">
        <v>89</v>
      </c>
      <c r="D402" s="86" t="s">
        <v>11</v>
      </c>
      <c r="E402" s="87">
        <v>8</v>
      </c>
      <c r="F402" s="88">
        <v>1951390</v>
      </c>
      <c r="G402" s="63">
        <f t="shared" si="42"/>
        <v>15611120</v>
      </c>
    </row>
    <row r="403" spans="1:7" s="16" customFormat="1" ht="15.5" x14ac:dyDescent="0.35">
      <c r="A403" s="14"/>
      <c r="B403" s="85" t="s">
        <v>378</v>
      </c>
      <c r="C403" s="60" t="s">
        <v>90</v>
      </c>
      <c r="D403" s="86" t="s">
        <v>11</v>
      </c>
      <c r="E403" s="87">
        <v>32</v>
      </c>
      <c r="F403" s="88">
        <v>352185</v>
      </c>
      <c r="G403" s="63">
        <f t="shared" si="42"/>
        <v>11269920</v>
      </c>
    </row>
    <row r="404" spans="1:7" s="16" customFormat="1" ht="25" customHeight="1" x14ac:dyDescent="0.35">
      <c r="A404" s="14"/>
      <c r="B404" s="85" t="s">
        <v>379</v>
      </c>
      <c r="C404" s="60" t="s">
        <v>91</v>
      </c>
      <c r="D404" s="86" t="s">
        <v>11</v>
      </c>
      <c r="E404" s="87">
        <v>20</v>
      </c>
      <c r="F404" s="88">
        <v>402630</v>
      </c>
      <c r="G404" s="63">
        <f t="shared" si="42"/>
        <v>8052600</v>
      </c>
    </row>
    <row r="405" spans="1:7" s="16" customFormat="1" ht="25" customHeight="1" x14ac:dyDescent="0.35">
      <c r="A405" s="14"/>
      <c r="B405" s="85" t="s">
        <v>380</v>
      </c>
      <c r="C405" s="60" t="s">
        <v>92</v>
      </c>
      <c r="D405" s="86" t="s">
        <v>11</v>
      </c>
      <c r="E405" s="87">
        <v>19</v>
      </c>
      <c r="F405" s="88">
        <v>402630</v>
      </c>
      <c r="G405" s="63">
        <f t="shared" si="42"/>
        <v>7649970</v>
      </c>
    </row>
    <row r="406" spans="1:7" s="16" customFormat="1" ht="25" customHeight="1" x14ac:dyDescent="0.35">
      <c r="A406" s="14"/>
      <c r="B406" s="85" t="s">
        <v>601</v>
      </c>
      <c r="C406" s="60" t="s">
        <v>93</v>
      </c>
      <c r="D406" s="86" t="s">
        <v>11</v>
      </c>
      <c r="E406" s="87">
        <v>8</v>
      </c>
      <c r="F406" s="88">
        <v>352185</v>
      </c>
      <c r="G406" s="63">
        <f t="shared" si="42"/>
        <v>2817480</v>
      </c>
    </row>
    <row r="407" spans="1:7" s="16" customFormat="1" ht="25" customHeight="1" x14ac:dyDescent="0.35">
      <c r="A407" s="14"/>
      <c r="B407" s="85" t="s">
        <v>602</v>
      </c>
      <c r="C407" s="60" t="s">
        <v>94</v>
      </c>
      <c r="D407" s="86" t="s">
        <v>11</v>
      </c>
      <c r="E407" s="87">
        <v>25</v>
      </c>
      <c r="F407" s="88">
        <v>352185</v>
      </c>
      <c r="G407" s="63">
        <f t="shared" si="42"/>
        <v>8804625</v>
      </c>
    </row>
    <row r="408" spans="1:7" s="16" customFormat="1" ht="25" customHeight="1" x14ac:dyDescent="0.35">
      <c r="A408" s="14"/>
      <c r="B408" s="85" t="s">
        <v>603</v>
      </c>
      <c r="C408" s="60" t="s">
        <v>95</v>
      </c>
      <c r="D408" s="86" t="s">
        <v>11</v>
      </c>
      <c r="E408" s="87">
        <v>29</v>
      </c>
      <c r="F408" s="88">
        <v>352185</v>
      </c>
      <c r="G408" s="63">
        <f t="shared" si="42"/>
        <v>10213365</v>
      </c>
    </row>
    <row r="409" spans="1:7" s="16" customFormat="1" ht="25" customHeight="1" x14ac:dyDescent="0.35">
      <c r="A409" s="14"/>
      <c r="B409" s="85" t="s">
        <v>604</v>
      </c>
      <c r="C409" s="60" t="s">
        <v>96</v>
      </c>
      <c r="D409" s="86" t="s">
        <v>11</v>
      </c>
      <c r="E409" s="87">
        <v>370</v>
      </c>
      <c r="F409" s="88">
        <v>22106</v>
      </c>
      <c r="G409" s="63">
        <f t="shared" si="42"/>
        <v>8179220</v>
      </c>
    </row>
    <row r="410" spans="1:7" s="16" customFormat="1" ht="25" customHeight="1" x14ac:dyDescent="0.35">
      <c r="A410" s="14"/>
      <c r="B410" s="85" t="s">
        <v>605</v>
      </c>
      <c r="C410" s="65" t="s">
        <v>97</v>
      </c>
      <c r="D410" s="80" t="s">
        <v>11</v>
      </c>
      <c r="E410" s="90">
        <v>350</v>
      </c>
      <c r="F410" s="82">
        <v>49836</v>
      </c>
      <c r="G410" s="68">
        <f t="shared" si="42"/>
        <v>17442600</v>
      </c>
    </row>
    <row r="411" spans="1:7" s="16" customFormat="1" ht="25" customHeight="1" x14ac:dyDescent="0.35">
      <c r="A411" s="14"/>
      <c r="B411" s="27" t="s">
        <v>185</v>
      </c>
      <c r="C411" s="258" t="s">
        <v>99</v>
      </c>
      <c r="D411" s="259"/>
      <c r="E411" s="259"/>
      <c r="F411" s="259"/>
      <c r="G411" s="74"/>
    </row>
    <row r="412" spans="1:7" s="16" customFormat="1" ht="25" customHeight="1" x14ac:dyDescent="0.35">
      <c r="A412" s="14"/>
      <c r="B412" s="83" t="s">
        <v>371</v>
      </c>
      <c r="C412" s="55" t="s">
        <v>100</v>
      </c>
      <c r="D412" s="78" t="s">
        <v>36</v>
      </c>
      <c r="E412" s="114">
        <v>24</v>
      </c>
      <c r="F412" s="79">
        <v>4865370.5999999996</v>
      </c>
      <c r="G412" s="58">
        <f t="shared" ref="G412:G429" si="43">F412*E412</f>
        <v>116768894.39999999</v>
      </c>
    </row>
    <row r="413" spans="1:7" s="16" customFormat="1" ht="25" customHeight="1" x14ac:dyDescent="0.35">
      <c r="A413" s="14"/>
      <c r="B413" s="85" t="s">
        <v>381</v>
      </c>
      <c r="C413" s="60" t="s">
        <v>101</v>
      </c>
      <c r="D413" s="86" t="s">
        <v>36</v>
      </c>
      <c r="E413" s="111">
        <v>56</v>
      </c>
      <c r="F413" s="88">
        <v>4080941</v>
      </c>
      <c r="G413" s="63">
        <f t="shared" si="43"/>
        <v>228532696</v>
      </c>
    </row>
    <row r="414" spans="1:7" s="16" customFormat="1" ht="25" customHeight="1" x14ac:dyDescent="0.35">
      <c r="A414" s="14"/>
      <c r="B414" s="85" t="s">
        <v>382</v>
      </c>
      <c r="C414" s="60" t="s">
        <v>102</v>
      </c>
      <c r="D414" s="86" t="s">
        <v>36</v>
      </c>
      <c r="E414" s="111">
        <v>50</v>
      </c>
      <c r="F414" s="88">
        <v>1589255.2</v>
      </c>
      <c r="G414" s="63">
        <f t="shared" si="43"/>
        <v>79462760</v>
      </c>
    </row>
    <row r="415" spans="1:7" s="16" customFormat="1" ht="25" customHeight="1" x14ac:dyDescent="0.35">
      <c r="A415" s="14"/>
      <c r="B415" s="85" t="s">
        <v>383</v>
      </c>
      <c r="C415" s="60" t="s">
        <v>103</v>
      </c>
      <c r="D415" s="86" t="s">
        <v>11</v>
      </c>
      <c r="E415" s="111">
        <v>5</v>
      </c>
      <c r="F415" s="88">
        <v>6476948</v>
      </c>
      <c r="G415" s="63">
        <f t="shared" si="43"/>
        <v>32384740</v>
      </c>
    </row>
    <row r="416" spans="1:7" s="16" customFormat="1" ht="25" customHeight="1" x14ac:dyDescent="0.35">
      <c r="A416" s="14"/>
      <c r="B416" s="85" t="s">
        <v>384</v>
      </c>
      <c r="C416" s="60" t="s">
        <v>104</v>
      </c>
      <c r="D416" s="86" t="s">
        <v>11</v>
      </c>
      <c r="E416" s="111">
        <v>1</v>
      </c>
      <c r="F416" s="88">
        <v>2949738</v>
      </c>
      <c r="G416" s="63">
        <f t="shared" si="43"/>
        <v>2949738</v>
      </c>
    </row>
    <row r="417" spans="1:7" s="16" customFormat="1" ht="25" customHeight="1" x14ac:dyDescent="0.35">
      <c r="A417" s="14"/>
      <c r="B417" s="85" t="s">
        <v>385</v>
      </c>
      <c r="C417" s="60" t="s">
        <v>105</v>
      </c>
      <c r="D417" s="86" t="s">
        <v>11</v>
      </c>
      <c r="E417" s="111">
        <v>14</v>
      </c>
      <c r="F417" s="88">
        <v>2108276.25</v>
      </c>
      <c r="G417" s="63">
        <f t="shared" si="43"/>
        <v>29515867.5</v>
      </c>
    </row>
    <row r="418" spans="1:7" s="16" customFormat="1" ht="35.15" customHeight="1" x14ac:dyDescent="0.35">
      <c r="A418" s="14"/>
      <c r="B418" s="85" t="s">
        <v>386</v>
      </c>
      <c r="C418" s="60" t="s">
        <v>106</v>
      </c>
      <c r="D418" s="86" t="s">
        <v>36</v>
      </c>
      <c r="E418" s="111">
        <v>90</v>
      </c>
      <c r="F418" s="88">
        <v>184017.6</v>
      </c>
      <c r="G418" s="63">
        <f t="shared" si="43"/>
        <v>16561584</v>
      </c>
    </row>
    <row r="419" spans="1:7" s="16" customFormat="1" ht="35.15" customHeight="1" x14ac:dyDescent="0.35">
      <c r="A419" s="14"/>
      <c r="B419" s="85" t="s">
        <v>387</v>
      </c>
      <c r="C419" s="60" t="s">
        <v>107</v>
      </c>
      <c r="D419" s="86" t="s">
        <v>36</v>
      </c>
      <c r="E419" s="87">
        <v>200</v>
      </c>
      <c r="F419" s="88">
        <v>119380.8</v>
      </c>
      <c r="G419" s="63">
        <f t="shared" si="43"/>
        <v>23876160</v>
      </c>
    </row>
    <row r="420" spans="1:7" s="16" customFormat="1" ht="35.15" customHeight="1" x14ac:dyDescent="0.35">
      <c r="A420" s="14"/>
      <c r="B420" s="85" t="s">
        <v>388</v>
      </c>
      <c r="C420" s="60" t="s">
        <v>108</v>
      </c>
      <c r="D420" s="86" t="s">
        <v>36</v>
      </c>
      <c r="E420" s="87">
        <v>40</v>
      </c>
      <c r="F420" s="88">
        <v>518175.75</v>
      </c>
      <c r="G420" s="63">
        <f t="shared" si="43"/>
        <v>20727030</v>
      </c>
    </row>
    <row r="421" spans="1:7" s="16" customFormat="1" ht="35.15" customHeight="1" x14ac:dyDescent="0.35">
      <c r="A421" s="14"/>
      <c r="B421" s="85" t="s">
        <v>389</v>
      </c>
      <c r="C421" s="60" t="s">
        <v>109</v>
      </c>
      <c r="D421" s="86" t="s">
        <v>36</v>
      </c>
      <c r="E421" s="87">
        <v>30</v>
      </c>
      <c r="F421" s="88">
        <v>890336.46999999986</v>
      </c>
      <c r="G421" s="63">
        <f t="shared" si="43"/>
        <v>26710094.099999994</v>
      </c>
    </row>
    <row r="422" spans="1:7" s="16" customFormat="1" ht="35.15" customHeight="1" x14ac:dyDescent="0.35">
      <c r="A422" s="14"/>
      <c r="B422" s="85" t="s">
        <v>390</v>
      </c>
      <c r="C422" s="60" t="s">
        <v>110</v>
      </c>
      <c r="D422" s="86" t="s">
        <v>36</v>
      </c>
      <c r="E422" s="87">
        <v>100</v>
      </c>
      <c r="F422" s="88">
        <v>291885.36</v>
      </c>
      <c r="G422" s="63">
        <f t="shared" si="43"/>
        <v>29188536</v>
      </c>
    </row>
    <row r="423" spans="1:7" s="16" customFormat="1" ht="35.15" customHeight="1" x14ac:dyDescent="0.35">
      <c r="A423" s="14"/>
      <c r="B423" s="85" t="s">
        <v>391</v>
      </c>
      <c r="C423" s="60" t="s">
        <v>111</v>
      </c>
      <c r="D423" s="86" t="s">
        <v>36</v>
      </c>
      <c r="E423" s="87">
        <v>50</v>
      </c>
      <c r="F423" s="88">
        <v>69509.599999999991</v>
      </c>
      <c r="G423" s="63">
        <f t="shared" si="43"/>
        <v>3475479.9999999995</v>
      </c>
    </row>
    <row r="424" spans="1:7" s="16" customFormat="1" ht="35.15" customHeight="1" x14ac:dyDescent="0.35">
      <c r="A424" s="14"/>
      <c r="B424" s="85" t="s">
        <v>392</v>
      </c>
      <c r="C424" s="60" t="s">
        <v>112</v>
      </c>
      <c r="D424" s="86" t="s">
        <v>36</v>
      </c>
      <c r="E424" s="87">
        <v>150</v>
      </c>
      <c r="F424" s="88">
        <v>72846.8</v>
      </c>
      <c r="G424" s="63">
        <f t="shared" si="43"/>
        <v>10927020</v>
      </c>
    </row>
    <row r="425" spans="1:7" s="16" customFormat="1" ht="25" customHeight="1" x14ac:dyDescent="0.35">
      <c r="A425" s="14"/>
      <c r="B425" s="85" t="s">
        <v>393</v>
      </c>
      <c r="C425" s="60" t="s">
        <v>113</v>
      </c>
      <c r="D425" s="86" t="s">
        <v>36</v>
      </c>
      <c r="E425" s="87">
        <v>30</v>
      </c>
      <c r="F425" s="88">
        <v>251948</v>
      </c>
      <c r="G425" s="63">
        <f t="shared" si="43"/>
        <v>7558440</v>
      </c>
    </row>
    <row r="426" spans="1:7" s="16" customFormat="1" ht="25" customHeight="1" x14ac:dyDescent="0.35">
      <c r="A426" s="14"/>
      <c r="B426" s="85" t="s">
        <v>394</v>
      </c>
      <c r="C426" s="60" t="s">
        <v>114</v>
      </c>
      <c r="D426" s="86" t="s">
        <v>36</v>
      </c>
      <c r="E426" s="87">
        <v>40</v>
      </c>
      <c r="F426" s="88">
        <v>198084</v>
      </c>
      <c r="G426" s="63">
        <f t="shared" si="43"/>
        <v>7923360</v>
      </c>
    </row>
    <row r="427" spans="1:7" s="16" customFormat="1" ht="25" customHeight="1" x14ac:dyDescent="0.35">
      <c r="A427" s="14"/>
      <c r="B427" s="85" t="s">
        <v>395</v>
      </c>
      <c r="C427" s="60" t="s">
        <v>115</v>
      </c>
      <c r="D427" s="86" t="s">
        <v>36</v>
      </c>
      <c r="E427" s="87">
        <v>190</v>
      </c>
      <c r="F427" s="88">
        <v>134851</v>
      </c>
      <c r="G427" s="63">
        <f t="shared" si="43"/>
        <v>25621690</v>
      </c>
    </row>
    <row r="428" spans="1:7" s="16" customFormat="1" ht="25" customHeight="1" x14ac:dyDescent="0.35">
      <c r="A428" s="14"/>
      <c r="B428" s="85" t="s">
        <v>396</v>
      </c>
      <c r="C428" s="60" t="s">
        <v>116</v>
      </c>
      <c r="D428" s="86" t="s">
        <v>36</v>
      </c>
      <c r="E428" s="87">
        <v>60</v>
      </c>
      <c r="F428" s="88">
        <v>52265</v>
      </c>
      <c r="G428" s="63">
        <f t="shared" si="43"/>
        <v>3135900</v>
      </c>
    </row>
    <row r="429" spans="1:7" s="16" customFormat="1" ht="25" customHeight="1" x14ac:dyDescent="0.35">
      <c r="A429" s="14"/>
      <c r="B429" s="85" t="s">
        <v>397</v>
      </c>
      <c r="C429" s="65" t="s">
        <v>117</v>
      </c>
      <c r="D429" s="80" t="s">
        <v>36</v>
      </c>
      <c r="E429" s="90">
        <v>350</v>
      </c>
      <c r="F429" s="82">
        <v>77362</v>
      </c>
      <c r="G429" s="68">
        <f t="shared" si="43"/>
        <v>27076700</v>
      </c>
    </row>
    <row r="430" spans="1:7" s="16" customFormat="1" ht="25" customHeight="1" x14ac:dyDescent="0.35">
      <c r="A430" s="14"/>
      <c r="B430" s="27" t="s">
        <v>186</v>
      </c>
      <c r="C430" s="258" t="s">
        <v>119</v>
      </c>
      <c r="D430" s="259"/>
      <c r="E430" s="259"/>
      <c r="F430" s="259"/>
      <c r="G430" s="74"/>
    </row>
    <row r="431" spans="1:7" s="16" customFormat="1" ht="25" customHeight="1" x14ac:dyDescent="0.35">
      <c r="A431" s="14"/>
      <c r="B431" s="85" t="s">
        <v>399</v>
      </c>
      <c r="C431" s="60" t="s">
        <v>120</v>
      </c>
      <c r="D431" s="86" t="s">
        <v>36</v>
      </c>
      <c r="E431" s="87">
        <v>1056.04</v>
      </c>
      <c r="F431" s="88">
        <v>76992.5</v>
      </c>
      <c r="G431" s="63">
        <f t="shared" ref="G431:G442" si="44">F431*E431</f>
        <v>81307159.700000003</v>
      </c>
    </row>
    <row r="432" spans="1:7" s="16" customFormat="1" ht="25" customHeight="1" x14ac:dyDescent="0.35">
      <c r="A432" s="14"/>
      <c r="B432" s="85" t="s">
        <v>400</v>
      </c>
      <c r="C432" s="60" t="s">
        <v>121</v>
      </c>
      <c r="D432" s="86" t="s">
        <v>36</v>
      </c>
      <c r="E432" s="87">
        <v>475</v>
      </c>
      <c r="F432" s="88">
        <v>60548.15</v>
      </c>
      <c r="G432" s="63">
        <f t="shared" si="44"/>
        <v>28760371.25</v>
      </c>
    </row>
    <row r="433" spans="1:7" s="16" customFormat="1" ht="15.5" x14ac:dyDescent="0.35">
      <c r="A433" s="14"/>
      <c r="B433" s="85" t="s">
        <v>401</v>
      </c>
      <c r="C433" s="60" t="s">
        <v>122</v>
      </c>
      <c r="D433" s="86" t="s">
        <v>36</v>
      </c>
      <c r="E433" s="87">
        <v>1450</v>
      </c>
      <c r="F433" s="88">
        <v>46926</v>
      </c>
      <c r="G433" s="63">
        <f t="shared" si="44"/>
        <v>68042700</v>
      </c>
    </row>
    <row r="434" spans="1:7" s="16" customFormat="1" ht="25" customHeight="1" x14ac:dyDescent="0.35">
      <c r="A434" s="14"/>
      <c r="B434" s="85" t="s">
        <v>402</v>
      </c>
      <c r="C434" s="60" t="s">
        <v>123</v>
      </c>
      <c r="D434" s="86" t="s">
        <v>36</v>
      </c>
      <c r="E434" s="87">
        <v>1600</v>
      </c>
      <c r="F434" s="88">
        <v>26070</v>
      </c>
      <c r="G434" s="63">
        <f t="shared" si="44"/>
        <v>41712000</v>
      </c>
    </row>
    <row r="435" spans="1:7" s="16" customFormat="1" ht="25" customHeight="1" x14ac:dyDescent="0.35">
      <c r="A435" s="14"/>
      <c r="B435" s="27" t="s">
        <v>187</v>
      </c>
      <c r="C435" s="258" t="s">
        <v>124</v>
      </c>
      <c r="D435" s="259"/>
      <c r="E435" s="259"/>
      <c r="F435" s="259"/>
      <c r="G435" s="74"/>
    </row>
    <row r="436" spans="1:7" s="16" customFormat="1" ht="20.25" customHeight="1" x14ac:dyDescent="0.35">
      <c r="A436" s="14"/>
      <c r="B436" s="83" t="s">
        <v>405</v>
      </c>
      <c r="C436" s="101" t="s">
        <v>125</v>
      </c>
      <c r="D436" s="78" t="s">
        <v>36</v>
      </c>
      <c r="E436" s="84">
        <v>423</v>
      </c>
      <c r="F436" s="79">
        <v>20750</v>
      </c>
      <c r="G436" s="58">
        <f t="shared" si="44"/>
        <v>8777250</v>
      </c>
    </row>
    <row r="437" spans="1:7" s="16" customFormat="1" ht="20.25" customHeight="1" x14ac:dyDescent="0.35">
      <c r="A437" s="14"/>
      <c r="B437" s="85" t="s">
        <v>406</v>
      </c>
      <c r="C437" s="102" t="s">
        <v>126</v>
      </c>
      <c r="D437" s="86" t="s">
        <v>11</v>
      </c>
      <c r="E437" s="87">
        <v>423</v>
      </c>
      <c r="F437" s="88">
        <v>38366</v>
      </c>
      <c r="G437" s="63">
        <f t="shared" si="44"/>
        <v>16228818</v>
      </c>
    </row>
    <row r="438" spans="1:7" s="16" customFormat="1" ht="20.25" customHeight="1" x14ac:dyDescent="0.35">
      <c r="A438" s="14"/>
      <c r="B438" s="85" t="s">
        <v>407</v>
      </c>
      <c r="C438" s="102" t="s">
        <v>127</v>
      </c>
      <c r="D438" s="86" t="s">
        <v>11</v>
      </c>
      <c r="E438" s="87">
        <v>9</v>
      </c>
      <c r="F438" s="88">
        <v>303551</v>
      </c>
      <c r="G438" s="63">
        <f t="shared" si="44"/>
        <v>2731959</v>
      </c>
    </row>
    <row r="439" spans="1:7" s="16" customFormat="1" ht="20.25" customHeight="1" x14ac:dyDescent="0.35">
      <c r="A439" s="14"/>
      <c r="B439" s="85" t="s">
        <v>408</v>
      </c>
      <c r="C439" s="102" t="s">
        <v>128</v>
      </c>
      <c r="D439" s="86" t="s">
        <v>11</v>
      </c>
      <c r="E439" s="87">
        <v>1</v>
      </c>
      <c r="F439" s="88">
        <v>303551</v>
      </c>
      <c r="G439" s="63">
        <f t="shared" si="44"/>
        <v>303551</v>
      </c>
    </row>
    <row r="440" spans="1:7" s="16" customFormat="1" ht="20.25" customHeight="1" x14ac:dyDescent="0.35">
      <c r="A440" s="14"/>
      <c r="B440" s="85" t="s">
        <v>409</v>
      </c>
      <c r="C440" s="102" t="s">
        <v>129</v>
      </c>
      <c r="D440" s="86" t="s">
        <v>11</v>
      </c>
      <c r="E440" s="87">
        <v>1</v>
      </c>
      <c r="F440" s="88">
        <v>200744</v>
      </c>
      <c r="G440" s="63">
        <f t="shared" si="44"/>
        <v>200744</v>
      </c>
    </row>
    <row r="441" spans="1:7" s="16" customFormat="1" ht="37.75" customHeight="1" x14ac:dyDescent="0.35">
      <c r="A441" s="14"/>
      <c r="B441" s="85" t="s">
        <v>410</v>
      </c>
      <c r="C441" s="60" t="s">
        <v>130</v>
      </c>
      <c r="D441" s="86" t="s">
        <v>11</v>
      </c>
      <c r="E441" s="87">
        <v>15</v>
      </c>
      <c r="F441" s="88">
        <v>192200</v>
      </c>
      <c r="G441" s="63">
        <f t="shared" si="44"/>
        <v>2883000</v>
      </c>
    </row>
    <row r="442" spans="1:7" s="16" customFormat="1" ht="25" customHeight="1" x14ac:dyDescent="0.35">
      <c r="A442" s="14"/>
      <c r="B442" s="85" t="s">
        <v>606</v>
      </c>
      <c r="C442" s="103" t="s">
        <v>131</v>
      </c>
      <c r="D442" s="80" t="s">
        <v>11</v>
      </c>
      <c r="E442" s="90">
        <v>3</v>
      </c>
      <c r="F442" s="82">
        <v>3892448</v>
      </c>
      <c r="G442" s="68">
        <f t="shared" si="44"/>
        <v>11677344</v>
      </c>
    </row>
    <row r="443" spans="1:7" ht="25" customHeight="1" x14ac:dyDescent="0.35">
      <c r="B443" s="70"/>
      <c r="C443" s="71"/>
      <c r="D443" s="71"/>
      <c r="E443" s="71"/>
      <c r="F443" s="72" t="s">
        <v>26</v>
      </c>
      <c r="G443" s="73">
        <f>SUM(G394:G442)</f>
        <v>1136558710.95</v>
      </c>
    </row>
    <row r="444" spans="1:7" s="16" customFormat="1" ht="23.25" customHeight="1" x14ac:dyDescent="0.35">
      <c r="A444" s="14"/>
      <c r="B444" s="15">
        <v>13</v>
      </c>
      <c r="C444" s="254" t="s">
        <v>132</v>
      </c>
      <c r="D444" s="255"/>
      <c r="E444" s="255"/>
      <c r="F444" s="255"/>
      <c r="G444" s="69"/>
    </row>
    <row r="445" spans="1:7" s="16" customFormat="1" ht="25" customHeight="1" x14ac:dyDescent="0.35">
      <c r="A445" s="14"/>
      <c r="B445" s="27" t="s">
        <v>290</v>
      </c>
      <c r="C445" s="258" t="s">
        <v>133</v>
      </c>
      <c r="D445" s="259"/>
      <c r="E445" s="259"/>
      <c r="F445" s="259"/>
      <c r="G445" s="74"/>
    </row>
    <row r="446" spans="1:7" s="16" customFormat="1" ht="15.5" x14ac:dyDescent="0.35">
      <c r="A446" s="14"/>
      <c r="B446" s="85" t="s">
        <v>411</v>
      </c>
      <c r="C446" s="60" t="s">
        <v>134</v>
      </c>
      <c r="D446" s="86" t="s">
        <v>36</v>
      </c>
      <c r="E446" s="87">
        <v>15</v>
      </c>
      <c r="F446" s="88">
        <v>275230</v>
      </c>
      <c r="G446" s="63">
        <f t="shared" ref="G446:G463" si="45">F446*E446</f>
        <v>4128450</v>
      </c>
    </row>
    <row r="447" spans="1:7" s="16" customFormat="1" ht="15.5" x14ac:dyDescent="0.35">
      <c r="A447" s="14"/>
      <c r="B447" s="85" t="s">
        <v>412</v>
      </c>
      <c r="C447" s="60" t="s">
        <v>135</v>
      </c>
      <c r="D447" s="86" t="s">
        <v>36</v>
      </c>
      <c r="E447" s="87">
        <v>53</v>
      </c>
      <c r="F447" s="88">
        <v>297867</v>
      </c>
      <c r="G447" s="63">
        <f t="shared" si="45"/>
        <v>15786951</v>
      </c>
    </row>
    <row r="448" spans="1:7" s="16" customFormat="1" ht="15.5" x14ac:dyDescent="0.35">
      <c r="A448" s="14"/>
      <c r="B448" s="85" t="s">
        <v>413</v>
      </c>
      <c r="C448" s="102" t="s">
        <v>136</v>
      </c>
      <c r="D448" s="86" t="s">
        <v>36</v>
      </c>
      <c r="E448" s="87">
        <v>8</v>
      </c>
      <c r="F448" s="88">
        <v>308443</v>
      </c>
      <c r="G448" s="63">
        <f t="shared" ref="G448:G461" si="46">F448*E448</f>
        <v>2467544</v>
      </c>
    </row>
    <row r="449" spans="1:7" s="16" customFormat="1" ht="15.5" x14ac:dyDescent="0.35">
      <c r="A449" s="14"/>
      <c r="B449" s="85" t="s">
        <v>414</v>
      </c>
      <c r="C449" s="102" t="s">
        <v>137</v>
      </c>
      <c r="D449" s="86" t="s">
        <v>36</v>
      </c>
      <c r="E449" s="87">
        <v>23</v>
      </c>
      <c r="F449" s="88">
        <v>333611</v>
      </c>
      <c r="G449" s="63">
        <f t="shared" si="46"/>
        <v>7673053</v>
      </c>
    </row>
    <row r="450" spans="1:7" s="16" customFormat="1" ht="15.5" x14ac:dyDescent="0.35">
      <c r="A450" s="14"/>
      <c r="B450" s="85" t="s">
        <v>415</v>
      </c>
      <c r="C450" s="102" t="s">
        <v>138</v>
      </c>
      <c r="D450" s="86" t="s">
        <v>36</v>
      </c>
      <c r="E450" s="87">
        <v>78</v>
      </c>
      <c r="F450" s="88">
        <v>339571</v>
      </c>
      <c r="G450" s="63">
        <f t="shared" si="46"/>
        <v>26486538</v>
      </c>
    </row>
    <row r="451" spans="1:7" s="16" customFormat="1" ht="15.5" x14ac:dyDescent="0.35">
      <c r="A451" s="14"/>
      <c r="B451" s="85" t="s">
        <v>416</v>
      </c>
      <c r="C451" s="102" t="s">
        <v>139</v>
      </c>
      <c r="D451" s="86" t="s">
        <v>36</v>
      </c>
      <c r="E451" s="87">
        <v>275</v>
      </c>
      <c r="F451" s="88">
        <v>261462</v>
      </c>
      <c r="G451" s="63">
        <f t="shared" si="46"/>
        <v>71902050</v>
      </c>
    </row>
    <row r="452" spans="1:7" s="16" customFormat="1" ht="15.5" x14ac:dyDescent="0.35">
      <c r="A452" s="14"/>
      <c r="B452" s="85" t="s">
        <v>417</v>
      </c>
      <c r="C452" s="102" t="s">
        <v>140</v>
      </c>
      <c r="D452" s="86" t="s">
        <v>36</v>
      </c>
      <c r="E452" s="87">
        <v>45</v>
      </c>
      <c r="F452" s="88">
        <v>859469</v>
      </c>
      <c r="G452" s="63">
        <f t="shared" si="46"/>
        <v>38676105</v>
      </c>
    </row>
    <row r="453" spans="1:7" s="16" customFormat="1" ht="15.5" x14ac:dyDescent="0.35">
      <c r="A453" s="14"/>
      <c r="B453" s="85" t="s">
        <v>418</v>
      </c>
      <c r="C453" s="102" t="s">
        <v>141</v>
      </c>
      <c r="D453" s="86" t="s">
        <v>23</v>
      </c>
      <c r="E453" s="87">
        <v>12</v>
      </c>
      <c r="F453" s="88">
        <v>280770</v>
      </c>
      <c r="G453" s="63">
        <f t="shared" si="46"/>
        <v>3369240</v>
      </c>
    </row>
    <row r="454" spans="1:7" s="16" customFormat="1" ht="15.5" x14ac:dyDescent="0.35">
      <c r="A454" s="14"/>
      <c r="B454" s="85" t="s">
        <v>419</v>
      </c>
      <c r="C454" s="102" t="s">
        <v>142</v>
      </c>
      <c r="D454" s="86" t="s">
        <v>23</v>
      </c>
      <c r="E454" s="87">
        <v>9</v>
      </c>
      <c r="F454" s="88">
        <v>137336</v>
      </c>
      <c r="G454" s="63">
        <f t="shared" si="46"/>
        <v>1236024</v>
      </c>
    </row>
    <row r="455" spans="1:7" s="16" customFormat="1" ht="35" customHeight="1" x14ac:dyDescent="0.35">
      <c r="A455" s="14"/>
      <c r="B455" s="85" t="s">
        <v>420</v>
      </c>
      <c r="C455" s="102" t="s">
        <v>143</v>
      </c>
      <c r="D455" s="86" t="s">
        <v>23</v>
      </c>
      <c r="E455" s="87">
        <v>138</v>
      </c>
      <c r="F455" s="88">
        <v>188366</v>
      </c>
      <c r="G455" s="63">
        <f t="shared" si="46"/>
        <v>25994508</v>
      </c>
    </row>
    <row r="456" spans="1:7" s="16" customFormat="1" ht="35" customHeight="1" x14ac:dyDescent="0.35">
      <c r="A456" s="14"/>
      <c r="B456" s="85" t="s">
        <v>421</v>
      </c>
      <c r="C456" s="102" t="s">
        <v>144</v>
      </c>
      <c r="D456" s="86" t="s">
        <v>23</v>
      </c>
      <c r="E456" s="87">
        <v>135</v>
      </c>
      <c r="F456" s="88">
        <v>137336</v>
      </c>
      <c r="G456" s="63">
        <f t="shared" si="46"/>
        <v>18540360</v>
      </c>
    </row>
    <row r="457" spans="1:7" s="16" customFormat="1" ht="15.5" x14ac:dyDescent="0.35">
      <c r="A457" s="14"/>
      <c r="B457" s="85" t="s">
        <v>422</v>
      </c>
      <c r="C457" s="102" t="s">
        <v>145</v>
      </c>
      <c r="D457" s="86" t="s">
        <v>23</v>
      </c>
      <c r="E457" s="87">
        <v>10</v>
      </c>
      <c r="F457" s="88">
        <v>149608</v>
      </c>
      <c r="G457" s="63">
        <f t="shared" si="46"/>
        <v>1496080</v>
      </c>
    </row>
    <row r="458" spans="1:7" s="16" customFormat="1" ht="15.5" x14ac:dyDescent="0.35">
      <c r="A458" s="14"/>
      <c r="B458" s="85" t="s">
        <v>423</v>
      </c>
      <c r="C458" s="102" t="s">
        <v>146</v>
      </c>
      <c r="D458" s="86" t="s">
        <v>23</v>
      </c>
      <c r="E458" s="87">
        <v>20</v>
      </c>
      <c r="F458" s="88">
        <v>150563</v>
      </c>
      <c r="G458" s="63">
        <f t="shared" si="46"/>
        <v>3011260</v>
      </c>
    </row>
    <row r="459" spans="1:7" s="16" customFormat="1" ht="15.5" x14ac:dyDescent="0.35">
      <c r="A459" s="14"/>
      <c r="B459" s="85" t="s">
        <v>424</v>
      </c>
      <c r="C459" s="102" t="s">
        <v>147</v>
      </c>
      <c r="D459" s="86" t="s">
        <v>23</v>
      </c>
      <c r="E459" s="87">
        <v>275</v>
      </c>
      <c r="F459" s="88">
        <v>181770</v>
      </c>
      <c r="G459" s="63">
        <f t="shared" si="46"/>
        <v>49986750</v>
      </c>
    </row>
    <row r="460" spans="1:7" s="16" customFormat="1" ht="15.5" x14ac:dyDescent="0.35">
      <c r="A460" s="14"/>
      <c r="B460" s="85" t="s">
        <v>425</v>
      </c>
      <c r="C460" s="102" t="s">
        <v>148</v>
      </c>
      <c r="D460" s="86" t="s">
        <v>23</v>
      </c>
      <c r="E460" s="87">
        <v>275</v>
      </c>
      <c r="F460" s="88">
        <v>188666</v>
      </c>
      <c r="G460" s="63">
        <f t="shared" si="46"/>
        <v>51883150</v>
      </c>
    </row>
    <row r="461" spans="1:7" s="16" customFormat="1" ht="15.5" x14ac:dyDescent="0.35">
      <c r="A461" s="14"/>
      <c r="B461" s="85" t="s">
        <v>426</v>
      </c>
      <c r="C461" s="60" t="s">
        <v>291</v>
      </c>
      <c r="D461" s="86" t="s">
        <v>23</v>
      </c>
      <c r="E461" s="87">
        <v>4</v>
      </c>
      <c r="F461" s="88">
        <v>92662</v>
      </c>
      <c r="G461" s="63">
        <f t="shared" si="46"/>
        <v>370648</v>
      </c>
    </row>
    <row r="462" spans="1:7" s="16" customFormat="1" ht="15.5" x14ac:dyDescent="0.35">
      <c r="A462" s="14"/>
      <c r="B462" s="85" t="s">
        <v>427</v>
      </c>
      <c r="C462" s="60" t="s">
        <v>292</v>
      </c>
      <c r="D462" s="86" t="s">
        <v>23</v>
      </c>
      <c r="E462" s="87">
        <v>8</v>
      </c>
      <c r="F462" s="88">
        <v>96814</v>
      </c>
      <c r="G462" s="63">
        <f t="shared" si="45"/>
        <v>774512</v>
      </c>
    </row>
    <row r="463" spans="1:7" s="16" customFormat="1" ht="35" customHeight="1" x14ac:dyDescent="0.35">
      <c r="A463" s="14"/>
      <c r="B463" s="85" t="s">
        <v>428</v>
      </c>
      <c r="C463" s="60" t="s">
        <v>293</v>
      </c>
      <c r="D463" s="86" t="s">
        <v>36</v>
      </c>
      <c r="E463" s="87">
        <v>30</v>
      </c>
      <c r="F463" s="88">
        <v>86593</v>
      </c>
      <c r="G463" s="63">
        <f t="shared" si="45"/>
        <v>2597790</v>
      </c>
    </row>
    <row r="464" spans="1:7" s="16" customFormat="1" ht="25" customHeight="1" x14ac:dyDescent="0.35">
      <c r="A464" s="14"/>
      <c r="B464" s="27" t="s">
        <v>429</v>
      </c>
      <c r="C464" s="258" t="s">
        <v>150</v>
      </c>
      <c r="D464" s="259"/>
      <c r="E464" s="259"/>
      <c r="F464" s="259"/>
      <c r="G464" s="74"/>
    </row>
    <row r="465" spans="1:7" s="16" customFormat="1" ht="25" customHeight="1" x14ac:dyDescent="0.35">
      <c r="A465" s="14"/>
      <c r="B465" s="85" t="s">
        <v>430</v>
      </c>
      <c r="C465" s="103" t="s">
        <v>151</v>
      </c>
      <c r="D465" s="80" t="s">
        <v>36</v>
      </c>
      <c r="E465" s="90">
        <v>9750</v>
      </c>
      <c r="F465" s="82">
        <v>8800</v>
      </c>
      <c r="G465" s="68">
        <f t="shared" ref="G465" si="47">F465*E465</f>
        <v>85800000</v>
      </c>
    </row>
    <row r="466" spans="1:7" ht="25" customHeight="1" x14ac:dyDescent="0.35">
      <c r="B466" s="70"/>
      <c r="C466" s="71"/>
      <c r="D466" s="71"/>
      <c r="E466" s="71"/>
      <c r="F466" s="72" t="s">
        <v>26</v>
      </c>
      <c r="G466" s="73">
        <f>SUM(G445:G465)</f>
        <v>412181013</v>
      </c>
    </row>
    <row r="467" spans="1:7" s="16" customFormat="1" ht="23.25" customHeight="1" x14ac:dyDescent="0.35">
      <c r="A467" s="14"/>
      <c r="B467" s="15">
        <v>14</v>
      </c>
      <c r="C467" s="254" t="s">
        <v>153</v>
      </c>
      <c r="D467" s="255"/>
      <c r="E467" s="255"/>
      <c r="F467" s="255"/>
      <c r="G467" s="69"/>
    </row>
    <row r="468" spans="1:7" s="16" customFormat="1" ht="48.65" customHeight="1" x14ac:dyDescent="0.35">
      <c r="A468" s="14"/>
      <c r="B468" s="25" t="s">
        <v>188</v>
      </c>
      <c r="C468" s="22" t="s">
        <v>154</v>
      </c>
      <c r="D468" s="23" t="s">
        <v>299</v>
      </c>
      <c r="E468" s="26">
        <v>7888.9</v>
      </c>
      <c r="F468" s="24">
        <v>2551</v>
      </c>
      <c r="G468" s="21">
        <f t="shared" ref="G468" si="48">F468*E468</f>
        <v>20124583.899999999</v>
      </c>
    </row>
    <row r="469" spans="1:7" ht="25" customHeight="1" x14ac:dyDescent="0.35">
      <c r="B469" s="70"/>
      <c r="C469" s="71"/>
      <c r="D469" s="71"/>
      <c r="E469" s="71"/>
      <c r="F469" s="72" t="s">
        <v>26</v>
      </c>
      <c r="G469" s="73">
        <f>SUM(G468)</f>
        <v>20124583.899999999</v>
      </c>
    </row>
    <row r="470" spans="1:7" s="16" customFormat="1" ht="25" customHeight="1" x14ac:dyDescent="0.35">
      <c r="A470" s="14"/>
      <c r="B470" s="15">
        <v>15</v>
      </c>
      <c r="C470" s="254" t="s">
        <v>560</v>
      </c>
      <c r="D470" s="255"/>
      <c r="E470" s="255"/>
      <c r="F470" s="255"/>
      <c r="G470" s="69"/>
    </row>
    <row r="471" spans="1:7" s="16" customFormat="1" ht="25" customHeight="1" x14ac:dyDescent="0.35">
      <c r="A471" s="14"/>
      <c r="B471" s="27" t="s">
        <v>341</v>
      </c>
      <c r="C471" s="258" t="s">
        <v>598</v>
      </c>
      <c r="D471" s="259"/>
      <c r="E471" s="259"/>
      <c r="F471" s="259"/>
      <c r="G471" s="74"/>
    </row>
    <row r="472" spans="1:7" s="16" customFormat="1" ht="15.5" x14ac:dyDescent="0.35">
      <c r="A472" s="14"/>
      <c r="B472" s="83" t="s">
        <v>610</v>
      </c>
      <c r="C472" s="55" t="s">
        <v>492</v>
      </c>
      <c r="D472" s="78" t="s">
        <v>36</v>
      </c>
      <c r="E472" s="84">
        <v>30</v>
      </c>
      <c r="F472" s="79">
        <v>237643</v>
      </c>
      <c r="G472" s="58">
        <f t="shared" ref="G472:G508" si="49">F472*E472</f>
        <v>7129290</v>
      </c>
    </row>
    <row r="473" spans="1:7" s="16" customFormat="1" ht="15.5" x14ac:dyDescent="0.35">
      <c r="A473" s="14"/>
      <c r="B473" s="85" t="s">
        <v>611</v>
      </c>
      <c r="C473" s="60" t="s">
        <v>493</v>
      </c>
      <c r="D473" s="86" t="s">
        <v>36</v>
      </c>
      <c r="E473" s="87">
        <v>90</v>
      </c>
      <c r="F473" s="88">
        <v>79054</v>
      </c>
      <c r="G473" s="63">
        <f t="shared" si="49"/>
        <v>7114860</v>
      </c>
    </row>
    <row r="474" spans="1:7" s="16" customFormat="1" ht="15.5" x14ac:dyDescent="0.35">
      <c r="A474" s="14"/>
      <c r="B474" s="85" t="s">
        <v>612</v>
      </c>
      <c r="C474" s="60" t="s">
        <v>494</v>
      </c>
      <c r="D474" s="86" t="s">
        <v>36</v>
      </c>
      <c r="E474" s="87">
        <v>90</v>
      </c>
      <c r="F474" s="88">
        <v>96950</v>
      </c>
      <c r="G474" s="63">
        <f t="shared" ref="G474:G478" si="50">F474*E474</f>
        <v>8725500</v>
      </c>
    </row>
    <row r="475" spans="1:7" s="16" customFormat="1" ht="15.5" x14ac:dyDescent="0.35">
      <c r="A475" s="14"/>
      <c r="B475" s="85" t="s">
        <v>613</v>
      </c>
      <c r="C475" s="60" t="s">
        <v>495</v>
      </c>
      <c r="D475" s="86" t="s">
        <v>36</v>
      </c>
      <c r="E475" s="87">
        <v>60</v>
      </c>
      <c r="F475" s="88">
        <v>197695</v>
      </c>
      <c r="G475" s="63">
        <f t="shared" si="50"/>
        <v>11861700</v>
      </c>
    </row>
    <row r="476" spans="1:7" s="16" customFormat="1" ht="15.5" x14ac:dyDescent="0.35">
      <c r="A476" s="14"/>
      <c r="B476" s="85" t="s">
        <v>614</v>
      </c>
      <c r="C476" s="60" t="s">
        <v>496</v>
      </c>
      <c r="D476" s="86" t="s">
        <v>36</v>
      </c>
      <c r="E476" s="87">
        <v>90</v>
      </c>
      <c r="F476" s="88">
        <v>335841</v>
      </c>
      <c r="G476" s="63">
        <f t="shared" si="50"/>
        <v>30225690</v>
      </c>
    </row>
    <row r="477" spans="1:7" s="16" customFormat="1" ht="15.5" x14ac:dyDescent="0.35">
      <c r="A477" s="14"/>
      <c r="B477" s="85" t="s">
        <v>615</v>
      </c>
      <c r="C477" s="60" t="s">
        <v>497</v>
      </c>
      <c r="D477" s="86" t="s">
        <v>36</v>
      </c>
      <c r="E477" s="87">
        <v>30</v>
      </c>
      <c r="F477" s="88">
        <v>607356</v>
      </c>
      <c r="G477" s="63">
        <f t="shared" si="50"/>
        <v>18220680</v>
      </c>
    </row>
    <row r="478" spans="1:7" s="16" customFormat="1" ht="15.5" x14ac:dyDescent="0.35">
      <c r="A478" s="14"/>
      <c r="B478" s="85" t="s">
        <v>616</v>
      </c>
      <c r="C478" s="60" t="s">
        <v>498</v>
      </c>
      <c r="D478" s="86" t="s">
        <v>36</v>
      </c>
      <c r="E478" s="87">
        <f>+E473</f>
        <v>90</v>
      </c>
      <c r="F478" s="88">
        <v>16792</v>
      </c>
      <c r="G478" s="63">
        <f t="shared" si="50"/>
        <v>1511280</v>
      </c>
    </row>
    <row r="479" spans="1:7" s="16" customFormat="1" ht="15.5" x14ac:dyDescent="0.35">
      <c r="A479" s="14"/>
      <c r="B479" s="85" t="s">
        <v>617</v>
      </c>
      <c r="C479" s="60" t="s">
        <v>499</v>
      </c>
      <c r="D479" s="86" t="s">
        <v>36</v>
      </c>
      <c r="E479" s="87">
        <f t="shared" ref="E479:E482" si="51">+E474</f>
        <v>90</v>
      </c>
      <c r="F479" s="88">
        <v>18940</v>
      </c>
      <c r="G479" s="63">
        <f t="shared" si="49"/>
        <v>1704600</v>
      </c>
    </row>
    <row r="480" spans="1:7" s="16" customFormat="1" ht="15.5" x14ac:dyDescent="0.35">
      <c r="A480" s="14"/>
      <c r="B480" s="85" t="s">
        <v>618</v>
      </c>
      <c r="C480" s="60" t="s">
        <v>500</v>
      </c>
      <c r="D480" s="86" t="s">
        <v>36</v>
      </c>
      <c r="E480" s="87">
        <f t="shared" si="51"/>
        <v>60</v>
      </c>
      <c r="F480" s="88">
        <v>35980</v>
      </c>
      <c r="G480" s="63">
        <f t="shared" si="49"/>
        <v>2158800</v>
      </c>
    </row>
    <row r="481" spans="1:7" s="16" customFormat="1" ht="15.5" x14ac:dyDescent="0.35">
      <c r="A481" s="14"/>
      <c r="B481" s="85" t="s">
        <v>619</v>
      </c>
      <c r="C481" s="60" t="s">
        <v>501</v>
      </c>
      <c r="D481" s="86" t="s">
        <v>36</v>
      </c>
      <c r="E481" s="87">
        <f t="shared" si="51"/>
        <v>90</v>
      </c>
      <c r="F481" s="88">
        <v>47467</v>
      </c>
      <c r="G481" s="63">
        <f t="shared" ref="G481:G507" si="52">F481*E481</f>
        <v>4272030</v>
      </c>
    </row>
    <row r="482" spans="1:7" s="16" customFormat="1" ht="15.5" x14ac:dyDescent="0.35">
      <c r="A482" s="14"/>
      <c r="B482" s="85" t="s">
        <v>620</v>
      </c>
      <c r="C482" s="60" t="s">
        <v>502</v>
      </c>
      <c r="D482" s="86" t="s">
        <v>36</v>
      </c>
      <c r="E482" s="111">
        <f t="shared" si="51"/>
        <v>30</v>
      </c>
      <c r="F482" s="88">
        <v>66852</v>
      </c>
      <c r="G482" s="63">
        <f t="shared" si="52"/>
        <v>2005560</v>
      </c>
    </row>
    <row r="483" spans="1:7" s="16" customFormat="1" ht="35" customHeight="1" x14ac:dyDescent="0.35">
      <c r="A483" s="14"/>
      <c r="B483" s="85" t="s">
        <v>621</v>
      </c>
      <c r="C483" s="60" t="s">
        <v>503</v>
      </c>
      <c r="D483" s="86" t="s">
        <v>23</v>
      </c>
      <c r="E483" s="111">
        <v>60</v>
      </c>
      <c r="F483" s="88">
        <v>80876</v>
      </c>
      <c r="G483" s="63">
        <f t="shared" si="52"/>
        <v>4852560</v>
      </c>
    </row>
    <row r="484" spans="1:7" s="16" customFormat="1" ht="35" customHeight="1" x14ac:dyDescent="0.35">
      <c r="A484" s="14"/>
      <c r="B484" s="85" t="s">
        <v>622</v>
      </c>
      <c r="C484" s="60" t="s">
        <v>504</v>
      </c>
      <c r="D484" s="86" t="s">
        <v>23</v>
      </c>
      <c r="E484" s="111">
        <v>15</v>
      </c>
      <c r="F484" s="88">
        <v>58383</v>
      </c>
      <c r="G484" s="63">
        <f t="shared" si="52"/>
        <v>875745</v>
      </c>
    </row>
    <row r="485" spans="1:7" s="16" customFormat="1" ht="35" customHeight="1" x14ac:dyDescent="0.35">
      <c r="A485" s="14"/>
      <c r="B485" s="85" t="s">
        <v>623</v>
      </c>
      <c r="C485" s="60" t="s">
        <v>505</v>
      </c>
      <c r="D485" s="86" t="s">
        <v>23</v>
      </c>
      <c r="E485" s="111">
        <v>30</v>
      </c>
      <c r="F485" s="88">
        <v>58383</v>
      </c>
      <c r="G485" s="63">
        <f t="shared" si="52"/>
        <v>1751490</v>
      </c>
    </row>
    <row r="486" spans="1:7" s="16" customFormat="1" ht="35" customHeight="1" x14ac:dyDescent="0.35">
      <c r="A486" s="14"/>
      <c r="B486" s="85" t="s">
        <v>624</v>
      </c>
      <c r="C486" s="60" t="s">
        <v>506</v>
      </c>
      <c r="D486" s="86" t="s">
        <v>23</v>
      </c>
      <c r="E486" s="111">
        <v>10</v>
      </c>
      <c r="F486" s="88">
        <v>95234</v>
      </c>
      <c r="G486" s="63">
        <f t="shared" si="52"/>
        <v>952340</v>
      </c>
    </row>
    <row r="487" spans="1:7" s="16" customFormat="1" ht="35" customHeight="1" x14ac:dyDescent="0.35">
      <c r="A487" s="14"/>
      <c r="B487" s="85" t="s">
        <v>625</v>
      </c>
      <c r="C487" s="60" t="s">
        <v>507</v>
      </c>
      <c r="D487" s="86" t="s">
        <v>23</v>
      </c>
      <c r="E487" s="111">
        <v>17</v>
      </c>
      <c r="F487" s="88">
        <v>95234</v>
      </c>
      <c r="G487" s="63">
        <f t="shared" si="52"/>
        <v>1618978</v>
      </c>
    </row>
    <row r="488" spans="1:7" s="16" customFormat="1" ht="35" customHeight="1" x14ac:dyDescent="0.35">
      <c r="A488" s="14"/>
      <c r="B488" s="85" t="s">
        <v>626</v>
      </c>
      <c r="C488" s="60" t="s">
        <v>508</v>
      </c>
      <c r="D488" s="86" t="s">
        <v>23</v>
      </c>
      <c r="E488" s="111">
        <v>12</v>
      </c>
      <c r="F488" s="88">
        <v>197941</v>
      </c>
      <c r="G488" s="63">
        <f t="shared" si="52"/>
        <v>2375292</v>
      </c>
    </row>
    <row r="489" spans="1:7" s="16" customFormat="1" ht="35" customHeight="1" x14ac:dyDescent="0.35">
      <c r="A489" s="14"/>
      <c r="B489" s="85" t="s">
        <v>627</v>
      </c>
      <c r="C489" s="60" t="s">
        <v>509</v>
      </c>
      <c r="D489" s="86" t="s">
        <v>23</v>
      </c>
      <c r="E489" s="111">
        <v>24</v>
      </c>
      <c r="F489" s="88">
        <v>197941</v>
      </c>
      <c r="G489" s="63">
        <f t="shared" ref="G489:G504" si="53">F489*E489</f>
        <v>4750584</v>
      </c>
    </row>
    <row r="490" spans="1:7" s="16" customFormat="1" ht="35" customHeight="1" x14ac:dyDescent="0.35">
      <c r="A490" s="14"/>
      <c r="B490" s="85" t="s">
        <v>628</v>
      </c>
      <c r="C490" s="60" t="s">
        <v>510</v>
      </c>
      <c r="D490" s="86"/>
      <c r="E490" s="111">
        <v>4</v>
      </c>
      <c r="F490" s="88">
        <v>229707</v>
      </c>
      <c r="G490" s="63">
        <f t="shared" si="53"/>
        <v>918828</v>
      </c>
    </row>
    <row r="491" spans="1:7" s="16" customFormat="1" ht="15.5" x14ac:dyDescent="0.35">
      <c r="A491" s="14"/>
      <c r="B491" s="85" t="s">
        <v>629</v>
      </c>
      <c r="C491" s="60" t="s">
        <v>511</v>
      </c>
      <c r="D491" s="86" t="s">
        <v>23</v>
      </c>
      <c r="E491" s="111">
        <v>1</v>
      </c>
      <c r="F491" s="88">
        <v>194722</v>
      </c>
      <c r="G491" s="63">
        <f t="shared" ref="G491:G498" si="54">F491*E491</f>
        <v>194722</v>
      </c>
    </row>
    <row r="492" spans="1:7" s="16" customFormat="1" ht="15.5" x14ac:dyDescent="0.35">
      <c r="A492" s="14"/>
      <c r="B492" s="85" t="s">
        <v>630</v>
      </c>
      <c r="C492" s="60" t="s">
        <v>512</v>
      </c>
      <c r="D492" s="86" t="s">
        <v>23</v>
      </c>
      <c r="E492" s="111">
        <v>1</v>
      </c>
      <c r="F492" s="88">
        <v>320698</v>
      </c>
      <c r="G492" s="63">
        <f t="shared" si="54"/>
        <v>320698</v>
      </c>
    </row>
    <row r="493" spans="1:7" s="16" customFormat="1" ht="15.5" x14ac:dyDescent="0.35">
      <c r="A493" s="14"/>
      <c r="B493" s="85" t="s">
        <v>631</v>
      </c>
      <c r="C493" s="60" t="s">
        <v>513</v>
      </c>
      <c r="D493" s="86" t="s">
        <v>23</v>
      </c>
      <c r="E493" s="111">
        <v>2</v>
      </c>
      <c r="F493" s="88">
        <v>2843358</v>
      </c>
      <c r="G493" s="63">
        <f t="shared" si="54"/>
        <v>5686716</v>
      </c>
    </row>
    <row r="494" spans="1:7" s="16" customFormat="1" ht="15.5" x14ac:dyDescent="0.35">
      <c r="A494" s="14"/>
      <c r="B494" s="85" t="s">
        <v>632</v>
      </c>
      <c r="C494" s="60" t="s">
        <v>514</v>
      </c>
      <c r="D494" s="86" t="s">
        <v>23</v>
      </c>
      <c r="E494" s="111">
        <v>3</v>
      </c>
      <c r="F494" s="88">
        <v>461591</v>
      </c>
      <c r="G494" s="63">
        <f t="shared" si="54"/>
        <v>1384773</v>
      </c>
    </row>
    <row r="495" spans="1:7" s="16" customFormat="1" ht="15.5" x14ac:dyDescent="0.35">
      <c r="A495" s="14"/>
      <c r="B495" s="85" t="s">
        <v>633</v>
      </c>
      <c r="C495" s="60" t="s">
        <v>515</v>
      </c>
      <c r="D495" s="86" t="s">
        <v>23</v>
      </c>
      <c r="E495" s="111">
        <v>3</v>
      </c>
      <c r="F495" s="88">
        <v>1314928</v>
      </c>
      <c r="G495" s="63">
        <f t="shared" si="54"/>
        <v>3944784</v>
      </c>
    </row>
    <row r="496" spans="1:7" s="16" customFormat="1" ht="15.5" x14ac:dyDescent="0.35">
      <c r="A496" s="14"/>
      <c r="B496" s="85" t="s">
        <v>634</v>
      </c>
      <c r="C496" s="60" t="s">
        <v>516</v>
      </c>
      <c r="D496" s="86" t="s">
        <v>23</v>
      </c>
      <c r="E496" s="111">
        <v>3</v>
      </c>
      <c r="F496" s="88">
        <v>5638652</v>
      </c>
      <c r="G496" s="63">
        <f t="shared" si="54"/>
        <v>16915956</v>
      </c>
    </row>
    <row r="497" spans="1:7" s="16" customFormat="1" ht="15.5" x14ac:dyDescent="0.35">
      <c r="A497" s="14"/>
      <c r="B497" s="85" t="s">
        <v>635</v>
      </c>
      <c r="C497" s="60" t="s">
        <v>517</v>
      </c>
      <c r="D497" s="86" t="s">
        <v>23</v>
      </c>
      <c r="E497" s="111">
        <v>1</v>
      </c>
      <c r="F497" s="88">
        <v>1472165</v>
      </c>
      <c r="G497" s="63">
        <f t="shared" si="54"/>
        <v>1472165</v>
      </c>
    </row>
    <row r="498" spans="1:7" s="16" customFormat="1" ht="15.5" x14ac:dyDescent="0.35">
      <c r="A498" s="14"/>
      <c r="B498" s="85" t="s">
        <v>636</v>
      </c>
      <c r="C498" s="60" t="s">
        <v>518</v>
      </c>
      <c r="D498" s="86" t="s">
        <v>23</v>
      </c>
      <c r="E498" s="111">
        <v>4</v>
      </c>
      <c r="F498" s="88">
        <v>1413785</v>
      </c>
      <c r="G498" s="63">
        <f t="shared" si="54"/>
        <v>5655140</v>
      </c>
    </row>
    <row r="499" spans="1:7" s="16" customFormat="1" ht="15.5" x14ac:dyDescent="0.35">
      <c r="A499" s="14"/>
      <c r="B499" s="85" t="s">
        <v>637</v>
      </c>
      <c r="C499" s="60" t="s">
        <v>519</v>
      </c>
      <c r="D499" s="86" t="s">
        <v>23</v>
      </c>
      <c r="E499" s="111">
        <v>4</v>
      </c>
      <c r="F499" s="88">
        <v>297854</v>
      </c>
      <c r="G499" s="63">
        <f t="shared" si="53"/>
        <v>1191416</v>
      </c>
    </row>
    <row r="500" spans="1:7" s="16" customFormat="1" ht="15.5" x14ac:dyDescent="0.35">
      <c r="A500" s="14"/>
      <c r="B500" s="85" t="s">
        <v>638</v>
      </c>
      <c r="C500" s="60" t="s">
        <v>520</v>
      </c>
      <c r="D500" s="86" t="s">
        <v>23</v>
      </c>
      <c r="E500" s="111">
        <v>60</v>
      </c>
      <c r="F500" s="88">
        <v>108616</v>
      </c>
      <c r="G500" s="63">
        <f t="shared" si="53"/>
        <v>6516960</v>
      </c>
    </row>
    <row r="501" spans="1:7" s="16" customFormat="1" ht="15.5" x14ac:dyDescent="0.35">
      <c r="A501" s="14"/>
      <c r="B501" s="85" t="s">
        <v>639</v>
      </c>
      <c r="C501" s="60" t="s">
        <v>521</v>
      </c>
      <c r="D501" s="86" t="s">
        <v>23</v>
      </c>
      <c r="E501" s="111">
        <f>+E500</f>
        <v>60</v>
      </c>
      <c r="F501" s="88">
        <v>64529</v>
      </c>
      <c r="G501" s="63">
        <f t="shared" si="53"/>
        <v>3871740</v>
      </c>
    </row>
    <row r="502" spans="1:7" s="16" customFormat="1" ht="15.5" x14ac:dyDescent="0.35">
      <c r="A502" s="14"/>
      <c r="B502" s="85" t="s">
        <v>640</v>
      </c>
      <c r="C502" s="60" t="s">
        <v>522</v>
      </c>
      <c r="D502" s="86" t="s">
        <v>23</v>
      </c>
      <c r="E502" s="87">
        <v>2</v>
      </c>
      <c r="F502" s="88">
        <v>285136</v>
      </c>
      <c r="G502" s="63">
        <f t="shared" si="53"/>
        <v>570272</v>
      </c>
    </row>
    <row r="503" spans="1:7" s="16" customFormat="1" ht="15.5" x14ac:dyDescent="0.35">
      <c r="A503" s="14"/>
      <c r="B503" s="85" t="s">
        <v>641</v>
      </c>
      <c r="C503" s="60" t="s">
        <v>523</v>
      </c>
      <c r="D503" s="86" t="s">
        <v>23</v>
      </c>
      <c r="E503" s="87">
        <v>8</v>
      </c>
      <c r="F503" s="88">
        <v>161370</v>
      </c>
      <c r="G503" s="63">
        <f t="shared" si="53"/>
        <v>1290960</v>
      </c>
    </row>
    <row r="504" spans="1:7" s="16" customFormat="1" ht="15.5" x14ac:dyDescent="0.35">
      <c r="A504" s="14"/>
      <c r="B504" s="85" t="s">
        <v>642</v>
      </c>
      <c r="C504" s="60" t="s">
        <v>524</v>
      </c>
      <c r="D504" s="86" t="s">
        <v>23</v>
      </c>
      <c r="E504" s="87">
        <v>1</v>
      </c>
      <c r="F504" s="88">
        <v>3986673</v>
      </c>
      <c r="G504" s="63">
        <f t="shared" si="53"/>
        <v>3986673</v>
      </c>
    </row>
    <row r="505" spans="1:7" s="16" customFormat="1" ht="15.5" x14ac:dyDescent="0.35">
      <c r="A505" s="14"/>
      <c r="B505" s="85" t="s">
        <v>643</v>
      </c>
      <c r="C505" s="60" t="s">
        <v>525</v>
      </c>
      <c r="D505" s="86" t="s">
        <v>23</v>
      </c>
      <c r="E505" s="87">
        <v>2</v>
      </c>
      <c r="F505" s="88">
        <v>2071523</v>
      </c>
      <c r="G505" s="63">
        <f t="shared" ref="G505:G506" si="55">F505*E505</f>
        <v>4143046</v>
      </c>
    </row>
    <row r="506" spans="1:7" s="16" customFormat="1" ht="15.5" x14ac:dyDescent="0.35">
      <c r="A506" s="14"/>
      <c r="B506" s="85" t="s">
        <v>644</v>
      </c>
      <c r="C506" s="60" t="s">
        <v>526</v>
      </c>
      <c r="D506" s="86" t="s">
        <v>23</v>
      </c>
      <c r="E506" s="87">
        <v>2</v>
      </c>
      <c r="F506" s="88">
        <v>2168552</v>
      </c>
      <c r="G506" s="63">
        <f t="shared" si="55"/>
        <v>4337104</v>
      </c>
    </row>
    <row r="507" spans="1:7" s="16" customFormat="1" ht="15.5" x14ac:dyDescent="0.35">
      <c r="A507" s="14"/>
      <c r="B507" s="85" t="s">
        <v>645</v>
      </c>
      <c r="C507" s="60" t="s">
        <v>527</v>
      </c>
      <c r="D507" s="86" t="s">
        <v>23</v>
      </c>
      <c r="E507" s="87">
        <v>6</v>
      </c>
      <c r="F507" s="88">
        <v>1585410</v>
      </c>
      <c r="G507" s="63">
        <f t="shared" si="52"/>
        <v>9512460</v>
      </c>
    </row>
    <row r="508" spans="1:7" s="16" customFormat="1" ht="69.650000000000006" customHeight="1" x14ac:dyDescent="0.35">
      <c r="A508" s="14"/>
      <c r="B508" s="85" t="s">
        <v>646</v>
      </c>
      <c r="C508" s="60" t="s">
        <v>600</v>
      </c>
      <c r="D508" s="86" t="s">
        <v>23</v>
      </c>
      <c r="E508" s="87">
        <v>1</v>
      </c>
      <c r="F508" s="88">
        <v>8573385</v>
      </c>
      <c r="G508" s="63">
        <f t="shared" si="49"/>
        <v>8573385</v>
      </c>
    </row>
    <row r="509" spans="1:7" s="16" customFormat="1" ht="25" customHeight="1" x14ac:dyDescent="0.35">
      <c r="A509" s="14"/>
      <c r="B509" s="27" t="s">
        <v>607</v>
      </c>
      <c r="C509" s="258" t="s">
        <v>658</v>
      </c>
      <c r="D509" s="259"/>
      <c r="E509" s="259"/>
      <c r="F509" s="259"/>
      <c r="G509" s="74"/>
    </row>
    <row r="510" spans="1:7" s="16" customFormat="1" ht="39" customHeight="1" x14ac:dyDescent="0.35">
      <c r="A510" s="14"/>
      <c r="B510" s="83" t="s">
        <v>609</v>
      </c>
      <c r="C510" s="55" t="s">
        <v>575</v>
      </c>
      <c r="D510" s="78" t="s">
        <v>23</v>
      </c>
      <c r="E510" s="84">
        <v>1</v>
      </c>
      <c r="F510" s="79">
        <v>9386899</v>
      </c>
      <c r="G510" s="58">
        <f t="shared" ref="G510:G521" si="56">F510*E510</f>
        <v>9386899</v>
      </c>
    </row>
    <row r="511" spans="1:7" s="16" customFormat="1" ht="15.5" x14ac:dyDescent="0.35">
      <c r="A511" s="14"/>
      <c r="B511" s="85" t="s">
        <v>647</v>
      </c>
      <c r="C511" s="60" t="s">
        <v>576</v>
      </c>
      <c r="D511" s="86" t="s">
        <v>23</v>
      </c>
      <c r="E511" s="87">
        <v>20</v>
      </c>
      <c r="F511" s="88">
        <v>430271</v>
      </c>
      <c r="G511" s="63">
        <f t="shared" si="56"/>
        <v>8605420</v>
      </c>
    </row>
    <row r="512" spans="1:7" s="16" customFormat="1" ht="15.5" x14ac:dyDescent="0.35">
      <c r="A512" s="14"/>
      <c r="B512" s="85" t="s">
        <v>648</v>
      </c>
      <c r="C512" s="60" t="s">
        <v>577</v>
      </c>
      <c r="D512" s="86" t="s">
        <v>23</v>
      </c>
      <c r="E512" s="87">
        <v>2</v>
      </c>
      <c r="F512" s="88">
        <v>430272</v>
      </c>
      <c r="G512" s="63">
        <f t="shared" si="56"/>
        <v>860544</v>
      </c>
    </row>
    <row r="513" spans="1:7" s="16" customFormat="1" ht="15.5" x14ac:dyDescent="0.35">
      <c r="A513" s="14"/>
      <c r="B513" s="85" t="s">
        <v>649</v>
      </c>
      <c r="C513" s="60" t="s">
        <v>578</v>
      </c>
      <c r="D513" s="86" t="s">
        <v>23</v>
      </c>
      <c r="E513" s="87">
        <f>+E511+E512</f>
        <v>22</v>
      </c>
      <c r="F513" s="88">
        <v>85142</v>
      </c>
      <c r="G513" s="63">
        <f t="shared" si="56"/>
        <v>1873124</v>
      </c>
    </row>
    <row r="514" spans="1:7" s="16" customFormat="1" ht="15.5" x14ac:dyDescent="0.35">
      <c r="A514" s="14"/>
      <c r="B514" s="85" t="s">
        <v>650</v>
      </c>
      <c r="C514" s="60" t="s">
        <v>579</v>
      </c>
      <c r="D514" s="86" t="s">
        <v>23</v>
      </c>
      <c r="E514" s="87">
        <v>2</v>
      </c>
      <c r="F514" s="88">
        <v>839524</v>
      </c>
      <c r="G514" s="63">
        <f t="shared" si="56"/>
        <v>1679048</v>
      </c>
    </row>
    <row r="515" spans="1:7" s="16" customFormat="1" ht="15.5" x14ac:dyDescent="0.35">
      <c r="A515" s="14"/>
      <c r="B515" s="85" t="s">
        <v>651</v>
      </c>
      <c r="C515" s="60" t="s">
        <v>580</v>
      </c>
      <c r="D515" s="86" t="s">
        <v>23</v>
      </c>
      <c r="E515" s="87">
        <v>2</v>
      </c>
      <c r="F515" s="88">
        <v>588498</v>
      </c>
      <c r="G515" s="63">
        <f t="shared" si="56"/>
        <v>1176996</v>
      </c>
    </row>
    <row r="516" spans="1:7" s="16" customFormat="1" ht="15.5" x14ac:dyDescent="0.35">
      <c r="A516" s="14"/>
      <c r="B516" s="85" t="s">
        <v>652</v>
      </c>
      <c r="C516" s="60" t="s">
        <v>581</v>
      </c>
      <c r="D516" s="86" t="s">
        <v>23</v>
      </c>
      <c r="E516" s="87">
        <v>2</v>
      </c>
      <c r="F516" s="88">
        <v>488376</v>
      </c>
      <c r="G516" s="63">
        <f t="shared" si="56"/>
        <v>976752</v>
      </c>
    </row>
    <row r="517" spans="1:7" s="16" customFormat="1" ht="15.5" x14ac:dyDescent="0.35">
      <c r="A517" s="14"/>
      <c r="B517" s="85" t="s">
        <v>653</v>
      </c>
      <c r="C517" s="60" t="s">
        <v>582</v>
      </c>
      <c r="D517" s="86" t="s">
        <v>23</v>
      </c>
      <c r="E517" s="87">
        <v>4</v>
      </c>
      <c r="F517" s="88">
        <v>350540</v>
      </c>
      <c r="G517" s="63">
        <f t="shared" si="56"/>
        <v>1402160</v>
      </c>
    </row>
    <row r="518" spans="1:7" s="16" customFormat="1" ht="31" x14ac:dyDescent="0.35">
      <c r="A518" s="14"/>
      <c r="B518" s="85" t="s">
        <v>654</v>
      </c>
      <c r="C518" s="60" t="s">
        <v>583</v>
      </c>
      <c r="D518" s="86" t="s">
        <v>23</v>
      </c>
      <c r="E518" s="87">
        <v>4</v>
      </c>
      <c r="F518" s="88">
        <v>2935785</v>
      </c>
      <c r="G518" s="63">
        <f t="shared" si="56"/>
        <v>11743140</v>
      </c>
    </row>
    <row r="519" spans="1:7" s="16" customFormat="1" ht="15.5" x14ac:dyDescent="0.35">
      <c r="A519" s="14"/>
      <c r="B519" s="85" t="s">
        <v>655</v>
      </c>
      <c r="C519" s="60" t="s">
        <v>584</v>
      </c>
      <c r="D519" s="86" t="s">
        <v>36</v>
      </c>
      <c r="E519" s="87">
        <v>150</v>
      </c>
      <c r="F519" s="88">
        <v>33922</v>
      </c>
      <c r="G519" s="63">
        <f t="shared" si="56"/>
        <v>5088300</v>
      </c>
    </row>
    <row r="520" spans="1:7" s="16" customFormat="1" ht="15.5" x14ac:dyDescent="0.35">
      <c r="A520" s="14"/>
      <c r="B520" s="85" t="s">
        <v>656</v>
      </c>
      <c r="C520" s="60" t="s">
        <v>585</v>
      </c>
      <c r="D520" s="86" t="s">
        <v>36</v>
      </c>
      <c r="E520" s="87">
        <f>+E519*2</f>
        <v>300</v>
      </c>
      <c r="F520" s="88">
        <v>17232</v>
      </c>
      <c r="G520" s="63">
        <f t="shared" si="56"/>
        <v>5169600</v>
      </c>
    </row>
    <row r="521" spans="1:7" s="16" customFormat="1" ht="15.5" x14ac:dyDescent="0.35">
      <c r="A521" s="14"/>
      <c r="B521" s="85" t="s">
        <v>657</v>
      </c>
      <c r="C521" s="60" t="s">
        <v>586</v>
      </c>
      <c r="D521" s="86" t="s">
        <v>23</v>
      </c>
      <c r="E521" s="87">
        <v>24</v>
      </c>
      <c r="F521" s="88">
        <v>9193</v>
      </c>
      <c r="G521" s="63">
        <f t="shared" si="56"/>
        <v>220632</v>
      </c>
    </row>
    <row r="522" spans="1:7" ht="25" customHeight="1" x14ac:dyDescent="0.35">
      <c r="B522" s="70"/>
      <c r="C522" s="71"/>
      <c r="D522" s="71"/>
      <c r="E522" s="71"/>
      <c r="F522" s="72" t="s">
        <v>26</v>
      </c>
      <c r="G522" s="73">
        <f>SUM(G472:G521)</f>
        <v>240777392</v>
      </c>
    </row>
    <row r="523" spans="1:7" s="16" customFormat="1" ht="23.25" customHeight="1" x14ac:dyDescent="0.35">
      <c r="A523" s="14"/>
      <c r="B523" s="15">
        <v>16</v>
      </c>
      <c r="C523" s="254" t="s">
        <v>155</v>
      </c>
      <c r="D523" s="255"/>
      <c r="E523" s="255"/>
      <c r="F523" s="255"/>
      <c r="G523" s="69"/>
    </row>
    <row r="524" spans="1:7" s="16" customFormat="1" ht="24.65" customHeight="1" x14ac:dyDescent="0.35">
      <c r="A524" s="14"/>
      <c r="B524" s="27" t="s">
        <v>432</v>
      </c>
      <c r="C524" s="258" t="s">
        <v>160</v>
      </c>
      <c r="D524" s="259"/>
      <c r="E524" s="259"/>
      <c r="F524" s="259"/>
      <c r="G524" s="74"/>
    </row>
    <row r="525" spans="1:7" s="16" customFormat="1" ht="20" customHeight="1" x14ac:dyDescent="0.35">
      <c r="A525" s="14"/>
      <c r="B525" s="83" t="s">
        <v>433</v>
      </c>
      <c r="C525" s="55" t="s">
        <v>161</v>
      </c>
      <c r="D525" s="78" t="s">
        <v>11</v>
      </c>
      <c r="E525" s="84">
        <v>1</v>
      </c>
      <c r="F525" s="79">
        <v>71704808</v>
      </c>
      <c r="G525" s="58">
        <f t="shared" ref="G525:G533" si="57">F525*E525</f>
        <v>71704808</v>
      </c>
    </row>
    <row r="526" spans="1:7" s="16" customFormat="1" ht="20" customHeight="1" x14ac:dyDescent="0.35">
      <c r="A526" s="14"/>
      <c r="B526" s="85" t="s">
        <v>436</v>
      </c>
      <c r="C526" s="60" t="s">
        <v>162</v>
      </c>
      <c r="D526" s="86" t="s">
        <v>11</v>
      </c>
      <c r="E526" s="87">
        <v>1</v>
      </c>
      <c r="F526" s="88">
        <v>10883236</v>
      </c>
      <c r="G526" s="63">
        <f t="shared" si="57"/>
        <v>10883236</v>
      </c>
    </row>
    <row r="527" spans="1:7" s="16" customFormat="1" ht="20" customHeight="1" x14ac:dyDescent="0.35">
      <c r="A527" s="14"/>
      <c r="B527" s="85" t="s">
        <v>437</v>
      </c>
      <c r="C527" s="60" t="s">
        <v>163</v>
      </c>
      <c r="D527" s="86" t="s">
        <v>11</v>
      </c>
      <c r="E527" s="87">
        <v>1</v>
      </c>
      <c r="F527" s="88">
        <v>7998100</v>
      </c>
      <c r="G527" s="63">
        <f t="shared" si="57"/>
        <v>7998100</v>
      </c>
    </row>
    <row r="528" spans="1:7" s="16" customFormat="1" ht="20" customHeight="1" x14ac:dyDescent="0.35">
      <c r="A528" s="14"/>
      <c r="B528" s="85" t="s">
        <v>529</v>
      </c>
      <c r="C528" s="60" t="s">
        <v>164</v>
      </c>
      <c r="D528" s="86" t="s">
        <v>11</v>
      </c>
      <c r="E528" s="87">
        <v>1</v>
      </c>
      <c r="F528" s="88">
        <v>7998100</v>
      </c>
      <c r="G528" s="63">
        <f t="shared" si="57"/>
        <v>7998100</v>
      </c>
    </row>
    <row r="529" spans="1:7" s="16" customFormat="1" ht="20" customHeight="1" x14ac:dyDescent="0.35">
      <c r="A529" s="14"/>
      <c r="B529" s="85" t="s">
        <v>530</v>
      </c>
      <c r="C529" s="60" t="s">
        <v>165</v>
      </c>
      <c r="D529" s="86" t="s">
        <v>11</v>
      </c>
      <c r="E529" s="87">
        <v>1</v>
      </c>
      <c r="F529" s="88">
        <v>7998857</v>
      </c>
      <c r="G529" s="63">
        <f t="shared" si="57"/>
        <v>7998857</v>
      </c>
    </row>
    <row r="530" spans="1:7" s="16" customFormat="1" ht="20" customHeight="1" x14ac:dyDescent="0.35">
      <c r="A530" s="14"/>
      <c r="B530" s="85" t="s">
        <v>531</v>
      </c>
      <c r="C530" s="60" t="s">
        <v>166</v>
      </c>
      <c r="D530" s="86" t="s">
        <v>11</v>
      </c>
      <c r="E530" s="87">
        <v>1</v>
      </c>
      <c r="F530" s="88">
        <v>7998100</v>
      </c>
      <c r="G530" s="63">
        <f t="shared" si="57"/>
        <v>7998100</v>
      </c>
    </row>
    <row r="531" spans="1:7" s="16" customFormat="1" ht="20" customHeight="1" x14ac:dyDescent="0.35">
      <c r="A531" s="14"/>
      <c r="B531" s="85" t="s">
        <v>532</v>
      </c>
      <c r="C531" s="60" t="s">
        <v>167</v>
      </c>
      <c r="D531" s="86" t="s">
        <v>11</v>
      </c>
      <c r="E531" s="87">
        <v>1</v>
      </c>
      <c r="F531" s="88">
        <v>7998100</v>
      </c>
      <c r="G531" s="63">
        <f t="shared" si="57"/>
        <v>7998100</v>
      </c>
    </row>
    <row r="532" spans="1:7" s="16" customFormat="1" ht="20" customHeight="1" x14ac:dyDescent="0.35">
      <c r="A532" s="14"/>
      <c r="B532" s="85" t="s">
        <v>533</v>
      </c>
      <c r="C532" s="60" t="s">
        <v>168</v>
      </c>
      <c r="D532" s="86" t="s">
        <v>11</v>
      </c>
      <c r="E532" s="87">
        <v>1</v>
      </c>
      <c r="F532" s="88">
        <v>7998100</v>
      </c>
      <c r="G532" s="63">
        <f t="shared" si="57"/>
        <v>7998100</v>
      </c>
    </row>
    <row r="533" spans="1:7" s="16" customFormat="1" ht="20" customHeight="1" x14ac:dyDescent="0.35">
      <c r="A533" s="14"/>
      <c r="B533" s="85" t="s">
        <v>534</v>
      </c>
      <c r="C533" s="65" t="s">
        <v>169</v>
      </c>
      <c r="D533" s="80" t="s">
        <v>11</v>
      </c>
      <c r="E533" s="90">
        <v>1</v>
      </c>
      <c r="F533" s="82">
        <v>7998100</v>
      </c>
      <c r="G533" s="68">
        <f t="shared" si="57"/>
        <v>7998100</v>
      </c>
    </row>
    <row r="534" spans="1:7" s="16" customFormat="1" ht="24.65" customHeight="1" x14ac:dyDescent="0.35">
      <c r="A534" s="14"/>
      <c r="B534" s="27" t="s">
        <v>434</v>
      </c>
      <c r="C534" s="258" t="s">
        <v>170</v>
      </c>
      <c r="D534" s="259"/>
      <c r="E534" s="259"/>
      <c r="F534" s="259"/>
      <c r="G534" s="74"/>
    </row>
    <row r="535" spans="1:7" s="16" customFormat="1" ht="53.4" customHeight="1" x14ac:dyDescent="0.35">
      <c r="A535" s="14"/>
      <c r="B535" s="83" t="s">
        <v>435</v>
      </c>
      <c r="C535" s="55" t="s">
        <v>171</v>
      </c>
      <c r="D535" s="78" t="s">
        <v>23</v>
      </c>
      <c r="E535" s="84">
        <v>1</v>
      </c>
      <c r="F535" s="79">
        <v>18945240</v>
      </c>
      <c r="G535" s="58">
        <f t="shared" ref="G535:G536" si="58">F535*E535</f>
        <v>18945240</v>
      </c>
    </row>
    <row r="536" spans="1:7" s="16" customFormat="1" ht="35" customHeight="1" x14ac:dyDescent="0.35">
      <c r="A536" s="14"/>
      <c r="B536" s="85" t="s">
        <v>438</v>
      </c>
      <c r="C536" s="60" t="s">
        <v>172</v>
      </c>
      <c r="D536" s="86" t="s">
        <v>23</v>
      </c>
      <c r="E536" s="87">
        <v>20</v>
      </c>
      <c r="F536" s="88">
        <v>6153653</v>
      </c>
      <c r="G536" s="63">
        <f t="shared" si="58"/>
        <v>123073060</v>
      </c>
    </row>
    <row r="537" spans="1:7" s="16" customFormat="1" ht="20" customHeight="1" x14ac:dyDescent="0.35">
      <c r="A537" s="14"/>
      <c r="B537" s="70"/>
      <c r="C537" s="71"/>
      <c r="D537" s="71"/>
      <c r="E537" s="71"/>
      <c r="F537" s="72"/>
      <c r="G537" s="73">
        <f>SUM(G525:G536)</f>
        <v>280593801</v>
      </c>
    </row>
    <row r="538" spans="1:7" s="16" customFormat="1" ht="25" customHeight="1" x14ac:dyDescent="0.35">
      <c r="A538" s="14"/>
      <c r="B538" s="15">
        <v>17</v>
      </c>
      <c r="C538" s="254" t="s">
        <v>173</v>
      </c>
      <c r="D538" s="255"/>
      <c r="E538" s="255"/>
      <c r="F538" s="255"/>
      <c r="G538" s="69"/>
    </row>
    <row r="539" spans="1:7" s="16" customFormat="1" ht="25" customHeight="1" x14ac:dyDescent="0.35">
      <c r="A539" s="14"/>
      <c r="B539" s="85" t="s">
        <v>439</v>
      </c>
      <c r="C539" s="60" t="s">
        <v>174</v>
      </c>
      <c r="D539" s="86" t="s">
        <v>175</v>
      </c>
      <c r="E539" s="87">
        <v>5</v>
      </c>
      <c r="F539" s="88">
        <v>5345500</v>
      </c>
      <c r="G539" s="63">
        <f t="shared" ref="G539" si="59">F539*E539</f>
        <v>26727500</v>
      </c>
    </row>
    <row r="540" spans="1:7" ht="25" customHeight="1" x14ac:dyDescent="0.35">
      <c r="B540" s="260" t="s">
        <v>26</v>
      </c>
      <c r="C540" s="261"/>
      <c r="D540" s="261"/>
      <c r="E540" s="261"/>
      <c r="F540" s="262"/>
      <c r="G540" s="73">
        <f>SUM(G539:G539)</f>
        <v>26727500</v>
      </c>
    </row>
    <row r="541" spans="1:7" s="16" customFormat="1" ht="12" customHeight="1" x14ac:dyDescent="0.35">
      <c r="A541" s="14"/>
    </row>
    <row r="542" spans="1:7" ht="32.15" customHeight="1" x14ac:dyDescent="0.35">
      <c r="B542" s="104"/>
      <c r="C542" s="247" t="s">
        <v>445</v>
      </c>
      <c r="D542" s="247"/>
      <c r="E542" s="247"/>
      <c r="F542" s="248"/>
      <c r="G542" s="105">
        <f>SUM(G253:G540)/2</f>
        <v>9312133179.7456398</v>
      </c>
    </row>
    <row r="543" spans="1:7" s="16" customFormat="1" ht="18.649999999999999" customHeight="1" x14ac:dyDescent="0.35">
      <c r="A543" s="14"/>
    </row>
    <row r="544" spans="1:7" ht="30.9" customHeight="1" x14ac:dyDescent="0.35">
      <c r="B544" s="33"/>
      <c r="C544" s="256" t="s">
        <v>446</v>
      </c>
      <c r="D544" s="256"/>
      <c r="E544" s="256"/>
      <c r="F544" s="257"/>
      <c r="G544" s="30">
        <f>G248+G542</f>
        <v>12040856152.379494</v>
      </c>
    </row>
    <row r="545" spans="1:7" ht="13.75" customHeight="1" x14ac:dyDescent="0.35">
      <c r="C545" s="34"/>
      <c r="D545" s="35"/>
      <c r="E545" s="36"/>
      <c r="F545" s="37"/>
      <c r="G545" s="37"/>
    </row>
    <row r="546" spans="1:7" ht="13.75" customHeight="1" x14ac:dyDescent="0.35">
      <c r="C546" s="34"/>
      <c r="D546" s="35"/>
      <c r="E546" s="36"/>
      <c r="F546" s="37"/>
      <c r="G546" s="37"/>
    </row>
    <row r="547" spans="1:7" ht="25" customHeight="1" x14ac:dyDescent="0.35">
      <c r="B547" s="38"/>
      <c r="C547" s="252" t="s">
        <v>209</v>
      </c>
      <c r="D547" s="252"/>
      <c r="E547" s="252"/>
      <c r="F547" s="253"/>
      <c r="G547" s="39">
        <f>SUM(G548:G550)</f>
        <v>3612256845.7138481</v>
      </c>
    </row>
    <row r="548" spans="1:7" ht="25" customHeight="1" x14ac:dyDescent="0.35">
      <c r="B548" s="40"/>
      <c r="C548" s="41" t="s">
        <v>176</v>
      </c>
      <c r="D548" s="42"/>
      <c r="E548" s="43"/>
      <c r="F548" s="44">
        <v>0.24</v>
      </c>
      <c r="G548" s="45">
        <f>$G$544*F548</f>
        <v>2889805476.5710783</v>
      </c>
    </row>
    <row r="549" spans="1:7" ht="25" customHeight="1" x14ac:dyDescent="0.35">
      <c r="B549" s="46"/>
      <c r="C549" s="47" t="s">
        <v>177</v>
      </c>
      <c r="D549" s="48"/>
      <c r="E549" s="49"/>
      <c r="F549" s="50">
        <v>0.01</v>
      </c>
      <c r="G549" s="45">
        <f>$G$544*F549</f>
        <v>120408561.52379493</v>
      </c>
    </row>
    <row r="550" spans="1:7" ht="25" customHeight="1" x14ac:dyDescent="0.35">
      <c r="B550" s="46"/>
      <c r="C550" s="47" t="s">
        <v>178</v>
      </c>
      <c r="D550" s="48"/>
      <c r="E550" s="49"/>
      <c r="F550" s="50">
        <v>0.05</v>
      </c>
      <c r="G550" s="45">
        <f>$G$544*F550</f>
        <v>602042807.61897469</v>
      </c>
    </row>
    <row r="551" spans="1:7" ht="11.4" customHeight="1" x14ac:dyDescent="0.35">
      <c r="C551" s="34"/>
      <c r="D551" s="35"/>
      <c r="E551" s="36"/>
      <c r="F551" s="37"/>
      <c r="G551" s="37"/>
    </row>
    <row r="552" spans="1:7" ht="32.15" customHeight="1" x14ac:dyDescent="0.35">
      <c r="B552" s="104"/>
      <c r="C552" s="247" t="s">
        <v>447</v>
      </c>
      <c r="D552" s="247"/>
      <c r="E552" s="247"/>
      <c r="F552" s="248"/>
      <c r="G552" s="105">
        <f>G544+G547</f>
        <v>15653112998.093342</v>
      </c>
    </row>
    <row r="553" spans="1:7" ht="25" customHeight="1" x14ac:dyDescent="0.35">
      <c r="C553" s="34"/>
      <c r="D553" s="35"/>
      <c r="E553" s="36"/>
      <c r="F553" s="37"/>
      <c r="G553" s="37"/>
    </row>
    <row r="554" spans="1:7" ht="13.75" customHeight="1" x14ac:dyDescent="0.35">
      <c r="C554" s="34"/>
      <c r="D554" s="35"/>
      <c r="E554" s="36"/>
      <c r="F554" s="37"/>
      <c r="G554" s="37"/>
    </row>
    <row r="555" spans="1:7" s="11" customFormat="1" ht="31.75" customHeight="1" x14ac:dyDescent="0.35">
      <c r="B555" s="106" t="s">
        <v>448</v>
      </c>
      <c r="C555" s="249" t="s">
        <v>449</v>
      </c>
      <c r="D555" s="250"/>
      <c r="E555" s="250"/>
      <c r="F555" s="250"/>
      <c r="G555" s="251"/>
    </row>
    <row r="556" spans="1:7" ht="16.25" customHeight="1" x14ac:dyDescent="0.35">
      <c r="C556" s="34"/>
      <c r="D556" s="35"/>
      <c r="E556" s="36"/>
      <c r="F556" s="37"/>
      <c r="G556" s="37"/>
    </row>
    <row r="557" spans="1:7" s="16" customFormat="1" ht="23.25" customHeight="1" x14ac:dyDescent="0.35">
      <c r="A557" s="14"/>
      <c r="B557" s="15">
        <v>1</v>
      </c>
      <c r="C557" s="254" t="s">
        <v>213</v>
      </c>
      <c r="D557" s="255"/>
      <c r="E557" s="255"/>
      <c r="F557" s="255"/>
      <c r="G557" s="69"/>
    </row>
    <row r="558" spans="1:7" s="16" customFormat="1" ht="59.4" customHeight="1" x14ac:dyDescent="0.35">
      <c r="A558" s="14"/>
      <c r="B558" s="25" t="s">
        <v>193</v>
      </c>
      <c r="C558" s="18" t="s">
        <v>301</v>
      </c>
      <c r="D558" s="23" t="s">
        <v>23</v>
      </c>
      <c r="E558" s="26">
        <v>2</v>
      </c>
      <c r="F558" s="24">
        <v>292507738</v>
      </c>
      <c r="G558" s="21">
        <f t="shared" ref="G558" si="60">F558*E558</f>
        <v>585015476</v>
      </c>
    </row>
    <row r="559" spans="1:7" ht="25" customHeight="1" x14ac:dyDescent="0.35">
      <c r="B559" s="70"/>
      <c r="C559" s="71"/>
      <c r="D559" s="71"/>
      <c r="E559" s="71"/>
      <c r="F559" s="72" t="s">
        <v>26</v>
      </c>
      <c r="G559" s="73">
        <f>SUM(G557:G558)</f>
        <v>585015476</v>
      </c>
    </row>
    <row r="560" spans="1:7" ht="19.75" customHeight="1" x14ac:dyDescent="0.35"/>
    <row r="561" spans="2:9" ht="25" customHeight="1" x14ac:dyDescent="0.35">
      <c r="B561" s="15">
        <v>2</v>
      </c>
      <c r="C561" s="254" t="s">
        <v>561</v>
      </c>
      <c r="D561" s="255"/>
      <c r="E561" s="255"/>
      <c r="F561" s="255"/>
      <c r="G561" s="69"/>
    </row>
    <row r="562" spans="2:9" ht="25" customHeight="1" x14ac:dyDescent="0.35">
      <c r="B562" s="85" t="s">
        <v>28</v>
      </c>
      <c r="C562" s="60" t="s">
        <v>442</v>
      </c>
      <c r="D562" s="86" t="s">
        <v>23</v>
      </c>
      <c r="E562" s="87">
        <v>1</v>
      </c>
      <c r="F562" s="88">
        <v>4600943.666666667</v>
      </c>
      <c r="G562" s="63">
        <f t="shared" ref="G562" si="61">F562*E562</f>
        <v>4600943.666666667</v>
      </c>
    </row>
    <row r="563" spans="2:9" ht="27.65" customHeight="1" x14ac:dyDescent="0.35">
      <c r="B563" s="85" t="s">
        <v>30</v>
      </c>
      <c r="C563" s="60" t="s">
        <v>467</v>
      </c>
      <c r="D563" s="86" t="s">
        <v>23</v>
      </c>
      <c r="E563" s="87">
        <v>1</v>
      </c>
      <c r="F563" s="88">
        <v>480000000</v>
      </c>
      <c r="G563" s="63">
        <f>F563*E563</f>
        <v>480000000</v>
      </c>
    </row>
    <row r="564" spans="2:9" ht="25" customHeight="1" x14ac:dyDescent="0.35">
      <c r="B564" s="70"/>
      <c r="C564" s="71"/>
      <c r="D564" s="71"/>
      <c r="E564" s="71"/>
      <c r="F564" s="72" t="s">
        <v>26</v>
      </c>
      <c r="G564" s="73">
        <f>SUM(G562:G563)</f>
        <v>484600943.66666669</v>
      </c>
    </row>
    <row r="565" spans="2:9" ht="25" customHeight="1" x14ac:dyDescent="0.35"/>
    <row r="566" spans="2:9" ht="25" customHeight="1" x14ac:dyDescent="0.35">
      <c r="B566" s="15">
        <v>3</v>
      </c>
      <c r="C566" s="254" t="s">
        <v>454</v>
      </c>
      <c r="D566" s="255"/>
      <c r="E566" s="255"/>
      <c r="F566" s="255"/>
      <c r="G566" s="69"/>
    </row>
    <row r="567" spans="2:9" ht="25" customHeight="1" x14ac:dyDescent="0.35">
      <c r="B567" s="85" t="s">
        <v>202</v>
      </c>
      <c r="C567" s="60" t="s">
        <v>440</v>
      </c>
      <c r="D567" s="86" t="s">
        <v>23</v>
      </c>
      <c r="E567" s="87">
        <v>1</v>
      </c>
      <c r="F567" s="88">
        <v>17204215</v>
      </c>
      <c r="G567" s="63">
        <f t="shared" ref="G567:G569" si="62">F567*E567</f>
        <v>17204215</v>
      </c>
    </row>
    <row r="568" spans="2:9" ht="25" customHeight="1" x14ac:dyDescent="0.35">
      <c r="B568" s="85" t="s">
        <v>203</v>
      </c>
      <c r="C568" s="60" t="s">
        <v>441</v>
      </c>
      <c r="D568" s="86" t="s">
        <v>23</v>
      </c>
      <c r="E568" s="87">
        <v>1</v>
      </c>
      <c r="F568" s="88">
        <v>719791</v>
      </c>
      <c r="G568" s="63">
        <f t="shared" si="62"/>
        <v>719791</v>
      </c>
    </row>
    <row r="569" spans="2:9" ht="25" customHeight="1" x14ac:dyDescent="0.35">
      <c r="B569" s="85" t="s">
        <v>217</v>
      </c>
      <c r="C569" s="60" t="s">
        <v>442</v>
      </c>
      <c r="D569" s="86" t="s">
        <v>23</v>
      </c>
      <c r="E569" s="87">
        <v>1</v>
      </c>
      <c r="F569" s="88">
        <v>8602109</v>
      </c>
      <c r="G569" s="63">
        <f t="shared" si="62"/>
        <v>8602109</v>
      </c>
    </row>
    <row r="570" spans="2:9" ht="25" customHeight="1" x14ac:dyDescent="0.35">
      <c r="B570" s="70" t="s">
        <v>26</v>
      </c>
      <c r="C570" s="71"/>
      <c r="D570" s="71"/>
      <c r="E570" s="71"/>
      <c r="F570" s="72"/>
      <c r="G570" s="73">
        <f>SUM(G567:G569)</f>
        <v>26526115</v>
      </c>
    </row>
    <row r="571" spans="2:9" ht="25" customHeight="1" x14ac:dyDescent="0.35">
      <c r="C571" s="34"/>
      <c r="D571" s="35"/>
      <c r="E571" s="36"/>
      <c r="F571" s="37"/>
      <c r="G571" s="37"/>
    </row>
    <row r="572" spans="2:9" ht="32.15" customHeight="1" x14ac:dyDescent="0.35">
      <c r="B572" s="104"/>
      <c r="C572" s="247" t="s">
        <v>450</v>
      </c>
      <c r="D572" s="247"/>
      <c r="E572" s="247"/>
      <c r="F572" s="248"/>
      <c r="G572" s="105">
        <f>SUM(G558:G570)/2</f>
        <v>1096142534.6666667</v>
      </c>
    </row>
    <row r="573" spans="2:9" ht="12.65" customHeight="1" x14ac:dyDescent="0.35">
      <c r="C573" s="34"/>
      <c r="D573" s="35"/>
      <c r="E573" s="36"/>
      <c r="F573" s="37"/>
      <c r="G573" s="37"/>
    </row>
    <row r="574" spans="2:9" ht="25" customHeight="1" x14ac:dyDescent="0.35">
      <c r="B574" s="38"/>
      <c r="C574" s="252" t="s">
        <v>451</v>
      </c>
      <c r="D574" s="252"/>
      <c r="E574" s="252"/>
      <c r="F574" s="253"/>
      <c r="G574" s="39">
        <f>SUM(G575)</f>
        <v>197305656.24000001</v>
      </c>
      <c r="I574" s="51"/>
    </row>
    <row r="575" spans="2:9" ht="25" customHeight="1" x14ac:dyDescent="0.35">
      <c r="B575" s="40"/>
      <c r="C575" s="41" t="s">
        <v>176</v>
      </c>
      <c r="D575" s="42"/>
      <c r="E575" s="43"/>
      <c r="F575" s="44">
        <v>0.18</v>
      </c>
      <c r="G575" s="45">
        <f>G572*F575</f>
        <v>197305656.24000001</v>
      </c>
    </row>
    <row r="576" spans="2:9" ht="15" customHeight="1" x14ac:dyDescent="0.35">
      <c r="C576" s="34"/>
      <c r="D576" s="35"/>
      <c r="E576" s="36"/>
      <c r="F576" s="37"/>
      <c r="G576" s="37"/>
    </row>
    <row r="577" spans="2:8" ht="32.15" customHeight="1" x14ac:dyDescent="0.35">
      <c r="B577" s="104"/>
      <c r="C577" s="247" t="s">
        <v>452</v>
      </c>
      <c r="D577" s="247"/>
      <c r="E577" s="247"/>
      <c r="F577" s="248"/>
      <c r="G577" s="105">
        <f>G572+G574</f>
        <v>1293448190.9066668</v>
      </c>
    </row>
    <row r="578" spans="2:8" ht="16.25" customHeight="1" x14ac:dyDescent="0.35">
      <c r="C578" s="34"/>
      <c r="D578" s="35"/>
      <c r="E578" s="36"/>
      <c r="F578" s="37"/>
      <c r="G578" s="37"/>
    </row>
    <row r="579" spans="2:8" ht="34.25" customHeight="1" x14ac:dyDescent="0.35">
      <c r="B579" s="243" t="s">
        <v>210</v>
      </c>
      <c r="C579" s="244"/>
      <c r="D579" s="244"/>
      <c r="E579" s="244"/>
      <c r="F579" s="244"/>
      <c r="G579" s="113">
        <f>G552+G577</f>
        <v>16946561189.000008</v>
      </c>
      <c r="H579" s="52"/>
    </row>
    <row r="580" spans="2:8" ht="19.75" customHeight="1" x14ac:dyDescent="0.35"/>
    <row r="581" spans="2:8" ht="19.75" customHeight="1" x14ac:dyDescent="0.35"/>
    <row r="582" spans="2:8" ht="93.65" customHeight="1" x14ac:dyDescent="0.35">
      <c r="B582" s="53" t="s">
        <v>179</v>
      </c>
      <c r="C582" s="245" t="s">
        <v>180</v>
      </c>
      <c r="D582" s="245"/>
      <c r="E582" s="245"/>
      <c r="F582" s="245"/>
      <c r="G582" s="246"/>
    </row>
    <row r="586" spans="2:8" ht="40.75" customHeight="1" x14ac:dyDescent="0.35">
      <c r="G586" s="107">
        <v>16946561189</v>
      </c>
    </row>
    <row r="588" spans="2:8" ht="30" customHeight="1" x14ac:dyDescent="0.35">
      <c r="G588" s="108">
        <f>+G579-G586</f>
        <v>0</v>
      </c>
    </row>
  </sheetData>
  <mergeCells count="90">
    <mergeCell ref="C524:F524"/>
    <mergeCell ref="D11:G11"/>
    <mergeCell ref="C2:G2"/>
    <mergeCell ref="C3:G3"/>
    <mergeCell ref="C4:G4"/>
    <mergeCell ref="B7:G7"/>
    <mergeCell ref="D9:G9"/>
    <mergeCell ref="D13:G13"/>
    <mergeCell ref="B15:G15"/>
    <mergeCell ref="C18:G18"/>
    <mergeCell ref="C19:F19"/>
    <mergeCell ref="C30:F30"/>
    <mergeCell ref="C44:F44"/>
    <mergeCell ref="C60:F60"/>
    <mergeCell ref="C36:F36"/>
    <mergeCell ref="C37:F37"/>
    <mergeCell ref="C39:F39"/>
    <mergeCell ref="C205:F205"/>
    <mergeCell ref="C206:F206"/>
    <mergeCell ref="C320:F320"/>
    <mergeCell ref="C470:F470"/>
    <mergeCell ref="C336:F336"/>
    <mergeCell ref="C353:F353"/>
    <mergeCell ref="C297:F297"/>
    <mergeCell ref="C235:F235"/>
    <mergeCell ref="C239:F239"/>
    <mergeCell ref="C244:F244"/>
    <mergeCell ref="C290:F290"/>
    <mergeCell ref="C294:F294"/>
    <mergeCell ref="C349:F349"/>
    <mergeCell ref="C392:F392"/>
    <mergeCell ref="C264:F264"/>
    <mergeCell ref="C270:F270"/>
    <mergeCell ref="C106:F106"/>
    <mergeCell ref="C111:F111"/>
    <mergeCell ref="C116:F116"/>
    <mergeCell ref="C66:F66"/>
    <mergeCell ref="C82:F82"/>
    <mergeCell ref="C95:F95"/>
    <mergeCell ref="C99:F99"/>
    <mergeCell ref="C130:F130"/>
    <mergeCell ref="C131:F131"/>
    <mergeCell ref="C135:F135"/>
    <mergeCell ref="C144:F144"/>
    <mergeCell ref="C314:F314"/>
    <mergeCell ref="C195:F195"/>
    <mergeCell ref="C202:F202"/>
    <mergeCell ref="C230:F230"/>
    <mergeCell ref="C231:F231"/>
    <mergeCell ref="C164:F164"/>
    <mergeCell ref="C172:F172"/>
    <mergeCell ref="C173:F173"/>
    <mergeCell ref="C192:F192"/>
    <mergeCell ref="C248:F248"/>
    <mergeCell ref="C251:G251"/>
    <mergeCell ref="C252:F252"/>
    <mergeCell ref="C538:F538"/>
    <mergeCell ref="B540:F540"/>
    <mergeCell ref="C271:F271"/>
    <mergeCell ref="C273:F273"/>
    <mergeCell ref="C279:F279"/>
    <mergeCell ref="C360:F360"/>
    <mergeCell ref="C373:F373"/>
    <mergeCell ref="C378:F378"/>
    <mergeCell ref="C445:F445"/>
    <mergeCell ref="C464:F464"/>
    <mergeCell ref="C444:F444"/>
    <mergeCell ref="C534:F534"/>
    <mergeCell ref="C471:F471"/>
    <mergeCell ref="C509:F509"/>
    <mergeCell ref="C467:F467"/>
    <mergeCell ref="C523:F523"/>
    <mergeCell ref="C393:F393"/>
    <mergeCell ref="C397:F397"/>
    <mergeCell ref="C411:F411"/>
    <mergeCell ref="C430:F430"/>
    <mergeCell ref="C435:F435"/>
    <mergeCell ref="B579:F579"/>
    <mergeCell ref="C582:G582"/>
    <mergeCell ref="C542:F542"/>
    <mergeCell ref="C552:F552"/>
    <mergeCell ref="C555:G555"/>
    <mergeCell ref="C572:F572"/>
    <mergeCell ref="C574:F574"/>
    <mergeCell ref="C577:F577"/>
    <mergeCell ref="C566:F566"/>
    <mergeCell ref="C544:F544"/>
    <mergeCell ref="C547:F547"/>
    <mergeCell ref="C561:F561"/>
    <mergeCell ref="C557:F557"/>
  </mergeCells>
  <phoneticPr fontId="39" type="noConversion"/>
  <printOptions horizontalCentered="1"/>
  <pageMargins left="0.35433070866141736" right="0.23622047244094491" top="0.74803149606299213" bottom="0.74803149606299213" header="0.31496062992125984" footer="0.31496062992125984"/>
  <pageSetup scale="55" orientation="portrait" r:id="rId1"/>
  <headerFooter>
    <oddFooter>&amp;R&amp;P/&amp;N</oddFooter>
  </headerFooter>
  <rowBreaks count="20" manualBreakCount="20">
    <brk id="43" max="7" man="1"/>
    <brk id="67" max="7" man="1"/>
    <brk id="92" max="7" man="1"/>
    <brk id="115" max="7" man="1"/>
    <brk id="143" max="7" man="1"/>
    <brk id="181" max="7" man="1"/>
    <brk id="211" max="7" man="1"/>
    <brk id="238" max="7" man="1"/>
    <brk id="249" max="7" man="1"/>
    <brk id="276" max="7" man="1"/>
    <brk id="293" max="7" man="1"/>
    <brk id="316" max="7" man="1"/>
    <brk id="335" max="7" man="1"/>
    <brk id="364" max="7" man="1"/>
    <brk id="380" max="7" man="1"/>
    <brk id="405" max="7" man="1"/>
    <brk id="436" max="7" man="1"/>
    <brk id="473" max="7" man="1"/>
    <brk id="508" max="7" man="1"/>
    <brk id="545" max="7" man="1"/>
  </rowBreaks>
  <ignoredErrors>
    <ignoredError sqref="B30:G34 C29:E29 B36:G42 B44:G44 G64 B66:G77 B82:G93 B95:G104 B106:G109 B111:G111 B116:G128 B130:G163 B172:G178 B195:G200 B202:G203 C231:G231 C245:G245 B247:G247 B264:G268 B270:G294 C397:G397 C468:G468 B249:G249 B248 C262:D262 D251:G251 C539:G539 B545:G545 D248:F248 B544 D544:F544 B548:F550 B547 D547:F547 B575:F575 B551:G551 B574 D574:F574 B576:G576 B579:F579 B60:G60 G61 B295:D295 F295:G295 B20:D26 B540 B112:D114 C239:G239 G232:G234 G240:G242 F20:G28 G164 C165:G170 F112:G114 C27:D28 B193:D193 F193:G193 B192:G192 B179:D191 F179:G191 C523:G523 C524:G524 G525:G533 C538:G538 C230:G230 C235:G235 C236:G238 C244:G244 B252:G252 C258:D258 F262 C411:G411 C400:D409 F398:G410 C435:G435 C414:D429 F412:G429 C438:D442 F436:G442 C467:G467 C78:G80 C349:G349 G358 B253:D257 F253:G257 F258:G258 C392:G392 C393:G393 C394:G394 C395:G395 C396:G396 C398:D398 C399:D399 C410:D410 C412:D412 C413:D413 C430:G430 C431:G431 C432:G432 C433:G434 C436:D436 C437:D437"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0 Programacion</vt:lpstr>
      <vt:lpstr>Propuesta Economica (OFICIAL)</vt:lpstr>
      <vt:lpstr>'0 Programacion'!Área_de_impresión</vt:lpstr>
      <vt:lpstr>'Propuesta Economica (OFICIAL)'!Área_de_impresión</vt:lpstr>
      <vt:lpstr>'Propuesta Economica (OFICIAL)'!Títulos_a_imprimir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 Villero</dc:creator>
  <cp:lastModifiedBy>VERONICA ARGOTE PABA</cp:lastModifiedBy>
  <cp:lastPrinted>2026-05-27T11:04:54Z</cp:lastPrinted>
  <dcterms:created xsi:type="dcterms:W3CDTF">2026-03-24T21:42:12Z</dcterms:created>
  <dcterms:modified xsi:type="dcterms:W3CDTF">2026-06-01T00:19:04Z</dcterms:modified>
</cp:coreProperties>
</file>