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nidades compartidas\GERENCIAS DEPARTAMENTALES 2026\PLANES DE BIENESTAR 2026\CASANARE\DOCUMENTOS PARA RADICAR\"/>
    </mc:Choice>
  </mc:AlternateContent>
  <bookViews>
    <workbookView xWindow="0" yWindow="0" windowWidth="13920" windowHeight="9285"/>
  </bookViews>
  <sheets>
    <sheet name="Estudio de Mercado" sheetId="1" r:id="rId1"/>
  </sheets>
  <definedNames>
    <definedName name="_GoBack" localSheetId="0">'Estudio de Mercado'!#REF!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8" i="1"/>
  <c r="J13" i="1"/>
  <c r="G7" i="1"/>
  <c r="J7" i="1" s="1"/>
  <c r="I7" i="1"/>
  <c r="F9" i="1" l="1"/>
  <c r="F10" i="1"/>
  <c r="F11" i="1"/>
  <c r="F12" i="1"/>
  <c r="F8" i="1"/>
  <c r="F7" i="1"/>
  <c r="C11" i="1"/>
  <c r="C12" i="1"/>
  <c r="C9" i="1"/>
  <c r="C10" i="1"/>
  <c r="C8" i="1"/>
  <c r="K12" i="1" l="1"/>
  <c r="K11" i="1"/>
  <c r="K10" i="1"/>
  <c r="K9" i="1"/>
  <c r="K8" i="1"/>
  <c r="K13" i="1" l="1"/>
  <c r="K14" i="1" s="1"/>
  <c r="G13" i="1"/>
  <c r="L13" i="1" l="1"/>
</calcChain>
</file>

<file path=xl/sharedStrings.xml><?xml version="1.0" encoding="utf-8"?>
<sst xmlns="http://schemas.openxmlformats.org/spreadsheetml/2006/main" count="23" uniqueCount="21">
  <si>
    <t>CANTIDAD</t>
  </si>
  <si>
    <t xml:space="preserve">ITEM </t>
  </si>
  <si>
    <t>PROMEDIO</t>
  </si>
  <si>
    <t>TOTAL:</t>
  </si>
  <si>
    <t xml:space="preserve">Código: </t>
  </si>
  <si>
    <t>Versión:</t>
  </si>
  <si>
    <t>F-A-3013-19</t>
  </si>
  <si>
    <t>Proceso de Gestión de Contratación 
Formato Estudio de Mercado</t>
  </si>
  <si>
    <t xml:space="preserve">TOTAL PRESUPUESTO ASIGNADO </t>
  </si>
  <si>
    <t>DIFERENCIA</t>
  </si>
  <si>
    <t>ESTUDIO DE MERCADO CASANARE 2026</t>
  </si>
  <si>
    <t>Jornada de Integración</t>
  </si>
  <si>
    <t>Vamos a Cine</t>
  </si>
  <si>
    <t>Caminata Ecologica</t>
  </si>
  <si>
    <t>Actividad de Integración para hijos de funcionarios</t>
  </si>
  <si>
    <t xml:space="preserve">Jornada de aventura y recreación </t>
  </si>
  <si>
    <t>OPERADORES E INVERSIONISTAS</t>
  </si>
  <si>
    <t>CORSERVICS - CORPORACION INTEGRAL DE SERVICIOS DE COLOMBIA</t>
  </si>
  <si>
    <t>SHAUM&amp;CO INVERSIONES SHAUM</t>
  </si>
  <si>
    <t xml:space="preserve">VALOR UNITARIO 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</si>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</sst>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/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6" xfId="0" applyFont="1" applyBorder="1"/>
    <xf numFmtId="44" fontId="0" fillId="0" borderId="0" xfId="0" applyNumberFormat="1"/>
    <xf numFmtId="164" fontId="4" fillId="0" borderId="0" xfId="0" applyNumberFormat="1" applyFont="1"/>
    <xf numFmtId="4" fontId="0" fillId="0" borderId="0" xfId="0" applyNumberFormat="1"/>
    <xf numFmtId="0" fontId="8" fillId="0" borderId="1" xfId="0" applyFont="1" applyBorder="1"/>
    <xf numFmtId="44" fontId="8" fillId="0" borderId="1" xfId="1" applyFont="1" applyBorder="1"/>
    <xf numFmtId="0" fontId="8" fillId="0" borderId="22" xfId="0" applyFont="1" applyBorder="1"/>
    <xf numFmtId="44" fontId="8" fillId="0" borderId="23" xfId="0" applyNumberFormat="1" applyFont="1" applyBorder="1"/>
    <xf numFmtId="0" fontId="8" fillId="0" borderId="21" xfId="0" applyFont="1" applyBorder="1"/>
    <xf numFmtId="0" fontId="4" fillId="0" borderId="0" xfId="0" applyFont="1" applyAlignment="1">
      <alignment vertical="center" wrapText="1"/>
    </xf>
    <xf numFmtId="0" fontId="2" fillId="0" borderId="32" xfId="0" applyFont="1" applyBorder="1" applyAlignment="1">
      <alignment vertical="center" wrapText="1"/>
    </xf>
    <xf numFmtId="4" fontId="4" fillId="0" borderId="1" xfId="0" applyNumberFormat="1" applyFont="1" applyBorder="1"/>
    <xf numFmtId="0" fontId="1" fillId="0" borderId="9" xfId="0" applyFont="1" applyBorder="1"/>
    <xf numFmtId="0" fontId="4" fillId="0" borderId="3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center"/>
    </xf>
    <xf numFmtId="0" fontId="2" fillId="0" borderId="35" xfId="0" applyFont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/>
    </xf>
    <xf numFmtId="0" fontId="1" fillId="0" borderId="36" xfId="0" applyFont="1" applyBorder="1"/>
    <xf numFmtId="164" fontId="1" fillId="0" borderId="8" xfId="0" applyNumberFormat="1" applyFont="1" applyBorder="1"/>
    <xf numFmtId="44" fontId="0" fillId="0" borderId="0" xfId="1" applyFont="1"/>
    <xf numFmtId="0" fontId="2" fillId="0" borderId="37" xfId="0" applyFont="1" applyBorder="1" applyAlignment="1">
      <alignment vertical="center" wrapText="1"/>
    </xf>
    <xf numFmtId="164" fontId="9" fillId="0" borderId="38" xfId="0" applyNumberFormat="1" applyFont="1" applyBorder="1" applyAlignment="1">
      <alignment horizontal="right" vertical="center" wrapText="1"/>
    </xf>
    <xf numFmtId="0" fontId="1" fillId="0" borderId="12" xfId="0" applyFont="1" applyBorder="1"/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4" fontId="4" fillId="0" borderId="6" xfId="0" applyNumberFormat="1" applyFont="1" applyBorder="1"/>
    <xf numFmtId="164" fontId="9" fillId="0" borderId="40" xfId="0" applyNumberFormat="1" applyFont="1" applyBorder="1" applyAlignment="1">
      <alignment horizontal="right" vertical="center" wrapText="1"/>
    </xf>
    <xf numFmtId="0" fontId="2" fillId="0" borderId="41" xfId="0" applyFont="1" applyBorder="1" applyAlignment="1">
      <alignment vertical="center" wrapText="1"/>
    </xf>
    <xf numFmtId="44" fontId="4" fillId="0" borderId="1" xfId="1" applyFont="1" applyBorder="1"/>
    <xf numFmtId="0" fontId="2" fillId="0" borderId="38" xfId="0" applyFont="1" applyBorder="1" applyAlignment="1">
      <alignment vertical="center" wrapText="1"/>
    </xf>
    <xf numFmtId="164" fontId="1" fillId="0" borderId="37" xfId="0" applyNumberFormat="1" applyFont="1" applyBorder="1"/>
    <xf numFmtId="44" fontId="0" fillId="0" borderId="4" xfId="1" applyFont="1" applyBorder="1"/>
    <xf numFmtId="0" fontId="1" fillId="0" borderId="5" xfId="0" applyFont="1" applyBorder="1"/>
    <xf numFmtId="164" fontId="1" fillId="0" borderId="7" xfId="0" applyNumberFormat="1" applyFont="1" applyBorder="1"/>
    <xf numFmtId="164" fontId="4" fillId="0" borderId="43" xfId="0" applyNumberFormat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64" fontId="1" fillId="5" borderId="39" xfId="0" applyNumberFormat="1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0</xdr:row>
      <xdr:rowOff>13607</xdr:rowOff>
    </xdr:from>
    <xdr:to>
      <xdr:col>0</xdr:col>
      <xdr:colOff>3001291</xdr:colOff>
      <xdr:row>2</xdr:row>
      <xdr:rowOff>68036</xdr:rowOff>
    </xdr:to>
    <xdr:pic>
      <xdr:nvPicPr>
        <xdr:cNvPr id="4" name="Imagen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13607"/>
          <a:ext cx="2782217" cy="435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zoomScale="77" zoomScaleNormal="77" workbookViewId="0">
      <selection activeCell="G32" sqref="G32"/>
    </sheetView>
  </sheetViews>
  <sheetFormatPr baseColWidth="10" defaultRowHeight="15" x14ac:dyDescent="0.25"/>
  <cols>
    <col min="1" max="1" width="48.140625" bestFit="1" customWidth="1"/>
    <col min="2" max="2" width="12.42578125" bestFit="1" customWidth="1"/>
    <col min="3" max="3" width="21.7109375" customWidth="1"/>
    <col min="4" max="4" width="19.140625" customWidth="1"/>
    <col min="5" max="5" width="13.85546875" customWidth="1"/>
    <col min="6" max="6" width="19.85546875" bestFit="1" customWidth="1"/>
    <col min="7" max="7" width="17.7109375" customWidth="1"/>
    <col min="8" max="8" width="17.140625" customWidth="1"/>
    <col min="9" max="9" width="19.85546875" bestFit="1" customWidth="1"/>
    <col min="10" max="10" width="18.140625" customWidth="1"/>
    <col min="11" max="11" width="16.7109375" bestFit="1" customWidth="1"/>
    <col min="12" max="12" width="14.28515625" bestFit="1" customWidth="1"/>
    <col min="13" max="13" width="13.28515625" bestFit="1" customWidth="1"/>
  </cols>
  <sheetData>
    <row r="1" spans="1:13" ht="15" customHeight="1" x14ac:dyDescent="0.25">
      <c r="A1" s="63"/>
      <c r="B1" s="63"/>
      <c r="C1" s="63"/>
      <c r="D1" s="62" t="s">
        <v>7</v>
      </c>
      <c r="E1" s="62"/>
      <c r="F1" s="62"/>
      <c r="G1" s="62"/>
      <c r="H1" s="52"/>
      <c r="I1" s="53"/>
      <c r="J1" s="54"/>
      <c r="K1" s="3" t="s">
        <v>4</v>
      </c>
      <c r="L1" s="4" t="s">
        <v>6</v>
      </c>
    </row>
    <row r="2" spans="1:13" x14ac:dyDescent="0.25">
      <c r="A2" s="63"/>
      <c r="B2" s="63"/>
      <c r="C2" s="63"/>
      <c r="D2" s="62"/>
      <c r="E2" s="62"/>
      <c r="F2" s="62"/>
      <c r="G2" s="62"/>
      <c r="H2" s="55"/>
      <c r="I2" s="56"/>
      <c r="J2" s="57"/>
      <c r="K2" s="61" t="s">
        <v>5</v>
      </c>
      <c r="L2" s="62">
        <v>1</v>
      </c>
    </row>
    <row r="3" spans="1:13" s="1" customFormat="1" ht="15" customHeight="1" x14ac:dyDescent="0.2">
      <c r="A3" s="63"/>
      <c r="B3" s="63"/>
      <c r="C3" s="63"/>
      <c r="D3" s="62"/>
      <c r="E3" s="62"/>
      <c r="F3" s="62"/>
      <c r="G3" s="62"/>
      <c r="H3" s="58"/>
      <c r="I3" s="59"/>
      <c r="J3" s="60"/>
      <c r="K3" s="61"/>
      <c r="L3" s="62"/>
    </row>
    <row r="4" spans="1:13" ht="15.75" thickBot="1" x14ac:dyDescent="0.3"/>
    <row r="5" spans="1:13" s="1" customFormat="1" ht="21.75" customHeight="1" thickBot="1" x14ac:dyDescent="0.25">
      <c r="A5" s="45" t="s">
        <v>10</v>
      </c>
      <c r="B5" s="46"/>
      <c r="C5" s="46"/>
      <c r="D5" s="46"/>
      <c r="E5" s="47"/>
      <c r="F5" s="47"/>
      <c r="G5" s="47"/>
      <c r="H5" s="46"/>
      <c r="I5" s="46"/>
      <c r="J5" s="46"/>
      <c r="K5" s="46"/>
      <c r="L5" s="48"/>
    </row>
    <row r="6" spans="1:13" s="2" customFormat="1" ht="33" customHeight="1" thickBot="1" x14ac:dyDescent="0.25">
      <c r="A6" s="64" t="s">
        <v>1</v>
      </c>
      <c r="B6" s="69" t="s">
        <v>17</v>
      </c>
      <c r="C6" s="70"/>
      <c r="D6" s="70"/>
      <c r="E6" s="66" t="s">
        <v>16</v>
      </c>
      <c r="F6" s="67"/>
      <c r="G6" s="68"/>
      <c r="H6" s="49" t="s">
        <v>18</v>
      </c>
      <c r="I6" s="50"/>
      <c r="J6" s="51"/>
      <c r="K6" s="71" t="s">
        <v>2</v>
      </c>
      <c r="L6" s="72"/>
    </row>
    <row r="7" spans="1:13" s="14" customFormat="1" ht="42" customHeight="1" thickBot="1" x14ac:dyDescent="0.3">
      <c r="A7" s="65"/>
      <c r="B7" s="21" t="s">
        <v>0</v>
      </c>
      <c r="C7" s="15" t="s">
        <v>19</v>
      </c>
      <c r="D7" s="26" t="s">
        <v>20</v>
      </c>
      <c r="E7" s="30" t="s">
        <v>0</v>
      </c>
      <c r="F7" s="29" t="str">
        <f>+C7</f>
        <v xml:space="preserve">VALOR UNITARIO </v>
      </c>
      <c r="G7" s="36" t="str">
        <f>+D7</f>
        <v xml:space="preserve">VALOR TOTAL </v>
      </c>
      <c r="H7" s="21" t="s">
        <v>0</v>
      </c>
      <c r="I7" s="15" t="str">
        <f>+C7</f>
        <v xml:space="preserve">VALOR UNITARIO </v>
      </c>
      <c r="J7" s="34" t="str">
        <f>+G7</f>
        <v xml:space="preserve">VALOR TOTAL </v>
      </c>
      <c r="K7" s="73"/>
      <c r="L7" s="74"/>
    </row>
    <row r="8" spans="1:13" s="1" customFormat="1" ht="21.75" customHeight="1" thickBot="1" x14ac:dyDescent="0.3">
      <c r="A8" s="18" t="s">
        <v>11</v>
      </c>
      <c r="B8" s="22">
        <v>65</v>
      </c>
      <c r="C8" s="16">
        <f>+D8/B8</f>
        <v>90000</v>
      </c>
      <c r="D8" s="27">
        <v>5850000</v>
      </c>
      <c r="E8" s="22">
        <v>65</v>
      </c>
      <c r="F8" s="16">
        <f>+G8/E8</f>
        <v>161107.69230769231</v>
      </c>
      <c r="G8" s="27">
        <v>10472000</v>
      </c>
      <c r="H8" s="22">
        <v>65</v>
      </c>
      <c r="I8" s="35">
        <f>+J8/H8</f>
        <v>161107.69230769231</v>
      </c>
      <c r="J8" s="38">
        <v>10472000</v>
      </c>
      <c r="K8" s="41">
        <f>+(D8+G8+J8)/3</f>
        <v>8931333.333333334</v>
      </c>
      <c r="L8" s="42"/>
      <c r="M8" s="7"/>
    </row>
    <row r="9" spans="1:13" s="1" customFormat="1" ht="21.75" customHeight="1" thickBot="1" x14ac:dyDescent="0.3">
      <c r="A9" s="18" t="s">
        <v>12</v>
      </c>
      <c r="B9" s="22">
        <v>390</v>
      </c>
      <c r="C9" s="16">
        <f>+D9/B9</f>
        <v>19000</v>
      </c>
      <c r="D9" s="27">
        <v>7410000</v>
      </c>
      <c r="E9" s="22">
        <v>390</v>
      </c>
      <c r="F9" s="16">
        <f t="shared" ref="F9:F12" si="0">+G9/E9</f>
        <v>34743.589743589742</v>
      </c>
      <c r="G9" s="27">
        <v>13550000</v>
      </c>
      <c r="H9" s="22">
        <v>390</v>
      </c>
      <c r="I9" s="35">
        <f t="shared" ref="I9:I12" si="1">+J9/H9</f>
        <v>34743.589743589742</v>
      </c>
      <c r="J9" s="38">
        <v>13550000</v>
      </c>
      <c r="K9" s="41">
        <f>+(D9+G9+J9)/3</f>
        <v>11503333.333333334</v>
      </c>
      <c r="L9" s="42"/>
    </row>
    <row r="10" spans="1:13" s="1" customFormat="1" ht="21.75" customHeight="1" thickBot="1" x14ac:dyDescent="0.3">
      <c r="A10" s="19" t="s">
        <v>13</v>
      </c>
      <c r="B10" s="22">
        <v>40</v>
      </c>
      <c r="C10" s="16">
        <f>+D10/B10</f>
        <v>214500</v>
      </c>
      <c r="D10" s="27">
        <v>8580000</v>
      </c>
      <c r="E10" s="22">
        <v>40</v>
      </c>
      <c r="F10" s="16">
        <f t="shared" si="0"/>
        <v>191775</v>
      </c>
      <c r="G10" s="27">
        <v>7671000</v>
      </c>
      <c r="H10" s="22">
        <v>40</v>
      </c>
      <c r="I10" s="35">
        <f t="shared" si="1"/>
        <v>191775</v>
      </c>
      <c r="J10" s="38">
        <v>7671000</v>
      </c>
      <c r="K10" s="41">
        <f>+(D10+G10+J10)/3</f>
        <v>7974000</v>
      </c>
      <c r="L10" s="42"/>
    </row>
    <row r="11" spans="1:13" s="1" customFormat="1" ht="21.75" customHeight="1" thickBot="1" x14ac:dyDescent="0.3">
      <c r="A11" s="19" t="s">
        <v>14</v>
      </c>
      <c r="B11" s="22">
        <v>60</v>
      </c>
      <c r="C11" s="16">
        <f>+D11/B11</f>
        <v>177000</v>
      </c>
      <c r="D11" s="27">
        <v>10620000</v>
      </c>
      <c r="E11" s="22">
        <v>60</v>
      </c>
      <c r="F11" s="16">
        <f t="shared" si="0"/>
        <v>163333.33333333334</v>
      </c>
      <c r="G11" s="27">
        <v>9800000</v>
      </c>
      <c r="H11" s="22">
        <v>60</v>
      </c>
      <c r="I11" s="35">
        <f t="shared" si="1"/>
        <v>163333.33333333334</v>
      </c>
      <c r="J11" s="38">
        <v>9800000</v>
      </c>
      <c r="K11" s="41">
        <f>+(D11+G11+J11)/3</f>
        <v>10073333.333333334</v>
      </c>
      <c r="L11" s="42"/>
    </row>
    <row r="12" spans="1:13" s="1" customFormat="1" ht="30.75" customHeight="1" thickBot="1" x14ac:dyDescent="0.3">
      <c r="A12" s="18" t="s">
        <v>15</v>
      </c>
      <c r="B12" s="22">
        <v>40</v>
      </c>
      <c r="C12" s="16">
        <f>+D12/B12</f>
        <v>347500</v>
      </c>
      <c r="D12" s="27">
        <v>13900000</v>
      </c>
      <c r="E12" s="31">
        <v>40</v>
      </c>
      <c r="F12" s="32">
        <f t="shared" si="0"/>
        <v>140000</v>
      </c>
      <c r="G12" s="33">
        <v>5600000</v>
      </c>
      <c r="H12" s="22">
        <v>40</v>
      </c>
      <c r="I12" s="35">
        <f t="shared" si="1"/>
        <v>140000</v>
      </c>
      <c r="J12" s="38">
        <v>5600000</v>
      </c>
      <c r="K12" s="41">
        <f>+(D12+G12+J12)/3</f>
        <v>8366666.666666667</v>
      </c>
      <c r="L12" s="42"/>
    </row>
    <row r="13" spans="1:13" s="1" customFormat="1" ht="15.75" thickBot="1" x14ac:dyDescent="0.3">
      <c r="A13" s="20" t="s">
        <v>3</v>
      </c>
      <c r="B13" s="23"/>
      <c r="C13" s="17"/>
      <c r="D13" s="24">
        <v>46360000</v>
      </c>
      <c r="E13" s="28"/>
      <c r="F13" s="17"/>
      <c r="G13" s="37">
        <f>SUM(G8:G12)</f>
        <v>47093000</v>
      </c>
      <c r="H13" s="39"/>
      <c r="I13" s="5"/>
      <c r="J13" s="40">
        <f>SUM(J8:J12)</f>
        <v>47093000</v>
      </c>
      <c r="K13" s="43">
        <f>SUM(K8:L12)</f>
        <v>46848666.666666664</v>
      </c>
      <c r="L13" s="44">
        <f>SUM(L8:L12)</f>
        <v>0</v>
      </c>
    </row>
    <row r="14" spans="1:13" ht="15.75" thickBot="1" x14ac:dyDescent="0.3">
      <c r="C14" s="6"/>
      <c r="G14" s="11" t="s">
        <v>9</v>
      </c>
      <c r="H14" s="13"/>
      <c r="I14" s="13"/>
      <c r="J14" s="13"/>
      <c r="K14" s="12">
        <f>C21-K13</f>
        <v>244779.33333333582</v>
      </c>
    </row>
    <row r="15" spans="1:13" x14ac:dyDescent="0.25">
      <c r="D15" s="8"/>
      <c r="K15" s="8"/>
      <c r="L15" s="6"/>
    </row>
    <row r="16" spans="1:13" x14ac:dyDescent="0.25">
      <c r="D16" s="8"/>
      <c r="K16" s="8"/>
      <c r="L16" s="8"/>
    </row>
    <row r="17" spans="1:13" x14ac:dyDescent="0.25">
      <c r="K17" s="6"/>
      <c r="L17" s="6"/>
      <c r="M17" s="6"/>
    </row>
    <row r="20" spans="1:13" x14ac:dyDescent="0.25">
      <c r="F20" s="6"/>
    </row>
    <row r="21" spans="1:13" x14ac:dyDescent="0.25">
      <c r="A21" s="9" t="s">
        <v>8</v>
      </c>
      <c r="B21" s="9"/>
      <c r="C21" s="10">
        <v>47093446</v>
      </c>
      <c r="G21" s="6"/>
      <c r="H21" s="6"/>
      <c r="I21" s="6"/>
      <c r="J21" s="6"/>
    </row>
    <row r="24" spans="1:13" x14ac:dyDescent="0.25">
      <c r="C24" s="25"/>
    </row>
    <row r="25" spans="1:13" x14ac:dyDescent="0.25">
      <c r="C25" s="25"/>
    </row>
    <row r="26" spans="1:13" x14ac:dyDescent="0.25">
      <c r="C26" s="25"/>
    </row>
    <row r="27" spans="1:13" x14ac:dyDescent="0.25">
      <c r="C27" s="25"/>
    </row>
    <row r="28" spans="1:13" x14ac:dyDescent="0.25">
      <c r="C28" s="25"/>
    </row>
    <row r="29" spans="1:13" x14ac:dyDescent="0.25">
      <c r="C29" s="6"/>
    </row>
  </sheetData>
  <mergeCells count="17">
    <mergeCell ref="A5:L5"/>
    <mergeCell ref="H6:J6"/>
    <mergeCell ref="H1:J3"/>
    <mergeCell ref="K2:K3"/>
    <mergeCell ref="L2:L3"/>
    <mergeCell ref="A1:C3"/>
    <mergeCell ref="D1:G3"/>
    <mergeCell ref="A6:A7"/>
    <mergeCell ref="E6:G6"/>
    <mergeCell ref="B6:D6"/>
    <mergeCell ref="K6:L7"/>
    <mergeCell ref="K8:L8"/>
    <mergeCell ref="K13:L13"/>
    <mergeCell ref="K9:L9"/>
    <mergeCell ref="K10:L10"/>
    <mergeCell ref="K11:L11"/>
    <mergeCell ref="K12:L12"/>
  </mergeCells>
  <printOptions horizontalCentered="1"/>
  <pageMargins left="0.11811023622047245" right="0.11811023622047245" top="0.35433070866141736" bottom="0.35433070866141736" header="0.31496062992125984" footer="0.31496062992125984"/>
  <pageSetup paperSize="14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FBSCGR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cmendez</dc:creator>
  <cp:lastModifiedBy>Harold Enrique Muñoz Quiroz</cp:lastModifiedBy>
  <cp:lastPrinted>2026-05-11T18:26:46Z</cp:lastPrinted>
  <dcterms:created xsi:type="dcterms:W3CDTF">2013-03-09T20:48:10Z</dcterms:created>
  <dcterms:modified xsi:type="dcterms:W3CDTF">2026-05-27T18:43:54Z</dcterms:modified>
</cp:coreProperties>
</file>