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mc:AlternateContent xmlns:mc="http://schemas.openxmlformats.org/markup-compatibility/2006">
    <mc:Choice Requires="x15">
      <x15ac:absPath xmlns:x15ac="http://schemas.microsoft.com/office/spreadsheetml/2010/11/ac" url="D:\Usuarios\ivan.uribeo\OneDrive - Fiscalia General de la Nacion\Documentos\2026\MANTENIMIENTO SISTEMA DE PURIFICACIÓN DE AGUA REPHILE\"/>
    </mc:Choice>
  </mc:AlternateContent>
  <xr:revisionPtr revIDLastSave="0" documentId="8_{FDC09953-7E18-4B13-AB74-F1B1F88A1CD5}" xr6:coauthVersionLast="47" xr6:coauthVersionMax="47" xr10:uidLastSave="{00000000-0000-0000-0000-000000000000}"/>
  <bookViews>
    <workbookView xWindow="-120" yWindow="-120" windowWidth="29040" windowHeight="15720" xr2:uid="{00000000-000D-0000-FFFF-FFFF00000000}"/>
  </bookViews>
  <sheets>
    <sheet name="ANEXO 4" sheetId="8"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 i="8" l="1"/>
  <c r="H8" i="8" s="1"/>
  <c r="I8" i="8" s="1"/>
  <c r="G10" i="8"/>
  <c r="H10" i="8"/>
  <c r="I10" i="8" s="1"/>
  <c r="G7" i="8"/>
  <c r="H7" i="8" s="1"/>
  <c r="I7" i="8" s="1"/>
  <c r="G11" i="8"/>
  <c r="H11" i="8" s="1"/>
  <c r="I11" i="8" s="1"/>
  <c r="G12" i="8"/>
  <c r="H12" i="8" s="1"/>
  <c r="I12" i="8" s="1"/>
  <c r="G9" i="8" l="1"/>
  <c r="H9" i="8" s="1"/>
  <c r="I9" i="8" s="1"/>
  <c r="I14" i="8" s="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<sst xmlns="http://schemas.openxmlformats.org/spreadsheetml/2006/main" count="28" uniqueCount="24">
  <si>
    <t>VALOR UNITARIO SIN IVA</t>
  </si>
  <si>
    <t>NECESIDAD</t>
  </si>
  <si>
    <t>ITEM</t>
  </si>
  <si>
    <t xml:space="preserve">DESCRIPCIÓN DEL BIEN </t>
  </si>
  <si>
    <t>UNIDAD DE MEDIDA</t>
  </si>
  <si>
    <t>CANTIDAD</t>
  </si>
  <si>
    <t>IVA UNITARIO</t>
  </si>
  <si>
    <t>VALOR UNITARIO INCLUIDO IVA</t>
  </si>
  <si>
    <t>VALOR TOTAL INCLUIDO IVA</t>
  </si>
  <si>
    <t>TOTAL</t>
  </si>
  <si>
    <t>ANEXO 4</t>
  </si>
  <si>
    <t xml:space="preserve">ESTUDIO DE MERCADO DEFINITIVO </t>
  </si>
  <si>
    <t>VALOR SELECCIONADO</t>
  </si>
  <si>
    <t>SERVICIO DE MANTENIMIENTO PREVENTIVO Y SOPORTE TÉCNICO, PARA SISTEMA DE PURIFICACIÓN DE AGUA REPHILE  
(SEGÚN ESPECIFICACIONES TÉCNICAS)</t>
  </si>
  <si>
    <t>MANTENIMIENTO</t>
  </si>
  <si>
    <t>FILTRO 10”, 1 MICRAS (REFERENCIA SDC-25-1001)
(SEGÚN ESPECIFICACIONES TÉCNICAS)</t>
  </si>
  <si>
    <t>UNIDAD</t>
  </si>
  <si>
    <t>FILTRO 10”,5 MICRAS
(REFERENCIA SDC-25-1005)
(SEGÚN ESPECIFICACIONES TÉCNICAS)</t>
  </si>
  <si>
    <t>FILTRO 10”, CARBÓN EN BLOQUE
(SEGÚN ESPECIFICACIONES TÉCNICAS)</t>
  </si>
  <si>
    <t>FILTRO 10”, RESINA SUAVIZADORA
(SEGÚN ESPECIFICACIONES TÉCNICAS)</t>
  </si>
  <si>
    <t>RESINA INTERNA
(SEGÚN ESPECIOFICACIONES TÉCNICAS)</t>
  </si>
  <si>
    <t>PRESTAR EL SERVICIO DE MANTENIMIENTO PREVENTIVO, SOPORTE TÉCNICO, CON SUMINISTRO DE CONSUMIBLES DEL SISTEMA DE PURIFICACIÓN DE AGUA REPHILE DEL GRUPO DE ANÁLISIS AMBIENTALES DE LA DIRECCIÓN DEL CUERPO TÉCNICO DE INVESTIGACIÓN -CTI DE LA FISCALÍA GENERAL DE LA NACIÓN.</t>
  </si>
  <si>
    <t>Estudio del Sector 253 - 2026</t>
  </si>
  <si>
    <t>Fecha de elaboración: 05/03/2026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</si>
</sst>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quot;\ #,##0.00"/>
  </numFmts>
  <fonts count="13">
    <font>
      <sz val="11"/>
      <color theme="1"/>
      <name val="Calibri"/>
      <charset val="134"/>
      <scheme val="minor"/>
    </font>
    <font>
      <sz val="11"/>
      <color theme="1"/>
      <name val="Arial Narrow"/>
      <family val="2"/>
    </font>
    <font>
      <sz val="10"/>
      <color theme="1"/>
      <name val="Arial Narrow"/>
      <family val="2"/>
    </font>
    <font>
      <sz val="12"/>
      <color theme="1"/>
      <name val="Arial Narrow"/>
      <family val="2"/>
    </font>
    <font>
      <sz val="12"/>
      <color theme="1"/>
      <name val="Calibri"/>
      <family val="2"/>
      <scheme val="minor"/>
    </font>
    <font>
      <b/>
      <sz val="11"/>
      <color theme="1"/>
      <name val="Arial Narrow"/>
      <family val="2"/>
    </font>
    <font>
      <b/>
      <sz val="10"/>
      <color theme="1"/>
      <name val="Arial Narrow"/>
      <family val="2"/>
    </font>
    <font>
      <sz val="11"/>
      <color rgb="FF000000"/>
      <name val="Arial Narrow"/>
      <family val="2"/>
    </font>
    <font>
      <b/>
      <sz val="10"/>
      <color rgb="FF000000"/>
      <name val="Arial Narrow"/>
      <family val="2"/>
    </font>
    <font>
      <b/>
      <sz val="11"/>
      <color rgb="FF000000"/>
      <name val="Arial Narrow"/>
      <family val="2"/>
    </font>
    <font>
      <b/>
      <sz val="11"/>
      <color theme="1"/>
      <name val="Arial Narrow"/>
      <family val="2"/>
    </font>
    <font>
      <sz val="9"/>
      <color theme="1"/>
      <name val="Arial Narrow"/>
      <family val="2"/>
    </font>
    <font>
      <sz val="10"/>
      <color rgb="FF000000"/>
      <name val="Arial Narrow"/>
      <family val="2"/>
    </font>
  </fonts>
  <fills count="6">
    <fill>
      <patternFill patternType="none"/>
    </fill>
    <fill>
      <patternFill patternType="gray125"/>
    </fill>
    <fill>
      <patternFill patternType="solid">
        <fgColor theme="3" tint="0.79995117038483843"/>
        <bgColor indexed="64"/>
      </patternFill>
    </fill>
    <fill>
      <patternFill patternType="solid">
        <fgColor theme="2" tint="-0.249977111117893"/>
        <bgColor indexed="64"/>
      </patternFill>
    </fill>
    <fill>
      <patternFill patternType="solid">
        <fgColor theme="3" tint="0.79992065187536243"/>
        <bgColor indexed="64"/>
      </patternFill>
    </fill>
    <fill>
      <patternFill patternType="solid">
        <fgColor rgb="FFD9D9D9"/>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style="thin">
        <color auto="1"/>
      </left>
      <right style="thin">
        <color auto="1"/>
      </right>
      <top/>
      <bottom/>
      <diagonal/>
    </border>
  </borders>
  <cellStyleXfs count="1">
    <xf numFmtId="0" fontId="0" fillId="0" borderId="0"/>
  </cellStyleXfs>
  <cellXfs count="39">
    <xf numFmtId="0" fontId="0" fillId="0" borderId="0" xfId="0"/>
    <xf numFmtId="0" fontId="1" fillId="0" borderId="0" xfId="0" applyFont="1" applyAlignment="1">
      <alignment vertical="center"/>
    </xf>
    <xf numFmtId="0" fontId="2" fillId="0" borderId="0" xfId="0" applyFont="1"/>
    <xf numFmtId="0" fontId="1" fillId="0" borderId="0" xfId="0" applyFont="1"/>
    <xf numFmtId="0" fontId="1" fillId="0" borderId="0" xfId="0" applyFont="1" applyAlignment="1">
      <alignment horizontal="left"/>
    </xf>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left" vertical="center"/>
    </xf>
    <xf numFmtId="0" fontId="6" fillId="0" borderId="0" xfId="0" applyFont="1" applyAlignment="1">
      <alignment horizontal="center" vertical="center"/>
    </xf>
    <xf numFmtId="0" fontId="6" fillId="0" borderId="0" xfId="0" applyFont="1" applyAlignment="1">
      <alignment horizontal="center" vertical="center" wrapText="1"/>
    </xf>
    <xf numFmtId="44" fontId="6" fillId="5" borderId="1" xfId="0" applyNumberFormat="1" applyFont="1" applyFill="1" applyBorder="1" applyAlignment="1">
      <alignment horizontal="center" vertical="center" wrapText="1"/>
    </xf>
    <xf numFmtId="0" fontId="7" fillId="0" borderId="1" xfId="0" applyFont="1" applyBorder="1" applyAlignment="1">
      <alignment horizontal="center" vertical="center" wrapText="1"/>
    </xf>
    <xf numFmtId="0" fontId="8" fillId="0" borderId="0" xfId="0" applyFont="1" applyAlignment="1">
      <alignment horizontal="center" vertical="center" wrapText="1"/>
    </xf>
    <xf numFmtId="3" fontId="8" fillId="0" borderId="0" xfId="0" applyNumberFormat="1" applyFont="1" applyAlignment="1">
      <alignment horizontal="center" vertical="center" wrapText="1"/>
    </xf>
    <xf numFmtId="3" fontId="1" fillId="0" borderId="0" xfId="0" applyNumberFormat="1" applyFont="1"/>
    <xf numFmtId="164" fontId="1" fillId="0" borderId="0" xfId="0" applyNumberFormat="1" applyFont="1"/>
    <xf numFmtId="0" fontId="6" fillId="5" borderId="5"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7" fillId="0" borderId="1" xfId="0" applyFont="1" applyBorder="1" applyAlignment="1">
      <alignment horizontal="left" vertical="center" wrapText="1"/>
    </xf>
    <xf numFmtId="164" fontId="2" fillId="0" borderId="1" xfId="0" applyNumberFormat="1" applyFont="1" applyBorder="1" applyAlignment="1">
      <alignment horizontal="center" vertical="center" wrapText="1"/>
    </xf>
    <xf numFmtId="44" fontId="1" fillId="0" borderId="0" xfId="0" applyNumberFormat="1" applyFont="1"/>
    <xf numFmtId="0" fontId="7" fillId="0" borderId="0" xfId="0" applyFont="1" applyAlignment="1">
      <alignment horizontal="center" vertical="center" wrapText="1"/>
    </xf>
    <xf numFmtId="0" fontId="1" fillId="0" borderId="0" xfId="0" applyFont="1" applyAlignment="1">
      <alignment horizontal="left" vertical="center" wrapText="1"/>
    </xf>
    <xf numFmtId="0" fontId="9" fillId="0" borderId="0" xfId="0" applyFont="1" applyAlignment="1">
      <alignment horizontal="center" vertical="center" wrapText="1"/>
    </xf>
    <xf numFmtId="0" fontId="10" fillId="0" borderId="0" xfId="0" applyFont="1" applyAlignment="1">
      <alignment horizontal="center"/>
    </xf>
    <xf numFmtId="164" fontId="11" fillId="0" borderId="0" xfId="0" applyNumberFormat="1" applyFont="1"/>
    <xf numFmtId="0" fontId="5" fillId="0" borderId="0" xfId="0" applyFont="1" applyAlignment="1">
      <alignment horizontal="left"/>
    </xf>
    <xf numFmtId="164" fontId="6" fillId="2" borderId="1" xfId="0" applyNumberFormat="1" applyFont="1" applyFill="1" applyBorder="1" applyAlignment="1">
      <alignment horizontal="center"/>
    </xf>
    <xf numFmtId="0" fontId="12" fillId="0" borderId="1" xfId="0" applyFont="1" applyBorder="1" applyAlignment="1">
      <alignment horizontal="center" vertical="center" wrapText="1"/>
    </xf>
    <xf numFmtId="0" fontId="10" fillId="0" borderId="0" xfId="0" applyFont="1" applyAlignment="1">
      <alignment horizontal="center"/>
    </xf>
    <xf numFmtId="0" fontId="5" fillId="2" borderId="1" xfId="0" applyFont="1" applyFill="1" applyBorder="1" applyAlignment="1">
      <alignment horizontal="center" vertical="center"/>
    </xf>
    <xf numFmtId="0" fontId="3" fillId="0" borderId="1" xfId="0" applyFont="1" applyBorder="1"/>
    <xf numFmtId="0" fontId="4" fillId="0" borderId="1" xfId="0" applyFont="1" applyBorder="1"/>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5" fillId="3"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9"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5" Type="http://schemas.openxmlformats.org/officeDocument/2006/relationships/sheetMetadata" Target="metadata.xml"/><Relationship Id="rId10" Type="http://schemas.openxmlformats.org/officeDocument/2006/relationships/calcChain" Target="calcChain.xml"/><Relationship Id="rId4" Type="http://schemas.openxmlformats.org/officeDocument/2006/relationships/sharedStrings" Target="sharedStrings.xml"/><Relationship Id="rId9"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314325</xdr:colOff>
      <xdr:row>2</xdr:row>
      <xdr:rowOff>19050</xdr:rowOff>
    </xdr:from>
    <xdr:to>
      <xdr:col>1</xdr:col>
      <xdr:colOff>3439356</xdr:colOff>
      <xdr:row>2</xdr:row>
      <xdr:rowOff>647700</xdr:rowOff>
    </xdr:to>
    <xdr:pic>
      <xdr:nvPicPr>
        <xdr:cNvPr id="2" name="Imagen 1">
          <a:extLst>
            <a:ext uri="{FF2B5EF4-FFF2-40B4-BE49-F238E27FC236}">
              <a16:creationId xmlns:a16="http://schemas.microsoft.com/office/drawing/2014/main" id="{6B6AF1C2-AD84-4363-960B-D60A0112ECF5}"/>
            </a:ext>
          </a:extLst>
        </xdr:cNvPr>
        <xdr:cNvPicPr>
          <a:picLocks noChangeAspect="1"/>
        </xdr:cNvPicPr>
      </xdr:nvPicPr>
      <xdr:blipFill>
        <a:blip xmlns:r="http://schemas.openxmlformats.org/officeDocument/2006/relationships" r:embed="rId1"/>
        <a:stretch>
          <a:fillRect/>
        </a:stretch>
      </xdr:blipFill>
      <xdr:spPr>
        <a:xfrm>
          <a:off x="885825" y="723900"/>
          <a:ext cx="3125031" cy="628650"/>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18A401-95C0-45E6-ADD8-5200928110E8}">
  <dimension ref="A1:P25"/>
  <sheetViews>
    <sheetView showGridLines="0" tabSelected="1" workbookViewId="0">
      <selection activeCell="F18" sqref="F18"/>
    </sheetView>
  </sheetViews>
  <sheetFormatPr baseColWidth="10" defaultColWidth="11.42578125" defaultRowHeight="16.5"/>
  <cols>
    <col min="1" max="1" width="8.5703125" style="3" customWidth="1"/>
    <col min="2" max="2" width="63.140625" style="4" customWidth="1"/>
    <col min="3" max="3" width="13.85546875" style="5" customWidth="1"/>
    <col min="4" max="4" width="9" style="3" customWidth="1"/>
    <col min="5" max="5" width="2" style="3" customWidth="1"/>
    <col min="6" max="6" width="14.140625" style="3" customWidth="1"/>
    <col min="7" max="9" width="14" style="3" customWidth="1"/>
    <col min="10" max="16384" width="11.42578125" style="3"/>
  </cols>
  <sheetData>
    <row r="1" spans="1:9" ht="31.5" customHeight="1">
      <c r="A1" s="30" t="s">
        <v>10</v>
      </c>
      <c r="B1" s="30"/>
      <c r="C1" s="30"/>
      <c r="D1" s="30"/>
      <c r="E1" s="30"/>
      <c r="F1" s="30"/>
      <c r="G1" s="30"/>
      <c r="H1" s="30"/>
      <c r="I1" s="30"/>
    </row>
    <row r="2" spans="1:9" ht="24" customHeight="1">
      <c r="A2" s="31"/>
      <c r="B2" s="32"/>
      <c r="C2" s="30" t="s">
        <v>11</v>
      </c>
      <c r="D2" s="30"/>
      <c r="E2" s="30"/>
      <c r="F2" s="30"/>
      <c r="G2" s="30"/>
      <c r="H2" s="30"/>
      <c r="I2" s="30"/>
    </row>
    <row r="3" spans="1:9" ht="84" customHeight="1">
      <c r="A3" s="32"/>
      <c r="B3" s="32"/>
      <c r="C3" s="33" t="s">
        <v>21</v>
      </c>
      <c r="D3" s="34"/>
      <c r="E3" s="34"/>
      <c r="F3" s="34"/>
      <c r="G3" s="34"/>
      <c r="H3" s="34"/>
      <c r="I3" s="35"/>
    </row>
    <row r="4" spans="1:9" ht="24.75" customHeight="1">
      <c r="A4" s="6"/>
      <c r="B4" s="7"/>
      <c r="D4" s="5"/>
      <c r="E4" s="5"/>
    </row>
    <row r="5" spans="1:9" s="1" customFormat="1" ht="36" customHeight="1">
      <c r="A5" s="36" t="s">
        <v>1</v>
      </c>
      <c r="B5" s="36"/>
      <c r="C5" s="36"/>
      <c r="D5" s="36"/>
      <c r="E5" s="8"/>
      <c r="F5" s="37" t="s">
        <v>12</v>
      </c>
      <c r="G5" s="37"/>
      <c r="H5" s="37"/>
      <c r="I5" s="37"/>
    </row>
    <row r="6" spans="1:9" s="2" customFormat="1" ht="54.75" customHeight="1">
      <c r="A6" s="16" t="s">
        <v>2</v>
      </c>
      <c r="B6" s="16" t="s">
        <v>3</v>
      </c>
      <c r="C6" s="17" t="s">
        <v>4</v>
      </c>
      <c r="D6" s="17" t="s">
        <v>5</v>
      </c>
      <c r="E6" s="9"/>
      <c r="F6" s="10" t="s">
        <v>0</v>
      </c>
      <c r="G6" s="10" t="s">
        <v>6</v>
      </c>
      <c r="H6" s="10" t="s">
        <v>7</v>
      </c>
      <c r="I6" s="10" t="s">
        <v>8</v>
      </c>
    </row>
    <row r="7" spans="1:9" ht="56.25" customHeight="1">
      <c r="A7" s="11">
        <v>1</v>
      </c>
      <c r="B7" s="18" t="s">
        <v>13</v>
      </c>
      <c r="C7" s="28" t="s">
        <v>14</v>
      </c>
      <c r="D7" s="11">
        <v>1</v>
      </c>
      <c r="E7" s="12"/>
      <c r="F7" s="19">
        <v>2100000</v>
      </c>
      <c r="G7" s="19">
        <f t="shared" ref="G7:G12" si="0">ROUND(F7*19%,2)</f>
        <v>399000</v>
      </c>
      <c r="H7" s="19">
        <f>ROUND(F7+G7,2)</f>
        <v>2499000</v>
      </c>
      <c r="I7" s="19">
        <f>ROUND(H7*D7,2)</f>
        <v>2499000</v>
      </c>
    </row>
    <row r="8" spans="1:9" ht="47.25" customHeight="1">
      <c r="A8" s="11">
        <v>2</v>
      </c>
      <c r="B8" s="18" t="s">
        <v>15</v>
      </c>
      <c r="C8" s="11" t="s">
        <v>16</v>
      </c>
      <c r="D8" s="11">
        <v>50</v>
      </c>
      <c r="E8" s="12"/>
      <c r="F8" s="19">
        <v>17306.72</v>
      </c>
      <c r="G8" s="19">
        <f t="shared" si="0"/>
        <v>3288.28</v>
      </c>
      <c r="H8" s="19">
        <f t="shared" ref="H8:H12" si="1">ROUND(F8+G8,2)</f>
        <v>20595</v>
      </c>
      <c r="I8" s="19">
        <f t="shared" ref="I8:I12" si="2">ROUND(H8*D8,2)</f>
        <v>1029750</v>
      </c>
    </row>
    <row r="9" spans="1:9" ht="50.25" customHeight="1">
      <c r="A9" s="11">
        <v>3</v>
      </c>
      <c r="B9" s="18" t="s">
        <v>17</v>
      </c>
      <c r="C9" s="11" t="s">
        <v>16</v>
      </c>
      <c r="D9" s="11">
        <v>25</v>
      </c>
      <c r="E9" s="12"/>
      <c r="F9" s="19">
        <v>17306.72</v>
      </c>
      <c r="G9" s="19">
        <f t="shared" si="0"/>
        <v>3288.28</v>
      </c>
      <c r="H9" s="19">
        <f t="shared" si="1"/>
        <v>20595</v>
      </c>
      <c r="I9" s="19">
        <f t="shared" si="2"/>
        <v>514875</v>
      </c>
    </row>
    <row r="10" spans="1:9" ht="50.25" customHeight="1">
      <c r="A10" s="11">
        <v>4</v>
      </c>
      <c r="B10" s="18" t="s">
        <v>18</v>
      </c>
      <c r="C10" s="11" t="s">
        <v>16</v>
      </c>
      <c r="D10" s="11">
        <v>5</v>
      </c>
      <c r="E10" s="12"/>
      <c r="F10" s="19">
        <v>51618.66</v>
      </c>
      <c r="G10" s="19">
        <f t="shared" ref="G10" si="3">ROUND(F10*19%,2)</f>
        <v>9807.5499999999993</v>
      </c>
      <c r="H10" s="19">
        <f t="shared" ref="H10" si="4">ROUND(F10+G10,2)</f>
        <v>61426.21</v>
      </c>
      <c r="I10" s="19">
        <f t="shared" ref="I10" si="5">ROUND(H10*D10,2)</f>
        <v>307131.05</v>
      </c>
    </row>
    <row r="11" spans="1:9" ht="53.25" customHeight="1">
      <c r="A11" s="11">
        <v>5</v>
      </c>
      <c r="B11" s="18" t="s">
        <v>19</v>
      </c>
      <c r="C11" s="11" t="s">
        <v>16</v>
      </c>
      <c r="D11" s="11">
        <v>5</v>
      </c>
      <c r="E11" s="12"/>
      <c r="F11" s="19">
        <v>45500</v>
      </c>
      <c r="G11" s="19">
        <f t="shared" si="0"/>
        <v>8645</v>
      </c>
      <c r="H11" s="19">
        <f t="shared" si="1"/>
        <v>54145</v>
      </c>
      <c r="I11" s="19">
        <f t="shared" si="2"/>
        <v>270725</v>
      </c>
    </row>
    <row r="12" spans="1:9" ht="42" customHeight="1">
      <c r="A12" s="11">
        <v>6</v>
      </c>
      <c r="B12" s="18" t="s">
        <v>20</v>
      </c>
      <c r="C12" s="11" t="s">
        <v>16</v>
      </c>
      <c r="D12" s="11">
        <v>2</v>
      </c>
      <c r="E12" s="13"/>
      <c r="F12" s="19">
        <v>2176000</v>
      </c>
      <c r="G12" s="19">
        <f t="shared" si="0"/>
        <v>413440</v>
      </c>
      <c r="H12" s="19">
        <f t="shared" si="1"/>
        <v>2589440</v>
      </c>
      <c r="I12" s="19">
        <f t="shared" si="2"/>
        <v>5178880</v>
      </c>
    </row>
    <row r="13" spans="1:9" ht="7.5" customHeight="1">
      <c r="A13" s="21"/>
      <c r="B13" s="22"/>
      <c r="C13" s="21"/>
      <c r="D13" s="21"/>
    </row>
    <row r="14" spans="1:9">
      <c r="A14" s="38" t="s">
        <v>9</v>
      </c>
      <c r="B14" s="38"/>
      <c r="C14" s="38"/>
      <c r="D14" s="38"/>
      <c r="F14" s="25"/>
      <c r="I14" s="27">
        <f>SUM(I7:I13)</f>
        <v>9800361.0500000007</v>
      </c>
    </row>
    <row r="15" spans="1:9">
      <c r="A15" s="23"/>
      <c r="B15" s="23"/>
      <c r="C15" s="23"/>
      <c r="D15" s="23"/>
    </row>
    <row r="17" spans="2:16">
      <c r="B17" s="26" t="s">
        <v>22</v>
      </c>
      <c r="F17" s="15"/>
      <c r="I17" s="15"/>
    </row>
    <row r="18" spans="2:16">
      <c r="B18" s="26" t="s">
        <v>23</v>
      </c>
      <c r="C18" s="4"/>
      <c r="E18" s="14"/>
    </row>
    <row r="19" spans="2:16" ht="22.5" customHeight="1">
      <c r="B19" s="29" t="e" vm="1">
        <v>#VALUE!</v>
      </c>
      <c r="C19" s="29"/>
      <c r="D19" s="29"/>
      <c r="E19" s="29"/>
      <c r="F19" s="29"/>
      <c r="G19" s="29"/>
      <c r="H19" s="29"/>
      <c r="I19" s="29"/>
      <c r="J19" s="29"/>
      <c r="L19" s="20"/>
      <c r="M19" s="20"/>
      <c r="N19" s="20"/>
      <c r="O19" s="20"/>
      <c r="P19" s="20"/>
    </row>
    <row r="20" spans="2:16" ht="22.5" customHeight="1">
      <c r="B20" s="29"/>
      <c r="C20" s="29"/>
      <c r="D20" s="29"/>
      <c r="E20" s="29"/>
      <c r="F20" s="29"/>
      <c r="G20" s="29"/>
      <c r="H20" s="29"/>
      <c r="I20" s="29"/>
      <c r="J20" s="29"/>
      <c r="L20" s="20"/>
      <c r="M20" s="20"/>
      <c r="N20" s="20"/>
      <c r="O20" s="20"/>
      <c r="P20" s="20"/>
    </row>
    <row r="21" spans="2:16" ht="22.5" customHeight="1">
      <c r="B21" s="29"/>
      <c r="C21" s="29"/>
      <c r="D21" s="29"/>
      <c r="E21" s="29"/>
      <c r="F21" s="29"/>
      <c r="G21" s="29"/>
      <c r="H21" s="29"/>
      <c r="I21" s="29"/>
      <c r="J21" s="29"/>
      <c r="L21" s="20"/>
      <c r="M21" s="20"/>
      <c r="N21" s="20"/>
      <c r="O21" s="20"/>
      <c r="P21" s="20"/>
    </row>
    <row r="22" spans="2:16" ht="22.5" customHeight="1">
      <c r="B22" s="29"/>
      <c r="C22" s="29"/>
      <c r="D22" s="29"/>
      <c r="E22" s="29"/>
      <c r="F22" s="29"/>
      <c r="G22" s="29"/>
      <c r="H22" s="29"/>
      <c r="I22" s="29"/>
      <c r="J22" s="29"/>
      <c r="L22" s="20"/>
      <c r="M22" s="20"/>
      <c r="N22" s="20"/>
      <c r="O22" s="20"/>
      <c r="P22" s="20"/>
    </row>
    <row r="23" spans="2:16" ht="22.5" customHeight="1">
      <c r="B23" s="29"/>
      <c r="C23" s="29"/>
      <c r="D23" s="29"/>
      <c r="E23" s="29"/>
      <c r="F23" s="29"/>
      <c r="G23" s="29"/>
      <c r="H23" s="29"/>
      <c r="I23" s="29"/>
      <c r="J23" s="29"/>
      <c r="L23" s="20"/>
      <c r="M23" s="20"/>
      <c r="N23" s="20"/>
      <c r="O23" s="20"/>
      <c r="P23" s="20"/>
    </row>
    <row r="24" spans="2:16" ht="22.5" customHeight="1">
      <c r="B24" s="29"/>
      <c r="C24" s="29"/>
      <c r="D24" s="29"/>
      <c r="E24" s="29"/>
      <c r="F24" s="29"/>
      <c r="G24" s="29"/>
      <c r="H24" s="29"/>
      <c r="I24" s="29"/>
      <c r="J24" s="29"/>
      <c r="L24" s="20"/>
      <c r="M24" s="20"/>
      <c r="N24" s="20"/>
      <c r="O24" s="20"/>
      <c r="P24" s="20"/>
    </row>
    <row r="25" spans="2:16">
      <c r="B25" s="24"/>
      <c r="C25" s="4"/>
      <c r="D25" s="5"/>
      <c r="G25" s="20"/>
      <c r="H25" s="20"/>
      <c r="J25" s="20"/>
      <c r="L25" s="20"/>
      <c r="M25" s="20"/>
      <c r="N25" s="20"/>
      <c r="O25" s="20"/>
      <c r="P25" s="20"/>
    </row>
  </sheetData>
  <mergeCells count="9">
    <mergeCell ref="B19:E24"/>
    <mergeCell ref="F19:J24"/>
    <mergeCell ref="A1:I1"/>
    <mergeCell ref="A2:B3"/>
    <mergeCell ref="C2:I2"/>
    <mergeCell ref="C3:I3"/>
    <mergeCell ref="A5:D5"/>
    <mergeCell ref="F5:I5"/>
    <mergeCell ref="A14:D14"/>
  </mergeCells>
  <pageMargins left="0.7" right="0.7" top="0.75" bottom="0.75" header="0.3" footer="0.3"/>
  <pageSetup scale="76"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Rosa Liliana Martinez Contreras</dc:creator>
  <cp:lastModifiedBy>Ivan Felipe Uribe Ospina</cp:lastModifiedBy>
  <cp:lastPrinted>2025-07-02T16:03:00Z</cp:lastPrinted>
  <dcterms:created xsi:type="dcterms:W3CDTF">2023-04-11T16:23:00Z</dcterms:created>
  <dcterms:modified xsi:type="dcterms:W3CDTF">2026-03-06T21:34:21Z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4A366BF762C145ECB15D356878205253_13</vt:lpwstr>
  </property>
  <property fmtid="{D5CDD505-2E9C-101B-9397-08002B2CF9AE}" pid="3" name="KSOProductBuildVer">
    <vt:lpwstr>1033-12.2.0.23196</vt:lpwstr>
  </property>
</Properties>
</file>