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gobiernobogota.sharepoint.com/sites/INFRAESTRUCTURABOSA/Documentos compartidos/2026/01. FORMULACIONES/02. PARQUES/02. INTERVENTORIA/2. DOCUMENTOS PROCESO/"/>
    </mc:Choice>
  </mc:AlternateContent>
  <xr:revisionPtr revIDLastSave="20" documentId="8_{89CB3D3A-D968-417C-97E0-99744F704E62}" xr6:coauthVersionLast="47" xr6:coauthVersionMax="47" xr10:uidLastSave="{D0B95202-9728-4163-96F5-DD3759B260D0}"/>
  <bookViews>
    <workbookView xWindow="-120" yWindow="-120" windowWidth="29040" windowHeight="15720" tabRatio="900" firstSheet="2"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TRATAMIENTO'!$B$2:$X$77</definedName>
    <definedName name="_xlnm.Print_Area" localSheetId="0">CONTEXTO!$B$2:$F$19</definedName>
    <definedName name="_xlnm.Print_Area" localSheetId="2">EVALUACION!$B$2:$L$92</definedName>
    <definedName name="_xlnm.Print_Area" localSheetId="3">'EVALUACION CON CONTROLES'!$B$2:$R$84</definedName>
    <definedName name="_xlnm.Print_Area" localSheetId="1">'IDENTIFICACION Y ANALISIS'!$B$2:$F$66</definedName>
    <definedName name="contratación">'IDENTIFICACION Y ANALISIS'!$B$38:$B$42</definedName>
    <definedName name="ejecución">'IDENTIFICACION Y ANALISIS'!$B$44:$B$66</definedName>
    <definedName name="OPCIONES">'ASIGNACION Y TRATAMIENTO'!$B$81:$B$83</definedName>
    <definedName name="planeación">'IDENTIFICACION Y ANALISIS'!$B$19:$B$29</definedName>
    <definedName name="selección">'IDENTIFICACION Y ANALISIS'!$B$31:$B$36</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4" i="15" l="1"/>
  <c r="K64" i="15" s="1"/>
  <c r="J63" i="15"/>
  <c r="K63" i="15" s="1"/>
  <c r="K62" i="15"/>
  <c r="J62" i="15"/>
  <c r="K61" i="15"/>
  <c r="J61" i="15"/>
  <c r="J60" i="15"/>
  <c r="I60" i="15"/>
  <c r="K60" i="15" s="1"/>
  <c r="J59" i="15"/>
  <c r="K59" i="15" s="1"/>
  <c r="K58" i="15"/>
  <c r="K57" i="15"/>
  <c r="J57" i="15"/>
  <c r="K56" i="15"/>
  <c r="I55" i="15"/>
  <c r="K55" i="15" s="1"/>
  <c r="K54" i="15"/>
  <c r="K53" i="15"/>
  <c r="K52" i="15"/>
  <c r="K51" i="15"/>
  <c r="J50" i="15"/>
  <c r="K50" i="15" s="1"/>
  <c r="I50" i="15"/>
  <c r="K49" i="15"/>
  <c r="I49" i="15"/>
  <c r="K48" i="15"/>
  <c r="I48" i="15"/>
  <c r="J47" i="15"/>
  <c r="I47" i="15"/>
  <c r="K47" i="15" s="1"/>
  <c r="K46" i="15"/>
  <c r="K45" i="15"/>
  <c r="K44" i="15"/>
  <c r="K43" i="15"/>
  <c r="I43" i="15"/>
  <c r="K42" i="15"/>
  <c r="J41" i="15"/>
  <c r="K41" i="15" s="1"/>
  <c r="K40" i="15"/>
  <c r="K39" i="15"/>
  <c r="I38" i="15"/>
  <c r="K38" i="15" s="1"/>
  <c r="I37" i="15"/>
  <c r="K37" i="15" s="1"/>
  <c r="J36" i="15"/>
  <c r="K36" i="15" s="1"/>
  <c r="I36" i="15"/>
  <c r="J35" i="15"/>
  <c r="I35" i="15"/>
  <c r="K35" i="15" s="1"/>
  <c r="J34" i="15"/>
  <c r="I34" i="15"/>
  <c r="K34" i="15" s="1"/>
  <c r="K33" i="15"/>
  <c r="K32" i="15"/>
  <c r="K31" i="15"/>
  <c r="K30" i="15"/>
  <c r="K29" i="15"/>
  <c r="I28" i="15"/>
  <c r="K28" i="15" s="1"/>
  <c r="I27" i="15"/>
  <c r="K27" i="15" s="1"/>
  <c r="K26" i="15"/>
  <c r="K25" i="15"/>
  <c r="K24" i="15"/>
  <c r="J23" i="15"/>
  <c r="I23" i="15"/>
  <c r="K23" i="15" s="1"/>
  <c r="J22" i="15"/>
  <c r="K22" i="15" s="1"/>
  <c r="I22" i="15"/>
  <c r="J21" i="15"/>
  <c r="I21" i="15"/>
  <c r="K21" i="15" s="1"/>
  <c r="K20" i="15"/>
  <c r="J19" i="15"/>
  <c r="I19" i="15"/>
  <c r="K19" i="15" s="1"/>
  <c r="K18" i="15"/>
  <c r="J17" i="15"/>
  <c r="I17" i="15"/>
  <c r="K17" i="15" s="1"/>
  <c r="J16" i="15"/>
  <c r="I16" i="15"/>
  <c r="K16" i="15" s="1"/>
  <c r="K62" i="11" l="1"/>
  <c r="K57" i="11"/>
  <c r="K56" i="11"/>
  <c r="L56" i="11" s="1"/>
  <c r="K50" i="6" s="1"/>
  <c r="K54" i="11"/>
  <c r="L54" i="11" s="1"/>
  <c r="K48" i="6" s="1"/>
  <c r="K53" i="11"/>
  <c r="K51" i="11"/>
  <c r="L51" i="11" s="1"/>
  <c r="K45" i="6" s="1"/>
  <c r="K50" i="11"/>
  <c r="L50" i="11" s="1"/>
  <c r="K44" i="6" s="1"/>
  <c r="K49" i="11"/>
  <c r="L49" i="11" s="1"/>
  <c r="K43" i="6" s="1"/>
  <c r="K47" i="11"/>
  <c r="K46" i="11"/>
  <c r="L46" i="11" s="1"/>
  <c r="K40" i="6" s="1"/>
  <c r="K44" i="11"/>
  <c r="L44" i="11" s="1"/>
  <c r="K38" i="6" s="1"/>
  <c r="K41" i="11"/>
  <c r="L41" i="11" s="1"/>
  <c r="K35" i="6" s="1"/>
  <c r="K40" i="11"/>
  <c r="K38" i="11"/>
  <c r="K37" i="11"/>
  <c r="K36" i="11"/>
  <c r="L36" i="11" s="1"/>
  <c r="K30" i="6" s="1"/>
  <c r="K34" i="11"/>
  <c r="K33" i="11"/>
  <c r="K25" i="11"/>
  <c r="J19" i="6" s="1"/>
  <c r="K24" i="11"/>
  <c r="L24" i="11" s="1"/>
  <c r="K18" i="6" s="1"/>
  <c r="K23" i="11"/>
  <c r="K22" i="11"/>
  <c r="X59" i="6"/>
  <c r="W59" i="6"/>
  <c r="V59" i="6"/>
  <c r="U59" i="6"/>
  <c r="T59" i="6"/>
  <c r="S59" i="6"/>
  <c r="N59" i="6"/>
  <c r="I59" i="6"/>
  <c r="H59" i="6"/>
  <c r="G59" i="6"/>
  <c r="X58" i="6"/>
  <c r="W58" i="6"/>
  <c r="V58" i="6"/>
  <c r="U58" i="6"/>
  <c r="T58" i="6"/>
  <c r="S58" i="6"/>
  <c r="N58" i="6"/>
  <c r="I58" i="6"/>
  <c r="H58" i="6"/>
  <c r="G58" i="6"/>
  <c r="X57" i="6"/>
  <c r="W57" i="6"/>
  <c r="V57" i="6"/>
  <c r="U57" i="6"/>
  <c r="T57" i="6"/>
  <c r="S57" i="6"/>
  <c r="N57" i="6"/>
  <c r="I57" i="6"/>
  <c r="H57" i="6"/>
  <c r="G57" i="6"/>
  <c r="X56" i="6"/>
  <c r="W56" i="6"/>
  <c r="V56" i="6"/>
  <c r="U56" i="6"/>
  <c r="T56" i="6"/>
  <c r="S56" i="6"/>
  <c r="N56" i="6"/>
  <c r="I56" i="6"/>
  <c r="H56" i="6"/>
  <c r="G56" i="6"/>
  <c r="X55" i="6"/>
  <c r="W55" i="6"/>
  <c r="V55" i="6"/>
  <c r="U55" i="6"/>
  <c r="T55" i="6"/>
  <c r="S55" i="6"/>
  <c r="N55" i="6"/>
  <c r="I55" i="6"/>
  <c r="H55" i="6"/>
  <c r="G55" i="6"/>
  <c r="X54" i="6"/>
  <c r="W54" i="6"/>
  <c r="V54" i="6"/>
  <c r="U54" i="6"/>
  <c r="T54" i="6"/>
  <c r="S54" i="6"/>
  <c r="N54" i="6"/>
  <c r="I54" i="6"/>
  <c r="H54" i="6"/>
  <c r="G54" i="6"/>
  <c r="X53" i="6"/>
  <c r="W53" i="6"/>
  <c r="V53" i="6"/>
  <c r="U53" i="6"/>
  <c r="T53" i="6"/>
  <c r="S53" i="6"/>
  <c r="N53" i="6"/>
  <c r="I53" i="6"/>
  <c r="H53" i="6"/>
  <c r="G53" i="6"/>
  <c r="X52" i="6"/>
  <c r="W52" i="6"/>
  <c r="V52" i="6"/>
  <c r="U52" i="6"/>
  <c r="T52" i="6"/>
  <c r="S52" i="6"/>
  <c r="N52" i="6"/>
  <c r="I52" i="6"/>
  <c r="H52" i="6"/>
  <c r="G52" i="6"/>
  <c r="X51" i="6"/>
  <c r="W51" i="6"/>
  <c r="V51" i="6"/>
  <c r="U51" i="6"/>
  <c r="T51" i="6"/>
  <c r="S51" i="6"/>
  <c r="N51" i="6"/>
  <c r="I51" i="6"/>
  <c r="H51" i="6"/>
  <c r="G51" i="6"/>
  <c r="X50" i="6"/>
  <c r="W50" i="6"/>
  <c r="V50" i="6"/>
  <c r="U50" i="6"/>
  <c r="T50" i="6"/>
  <c r="S50" i="6"/>
  <c r="N50" i="6"/>
  <c r="I50" i="6"/>
  <c r="H50" i="6"/>
  <c r="G50" i="6"/>
  <c r="X49" i="6"/>
  <c r="W49" i="6"/>
  <c r="V49" i="6"/>
  <c r="U49" i="6"/>
  <c r="T49" i="6"/>
  <c r="S49" i="6"/>
  <c r="N49" i="6"/>
  <c r="I49" i="6"/>
  <c r="H49" i="6"/>
  <c r="G49" i="6"/>
  <c r="X48" i="6"/>
  <c r="W48" i="6"/>
  <c r="V48" i="6"/>
  <c r="U48" i="6"/>
  <c r="T48" i="6"/>
  <c r="S48" i="6"/>
  <c r="N48" i="6"/>
  <c r="I48" i="6"/>
  <c r="H48" i="6"/>
  <c r="G48" i="6"/>
  <c r="X47" i="6"/>
  <c r="W47" i="6"/>
  <c r="V47" i="6"/>
  <c r="U47" i="6"/>
  <c r="T47" i="6"/>
  <c r="S47" i="6"/>
  <c r="N47" i="6"/>
  <c r="I47" i="6"/>
  <c r="H47" i="6"/>
  <c r="G47" i="6"/>
  <c r="X46" i="6"/>
  <c r="W46" i="6"/>
  <c r="V46" i="6"/>
  <c r="U46" i="6"/>
  <c r="T46" i="6"/>
  <c r="S46" i="6"/>
  <c r="N46" i="6"/>
  <c r="I46" i="6"/>
  <c r="H46" i="6"/>
  <c r="G46" i="6"/>
  <c r="X45" i="6"/>
  <c r="W45" i="6"/>
  <c r="V45" i="6"/>
  <c r="U45" i="6"/>
  <c r="T45" i="6"/>
  <c r="S45" i="6"/>
  <c r="N45" i="6"/>
  <c r="I45" i="6"/>
  <c r="H45" i="6"/>
  <c r="G45" i="6"/>
  <c r="X44" i="6"/>
  <c r="W44" i="6"/>
  <c r="V44" i="6"/>
  <c r="U44" i="6"/>
  <c r="T44" i="6"/>
  <c r="S44" i="6"/>
  <c r="N44" i="6"/>
  <c r="I44" i="6"/>
  <c r="H44" i="6"/>
  <c r="G44" i="6"/>
  <c r="X43" i="6"/>
  <c r="W43" i="6"/>
  <c r="V43" i="6"/>
  <c r="U43" i="6"/>
  <c r="T43" i="6"/>
  <c r="S43" i="6"/>
  <c r="N43" i="6"/>
  <c r="I43" i="6"/>
  <c r="H43" i="6"/>
  <c r="G43" i="6"/>
  <c r="X42" i="6"/>
  <c r="W42" i="6"/>
  <c r="V42" i="6"/>
  <c r="U42" i="6"/>
  <c r="T42" i="6"/>
  <c r="S42" i="6"/>
  <c r="N42" i="6"/>
  <c r="I42" i="6"/>
  <c r="H42" i="6"/>
  <c r="G42" i="6"/>
  <c r="X41" i="6"/>
  <c r="W41" i="6"/>
  <c r="V41" i="6"/>
  <c r="U41" i="6"/>
  <c r="T41" i="6"/>
  <c r="S41" i="6"/>
  <c r="N41" i="6"/>
  <c r="I41" i="6"/>
  <c r="H41" i="6"/>
  <c r="G41" i="6"/>
  <c r="X40" i="6"/>
  <c r="W40" i="6"/>
  <c r="V40" i="6"/>
  <c r="U40" i="6"/>
  <c r="T40" i="6"/>
  <c r="S40" i="6"/>
  <c r="N40" i="6"/>
  <c r="I40" i="6"/>
  <c r="H40" i="6"/>
  <c r="G40" i="6"/>
  <c r="X39" i="6"/>
  <c r="W39" i="6"/>
  <c r="V39" i="6"/>
  <c r="U39" i="6"/>
  <c r="T39" i="6"/>
  <c r="S39" i="6"/>
  <c r="N39" i="6"/>
  <c r="I39" i="6"/>
  <c r="H39" i="6"/>
  <c r="G39" i="6"/>
  <c r="X38" i="6"/>
  <c r="W38" i="6"/>
  <c r="V38" i="6"/>
  <c r="U38" i="6"/>
  <c r="T38" i="6"/>
  <c r="S38" i="6"/>
  <c r="N38" i="6"/>
  <c r="I38" i="6"/>
  <c r="H38" i="6"/>
  <c r="G38" i="6"/>
  <c r="X37" i="6"/>
  <c r="W37" i="6"/>
  <c r="V37" i="6"/>
  <c r="U37" i="6"/>
  <c r="T37" i="6"/>
  <c r="S37" i="6"/>
  <c r="N37" i="6"/>
  <c r="I37" i="6"/>
  <c r="H37" i="6"/>
  <c r="G37" i="6"/>
  <c r="X36" i="6"/>
  <c r="W36" i="6"/>
  <c r="V36" i="6"/>
  <c r="U36" i="6"/>
  <c r="T36" i="6"/>
  <c r="S36" i="6"/>
  <c r="N36" i="6"/>
  <c r="I36" i="6"/>
  <c r="H36" i="6"/>
  <c r="G36" i="6"/>
  <c r="X35" i="6"/>
  <c r="W35" i="6"/>
  <c r="V35" i="6"/>
  <c r="U35" i="6"/>
  <c r="T35" i="6"/>
  <c r="S35" i="6"/>
  <c r="N35" i="6"/>
  <c r="I35" i="6"/>
  <c r="H35" i="6"/>
  <c r="G35" i="6"/>
  <c r="X34" i="6"/>
  <c r="W34" i="6"/>
  <c r="V34" i="6"/>
  <c r="U34" i="6"/>
  <c r="T34" i="6"/>
  <c r="S34" i="6"/>
  <c r="N34" i="6"/>
  <c r="I34" i="6"/>
  <c r="H34" i="6"/>
  <c r="G34" i="6"/>
  <c r="X33" i="6"/>
  <c r="W33" i="6"/>
  <c r="V33" i="6"/>
  <c r="U33" i="6"/>
  <c r="T33" i="6"/>
  <c r="S33" i="6"/>
  <c r="N33" i="6"/>
  <c r="I33" i="6"/>
  <c r="H33" i="6"/>
  <c r="G33" i="6"/>
  <c r="X32" i="6"/>
  <c r="W32" i="6"/>
  <c r="V32" i="6"/>
  <c r="U32" i="6"/>
  <c r="T32" i="6"/>
  <c r="S32" i="6"/>
  <c r="N32" i="6"/>
  <c r="I32" i="6"/>
  <c r="H32" i="6"/>
  <c r="G32" i="6"/>
  <c r="X31" i="6"/>
  <c r="W31" i="6"/>
  <c r="V31" i="6"/>
  <c r="U31" i="6"/>
  <c r="T31" i="6"/>
  <c r="S31" i="6"/>
  <c r="N31" i="6"/>
  <c r="I31" i="6"/>
  <c r="H31" i="6"/>
  <c r="G31" i="6"/>
  <c r="X30" i="6"/>
  <c r="W30" i="6"/>
  <c r="V30" i="6"/>
  <c r="U30" i="6"/>
  <c r="T30" i="6"/>
  <c r="S30" i="6"/>
  <c r="N30" i="6"/>
  <c r="I30" i="6"/>
  <c r="H30" i="6"/>
  <c r="G30" i="6"/>
  <c r="X29" i="6"/>
  <c r="W29" i="6"/>
  <c r="V29" i="6"/>
  <c r="U29" i="6"/>
  <c r="T29" i="6"/>
  <c r="S29" i="6"/>
  <c r="N29" i="6"/>
  <c r="I29" i="6"/>
  <c r="H29" i="6"/>
  <c r="G29" i="6"/>
  <c r="X28" i="6"/>
  <c r="W28" i="6"/>
  <c r="V28" i="6"/>
  <c r="U28" i="6"/>
  <c r="T28" i="6"/>
  <c r="S28" i="6"/>
  <c r="N28" i="6"/>
  <c r="I28" i="6"/>
  <c r="H28" i="6"/>
  <c r="G28" i="6"/>
  <c r="X27" i="6"/>
  <c r="W27" i="6"/>
  <c r="V27" i="6"/>
  <c r="U27" i="6"/>
  <c r="T27" i="6"/>
  <c r="S27" i="6"/>
  <c r="N27" i="6"/>
  <c r="I27" i="6"/>
  <c r="H27" i="6"/>
  <c r="G27" i="6"/>
  <c r="X26" i="6"/>
  <c r="W26" i="6"/>
  <c r="V26" i="6"/>
  <c r="U26" i="6"/>
  <c r="T26" i="6"/>
  <c r="S26" i="6"/>
  <c r="N26" i="6"/>
  <c r="I26" i="6"/>
  <c r="H26" i="6"/>
  <c r="G26" i="6"/>
  <c r="C59" i="6"/>
  <c r="F59" i="6" s="1"/>
  <c r="P59" i="6"/>
  <c r="C64" i="15"/>
  <c r="B64" i="15"/>
  <c r="D59" i="6" s="1"/>
  <c r="P58" i="6"/>
  <c r="C63" i="15"/>
  <c r="C58" i="6" s="1"/>
  <c r="F58" i="6" s="1"/>
  <c r="B63" i="15"/>
  <c r="D58" i="6" s="1"/>
  <c r="P57" i="6"/>
  <c r="C62" i="15"/>
  <c r="C57" i="6" s="1"/>
  <c r="F57" i="6" s="1"/>
  <c r="B62" i="15"/>
  <c r="D57" i="6" s="1"/>
  <c r="P56" i="6"/>
  <c r="C61" i="15"/>
  <c r="C56" i="6" s="1"/>
  <c r="F56" i="6" s="1"/>
  <c r="B61" i="15"/>
  <c r="D56" i="6" s="1"/>
  <c r="P55" i="6"/>
  <c r="C60" i="15"/>
  <c r="C55" i="6" s="1"/>
  <c r="F55" i="6" s="1"/>
  <c r="B60" i="15"/>
  <c r="D55" i="6" s="1"/>
  <c r="P54" i="6"/>
  <c r="O54" i="6"/>
  <c r="C59" i="15"/>
  <c r="C54" i="6" s="1"/>
  <c r="F54" i="6" s="1"/>
  <c r="B59" i="15"/>
  <c r="D54" i="6" s="1"/>
  <c r="P53" i="6"/>
  <c r="O53" i="6"/>
  <c r="C58" i="15"/>
  <c r="C53" i="6" s="1"/>
  <c r="F53" i="6" s="1"/>
  <c r="B58" i="15"/>
  <c r="D53" i="6" s="1"/>
  <c r="P52" i="6"/>
  <c r="O52" i="6"/>
  <c r="C57" i="15"/>
  <c r="C52" i="6" s="1"/>
  <c r="F52" i="6" s="1"/>
  <c r="B57" i="15"/>
  <c r="D52" i="6" s="1"/>
  <c r="P51" i="6"/>
  <c r="O51" i="6"/>
  <c r="C56" i="15"/>
  <c r="C51" i="6" s="1"/>
  <c r="F51" i="6" s="1"/>
  <c r="B56" i="15"/>
  <c r="D51" i="6" s="1"/>
  <c r="P50" i="6"/>
  <c r="O50" i="6"/>
  <c r="C55" i="15"/>
  <c r="C50" i="6" s="1"/>
  <c r="F50" i="6" s="1"/>
  <c r="B55" i="15"/>
  <c r="D50" i="6" s="1"/>
  <c r="P49" i="6"/>
  <c r="O49" i="6"/>
  <c r="C54" i="15"/>
  <c r="C49" i="6" s="1"/>
  <c r="F49" i="6" s="1"/>
  <c r="B54" i="15"/>
  <c r="D49" i="6" s="1"/>
  <c r="P48" i="6"/>
  <c r="O48" i="6"/>
  <c r="C53" i="15"/>
  <c r="C48" i="6" s="1"/>
  <c r="F48" i="6" s="1"/>
  <c r="B53" i="15"/>
  <c r="D48" i="6" s="1"/>
  <c r="P47" i="6"/>
  <c r="C52" i="15"/>
  <c r="C47" i="6" s="1"/>
  <c r="F47" i="6" s="1"/>
  <c r="B52" i="15"/>
  <c r="D47" i="6" s="1"/>
  <c r="P46" i="6"/>
  <c r="O46" i="6"/>
  <c r="C51" i="15"/>
  <c r="C46" i="6" s="1"/>
  <c r="F46" i="6" s="1"/>
  <c r="B51" i="15"/>
  <c r="D46" i="6" s="1"/>
  <c r="O45" i="6"/>
  <c r="C50" i="15"/>
  <c r="C45" i="6" s="1"/>
  <c r="F45" i="6" s="1"/>
  <c r="B50" i="15"/>
  <c r="D45" i="6" s="1"/>
  <c r="P44" i="6"/>
  <c r="C49" i="15"/>
  <c r="C44" i="6" s="1"/>
  <c r="F44" i="6" s="1"/>
  <c r="B49" i="15"/>
  <c r="D44" i="6" s="1"/>
  <c r="P43" i="6"/>
  <c r="C48" i="15"/>
  <c r="C43" i="6" s="1"/>
  <c r="F43" i="6" s="1"/>
  <c r="B48" i="15"/>
  <c r="D43" i="6" s="1"/>
  <c r="P42" i="6"/>
  <c r="C47" i="15"/>
  <c r="C42" i="6" s="1"/>
  <c r="F42" i="6" s="1"/>
  <c r="B47" i="15"/>
  <c r="D42" i="6" s="1"/>
  <c r="P41" i="6"/>
  <c r="O41" i="6"/>
  <c r="C46" i="15"/>
  <c r="C41" i="6" s="1"/>
  <c r="F41" i="6" s="1"/>
  <c r="B46" i="15"/>
  <c r="D41" i="6" s="1"/>
  <c r="P40" i="6"/>
  <c r="C45" i="15"/>
  <c r="C40" i="6" s="1"/>
  <c r="F40" i="6" s="1"/>
  <c r="B45" i="15"/>
  <c r="D40" i="6" s="1"/>
  <c r="P39" i="6"/>
  <c r="C44" i="15"/>
  <c r="C39" i="6" s="1"/>
  <c r="F39" i="6" s="1"/>
  <c r="B44" i="15"/>
  <c r="D39" i="6" s="1"/>
  <c r="P38" i="6"/>
  <c r="C43" i="15"/>
  <c r="C38" i="6" s="1"/>
  <c r="F38" i="6" s="1"/>
  <c r="B43" i="15"/>
  <c r="D38" i="6" s="1"/>
  <c r="P37" i="6"/>
  <c r="O37" i="6"/>
  <c r="C42" i="15"/>
  <c r="C37" i="6" s="1"/>
  <c r="F37" i="6" s="1"/>
  <c r="B42" i="15"/>
  <c r="D37" i="6" s="1"/>
  <c r="P36" i="6"/>
  <c r="O36" i="6"/>
  <c r="C41" i="15"/>
  <c r="C36" i="6" s="1"/>
  <c r="F36" i="6" s="1"/>
  <c r="B41" i="15"/>
  <c r="D36" i="6" s="1"/>
  <c r="P35" i="6"/>
  <c r="C40" i="15"/>
  <c r="C35" i="6" s="1"/>
  <c r="F35" i="6" s="1"/>
  <c r="B40" i="15"/>
  <c r="D35" i="6" s="1"/>
  <c r="P34" i="6"/>
  <c r="C39" i="15"/>
  <c r="C34" i="6" s="1"/>
  <c r="F34" i="6" s="1"/>
  <c r="B39" i="15"/>
  <c r="D34" i="6" s="1"/>
  <c r="P33" i="6"/>
  <c r="O33" i="6"/>
  <c r="C38" i="15"/>
  <c r="C33" i="6" s="1"/>
  <c r="F33" i="6" s="1"/>
  <c r="B38" i="15"/>
  <c r="D33" i="6" s="1"/>
  <c r="P32" i="6"/>
  <c r="C37" i="15"/>
  <c r="C32" i="6" s="1"/>
  <c r="F32" i="6" s="1"/>
  <c r="B37" i="15"/>
  <c r="D32" i="6" s="1"/>
  <c r="P31" i="6"/>
  <c r="C36" i="15"/>
  <c r="C31" i="6" s="1"/>
  <c r="F31" i="6" s="1"/>
  <c r="B36" i="15"/>
  <c r="D31" i="6" s="1"/>
  <c r="P30" i="6"/>
  <c r="C35" i="15"/>
  <c r="C30" i="6" s="1"/>
  <c r="F30" i="6" s="1"/>
  <c r="B35" i="15"/>
  <c r="D30" i="6" s="1"/>
  <c r="P29" i="6"/>
  <c r="C34" i="15"/>
  <c r="C29" i="6" s="1"/>
  <c r="F29" i="6" s="1"/>
  <c r="B34" i="15"/>
  <c r="D29" i="6" s="1"/>
  <c r="P28" i="6"/>
  <c r="C33" i="15"/>
  <c r="C28" i="6" s="1"/>
  <c r="F28" i="6" s="1"/>
  <c r="B33" i="15"/>
  <c r="D28" i="6" s="1"/>
  <c r="P27" i="6"/>
  <c r="O27" i="6"/>
  <c r="C32" i="15"/>
  <c r="C27" i="6" s="1"/>
  <c r="B32" i="15"/>
  <c r="D27" i="6" s="1"/>
  <c r="P26" i="6"/>
  <c r="O26" i="6"/>
  <c r="C31" i="15"/>
  <c r="C26" i="6" s="1"/>
  <c r="B31" i="15"/>
  <c r="D26" i="6" s="1"/>
  <c r="K65" i="11"/>
  <c r="L65" i="11" s="1"/>
  <c r="K59" i="6" s="1"/>
  <c r="K64" i="11"/>
  <c r="L64" i="11" s="1"/>
  <c r="K58" i="6" s="1"/>
  <c r="K63" i="11"/>
  <c r="L63" i="11" s="1"/>
  <c r="K57" i="6" s="1"/>
  <c r="L62" i="11"/>
  <c r="K56" i="6" s="1"/>
  <c r="K61" i="11"/>
  <c r="J55" i="6" s="1"/>
  <c r="K60" i="11"/>
  <c r="L60" i="11" s="1"/>
  <c r="K54" i="6" s="1"/>
  <c r="K59" i="11"/>
  <c r="L59" i="11" s="1"/>
  <c r="K53" i="6" s="1"/>
  <c r="K58" i="11"/>
  <c r="L58" i="11" s="1"/>
  <c r="K52" i="6" s="1"/>
  <c r="L57" i="11"/>
  <c r="K51" i="6" s="1"/>
  <c r="K55" i="11"/>
  <c r="L55" i="11" s="1"/>
  <c r="K49" i="6" s="1"/>
  <c r="L53" i="11"/>
  <c r="K47" i="6" s="1"/>
  <c r="K52" i="11"/>
  <c r="L52" i="11" s="1"/>
  <c r="K46" i="6" s="1"/>
  <c r="K48" i="11"/>
  <c r="L48" i="11" s="1"/>
  <c r="K42" i="6" s="1"/>
  <c r="L47" i="11"/>
  <c r="K41" i="6" s="1"/>
  <c r="K45" i="11"/>
  <c r="L45" i="11" s="1"/>
  <c r="K39" i="6" s="1"/>
  <c r="K43" i="11"/>
  <c r="L43" i="11" s="1"/>
  <c r="K37" i="6" s="1"/>
  <c r="K42" i="11"/>
  <c r="L42" i="11" s="1"/>
  <c r="K36" i="6" s="1"/>
  <c r="L40" i="11"/>
  <c r="K34" i="6" s="1"/>
  <c r="K39" i="11"/>
  <c r="L39" i="11" s="1"/>
  <c r="K33" i="6" s="1"/>
  <c r="L38" i="11"/>
  <c r="K32" i="6" s="1"/>
  <c r="L37" i="11"/>
  <c r="K31" i="6" s="1"/>
  <c r="K35" i="11"/>
  <c r="L35" i="11" s="1"/>
  <c r="K29" i="6" s="1"/>
  <c r="L34" i="11"/>
  <c r="K28" i="6" s="1"/>
  <c r="L33" i="11"/>
  <c r="K27" i="6" s="1"/>
  <c r="K32" i="11"/>
  <c r="L32" i="11" s="1"/>
  <c r="K26" i="6" s="1"/>
  <c r="O11" i="6"/>
  <c r="P11" i="6"/>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B29" i="15"/>
  <c r="D24" i="6" s="1"/>
  <c r="C29" i="15"/>
  <c r="C24" i="6" s="1"/>
  <c r="P24" i="6"/>
  <c r="B30" i="15"/>
  <c r="D25" i="6" s="1"/>
  <c r="C30" i="15"/>
  <c r="C25" i="6" s="1"/>
  <c r="O25" i="6"/>
  <c r="P25" i="6"/>
  <c r="B18" i="15"/>
  <c r="D13" i="6" s="1"/>
  <c r="C18" i="15"/>
  <c r="C13" i="6" s="1"/>
  <c r="P13" i="6"/>
  <c r="B19" i="15"/>
  <c r="D14" i="6" s="1"/>
  <c r="C19" i="15"/>
  <c r="C14" i="6" s="1"/>
  <c r="O14" i="6"/>
  <c r="P14" i="6"/>
  <c r="B20" i="15"/>
  <c r="D15" i="6" s="1"/>
  <c r="C20" i="15"/>
  <c r="C15" i="6" s="1"/>
  <c r="O15" i="6"/>
  <c r="P15" i="6"/>
  <c r="B21" i="15"/>
  <c r="D16" i="6" s="1"/>
  <c r="C21" i="15"/>
  <c r="C16" i="6" s="1"/>
  <c r="O16" i="6"/>
  <c r="P16" i="6"/>
  <c r="B22" i="15"/>
  <c r="D17" i="6" s="1"/>
  <c r="C22" i="15"/>
  <c r="C17" i="6" s="1"/>
  <c r="O17" i="6"/>
  <c r="P17" i="6"/>
  <c r="B23" i="15"/>
  <c r="D18" i="6" s="1"/>
  <c r="C23" i="15"/>
  <c r="C18" i="6" s="1"/>
  <c r="O18" i="6"/>
  <c r="P18" i="6"/>
  <c r="B24" i="15"/>
  <c r="D19" i="6" s="1"/>
  <c r="C24" i="15"/>
  <c r="C19" i="6" s="1"/>
  <c r="O19" i="6"/>
  <c r="P19" i="6"/>
  <c r="B25" i="15"/>
  <c r="D20" i="6" s="1"/>
  <c r="C25" i="15"/>
  <c r="C20" i="6" s="1"/>
  <c r="O20" i="6"/>
  <c r="P20" i="6"/>
  <c r="B26" i="15"/>
  <c r="D21" i="6" s="1"/>
  <c r="C26" i="15"/>
  <c r="C21" i="6" s="1"/>
  <c r="O21" i="6"/>
  <c r="P21" i="6"/>
  <c r="B27" i="15"/>
  <c r="D22" i="6" s="1"/>
  <c r="C27" i="15"/>
  <c r="C22" i="6" s="1"/>
  <c r="O22" i="6"/>
  <c r="P22" i="6"/>
  <c r="B28" i="15"/>
  <c r="D23" i="6" s="1"/>
  <c r="C28" i="15"/>
  <c r="C23" i="6" s="1"/>
  <c r="O23" i="6"/>
  <c r="P23" i="6"/>
  <c r="B17" i="15"/>
  <c r="D12" i="6" s="1"/>
  <c r="C17" i="15"/>
  <c r="C12" i="6" s="1"/>
  <c r="P12" i="6"/>
  <c r="B6" i="15"/>
  <c r="K31" i="11"/>
  <c r="J25" i="6" s="1"/>
  <c r="K30" i="11"/>
  <c r="L30" i="11" s="1"/>
  <c r="K24" i="6" s="1"/>
  <c r="K29" i="11"/>
  <c r="L29" i="11" s="1"/>
  <c r="K23" i="6" s="1"/>
  <c r="K28" i="11"/>
  <c r="J22" i="6" s="1"/>
  <c r="K27" i="11"/>
  <c r="L27" i="11" s="1"/>
  <c r="K21" i="6" s="1"/>
  <c r="K26" i="11"/>
  <c r="J20" i="6" s="1"/>
  <c r="L23" i="11"/>
  <c r="K17" i="6" s="1"/>
  <c r="L22" i="11"/>
  <c r="K16" i="6" s="1"/>
  <c r="K21" i="11"/>
  <c r="L21" i="11" s="1"/>
  <c r="K15" i="6" s="1"/>
  <c r="K20" i="11"/>
  <c r="L20" i="11" s="1"/>
  <c r="K14" i="6" s="1"/>
  <c r="K19" i="11"/>
  <c r="J13" i="6" s="1"/>
  <c r="K18" i="11"/>
  <c r="J12" i="6" s="1"/>
  <c r="B16" i="15"/>
  <c r="D11" i="6" s="1"/>
  <c r="X11" i="6"/>
  <c r="W11" i="6"/>
  <c r="V11" i="6"/>
  <c r="U11" i="6"/>
  <c r="T11" i="6"/>
  <c r="S11" i="6"/>
  <c r="N11" i="6"/>
  <c r="I11" i="6"/>
  <c r="H11" i="6"/>
  <c r="G11" i="6"/>
  <c r="L49" i="15" l="1"/>
  <c r="R44" i="6" s="1"/>
  <c r="L61" i="15"/>
  <c r="R56" i="6" s="1"/>
  <c r="L62" i="15"/>
  <c r="R57" i="6" s="1"/>
  <c r="L36" i="15"/>
  <c r="R31" i="6" s="1"/>
  <c r="L40" i="15"/>
  <c r="R35" i="6" s="1"/>
  <c r="L44" i="15"/>
  <c r="R39" i="6" s="1"/>
  <c r="L48" i="15"/>
  <c r="R43" i="6" s="1"/>
  <c r="L64" i="15"/>
  <c r="R59" i="6" s="1"/>
  <c r="L63" i="15"/>
  <c r="R58" i="6" s="1"/>
  <c r="L60" i="15"/>
  <c r="R55" i="6" s="1"/>
  <c r="L52" i="15"/>
  <c r="R47" i="6" s="1"/>
  <c r="L45" i="15"/>
  <c r="R40" i="6" s="1"/>
  <c r="L37" i="15"/>
  <c r="R32" i="6" s="1"/>
  <c r="L32" i="15"/>
  <c r="R27" i="6" s="1"/>
  <c r="L34" i="15"/>
  <c r="R29" i="6" s="1"/>
  <c r="L35" i="15"/>
  <c r="R30" i="6" s="1"/>
  <c r="L39" i="15"/>
  <c r="R34" i="6" s="1"/>
  <c r="L43" i="15"/>
  <c r="R38" i="6" s="1"/>
  <c r="L47" i="15"/>
  <c r="R42" i="6" s="1"/>
  <c r="L33" i="15"/>
  <c r="R28" i="6" s="1"/>
  <c r="Q28" i="6"/>
  <c r="O28" i="6"/>
  <c r="O29" i="6"/>
  <c r="O30" i="6"/>
  <c r="O31" i="6"/>
  <c r="O32" i="6"/>
  <c r="O34" i="6"/>
  <c r="O35" i="6"/>
  <c r="O38" i="6"/>
  <c r="O39" i="6"/>
  <c r="O40" i="6"/>
  <c r="O42" i="6"/>
  <c r="O43" i="6"/>
  <c r="O44" i="6"/>
  <c r="O47" i="6"/>
  <c r="O55" i="6"/>
  <c r="O56" i="6"/>
  <c r="O57" i="6"/>
  <c r="O58" i="6"/>
  <c r="O59" i="6"/>
  <c r="P45" i="6"/>
  <c r="Q32" i="6"/>
  <c r="L61" i="11"/>
  <c r="K55" i="6" s="1"/>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6" i="6"/>
  <c r="J57" i="6"/>
  <c r="J58" i="6"/>
  <c r="J59" i="6"/>
  <c r="E46" i="6"/>
  <c r="E49" i="6"/>
  <c r="E59" i="6"/>
  <c r="E58" i="6"/>
  <c r="E57" i="6"/>
  <c r="E56" i="6"/>
  <c r="E55" i="6"/>
  <c r="E54" i="6"/>
  <c r="E53" i="6"/>
  <c r="E52" i="6"/>
  <c r="E51" i="6"/>
  <c r="E50" i="6"/>
  <c r="E48" i="6"/>
  <c r="E47" i="6"/>
  <c r="E45" i="6"/>
  <c r="E44" i="6"/>
  <c r="E43" i="6"/>
  <c r="E42" i="6"/>
  <c r="E41" i="6"/>
  <c r="E40" i="6"/>
  <c r="E39" i="6"/>
  <c r="E38" i="6"/>
  <c r="E37" i="6"/>
  <c r="E36" i="6"/>
  <c r="E35" i="6"/>
  <c r="E34" i="6"/>
  <c r="E33" i="6"/>
  <c r="E32" i="6"/>
  <c r="E31" i="6"/>
  <c r="E30" i="6"/>
  <c r="E29" i="6"/>
  <c r="E28" i="6"/>
  <c r="J16" i="6"/>
  <c r="Q17" i="6"/>
  <c r="L25" i="11"/>
  <c r="K19" i="6" s="1"/>
  <c r="L19" i="11"/>
  <c r="K13" i="6" s="1"/>
  <c r="J17" i="6"/>
  <c r="J24" i="6"/>
  <c r="L24" i="15"/>
  <c r="R19" i="6" s="1"/>
  <c r="L18" i="11"/>
  <c r="K12" i="6" s="1"/>
  <c r="J21" i="6"/>
  <c r="F18" i="6"/>
  <c r="E18" i="6"/>
  <c r="E23" i="6"/>
  <c r="F23" i="6"/>
  <c r="F20" i="6"/>
  <c r="E20" i="6"/>
  <c r="F22" i="6"/>
  <c r="E22" i="6"/>
  <c r="E17" i="6"/>
  <c r="F17" i="6"/>
  <c r="F21" i="6"/>
  <c r="E21" i="6"/>
  <c r="F19" i="6"/>
  <c r="E19" i="6"/>
  <c r="L31" i="11"/>
  <c r="K25" i="6" s="1"/>
  <c r="J23" i="6"/>
  <c r="L28" i="15"/>
  <c r="R23" i="6" s="1"/>
  <c r="L23" i="15"/>
  <c r="R18" i="6" s="1"/>
  <c r="E11" i="6"/>
  <c r="L26" i="11"/>
  <c r="K20" i="6" s="1"/>
  <c r="J15" i="6"/>
  <c r="L17" i="15"/>
  <c r="R12" i="6" s="1"/>
  <c r="L20" i="15"/>
  <c r="R15" i="6" s="1"/>
  <c r="Q14" i="6"/>
  <c r="Q13" i="6"/>
  <c r="L29" i="15"/>
  <c r="R24" i="6" s="1"/>
  <c r="L28" i="11"/>
  <c r="K22" i="6" s="1"/>
  <c r="E12" i="6"/>
  <c r="F12" i="6"/>
  <c r="E16" i="6"/>
  <c r="F16" i="6"/>
  <c r="F15" i="6"/>
  <c r="E15" i="6"/>
  <c r="F14" i="6"/>
  <c r="E14" i="6"/>
  <c r="E13" i="6"/>
  <c r="F13" i="6"/>
  <c r="F27" i="6"/>
  <c r="E27" i="6"/>
  <c r="F26" i="6"/>
  <c r="E26" i="6"/>
  <c r="E25" i="6"/>
  <c r="F25" i="6"/>
  <c r="E24" i="6"/>
  <c r="F24" i="6"/>
  <c r="L17" i="11"/>
  <c r="K11" i="6" s="1"/>
  <c r="O12" i="6"/>
  <c r="O24" i="6"/>
  <c r="O13" i="6"/>
  <c r="J14" i="6"/>
  <c r="J18" i="6"/>
  <c r="Q56" i="6" l="1"/>
  <c r="Q39" i="6"/>
  <c r="Q35" i="6"/>
  <c r="Q44" i="6"/>
  <c r="Q43" i="6"/>
  <c r="Q30" i="6"/>
  <c r="Q29" i="6"/>
  <c r="Q38" i="6"/>
  <c r="Q31" i="6"/>
  <c r="Q59" i="6"/>
  <c r="Q58" i="6"/>
  <c r="Q57" i="6"/>
  <c r="Q55" i="6"/>
  <c r="Q47" i="6"/>
  <c r="Q40" i="6"/>
  <c r="Q34" i="6"/>
  <c r="Q27" i="6"/>
  <c r="Q42" i="6"/>
  <c r="L41" i="15"/>
  <c r="R36" i="6" s="1"/>
  <c r="Q36" i="6"/>
  <c r="L57" i="15"/>
  <c r="R52" i="6" s="1"/>
  <c r="Q52" i="6"/>
  <c r="L55" i="15"/>
  <c r="R50" i="6" s="1"/>
  <c r="Q50" i="6"/>
  <c r="L53" i="15"/>
  <c r="R48" i="6" s="1"/>
  <c r="Q48" i="6"/>
  <c r="L59" i="15"/>
  <c r="R54" i="6" s="1"/>
  <c r="Q54" i="6"/>
  <c r="L56" i="15"/>
  <c r="R51" i="6" s="1"/>
  <c r="Q51" i="6"/>
  <c r="L51" i="15"/>
  <c r="R46" i="6" s="1"/>
  <c r="Q46" i="6"/>
  <c r="L58" i="15"/>
  <c r="R53" i="6" s="1"/>
  <c r="Q53" i="6"/>
  <c r="L50" i="15"/>
  <c r="R45" i="6" s="1"/>
  <c r="Q45" i="6"/>
  <c r="L54" i="15"/>
  <c r="R49" i="6" s="1"/>
  <c r="Q49" i="6"/>
  <c r="L31" i="15"/>
  <c r="R26" i="6" s="1"/>
  <c r="Q26" i="6"/>
  <c r="L46" i="15"/>
  <c r="R41" i="6" s="1"/>
  <c r="Q41" i="6"/>
  <c r="L42" i="15"/>
  <c r="R37" i="6" s="1"/>
  <c r="Q37" i="6"/>
  <c r="L38" i="15"/>
  <c r="R33" i="6" s="1"/>
  <c r="Q33" i="6"/>
  <c r="L22" i="15"/>
  <c r="R17" i="6" s="1"/>
  <c r="Q23" i="6"/>
  <c r="Q18" i="6"/>
  <c r="Q19" i="6"/>
  <c r="Q15" i="6"/>
  <c r="Q24" i="6"/>
  <c r="L18" i="15"/>
  <c r="R13" i="6" s="1"/>
  <c r="Q12" i="6"/>
  <c r="L19" i="15"/>
  <c r="R14" i="6" s="1"/>
  <c r="Q16" i="6"/>
  <c r="L21" i="15"/>
  <c r="R16" i="6" s="1"/>
  <c r="L26" i="15"/>
  <c r="R21" i="6" s="1"/>
  <c r="Q21" i="6"/>
  <c r="Q20" i="6"/>
  <c r="L25" i="15"/>
  <c r="R20" i="6" s="1"/>
  <c r="Q22" i="6"/>
  <c r="L27" i="15"/>
  <c r="R22" i="6" s="1"/>
  <c r="Q11" i="6"/>
  <c r="L16" i="15"/>
  <c r="R11" i="6" s="1"/>
  <c r="Q25" i="6"/>
  <c r="L30" i="15"/>
  <c r="R25" i="6" s="1"/>
</calcChain>
</file>

<file path=xl/sharedStrings.xml><?xml version="1.0" encoding="utf-8"?>
<sst xmlns="http://schemas.openxmlformats.org/spreadsheetml/2006/main" count="967" uniqueCount="315">
  <si>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</si>
  <si>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</si>
  <si>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</si>
  <si>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</si>
  <si>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y posibles oferentes), agentes internos (supervisores, funcionarios y demás usuarios pertenecientes al Fondo de Desarrollo Local de Bosa).</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</si>
  <si>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</si>
  <si>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</si>
  <si>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</si>
  <si>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Entorno socio ambiental: </t>
    </r>
    <r>
      <rPr>
        <sz val="12"/>
        <rFont val="Garamond"/>
        <family val="1"/>
      </rPr>
      <t xml:space="preserve">Localidad de Bosa - UPZ Porvenir </t>
    </r>
  </si>
  <si>
    <r>
      <t xml:space="preserve">Condiciones políticas: </t>
    </r>
    <r>
      <rPr>
        <sz val="12"/>
        <rFont val="Garamond"/>
        <family val="1"/>
      </rPr>
      <t xml:space="preserve">N/A </t>
    </r>
  </si>
  <si>
    <r>
      <t>Factores ambientales</t>
    </r>
    <r>
      <rPr>
        <sz val="12"/>
        <rFont val="Garamond"/>
        <family val="1"/>
      </rPr>
      <t xml:space="preserve">.N/A </t>
    </r>
  </si>
  <si>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</si>
  <si>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</si>
  <si>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</si>
  <si>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</si>
  <si>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</si>
  <si>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</si>
  <si>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</si>
  <si>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</si>
  <si>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</si>
  <si>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</si>
  <si>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</si>
  <si>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</si>
  <si>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</si>
  <si>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</si>
  <si>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</si>
  <si>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</si>
  <si>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</si>
  <si>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</si>
  <si>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</si>
  <si>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Especifico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</si>
  <si>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</si>
  <si>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</si>
  <si>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</si>
  <si>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</si>
  <si>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</si>
  <si>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Externo</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</si>
  <si>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</si>
  <si>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</si>
  <si>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</si>
  <si>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</si>
  <si>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</si>
  <si>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</si>
  <si>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</si>
  <si>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</si>
  <si>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</si>
  <si>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</si>
  <si>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</si>
  <si>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</si>
  <si>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</si>
  <si>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</si>
  <si>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</si>
  <si>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</si>
  <si>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</si>
  <si>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</si>
  <si>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</si>
  <si>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</si>
  <si>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</si>
  <si>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</si>
  <si>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</si>
  <si>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</si>
  <si>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</si>
  <si>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</si>
  <si>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 xml:space="preserve">Defectos en los equipos y/o herramientas de obra </t>
  </si>
  <si>
    <t xml:space="preserve">Imposición de nuevos impuestos tributarios </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</si>
  <si>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</si>
  <si>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</si>
  <si>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</si>
  <si>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</si>
  <si>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</si>
  <si>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</si>
  <si>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Calidad  de  las  obras</t>
  </si>
  <si>
    <t>Riesgo   geológico</t>
  </si>
  <si>
    <t>De la naturaleza</t>
  </si>
  <si>
    <t>Eventos naturales tales como lluvias, inundaciones y sequias entre otros</t>
  </si>
  <si>
    <t>Que existan actividades no contempladas  (Ítems no previstos) y/o aumento Ineludible en las cantidades de obra durante la ejecución del contrato.</t>
  </si>
  <si>
    <t>Paros, huelgas, actos terroristas, estados de excepción fuerza mayor, caso fortuito</t>
  </si>
  <si>
    <t xml:space="preserve"> </t>
  </si>
  <si>
    <t>Cambios en las normas técnicas o estándares de los componentes viales, hidráulicos y ambiental posteriores a la suscripción del contrato</t>
  </si>
  <si>
    <t xml:space="preserve">Riesgos de mayor carga y dedicación de los profesionales o de insumos requeridos en el desarrollo de las actividades contractuales con respecto a las previstas al momento de la contratación </t>
  </si>
  <si>
    <t>Desabastecimiento de Materiales</t>
  </si>
  <si>
    <t>Cambios en los profesionales directivos probatorios de la entidad y/o la Interventoría</t>
  </si>
  <si>
    <t>Cambios significativos en los diseños emitidas por la consultoría</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</si>
  <si>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</si>
  <si>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</si>
  <si>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</si>
  <si>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</si>
  <si>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</si>
  <si>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</si>
  <si>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</si>
  <si>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</si>
  <si>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</si>
  <si>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</si>
  <si>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</si>
  <si>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</si>
  <si>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</si>
  <si>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</si>
  <si>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</si>
  <si>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</si>
  <si>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</si>
  <si>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</si>
  <si>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Afecta el proceso de planeación, al recurrir a ajustes de los documentos precontractuales </t>
  </si>
  <si>
    <t>Genera una incorrecta selección de proponentes y/o adjudicatarios</t>
  </si>
  <si>
    <t xml:space="preserve">Afecta el  presupuesto estimado por la entidad e incurre en modificación o anulación de CDP  </t>
  </si>
  <si>
    <t xml:space="preserve">Incurre en posible suspensión y ajuste del proceso, incide en contratos de consultoria </t>
  </si>
  <si>
    <t xml:space="preserve">Incide en una revisión general y ajuste del plan de desarrollo Local. </t>
  </si>
  <si>
    <t>Genera una diferencia económica con presupuesto estimado por la entidad y afectación a CDP. Limita el alcance del proyecto</t>
  </si>
  <si>
    <t>Obstruye la ejecución del contrato sustancialmente</t>
  </si>
  <si>
    <t xml:space="preserve">Afecta el proceso de selección e incurre en mala selección del posible contratista </t>
  </si>
  <si>
    <t>Afecta el proceso de selección y demora las condiciones y cronogramas de la fase de selección</t>
  </si>
  <si>
    <t>Perturba la ejecución del contrato de manera grave imposibilitando la consecución del objeto contractual.</t>
  </si>
  <si>
    <t xml:space="preserve">Genera demoras en el proceso de contratación y en posible fecha de acta de inicio </t>
  </si>
  <si>
    <t>Genera un impacto sobre el valor del contrato y afecta la planeación, estudio de mercado y presupuesto ofertado</t>
  </si>
  <si>
    <t xml:space="preserve">Demoras en el proceso, debido a incidencia de elementos politicos o revisión de entidades estatales o de control </t>
  </si>
  <si>
    <t xml:space="preserve">Afecta la ejecución del contrato, retrasando cronogramas y tiempos estipulados en fase de planeación </t>
  </si>
  <si>
    <t>Obstruye la ejecución del contrato sustancialmente pero aun así permite la consecución del objeto contractual</t>
  </si>
  <si>
    <t>Genera un impacto negativo sobre el valor del contrato</t>
  </si>
  <si>
    <t xml:space="preserve">Afecta la ejecución del contrato y puede incurrir en prorrogas o adiciones no previstas en planeación o cronograma entregado por consultoria </t>
  </si>
  <si>
    <t>Fuentes de materiales</t>
  </si>
  <si>
    <t>Programación de obra</t>
  </si>
  <si>
    <t>Retrasa la entrega de las obras y genera afectación negativa con la comunidad y los beneficiarios de las mismas</t>
  </si>
  <si>
    <t>Demora o imposibilidad en la Consecución del Objeto a Contratar, Posible aumento del contrato por cambio en las condiciones normales de ejecución</t>
  </si>
  <si>
    <t>Aumento del Presupuesto destinado para la ejecución del contrato, causando una redistribución de recursos económicos en los ítems ejecutados en el contrato.</t>
  </si>
  <si>
    <t>No poder ejecutar correctamente sus actividades, y por ende afectar el normal desarrollo de las actividades de obra, retraso del cronograma de ejecución del contrato</t>
  </si>
  <si>
    <t xml:space="preserve">Cambio del alcance del contrato suscrito entre las partes </t>
  </si>
  <si>
    <t>Afecta la consecución de los objetivos esperados con la contratación y se derivan mayores costos en tiempo y recursos para el contratista</t>
  </si>
  <si>
    <t>Retrasos en los procesos de seguimiento del proyecto y aprobación de cortes de obra, actividades ejecutadas o facturación del contrato.</t>
  </si>
  <si>
    <t>Cambios en el alcance, presupuesto o tiempo del contrato, donde no se pueda llegar a la meta fisica, dentro de los tiempos o costos establecidos inicialmente</t>
  </si>
  <si>
    <t>Atraso en la aprobación de documentos y afectación del cronograma.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</si>
  <si>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</si>
  <si>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</si>
  <si>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</si>
  <si>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</si>
  <si>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</si>
  <si>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</si>
  <si>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</si>
  <si>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</si>
  <si>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</si>
  <si>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</si>
  <si>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</si>
  <si>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</si>
  <si>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</si>
  <si>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</si>
  <si>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</si>
  <si>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</si>
  <si>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</si>
  <si>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</si>
  <si>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</si>
  <si>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</si>
  <si>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</si>
  <si>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</si>
  <si>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</si>
  <si>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</si>
  <si>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</si>
  <si>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</si>
  <si>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</si>
  <si>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</si>
  <si>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</si>
  <si>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</si>
  <si>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</si>
  <si>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</si>
  <si>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</si>
  <si>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</si>
  <si>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</si>
  <si>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</si>
  <si>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</si>
  <si>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</si>
  <si>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</si>
  <si>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</si>
  <si>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</si>
  <si>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</si>
  <si>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</si>
  <si>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</si>
  <si>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</si>
  <si>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Revisar en el proceso de planeación, comité de contratación y pre-pliegos que las condiciones contractuales y las modalidades cumplan con los criterios del proyecto</t>
  </si>
  <si>
    <t xml:space="preserve">NO </t>
  </si>
  <si>
    <t>Formulador y Contratación</t>
  </si>
  <si>
    <t>Inicio Fase Planeación</t>
  </si>
  <si>
    <t>Adjudicación del contrato</t>
  </si>
  <si>
    <t xml:space="preserve">Supervisión de las partes involucradas en el proceso, con revisión de los lineamientos de la contratación estatal y lineamientos de los pliegos tipo </t>
  </si>
  <si>
    <t>Semanalmente</t>
  </si>
  <si>
    <t>Revisar el proceso financiero y los analisis de presupuesto previstos por la entidad o por la consultoria</t>
  </si>
  <si>
    <t>SI</t>
  </si>
  <si>
    <t xml:space="preserve">Formulador </t>
  </si>
  <si>
    <t xml:space="preserve">Supervisión de las partes involucradas en el proceso, con revisión de costos y presupuestos con precios de referencia como IDU e IDRD </t>
  </si>
  <si>
    <t>Revisar en el proceso de planeación, comité de contratación y pre-pliegos que las condiciones contractuales y los criterios del sector de Colombia Compra Eficiente</t>
  </si>
  <si>
    <t>Formulador y Equipo Planeación Financiera</t>
  </si>
  <si>
    <t>Supervisión de las partes involucradas en el proceso, con revisión de los bienes y servicios que aplican en el proyecto</t>
  </si>
  <si>
    <t>Revisión con contratista de consultoría, solicitud en pliegos de condiciones de revisión preliminar previo inicio de fase de ejecución</t>
  </si>
  <si>
    <t xml:space="preserve">Fomulador, Consultor, Equipo de Infraestructura </t>
  </si>
  <si>
    <t xml:space="preserve">Liquidación del contrato </t>
  </si>
  <si>
    <t xml:space="preserve">Seguimiento a polizas de  contratos de consultoría y solicitud del apoyo a la supervisión de una correcta fase preliminar </t>
  </si>
  <si>
    <t xml:space="preserve">En polizas - Cada 6 meses
En Ejecución - Semanalmente </t>
  </si>
  <si>
    <t>Supervisión de las partes involucradas en el proceso, con revisión de los lineamientos de la contratación estatal y analisis del Plan de Desarrollo Local</t>
  </si>
  <si>
    <t>Revisar POAI, Equipo de inversion local y validación de metas e indicadores</t>
  </si>
  <si>
    <t xml:space="preserve">SI </t>
  </si>
  <si>
    <t>Equipo planeación o inversión local</t>
  </si>
  <si>
    <t xml:space="preserve">Supervisión de las partes involucradas en el proceso, con revisión de los lineamientos y valores de inversión local </t>
  </si>
  <si>
    <t xml:space="preserve">Cada que se ajuste el POAI o Presupuesto entidad </t>
  </si>
  <si>
    <t>Consolidar correctos formatos de evaluación y matrices que consoliden la información y se puedan leer y verificar de manera agil y precisa</t>
  </si>
  <si>
    <t>Equipo evaluación y contratación</t>
  </si>
  <si>
    <t>Inicio  Fase Evaluación</t>
  </si>
  <si>
    <t>Observaciones y audiencias al proceso de contratación</t>
  </si>
  <si>
    <t xml:space="preserve">Diariamente mientras la fase de selección </t>
  </si>
  <si>
    <t>Seguimiento administrativo a procesos desde el area de contratos</t>
  </si>
  <si>
    <t>Establecer plazos claros en el contrato para respuestas e Implementar sistema de seguimiento de observaciones.</t>
  </si>
  <si>
    <t>Equipo contratación</t>
  </si>
  <si>
    <t xml:space="preserve">Inicio Cargue en SECOP </t>
  </si>
  <si>
    <t>Revisión periódica de las respuestas a las observaciones recibidas.</t>
  </si>
  <si>
    <t>Diariamente</t>
  </si>
  <si>
    <t>Asegurar que todos los documentos sean cargados a tiempo en el SECOP y Verificación interna antes de la publicación.</t>
  </si>
  <si>
    <t>Revisión de la documentación publicada en el SECOP.</t>
  </si>
  <si>
    <t>Semanal</t>
  </si>
  <si>
    <t>Verificación de la integridad de las ofertas, realizar auditorías de los procesos de selección, asi mismo Implementar medidas de transparencia.</t>
  </si>
  <si>
    <t>Revisión de los procesos de selección y análisis de posibles irregularidades.</t>
  </si>
  <si>
    <t>En evaluación del proceso</t>
  </si>
  <si>
    <t>Análisis comparativo de precios. Y de manera obligatoria Solicitar aclaraciones cuando sea necesario.</t>
  </si>
  <si>
    <t>Revisión de las ofertas y análisis de la consistencia de los precios.</t>
  </si>
  <si>
    <t>Negociación temprana de las condiciones contractuales y Confirmación de compromiso de las partes antes de la firma.</t>
  </si>
  <si>
    <t>Firma del contrato en SECOP</t>
  </si>
  <si>
    <t>Revisión de avances de negociación y revisión de plazos.</t>
  </si>
  <si>
    <t>Establecer plazos claros para la entrega de garantías, asi mismo se debe verificar que las garantías cumplan con los requisitos contractuales</t>
  </si>
  <si>
    <t>Firma y aprobación del contrato en SECOP</t>
  </si>
  <si>
    <t>Revisión de las garantías presentadas antes de la firma del contrato.</t>
  </si>
  <si>
    <t>Adjudicación contrato</t>
  </si>
  <si>
    <t>Monitoreo continuo del estado del registro.</t>
  </si>
  <si>
    <t>Revisión del estado de la solicitud y del registro presupuestal.</t>
  </si>
  <si>
    <t>Mensual</t>
  </si>
  <si>
    <t>Monitoreo de los reclamos y respuestas rápidas.</t>
  </si>
  <si>
    <t>Análisis y gestión de los reclamos presentados.</t>
  </si>
  <si>
    <t>Se deben Utilizar contratos con cláusulas de ajuste por inflación o fluctuación de divisas, asi mismo realizar el Monitoreo del tipo de cambio.</t>
  </si>
  <si>
    <t>Revisión mensual de las fluctuaciones cambiarias y ajustes contractuales.</t>
  </si>
  <si>
    <t xml:space="preserve">Programar la adquisición de materiales , con suficiente tiempo o anticipación, teniendo en cuenta las demoras constantes de insumos y materiales de obra. </t>
  </si>
  <si>
    <t>Contratista</t>
  </si>
  <si>
    <t>Suscripción del contrato</t>
  </si>
  <si>
    <t>Fecha de terminación del contrato</t>
  </si>
  <si>
    <t>Revisión del plan de compras y adquisiciones</t>
  </si>
  <si>
    <t>Antes y durante la ejecución del contrato, de manera semanal</t>
  </si>
  <si>
    <t>Programar la adquisición de materiales , con suficiente tiempo o anticipación, con el fin de no generar o no preveer una variación en las condiciones de compra y del mercado, teniendo en cuenta que para el caso de insumos de obra, los criterios son muy variables</t>
  </si>
  <si>
    <t>Análisis continuo del entorno político y económico y  Flexibilidad en la planificación y presupuesto.</t>
  </si>
  <si>
    <t>FDLB</t>
  </si>
  <si>
    <t>Monitoreo de noticias y análisis macroeconómicos.</t>
  </si>
  <si>
    <t>Trimestral</t>
  </si>
  <si>
    <t>Programar la adquisición de materiales desde un sector cercano de influencia, con suficiente tiempo o anticipación, con el fin de no generar atrasos en la ejecución de las actividades.</t>
  </si>
  <si>
    <t>Realizar una evaluación exhaustiva de la capacidad financiera, operativa y de cumplimiento de los contratistas y subcontratistas antes de contratarlos, asi mismo mplementar un sistema de monitoreo regular para verificar que el contratista y sus subcontratistas están cumpliendo con los términos acordados.</t>
  </si>
  <si>
    <t>Contratación</t>
  </si>
  <si>
    <t>Se realizan reuniones periódicas de seguimiento, auditorías de cumplimiento y revisión de informes.</t>
  </si>
  <si>
    <t xml:space="preserve">Establecer acuerdos de pago claros en el contrato y llevar un monitoreo continuo de pagos.
</t>
  </si>
  <si>
    <t>Personal contabilidad y presupuesto</t>
  </si>
  <si>
    <t xml:space="preserve">Acta corte Pago No.1 </t>
  </si>
  <si>
    <t>Acta de pago Liquidación</t>
  </si>
  <si>
    <t>Revisión mensual de los pagos realizados y próximos pagos.</t>
  </si>
  <si>
    <t>Programar la adquisición de equipos con criterios de calidad y con suficiente tiempo o anticipación, con el fin de no generar atrasos en la ejecución de las actividades.</t>
  </si>
  <si>
    <t>En caso  de variaciones  de impuestos, se presentará por parte de la entidad el reporte de los mismos y su correspondiente soporte</t>
  </si>
  <si>
    <t>Supervisión de la Entidad, informes y reuniones periódicas con la Interventoría y el Contratista, para verificar la inversión</t>
  </si>
  <si>
    <t xml:space="preserve">Durante la ejecución del contrato semanalmente, </t>
  </si>
  <si>
    <t>Para nuevos tramites se debe consultar con todas las partes y entidades requeridas en el proceso el seguimiento a tramites necesarios requeridos durante la ejecución y la correcta entrega de las obras y actas a satisfacción</t>
  </si>
  <si>
    <t xml:space="preserve">En el proceso de planeación tener claridad del marco normativo, los criterios y en el caso de obra, los lineamientos y manuales de las entidades que generan principios y norma </t>
  </si>
  <si>
    <t>En caso  de presentarse variaciones  de tarifas impositivas, se presentará a la entidad el reporte de los gastos que han sido afectados por ésta condición, con su respectivo soporte u orden de compra, para así solicitar a la entidad contratante el reembolso o adición por costos no previstos al inicio del contrato, por causas externas al contratista.</t>
  </si>
  <si>
    <t xml:space="preserve">Revisar tiempos, cronogramas y correcta entrega y gestión del tiempo de actividades preliminares que se tienen proyectadas desde la fase de planeación </t>
  </si>
  <si>
    <t xml:space="preserve">FDLB
Contratista </t>
  </si>
  <si>
    <t>Inicio fase de obra</t>
  </si>
  <si>
    <t>Programar la adquisición de materiales desde el interior del País, con suficiente tiempo o anticipación, con el fin de no generara atrasos en la ejecución de las actividades.</t>
  </si>
  <si>
    <t xml:space="preserve">Se requiere de carácter obligatorio para proyectos de obra el seguimiento a través de comites y visitas en sitio </t>
  </si>
  <si>
    <t xml:space="preserve">Supervisión de la Entidad, comites de obra y visitas de seguimiento </t>
  </si>
  <si>
    <t>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t>
  </si>
  <si>
    <t xml:space="preserve">Supervisión de la interventoría y el contratista, consultando  fuentes de información de alertas y desastres </t>
  </si>
  <si>
    <t>Semanalmente, durante la ejecución del contrato</t>
  </si>
  <si>
    <t>Calculo real de las cantidades confrontadas en sitio de obras, así como inclusión de ítem de suministro e instalación, lo cual implica la responsabilidad de instalar los elementos o ejecutar actividades requeridas bajo cuenta y riesgo del contratista</t>
  </si>
  <si>
    <t>Supervisión de la Entidad e informes y reuniones periódicas con la Interventoría y el Contratista, para verificar la inversión</t>
  </si>
  <si>
    <t>De manera mensual durante la ejecución del contrato</t>
  </si>
  <si>
    <t>Vigilancia y control permanente del contrato a través del Interventor y un supervisor de LA ENTIDAD, con el fin de verificar las condiciones de orden público.</t>
  </si>
  <si>
    <t>FDLB
Interventoría Contratista</t>
  </si>
  <si>
    <t>Una vez ocurrido el evento</t>
  </si>
  <si>
    <t>Supervisión de la Entidad, Interventoría y Contratista</t>
  </si>
  <si>
    <t>Diariamente durante el término de duración del conflicto</t>
  </si>
  <si>
    <t>Mitigar dando a conocer  a la entidad la actualización de normas regulatorias y, de las posibles modificaciones que se puedan presentar en los diseños suministrados y cumplimiento del objeto contratado</t>
  </si>
  <si>
    <t>Una vez se identifique el disipador o alerta</t>
  </si>
  <si>
    <t xml:space="preserve">Se consultará de manera periódica las fuentes normativas o lineamientos técnicos, para establecer cuales variaciones pueden presentarse y que afecciones tienen sobre el proyecto </t>
  </si>
  <si>
    <t>Mensualmente durante la ejecución del contrato.</t>
  </si>
  <si>
    <t>Mitigar el riesgo mediante: i) la verificación previa de los procesos y procedimientos, ii) La Planeación y organización de las actividades que se deban desarrollar iii)  elaboración de plan de trabajo eficaz efectivo para el cumplimiento de la meta física dentro del tiempo contractual</t>
  </si>
  <si>
    <t>A través de la verificación o control de recursos inicialmente solicitados; trabajo y cantidades invertidas en el desarrollo del proyecto.</t>
  </si>
  <si>
    <t>Al inicio, Durante la ejecución del contrato mensualmente</t>
  </si>
  <si>
    <t xml:space="preserve">Requerir al contratista e interventoría, desarrollar un plan de respuesta, de modo que no repercuta de manera desfavorable en los procesos establecidos para el desarrollo normal del contrato. </t>
  </si>
  <si>
    <t>FDLB
Interventoría</t>
  </si>
  <si>
    <t xml:space="preserve">Inicio Ejecución del contrato </t>
  </si>
  <si>
    <t>Mediante comunicaciones escritas y telefónicas  dirigidas al representante de Interventoría y Gobernador.</t>
  </si>
  <si>
    <t>Diariamente durante el proceso de ejecución del plan de contingencia</t>
  </si>
  <si>
    <t>Se deben adelantar revisiones de los diseños por parte del contratista para eso se contempla el tiempo de preobra o preliminares, así mismo hacer los ajustes pertinentes con el fin de sin que impacte dramáticamente los costos del proyecto.
Hacer los acercamientos necesarios con la consultoría en aras de perder zanjar las posibles variaciones en los diseños.</t>
  </si>
  <si>
    <t>Se deberán hacer reuniones entre las partes que permitan establecer las soluciones mas viables respecto a los diseños aportados por la consultoría</t>
  </si>
  <si>
    <t>Durante la ejecución del contrato, diariamente mediante comunicados o reuniones entre los interesados</t>
  </si>
  <si>
    <t>Llevar a cabo por parte del Residente e Ingenieros de apoyo, el seguimiento de las solicitudes radicadas y el acercamiento a los entes de manera personal,  con el propósito de agilizar u obtener alguna respuesta respecto a los trámites o requerimientos efectuados.</t>
  </si>
  <si>
    <t>Contratista
FDLB</t>
  </si>
  <si>
    <t>A través de actividades de verificación y control</t>
  </si>
  <si>
    <t>Durante la ejecución del contrato; semanalmente vía telefónica y una vez al mes de manera presencial.</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</si>
  <si>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</si>
  <si>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</si>
  <si>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</si>
  <si>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</si>
  <si>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</si>
  <si>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</si>
  <si>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</si>
  <si>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</si>
  <si>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</si>
  <si>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</si>
  <si>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</si>
  <si>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</si>
  <si>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</si>
  <si>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Categoria </t>
  </si>
  <si>
    <r>
      <t xml:space="preserve">Condiciones geográficas y de acceso del lugar en el cual se debe cumplir el objeto del Proceso de Contratación: </t>
    </r>
    <r>
      <rPr>
        <sz val="12"/>
        <rFont val="Garamond"/>
        <family val="1"/>
      </rPr>
      <t>La obra se prestará en el lugar indicado en los estudios previos del proceso, ubicado sobre la calle 69D entre la transversal 78 L y la carrera 79</t>
    </r>
  </si>
  <si>
    <t xml:space="preserve">Cambios constantes en los profesionales vinculados al proyecto </t>
  </si>
  <si>
    <t>Defectos en los equipos necesarios para el acompañamiento y supervisión del contrato de obra</t>
  </si>
  <si>
    <t>Objeto del Proceso de Contratación: REALIZAR INTERVENTORÍA TÉCNICA, ADMINISTRATIVA, FINANCIERA, CONTABLE, LEGAL, AMBIENTAL Y SST, AL CONTRATO DE OBRA CUYO OBJETO ES: “EJECUTAR, POR EL SISTEMA DE PRECIOS UNITARIOS FIJOS SIN FORMULA DE REAJUSTE, LAS OBRAS Y ACTIVIDADES NECESARIAS PARA LA CONSTRUCCIÓN DEL PARQUE Y ESPACIO PÚBLICO ASOCIADO CON CODIGO 07-149 DESARROLLO PIAMONTE I EN LA LOCALIDAD DE BOSA, DE ACUERDO CON LA DESCRIPCIÓN, ESPECIFICACIONES Y DEMÁS CONDICIONES ESTABLECIDAS EN EL ANEXO TÉCNICO.</t>
  </si>
  <si>
    <t>Calidad  de  las  obras responsabilidad de una incorrecta interventoria</t>
  </si>
  <si>
    <r>
      <t xml:space="preserve">Objeto Contractual: 
</t>
    </r>
    <r>
      <rPr>
        <b/>
        <sz val="16"/>
        <rFont val="Garamond"/>
        <family val="1"/>
      </rPr>
      <t>REALIZAR INTERVENTORÍA TÉCNICA, ADMINISTRATIVA, FINANCIERA, CONTABLE, LEGAL, AMBIENTAL Y SST, AL CONTRATO DE OBRA CUYO OBJETO ES: “CONTRATAR LA ELABORACIÓN DE LOS ESTUDIOS, DISEÑOS Y DEMÁS TRÁMITES DE APROBACIÓN A MONTO FIJO Y LAS OBRAS DE CONSTRUCCIÓN BAJO EL SISTEMA DE PRECIOS UNITARIOS A MONTO AGOTABLE DE UN PARQUE EN LA LOCALIDAD DE BOSA”.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</si>
</sst>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2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23" fillId="4" borderId="68" xfId="0" applyFont="1" applyFill="1" applyBorder="1" applyAlignment="1">
      <alignment horizontal="center" vertical="center" wrapText="1"/>
    </xf>
    <xf numFmtId="0" fontId="4" fillId="4" borderId="69" xfId="0" applyFont="1" applyFill="1" applyBorder="1" applyAlignment="1">
      <alignment horizontal="center"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17" fillId="0" borderId="3"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16" fillId="2" borderId="0" xfId="0" applyFont="1" applyFill="1" applyAlignment="1">
      <alignment horizont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3" xfId="0" applyFont="1" applyFill="1" applyBorder="1" applyAlignment="1">
      <alignment horizontal="center"/>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4" xfId="0" applyFont="1" applyBorder="1" applyAlignment="1">
      <alignment horizontal="left" vertical="center" wrapText="1"/>
    </xf>
    <xf numFmtId="0" fontId="17" fillId="0" borderId="44" xfId="0" applyFont="1" applyBorder="1" applyAlignment="1">
      <alignment horizontal="left" vertical="center" wrapText="1"/>
    </xf>
    <xf numFmtId="0" fontId="17" fillId="0" borderId="26" xfId="0" applyFont="1" applyBorder="1" applyAlignment="1">
      <alignment horizontal="left" vertical="center" wrapText="1"/>
    </xf>
    <xf numFmtId="0" fontId="17" fillId="0" borderId="3" xfId="0" applyFont="1" applyBorder="1" applyAlignment="1">
      <alignment horizontal="center" vertical="center" wrapText="1"/>
    </xf>
    <xf numFmtId="0" fontId="21" fillId="0" borderId="3" xfId="0" applyFont="1" applyBorder="1" applyAlignment="1">
      <alignment horizontal="left" vertical="center" wrapText="1"/>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4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9" borderId="44" xfId="0" applyFont="1" applyFill="1" applyBorder="1" applyAlignment="1">
      <alignment horizontal="center" vertical="center"/>
    </xf>
    <xf numFmtId="0" fontId="21" fillId="6" borderId="44"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2" borderId="51" xfId="0" applyFont="1" applyFill="1" applyBorder="1" applyAlignment="1">
      <alignment horizontal="center"/>
    </xf>
    <xf numFmtId="0" fontId="21" fillId="0" borderId="3" xfId="0" applyFont="1" applyBorder="1" applyAlignment="1">
      <alignment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2" fillId="4" borderId="68" xfId="0" applyFont="1" applyFill="1" applyBorder="1" applyAlignment="1">
      <alignment horizontal="center" vertical="center" wrapText="1"/>
    </xf>
    <xf numFmtId="0" fontId="23" fillId="4" borderId="68"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025/01.%20FORMULACIONES/02.%20CONSTRUCCION%20VIAS%2056F/1.%20DOCUMENTOS%20PROCESO/Matriz%203%20%20Matriz%20de%20Riesgos%2056F-%20VF.xls.xlsx" TargetMode="External"/><Relationship Id="rId2" Type="http://schemas.openxmlformats.org/officeDocument/2006/relationships/externalLinkPath" Target="https://gobiernobogota.sharepoint.com/sites/INFRAESTRUCTURABOSA/Documentos%20compartidos/2025/01.%20FORMULACIONES/02.%20CONSTRUCCION%20VIAS%2056F/1.%20DOCUMENTOS%20PROCESO/Matriz%203%20%20Matriz%20de%20Riesgos%2056F-%20VF.xls.xlsx" TargetMode="External"/><Relationship Id="rId1" Type="http://schemas.openxmlformats.org/officeDocument/2006/relationships/externalLinkPath" Target="/sites/INFRAESTRUCTURABOSA/Documentos%20compartidos/2025/01.%20FORMULACIONES/02.%20CONSTRUCCION%20VIAS%2056F/1.%20DOCUMENTOS%20PROCESO/Matriz%203%20%20Matriz%20de%20Riesgos%2056F-%20VF.x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TEXTO"/>
      <sheetName val="IDENTIFICACION Y ANALISIS"/>
      <sheetName val="EVALUACION"/>
      <sheetName val="EVALUACION CON CONTROLES"/>
      <sheetName val="ASIGNACION Y TRATAMIENTO"/>
    </sheetNames>
    <sheetDataSet>
      <sheetData sheetId="0"/>
      <sheetData sheetId="1"/>
      <sheetData sheetId="2">
        <row r="17">
          <cell r="I17">
            <v>1</v>
          </cell>
          <cell r="J17">
            <v>1</v>
          </cell>
        </row>
        <row r="18">
          <cell r="I18">
            <v>1</v>
          </cell>
          <cell r="J18">
            <v>1</v>
          </cell>
        </row>
        <row r="20">
          <cell r="I20">
            <v>1</v>
          </cell>
          <cell r="J20">
            <v>1</v>
          </cell>
        </row>
        <row r="22">
          <cell r="I22">
            <v>1</v>
          </cell>
          <cell r="J22">
            <v>1</v>
          </cell>
        </row>
        <row r="23">
          <cell r="I23">
            <v>1</v>
          </cell>
          <cell r="J23">
            <v>1</v>
          </cell>
        </row>
        <row r="24">
          <cell r="I24">
            <v>1</v>
          </cell>
          <cell r="J24">
            <v>1</v>
          </cell>
        </row>
        <row r="28">
          <cell r="I28">
            <v>1</v>
          </cell>
        </row>
        <row r="29">
          <cell r="I29">
            <v>1</v>
          </cell>
        </row>
        <row r="35">
          <cell r="I35">
            <v>1</v>
          </cell>
          <cell r="J35">
            <v>3</v>
          </cell>
        </row>
        <row r="36">
          <cell r="I36">
            <v>1</v>
          </cell>
          <cell r="J36">
            <v>3</v>
          </cell>
        </row>
        <row r="37">
          <cell r="I37">
            <v>2</v>
          </cell>
          <cell r="J37">
            <v>3</v>
          </cell>
        </row>
        <row r="38">
          <cell r="I38">
            <v>1</v>
          </cell>
        </row>
        <row r="39">
          <cell r="I39">
            <v>3</v>
          </cell>
        </row>
        <row r="42">
          <cell r="J42">
            <v>3</v>
          </cell>
        </row>
        <row r="44">
          <cell r="I44">
            <v>2</v>
          </cell>
        </row>
        <row r="48">
          <cell r="I48">
            <v>1</v>
          </cell>
          <cell r="J48">
            <v>3</v>
          </cell>
        </row>
        <row r="49">
          <cell r="I49">
            <v>2</v>
          </cell>
        </row>
        <row r="50">
          <cell r="I50">
            <v>2</v>
          </cell>
        </row>
        <row r="51">
          <cell r="I51">
            <v>1</v>
          </cell>
          <cell r="J51">
            <v>3</v>
          </cell>
        </row>
        <row r="56">
          <cell r="I56">
            <v>3</v>
          </cell>
        </row>
        <row r="58">
          <cell r="J58">
            <v>1</v>
          </cell>
        </row>
        <row r="60">
          <cell r="J60">
            <v>3</v>
          </cell>
        </row>
        <row r="61">
          <cell r="I61">
            <v>2</v>
          </cell>
          <cell r="J61">
            <v>2</v>
          </cell>
        </row>
        <row r="62">
          <cell r="J62">
            <v>4</v>
          </cell>
        </row>
        <row r="63">
          <cell r="J63">
            <v>2</v>
          </cell>
        </row>
        <row r="64">
          <cell r="J64">
            <v>3</v>
          </cell>
        </row>
        <row r="65">
          <cell r="J65">
            <v>2</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3" zoomScale="80" zoomScaleNormal="80" zoomScalePageLayoutView="40" workbookViewId="0">
      <selection activeCell="B8" sqref="B8:F8"/>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x14ac:dyDescent="0.2"/>
    <row r="2" spans="2:6" ht="84" customHeight="1" x14ac:dyDescent="0.2">
      <c r="B2" s="181"/>
      <c r="C2" s="191" t="s">
        <v>0</v>
      </c>
      <c r="D2" s="192"/>
      <c r="E2" s="193"/>
      <c r="F2" s="200" t="s">
        <v>1</v>
      </c>
    </row>
    <row r="3" spans="2:6" ht="42.75" customHeight="1" x14ac:dyDescent="0.2">
      <c r="B3" s="181"/>
      <c r="C3" s="194"/>
      <c r="D3" s="195"/>
      <c r="E3" s="196"/>
      <c r="F3" s="201"/>
    </row>
    <row r="4" spans="2:6" ht="41.25" customHeight="1" x14ac:dyDescent="0.2">
      <c r="B4" s="181"/>
      <c r="C4" s="197"/>
      <c r="D4" s="198"/>
      <c r="E4" s="199"/>
      <c r="F4" s="189"/>
    </row>
    <row r="5" spans="2:6" ht="37.5" customHeight="1" thickBot="1" x14ac:dyDescent="0.25">
      <c r="B5" s="11"/>
      <c r="C5" s="12"/>
      <c r="D5" s="12"/>
      <c r="E5" s="12"/>
      <c r="F5" s="12"/>
    </row>
    <row r="6" spans="2:6" ht="21" customHeight="1" thickBot="1" x14ac:dyDescent="0.3">
      <c r="B6" s="182" t="s">
        <v>2</v>
      </c>
      <c r="C6" s="183"/>
      <c r="D6" s="183"/>
      <c r="E6" s="183"/>
      <c r="F6" s="184"/>
    </row>
    <row r="7" spans="2:6" ht="78.75" customHeight="1" x14ac:dyDescent="0.2">
      <c r="B7" s="188" t="s">
        <v>3</v>
      </c>
      <c r="C7" s="189"/>
      <c r="D7" s="189"/>
      <c r="E7" s="189"/>
      <c r="F7" s="190"/>
    </row>
    <row r="8" spans="2:6" ht="58.5" customHeight="1" x14ac:dyDescent="0.2">
      <c r="B8" s="185" t="s">
        <v>312</v>
      </c>
      <c r="C8" s="186"/>
      <c r="D8" s="186"/>
      <c r="E8" s="186"/>
      <c r="F8" s="187"/>
    </row>
    <row r="9" spans="2:6" ht="34.5" customHeight="1" x14ac:dyDescent="0.2">
      <c r="B9" s="175" t="s">
        <v>4</v>
      </c>
      <c r="C9" s="176"/>
      <c r="D9" s="176"/>
      <c r="E9" s="176"/>
      <c r="F9" s="177"/>
    </row>
    <row r="10" spans="2:6" ht="36" customHeight="1" x14ac:dyDescent="0.2">
      <c r="B10" s="175" t="s">
        <v>5</v>
      </c>
      <c r="C10" s="176"/>
      <c r="D10" s="176"/>
      <c r="E10" s="176"/>
      <c r="F10" s="177"/>
    </row>
    <row r="11" spans="2:6" ht="72" customHeight="1" x14ac:dyDescent="0.2">
      <c r="B11" s="175" t="s">
        <v>6</v>
      </c>
      <c r="C11" s="176"/>
      <c r="D11" s="176"/>
      <c r="E11" s="176"/>
      <c r="F11" s="177"/>
    </row>
    <row r="12" spans="2:6" ht="34.5" customHeight="1" x14ac:dyDescent="0.2">
      <c r="B12" s="175" t="s">
        <v>7</v>
      </c>
      <c r="C12" s="176"/>
      <c r="D12" s="176"/>
      <c r="E12" s="176"/>
      <c r="F12" s="177"/>
    </row>
    <row r="13" spans="2:6" ht="44.25" customHeight="1" x14ac:dyDescent="0.2">
      <c r="B13" s="175" t="s">
        <v>309</v>
      </c>
      <c r="C13" s="176"/>
      <c r="D13" s="176"/>
      <c r="E13" s="176"/>
      <c r="F13" s="177"/>
    </row>
    <row r="14" spans="2:6" ht="26.25" customHeight="1" x14ac:dyDescent="0.2">
      <c r="B14" s="175" t="s">
        <v>8</v>
      </c>
      <c r="C14" s="176"/>
      <c r="D14" s="176"/>
      <c r="E14" s="176"/>
      <c r="F14" s="177"/>
    </row>
    <row r="15" spans="2:6" ht="22.5" customHeight="1" x14ac:dyDescent="0.2">
      <c r="B15" s="175" t="s">
        <v>9</v>
      </c>
      <c r="C15" s="176"/>
      <c r="D15" s="176"/>
      <c r="E15" s="176"/>
      <c r="F15" s="177"/>
    </row>
    <row r="16" spans="2:6" ht="33" customHeight="1" x14ac:dyDescent="0.2">
      <c r="B16" s="175" t="s">
        <v>10</v>
      </c>
      <c r="C16" s="176"/>
      <c r="D16" s="176"/>
      <c r="E16" s="176"/>
      <c r="F16" s="177"/>
    </row>
    <row r="17" spans="2:6" ht="36.75" customHeight="1" x14ac:dyDescent="0.2">
      <c r="B17" s="175" t="s">
        <v>11</v>
      </c>
      <c r="C17" s="176"/>
      <c r="D17" s="176"/>
      <c r="E17" s="176"/>
      <c r="F17" s="177"/>
    </row>
    <row r="18" spans="2:6" ht="26.25" customHeight="1" x14ac:dyDescent="0.2">
      <c r="B18" s="175" t="s">
        <v>12</v>
      </c>
      <c r="C18" s="176"/>
      <c r="D18" s="176"/>
      <c r="E18" s="176"/>
      <c r="F18" s="177"/>
    </row>
    <row r="19" spans="2:6" ht="27" customHeight="1" thickBot="1" x14ac:dyDescent="0.25">
      <c r="B19" s="178" t="s">
        <v>13</v>
      </c>
      <c r="C19" s="179"/>
      <c r="D19" s="179"/>
      <c r="E19" s="179"/>
      <c r="F19" s="180"/>
    </row>
    <row r="20" spans="2:6" ht="14.25" customHeight="1" x14ac:dyDescent="0.2">
      <c r="B20" s="6"/>
    </row>
    <row r="21" spans="2:6" x14ac:dyDescent="0.2">
      <c r="B21" s="7"/>
    </row>
    <row r="22" spans="2:6" ht="17.25" customHeight="1" x14ac:dyDescent="0.2">
      <c r="B22" s="174"/>
      <c r="C22" s="174"/>
      <c r="D22" s="174"/>
      <c r="E22" s="174"/>
      <c r="F22" s="174"/>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6"/>
  <sheetViews>
    <sheetView showGridLines="0" topLeftCell="A37" zoomScale="80" zoomScaleNormal="80" zoomScalePageLayoutView="85" workbookViewId="0">
      <selection activeCell="C65" sqref="C65"/>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81"/>
      <c r="C2" s="191" t="s">
        <v>14</v>
      </c>
      <c r="D2" s="192"/>
      <c r="E2" s="193"/>
      <c r="F2" s="200" t="s">
        <v>1</v>
      </c>
    </row>
    <row r="3" spans="2:6" ht="51" customHeight="1" x14ac:dyDescent="0.2">
      <c r="B3" s="181"/>
      <c r="C3" s="194"/>
      <c r="D3" s="195"/>
      <c r="E3" s="196"/>
      <c r="F3" s="201"/>
    </row>
    <row r="4" spans="2:6" ht="54" customHeight="1" x14ac:dyDescent="0.2">
      <c r="B4" s="181"/>
      <c r="C4" s="197"/>
      <c r="D4" s="198"/>
      <c r="E4" s="199"/>
      <c r="F4" s="189"/>
    </row>
    <row r="5" spans="2:6" ht="24.75" customHeight="1" thickBot="1" x14ac:dyDescent="0.25">
      <c r="B5" s="11"/>
      <c r="C5" s="12"/>
      <c r="D5" s="12"/>
      <c r="E5" s="12"/>
      <c r="F5" s="12"/>
    </row>
    <row r="6" spans="2:6" ht="18" customHeight="1" thickBot="1" x14ac:dyDescent="0.25">
      <c r="B6" s="215" t="s">
        <v>15</v>
      </c>
      <c r="C6" s="216"/>
      <c r="D6" s="216"/>
      <c r="E6" s="216"/>
      <c r="F6" s="217"/>
    </row>
    <row r="7" spans="2:6" ht="42.75" customHeight="1" x14ac:dyDescent="0.2">
      <c r="B7" s="218" t="s">
        <v>16</v>
      </c>
      <c r="C7" s="219"/>
      <c r="D7" s="219"/>
      <c r="E7" s="219"/>
      <c r="F7" s="219"/>
    </row>
    <row r="8" spans="2:6" ht="63" customHeight="1" x14ac:dyDescent="0.2">
      <c r="B8" s="220"/>
      <c r="C8" s="221"/>
      <c r="D8" s="221"/>
      <c r="E8" s="221"/>
      <c r="F8" s="221"/>
    </row>
    <row r="9" spans="2:6" ht="37.5" customHeight="1" x14ac:dyDescent="0.2">
      <c r="B9" s="220"/>
      <c r="C9" s="221"/>
      <c r="D9" s="221"/>
      <c r="E9" s="221"/>
      <c r="F9" s="221"/>
    </row>
    <row r="10" spans="2:6" ht="43.5" customHeight="1" x14ac:dyDescent="0.2">
      <c r="B10" s="220"/>
      <c r="C10" s="221"/>
      <c r="D10" s="221"/>
      <c r="E10" s="221"/>
      <c r="F10" s="221"/>
    </row>
    <row r="11" spans="2:6" ht="58.5" customHeight="1" x14ac:dyDescent="0.2">
      <c r="B11" s="220"/>
      <c r="C11" s="221"/>
      <c r="D11" s="221"/>
      <c r="E11" s="221"/>
      <c r="F11" s="221"/>
    </row>
    <row r="12" spans="2:6" ht="46.5" customHeight="1" x14ac:dyDescent="0.2">
      <c r="B12" s="220"/>
      <c r="C12" s="221"/>
      <c r="D12" s="221"/>
      <c r="E12" s="221"/>
      <c r="F12" s="221"/>
    </row>
    <row r="13" spans="2:6" ht="47.25" customHeight="1" x14ac:dyDescent="0.2">
      <c r="B13" s="220"/>
      <c r="C13" s="221"/>
      <c r="D13" s="221"/>
      <c r="E13" s="221"/>
      <c r="F13" s="221"/>
    </row>
    <row r="14" spans="2:6" ht="22.5" customHeight="1" thickBot="1" x14ac:dyDescent="0.25">
      <c r="B14" s="222"/>
      <c r="C14" s="223"/>
      <c r="D14" s="223"/>
      <c r="E14" s="223"/>
      <c r="F14" s="223"/>
    </row>
    <row r="15" spans="2:6" ht="16.5" customHeight="1" thickBot="1" x14ac:dyDescent="0.25">
      <c r="B15" s="208" t="s">
        <v>17</v>
      </c>
      <c r="C15" s="209"/>
      <c r="D15" s="209"/>
      <c r="E15" s="209"/>
      <c r="F15" s="210"/>
    </row>
    <row r="16" spans="2:6" ht="127.5" customHeight="1" x14ac:dyDescent="0.2">
      <c r="B16" s="224" t="s">
        <v>18</v>
      </c>
      <c r="C16" s="225"/>
      <c r="D16" s="225"/>
      <c r="E16" s="225"/>
      <c r="F16" s="226"/>
    </row>
    <row r="17" spans="2:6" ht="19.5" customHeight="1" x14ac:dyDescent="0.2">
      <c r="B17" s="47"/>
      <c r="C17" s="48" t="s">
        <v>19</v>
      </c>
      <c r="D17" s="206" t="s">
        <v>20</v>
      </c>
      <c r="E17" s="206" t="s">
        <v>21</v>
      </c>
      <c r="F17" s="204" t="s">
        <v>22</v>
      </c>
    </row>
    <row r="18" spans="2:6" ht="21" customHeight="1" x14ac:dyDescent="0.2">
      <c r="B18" s="47"/>
      <c r="C18" s="48" t="s">
        <v>23</v>
      </c>
      <c r="D18" s="207"/>
      <c r="E18" s="207"/>
      <c r="F18" s="205"/>
    </row>
    <row r="19" spans="2:6" ht="18.75" customHeight="1" x14ac:dyDescent="0.2">
      <c r="B19" s="49" t="s">
        <v>24</v>
      </c>
      <c r="C19" s="50"/>
      <c r="D19" s="51" t="s">
        <v>25</v>
      </c>
      <c r="E19" s="52" t="s">
        <v>26</v>
      </c>
      <c r="F19" s="53" t="s">
        <v>27</v>
      </c>
    </row>
    <row r="20" spans="2:6" ht="18.75" customHeight="1" x14ac:dyDescent="0.2">
      <c r="B20" s="54" t="s">
        <v>28</v>
      </c>
      <c r="C20" s="55"/>
      <c r="D20" s="56" t="s">
        <v>25</v>
      </c>
      <c r="E20" s="57" t="s">
        <v>26</v>
      </c>
      <c r="F20" s="58" t="s">
        <v>27</v>
      </c>
    </row>
    <row r="21" spans="2:6" ht="18.75" customHeight="1" x14ac:dyDescent="0.2">
      <c r="B21" s="54" t="s">
        <v>29</v>
      </c>
      <c r="C21" s="55"/>
      <c r="D21" s="56" t="s">
        <v>30</v>
      </c>
      <c r="E21" s="57" t="s">
        <v>26</v>
      </c>
      <c r="F21" s="58" t="s">
        <v>31</v>
      </c>
    </row>
    <row r="22" spans="2:6" ht="18.75" customHeight="1" x14ac:dyDescent="0.2">
      <c r="B22" s="54" t="s">
        <v>32</v>
      </c>
      <c r="C22" s="55"/>
      <c r="D22" s="56" t="s">
        <v>30</v>
      </c>
      <c r="E22" s="57" t="s">
        <v>26</v>
      </c>
      <c r="F22" s="58" t="s">
        <v>27</v>
      </c>
    </row>
    <row r="23" spans="2:6" ht="18.75" customHeight="1" x14ac:dyDescent="0.2">
      <c r="B23" s="54" t="s">
        <v>33</v>
      </c>
      <c r="C23" s="55"/>
      <c r="D23" s="56" t="s">
        <v>30</v>
      </c>
      <c r="E23" s="57" t="s">
        <v>26</v>
      </c>
      <c r="F23" s="58" t="s">
        <v>27</v>
      </c>
    </row>
    <row r="24" spans="2:6" ht="18.75" customHeight="1" x14ac:dyDescent="0.2">
      <c r="B24" s="54" t="s">
        <v>34</v>
      </c>
      <c r="C24" s="55"/>
      <c r="D24" s="56" t="s">
        <v>25</v>
      </c>
      <c r="E24" s="57" t="s">
        <v>26</v>
      </c>
      <c r="F24" s="58" t="s">
        <v>27</v>
      </c>
    </row>
    <row r="25" spans="2:6" ht="18.75" customHeight="1" x14ac:dyDescent="0.2">
      <c r="B25" s="54" t="s">
        <v>35</v>
      </c>
      <c r="C25" s="55"/>
      <c r="D25" s="56" t="s">
        <v>30</v>
      </c>
      <c r="E25" s="57" t="s">
        <v>36</v>
      </c>
      <c r="F25" s="59" t="s">
        <v>31</v>
      </c>
    </row>
    <row r="26" spans="2:6" ht="18.75" customHeight="1" x14ac:dyDescent="0.2">
      <c r="B26" s="54" t="s">
        <v>37</v>
      </c>
      <c r="C26" s="55"/>
      <c r="D26" s="56" t="s">
        <v>25</v>
      </c>
      <c r="E26" s="57" t="s">
        <v>26</v>
      </c>
      <c r="F26" s="58" t="s">
        <v>27</v>
      </c>
    </row>
    <row r="27" spans="2:6" ht="18.75" customHeight="1" x14ac:dyDescent="0.2">
      <c r="B27" s="54" t="s">
        <v>38</v>
      </c>
      <c r="C27" s="55"/>
      <c r="D27" s="56" t="s">
        <v>25</v>
      </c>
      <c r="E27" s="57" t="s">
        <v>26</v>
      </c>
      <c r="F27" s="58" t="s">
        <v>27</v>
      </c>
    </row>
    <row r="28" spans="2:6" ht="18.75" customHeight="1" x14ac:dyDescent="0.2">
      <c r="B28" s="54" t="s">
        <v>39</v>
      </c>
      <c r="C28" s="55"/>
      <c r="D28" s="56" t="s">
        <v>25</v>
      </c>
      <c r="E28" s="57" t="s">
        <v>36</v>
      </c>
      <c r="F28" s="58" t="s">
        <v>27</v>
      </c>
    </row>
    <row r="29" spans="2:6" ht="18.75" customHeight="1" x14ac:dyDescent="0.2">
      <c r="B29" s="60" t="s">
        <v>40</v>
      </c>
      <c r="C29" s="61"/>
      <c r="D29" s="56" t="s">
        <v>25</v>
      </c>
      <c r="E29" s="62" t="s">
        <v>26</v>
      </c>
      <c r="F29" s="63" t="s">
        <v>27</v>
      </c>
    </row>
    <row r="30" spans="2:6" ht="24" customHeight="1" x14ac:dyDescent="0.2">
      <c r="B30" s="47"/>
      <c r="C30" s="48" t="s">
        <v>41</v>
      </c>
      <c r="D30" s="64"/>
      <c r="E30" s="64"/>
      <c r="F30" s="65"/>
    </row>
    <row r="31" spans="2:6" ht="19.5" customHeight="1" x14ac:dyDescent="0.2">
      <c r="B31" s="49" t="s">
        <v>42</v>
      </c>
      <c r="C31" s="66"/>
      <c r="D31" s="51" t="s">
        <v>25</v>
      </c>
      <c r="E31" s="52" t="s">
        <v>26</v>
      </c>
      <c r="F31" s="53" t="s">
        <v>27</v>
      </c>
    </row>
    <row r="32" spans="2:6" ht="19.5" customHeight="1" x14ac:dyDescent="0.2">
      <c r="B32" s="202" t="s">
        <v>43</v>
      </c>
      <c r="C32" s="203"/>
      <c r="D32" s="56" t="s">
        <v>25</v>
      </c>
      <c r="E32" s="57" t="s">
        <v>26</v>
      </c>
      <c r="F32" s="58" t="s">
        <v>27</v>
      </c>
    </row>
    <row r="33" spans="2:6" ht="19.5" customHeight="1" x14ac:dyDescent="0.2">
      <c r="B33" s="54" t="s">
        <v>44</v>
      </c>
      <c r="C33" s="67"/>
      <c r="D33" s="56" t="s">
        <v>25</v>
      </c>
      <c r="E33" s="57" t="s">
        <v>26</v>
      </c>
      <c r="F33" s="58" t="s">
        <v>27</v>
      </c>
    </row>
    <row r="34" spans="2:6" ht="19.5" customHeight="1" x14ac:dyDescent="0.2">
      <c r="B34" s="54" t="s">
        <v>45</v>
      </c>
      <c r="C34" s="67"/>
      <c r="D34" s="56" t="s">
        <v>25</v>
      </c>
      <c r="E34" s="57" t="s">
        <v>26</v>
      </c>
      <c r="F34" s="58" t="s">
        <v>27</v>
      </c>
    </row>
    <row r="35" spans="2:6" ht="19.5" customHeight="1" x14ac:dyDescent="0.2">
      <c r="B35" s="202" t="s">
        <v>46</v>
      </c>
      <c r="C35" s="203"/>
      <c r="D35" s="56" t="s">
        <v>25</v>
      </c>
      <c r="E35" s="57" t="s">
        <v>36</v>
      </c>
      <c r="F35" s="58" t="s">
        <v>27</v>
      </c>
    </row>
    <row r="36" spans="2:6" ht="19.5" customHeight="1" x14ac:dyDescent="0.2">
      <c r="B36" s="213" t="s">
        <v>47</v>
      </c>
      <c r="C36" s="214"/>
      <c r="D36" s="69" t="s">
        <v>25</v>
      </c>
      <c r="E36" s="62" t="s">
        <v>26</v>
      </c>
      <c r="F36" s="63" t="s">
        <v>27</v>
      </c>
    </row>
    <row r="37" spans="2:6" ht="23.25" customHeight="1" x14ac:dyDescent="0.2">
      <c r="B37" s="47"/>
      <c r="C37" s="48" t="s">
        <v>48</v>
      </c>
      <c r="D37" s="70"/>
      <c r="E37" s="70"/>
      <c r="F37" s="71"/>
    </row>
    <row r="38" spans="2:6" ht="19.5" customHeight="1" x14ac:dyDescent="0.2">
      <c r="B38" s="211" t="s">
        <v>49</v>
      </c>
      <c r="C38" s="212"/>
      <c r="D38" s="51" t="s">
        <v>25</v>
      </c>
      <c r="E38" s="52" t="s">
        <v>36</v>
      </c>
      <c r="F38" s="53" t="s">
        <v>27</v>
      </c>
    </row>
    <row r="39" spans="2:6" ht="19.5" customHeight="1" x14ac:dyDescent="0.2">
      <c r="B39" s="72" t="s">
        <v>50</v>
      </c>
      <c r="C39" s="67"/>
      <c r="D39" s="56" t="s">
        <v>25</v>
      </c>
      <c r="E39" s="57" t="s">
        <v>36</v>
      </c>
      <c r="F39" s="58" t="s">
        <v>27</v>
      </c>
    </row>
    <row r="40" spans="2:6" ht="19.5" customHeight="1" x14ac:dyDescent="0.2">
      <c r="B40" s="202" t="s">
        <v>51</v>
      </c>
      <c r="C40" s="203"/>
      <c r="D40" s="56" t="s">
        <v>25</v>
      </c>
      <c r="E40" s="57" t="s">
        <v>26</v>
      </c>
      <c r="F40" s="58" t="s">
        <v>27</v>
      </c>
    </row>
    <row r="41" spans="2:6" ht="19.5" customHeight="1" x14ac:dyDescent="0.2">
      <c r="B41" s="54" t="s">
        <v>45</v>
      </c>
      <c r="C41" s="67"/>
      <c r="D41" s="56" t="s">
        <v>25</v>
      </c>
      <c r="E41" s="57" t="s">
        <v>26</v>
      </c>
      <c r="F41" s="58" t="s">
        <v>27</v>
      </c>
    </row>
    <row r="42" spans="2:6" ht="19.5" customHeight="1" x14ac:dyDescent="0.2">
      <c r="B42" s="60" t="s">
        <v>52</v>
      </c>
      <c r="C42" s="68"/>
      <c r="D42" s="69" t="s">
        <v>25</v>
      </c>
      <c r="E42" s="62" t="s">
        <v>36</v>
      </c>
      <c r="F42" s="63" t="s">
        <v>27</v>
      </c>
    </row>
    <row r="43" spans="2:6" ht="23.25" customHeight="1" x14ac:dyDescent="0.2">
      <c r="B43" s="47"/>
      <c r="C43" s="48" t="s">
        <v>53</v>
      </c>
      <c r="D43" s="73"/>
      <c r="E43" s="73"/>
      <c r="F43" s="74"/>
    </row>
    <row r="44" spans="2:6" ht="19.5" customHeight="1" x14ac:dyDescent="0.2">
      <c r="B44" s="211" t="s">
        <v>54</v>
      </c>
      <c r="C44" s="212"/>
      <c r="D44" s="56" t="s">
        <v>25</v>
      </c>
      <c r="E44" s="52" t="s">
        <v>36</v>
      </c>
      <c r="F44" s="75" t="s">
        <v>31</v>
      </c>
    </row>
    <row r="45" spans="2:6" ht="19.5" customHeight="1" x14ac:dyDescent="0.2">
      <c r="B45" s="202" t="s">
        <v>55</v>
      </c>
      <c r="C45" s="203"/>
      <c r="D45" s="56" t="s">
        <v>25</v>
      </c>
      <c r="E45" s="57" t="s">
        <v>36</v>
      </c>
      <c r="F45" s="76" t="s">
        <v>31</v>
      </c>
    </row>
    <row r="46" spans="2:6" ht="19.5" customHeight="1" x14ac:dyDescent="0.2">
      <c r="B46" s="202" t="s">
        <v>56</v>
      </c>
      <c r="C46" s="203"/>
      <c r="D46" s="56" t="s">
        <v>25</v>
      </c>
      <c r="E46" s="57" t="s">
        <v>36</v>
      </c>
      <c r="F46" s="76" t="s">
        <v>31</v>
      </c>
    </row>
    <row r="47" spans="2:6" ht="19.5" customHeight="1" x14ac:dyDescent="0.2">
      <c r="B47" s="202" t="s">
        <v>310</v>
      </c>
      <c r="C47" s="203"/>
      <c r="D47" s="56" t="s">
        <v>30</v>
      </c>
      <c r="E47" s="57" t="s">
        <v>36</v>
      </c>
      <c r="F47" s="76" t="s">
        <v>58</v>
      </c>
    </row>
    <row r="48" spans="2:6" ht="21" customHeight="1" x14ac:dyDescent="0.2">
      <c r="B48" s="54" t="s">
        <v>61</v>
      </c>
      <c r="C48" s="67"/>
      <c r="D48" s="56" t="s">
        <v>30</v>
      </c>
      <c r="E48" s="57" t="s">
        <v>36</v>
      </c>
      <c r="F48" s="76" t="s">
        <v>31</v>
      </c>
    </row>
    <row r="49" spans="2:6" ht="19.5" customHeight="1" x14ac:dyDescent="0.2">
      <c r="B49" s="202" t="s">
        <v>62</v>
      </c>
      <c r="C49" s="203"/>
      <c r="D49" s="56" t="s">
        <v>30</v>
      </c>
      <c r="E49" s="57" t="s">
        <v>26</v>
      </c>
      <c r="F49" s="76" t="s">
        <v>31</v>
      </c>
    </row>
    <row r="50" spans="2:6" ht="19.5" customHeight="1" x14ac:dyDescent="0.2">
      <c r="B50" s="202" t="s">
        <v>311</v>
      </c>
      <c r="C50" s="203"/>
      <c r="D50" s="56" t="s">
        <v>30</v>
      </c>
      <c r="E50" s="57" t="s">
        <v>36</v>
      </c>
      <c r="F50" s="76" t="s">
        <v>27</v>
      </c>
    </row>
    <row r="51" spans="2:6" ht="19.5" customHeight="1" x14ac:dyDescent="0.2">
      <c r="B51" s="202" t="s">
        <v>64</v>
      </c>
      <c r="C51" s="203"/>
      <c r="D51" s="56" t="s">
        <v>25</v>
      </c>
      <c r="E51" s="57" t="s">
        <v>36</v>
      </c>
      <c r="F51" s="76" t="s">
        <v>65</v>
      </c>
    </row>
    <row r="52" spans="2:6" ht="19.5" customHeight="1" x14ac:dyDescent="0.2">
      <c r="B52" s="202" t="s">
        <v>66</v>
      </c>
      <c r="C52" s="203"/>
      <c r="D52" s="56" t="s">
        <v>30</v>
      </c>
      <c r="E52" s="57" t="s">
        <v>36</v>
      </c>
      <c r="F52" s="76" t="s">
        <v>65</v>
      </c>
    </row>
    <row r="53" spans="2:6" ht="19.5" customHeight="1" x14ac:dyDescent="0.2">
      <c r="B53" s="54" t="s">
        <v>67</v>
      </c>
      <c r="C53" s="67"/>
      <c r="D53" s="56" t="s">
        <v>30</v>
      </c>
      <c r="E53" s="57" t="s">
        <v>36</v>
      </c>
      <c r="F53" s="76" t="s">
        <v>65</v>
      </c>
    </row>
    <row r="54" spans="2:6" ht="19.5" customHeight="1" x14ac:dyDescent="0.2">
      <c r="B54" s="202" t="s">
        <v>68</v>
      </c>
      <c r="C54" s="203"/>
      <c r="D54" s="56" t="s">
        <v>25</v>
      </c>
      <c r="E54" s="57" t="s">
        <v>36</v>
      </c>
      <c r="F54" s="76" t="s">
        <v>69</v>
      </c>
    </row>
    <row r="55" spans="2:6" ht="19.5" customHeight="1" x14ac:dyDescent="0.2">
      <c r="B55" s="202" t="s">
        <v>70</v>
      </c>
      <c r="C55" s="203"/>
      <c r="D55" s="56" t="s">
        <v>30</v>
      </c>
      <c r="E55" s="57" t="s">
        <v>26</v>
      </c>
      <c r="F55" s="58" t="s">
        <v>27</v>
      </c>
    </row>
    <row r="56" spans="2:6" ht="19.5" customHeight="1" x14ac:dyDescent="0.2">
      <c r="B56" s="202" t="s">
        <v>313</v>
      </c>
      <c r="C56" s="203"/>
      <c r="D56" s="56" t="s">
        <v>30</v>
      </c>
      <c r="E56" s="57" t="s">
        <v>36</v>
      </c>
      <c r="F56" s="58" t="s">
        <v>27</v>
      </c>
    </row>
    <row r="57" spans="2:6" ht="19.5" customHeight="1" x14ac:dyDescent="0.2">
      <c r="B57" s="54" t="s">
        <v>72</v>
      </c>
      <c r="C57" s="55"/>
      <c r="D57" s="56" t="s">
        <v>30</v>
      </c>
      <c r="E57" s="57" t="s">
        <v>36</v>
      </c>
      <c r="F57" s="76" t="s">
        <v>73</v>
      </c>
    </row>
    <row r="58" spans="2:6" ht="19.5" customHeight="1" x14ac:dyDescent="0.2">
      <c r="B58" s="54" t="s">
        <v>74</v>
      </c>
      <c r="C58" s="67"/>
      <c r="D58" s="56" t="s">
        <v>25</v>
      </c>
      <c r="E58" s="57" t="s">
        <v>36</v>
      </c>
      <c r="F58" s="76" t="s">
        <v>73</v>
      </c>
    </row>
    <row r="59" spans="2:6" ht="19.5" customHeight="1" x14ac:dyDescent="0.2">
      <c r="B59" s="54" t="s">
        <v>75</v>
      </c>
      <c r="C59" s="55"/>
      <c r="D59" s="56" t="s">
        <v>30</v>
      </c>
      <c r="E59" s="57" t="s">
        <v>36</v>
      </c>
      <c r="F59" s="76" t="s">
        <v>27</v>
      </c>
    </row>
    <row r="60" spans="2:6" ht="19.5" customHeight="1" x14ac:dyDescent="0.2">
      <c r="B60" s="54" t="s">
        <v>76</v>
      </c>
      <c r="C60" s="55" t="s">
        <v>77</v>
      </c>
      <c r="D60" s="56" t="s">
        <v>25</v>
      </c>
      <c r="E60" s="57" t="s">
        <v>36</v>
      </c>
      <c r="F60" s="76" t="s">
        <v>58</v>
      </c>
    </row>
    <row r="61" spans="2:6" ht="19.5" customHeight="1" x14ac:dyDescent="0.2">
      <c r="B61" s="54" t="s">
        <v>78</v>
      </c>
      <c r="C61" s="55"/>
      <c r="D61" s="56" t="s">
        <v>30</v>
      </c>
      <c r="E61" s="57" t="s">
        <v>36</v>
      </c>
      <c r="F61" s="76" t="s">
        <v>27</v>
      </c>
    </row>
    <row r="62" spans="2:6" ht="19.5" customHeight="1" x14ac:dyDescent="0.2">
      <c r="B62" s="54" t="s">
        <v>79</v>
      </c>
      <c r="C62" s="55"/>
      <c r="D62" s="56" t="s">
        <v>25</v>
      </c>
      <c r="E62" s="57" t="s">
        <v>26</v>
      </c>
      <c r="F62" s="76" t="s">
        <v>31</v>
      </c>
    </row>
    <row r="63" spans="2:6" ht="19.5" customHeight="1" x14ac:dyDescent="0.2">
      <c r="B63" s="54" t="s">
        <v>81</v>
      </c>
      <c r="C63" s="55"/>
      <c r="D63" s="56" t="s">
        <v>30</v>
      </c>
      <c r="E63" s="57" t="s">
        <v>36</v>
      </c>
      <c r="F63" s="76" t="s">
        <v>27</v>
      </c>
    </row>
    <row r="64" spans="2:6" ht="19.5" customHeight="1" x14ac:dyDescent="0.2">
      <c r="B64" s="54" t="s">
        <v>82</v>
      </c>
      <c r="C64" s="55"/>
      <c r="D64" s="56" t="s">
        <v>30</v>
      </c>
      <c r="E64" s="57" t="s">
        <v>26</v>
      </c>
      <c r="F64" s="76" t="s">
        <v>27</v>
      </c>
    </row>
    <row r="65" spans="2:6" ht="19.5" customHeight="1" x14ac:dyDescent="0.2">
      <c r="B65" s="54" t="s">
        <v>74</v>
      </c>
      <c r="C65" s="67"/>
      <c r="D65" s="56" t="s">
        <v>25</v>
      </c>
      <c r="E65" s="57" t="s">
        <v>36</v>
      </c>
      <c r="F65" s="76" t="s">
        <v>73</v>
      </c>
    </row>
    <row r="66" spans="2:6" ht="19.5" customHeight="1" thickBot="1" x14ac:dyDescent="0.25">
      <c r="B66" s="77" t="s">
        <v>83</v>
      </c>
      <c r="C66" s="78"/>
      <c r="D66" s="79" t="s">
        <v>25</v>
      </c>
      <c r="E66" s="80" t="s">
        <v>36</v>
      </c>
      <c r="F66" s="81" t="s">
        <v>84</v>
      </c>
    </row>
    <row r="71" spans="2:6" hidden="1" x14ac:dyDescent="0.2">
      <c r="B71" s="6" t="s">
        <v>25</v>
      </c>
    </row>
    <row r="72" spans="2:6" hidden="1" x14ac:dyDescent="0.2">
      <c r="B72" s="7" t="s">
        <v>85</v>
      </c>
    </row>
    <row r="73" spans="2:6" hidden="1" x14ac:dyDescent="0.2">
      <c r="B73" s="7" t="s">
        <v>30</v>
      </c>
    </row>
    <row r="74" spans="2:6" hidden="1" x14ac:dyDescent="0.2"/>
    <row r="75" spans="2:6" hidden="1" x14ac:dyDescent="0.2">
      <c r="B75" t="s">
        <v>26</v>
      </c>
    </row>
    <row r="76" spans="2:6" hidden="1" x14ac:dyDescent="0.2">
      <c r="B76" t="s">
        <v>36</v>
      </c>
    </row>
  </sheetData>
  <mergeCells count="26">
    <mergeCell ref="B6:F6"/>
    <mergeCell ref="B7:F14"/>
    <mergeCell ref="B16:F16"/>
    <mergeCell ref="C2:E4"/>
    <mergeCell ref="F2:F4"/>
    <mergeCell ref="B2:B4"/>
    <mergeCell ref="F17:F18"/>
    <mergeCell ref="E17:E18"/>
    <mergeCell ref="D17:D18"/>
    <mergeCell ref="B15:F15"/>
    <mergeCell ref="B45:C45"/>
    <mergeCell ref="B44:C44"/>
    <mergeCell ref="B40:C40"/>
    <mergeCell ref="B38:C38"/>
    <mergeCell ref="B32:C32"/>
    <mergeCell ref="B35:C35"/>
    <mergeCell ref="B36:C36"/>
    <mergeCell ref="B56:C56"/>
    <mergeCell ref="B46:C46"/>
    <mergeCell ref="B47:C47"/>
    <mergeCell ref="B49:C49"/>
    <mergeCell ref="B50:C50"/>
    <mergeCell ref="B51:C51"/>
    <mergeCell ref="B52:C52"/>
    <mergeCell ref="B54:C54"/>
    <mergeCell ref="B55:C55"/>
  </mergeCells>
  <phoneticPr fontId="1" type="noConversion"/>
  <dataValidations count="2">
    <dataValidation type="list" allowBlank="1" showInputMessage="1" showErrorMessage="1" sqref="D19:D29 D31:D36 D38:D42 D44:D66" xr:uid="{00000000-0002-0000-0100-000000000000}">
      <formula1>$B$71:$B$73</formula1>
    </dataValidation>
    <dataValidation type="list" allowBlank="1" showInputMessage="1" showErrorMessage="1" sqref="E19:E29 E31:E36 E38:E42 E44:E66" xr:uid="{00000000-0002-0000-0100-000001000000}">
      <formula1>$B$75:$B$76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97"/>
  <sheetViews>
    <sheetView showGridLines="0" tabSelected="1" topLeftCell="A6" zoomScale="90" zoomScaleNormal="90" zoomScalePageLayoutView="70" workbookViewId="0">
      <selection activeCell="C17" sqref="C17:G17"/>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8.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81"/>
      <c r="C2" s="191" t="s">
        <v>14</v>
      </c>
      <c r="D2" s="192"/>
      <c r="E2" s="192"/>
      <c r="F2" s="192"/>
      <c r="G2" s="192"/>
      <c r="H2" s="192"/>
      <c r="I2" s="192"/>
      <c r="J2" s="193"/>
      <c r="K2" s="133" t="s">
        <v>1</v>
      </c>
      <c r="L2" s="263"/>
    </row>
    <row r="3" spans="2:17" ht="42" customHeight="1" x14ac:dyDescent="0.2">
      <c r="B3" s="181"/>
      <c r="C3" s="194"/>
      <c r="D3" s="195"/>
      <c r="E3" s="195"/>
      <c r="F3" s="195"/>
      <c r="G3" s="195"/>
      <c r="H3" s="195"/>
      <c r="I3" s="195"/>
      <c r="J3" s="196"/>
      <c r="K3" s="264"/>
      <c r="L3" s="265"/>
    </row>
    <row r="4" spans="2:17" ht="36.75" customHeight="1" x14ac:dyDescent="0.2">
      <c r="B4" s="181"/>
      <c r="C4" s="197"/>
      <c r="D4" s="198"/>
      <c r="E4" s="198"/>
      <c r="F4" s="198"/>
      <c r="G4" s="198"/>
      <c r="H4" s="198"/>
      <c r="I4" s="198"/>
      <c r="J4" s="199"/>
      <c r="K4" s="266"/>
      <c r="L4" s="267"/>
    </row>
    <row r="5" spans="2:17" ht="24.75" customHeight="1" thickBot="1" x14ac:dyDescent="0.25">
      <c r="C5" s="11"/>
      <c r="D5" s="12"/>
      <c r="E5" s="12"/>
      <c r="F5" s="12"/>
      <c r="G5" s="12"/>
      <c r="H5"/>
      <c r="L5"/>
    </row>
    <row r="6" spans="2:17" ht="113.25" customHeight="1" thickBot="1" x14ac:dyDescent="0.25">
      <c r="B6" s="254" t="s">
        <v>314</v>
      </c>
      <c r="C6" s="255"/>
      <c r="D6" s="255"/>
      <c r="E6" s="255"/>
      <c r="F6" s="255"/>
      <c r="G6" s="255"/>
      <c r="H6" s="255"/>
      <c r="I6" s="255"/>
      <c r="J6" s="255"/>
      <c r="K6" s="255"/>
      <c r="L6" s="256"/>
      <c r="M6" s="1"/>
      <c r="N6" s="1"/>
      <c r="O6" s="1"/>
      <c r="P6" s="1"/>
      <c r="Q6" s="1"/>
    </row>
    <row r="7" spans="2:17" ht="24.75" customHeight="1" x14ac:dyDescent="0.2">
      <c r="B7" s="260" t="s">
        <v>17</v>
      </c>
      <c r="C7" s="261"/>
      <c r="D7" s="261"/>
      <c r="E7" s="261"/>
      <c r="F7" s="261"/>
      <c r="G7" s="261"/>
      <c r="H7" s="261"/>
      <c r="I7" s="261"/>
      <c r="J7" s="261"/>
      <c r="K7" s="261"/>
      <c r="L7" s="262"/>
    </row>
    <row r="8" spans="2:17" ht="18" customHeight="1" x14ac:dyDescent="0.25">
      <c r="B8" s="125" t="s">
        <v>86</v>
      </c>
      <c r="C8" s="126"/>
      <c r="D8" s="126"/>
      <c r="E8" s="126"/>
      <c r="F8" s="126"/>
      <c r="G8" s="126"/>
      <c r="H8" s="126"/>
      <c r="I8" s="126"/>
      <c r="J8" s="126"/>
      <c r="K8" s="126"/>
      <c r="L8" s="127"/>
    </row>
    <row r="9" spans="2:17" ht="15.75" x14ac:dyDescent="0.25">
      <c r="B9" s="125" t="s">
        <v>87</v>
      </c>
      <c r="C9" s="128"/>
      <c r="D9" s="128"/>
      <c r="E9" s="128"/>
      <c r="F9" s="128"/>
      <c r="G9" s="128"/>
      <c r="H9" s="128"/>
      <c r="I9" s="129"/>
      <c r="J9" s="128"/>
      <c r="K9" s="128"/>
      <c r="L9" s="130"/>
    </row>
    <row r="10" spans="2:17" ht="15.75" x14ac:dyDescent="0.25">
      <c r="B10" s="125" t="s">
        <v>88</v>
      </c>
      <c r="C10" s="128"/>
      <c r="D10" s="128"/>
      <c r="E10" s="128"/>
      <c r="F10" s="128"/>
      <c r="G10" s="128"/>
      <c r="H10" s="128"/>
      <c r="I10" s="128"/>
      <c r="J10" s="128"/>
      <c r="K10" s="128"/>
      <c r="L10" s="130"/>
    </row>
    <row r="11" spans="2:17" ht="15.75" x14ac:dyDescent="0.25">
      <c r="B11" s="125" t="s">
        <v>89</v>
      </c>
      <c r="C11" s="128"/>
      <c r="D11" s="128"/>
      <c r="E11" s="128"/>
      <c r="F11" s="128"/>
      <c r="G11" s="128"/>
      <c r="H11" s="128"/>
      <c r="I11" s="128"/>
      <c r="J11" s="128"/>
      <c r="K11" s="128"/>
      <c r="L11" s="130"/>
    </row>
    <row r="12" spans="2:17" ht="18" customHeight="1" x14ac:dyDescent="0.2">
      <c r="B12" s="257" t="s">
        <v>90</v>
      </c>
      <c r="C12" s="258"/>
      <c r="D12" s="258"/>
      <c r="E12" s="258"/>
      <c r="F12" s="258"/>
      <c r="G12" s="258"/>
      <c r="H12" s="258"/>
      <c r="I12" s="258"/>
      <c r="J12" s="258"/>
      <c r="K12" s="258"/>
      <c r="L12" s="259"/>
    </row>
    <row r="13" spans="2:17" ht="15.75" x14ac:dyDescent="0.25">
      <c r="B13" s="125" t="s">
        <v>91</v>
      </c>
      <c r="C13" s="128"/>
      <c r="D13" s="128"/>
      <c r="E13" s="128"/>
      <c r="F13" s="128"/>
      <c r="G13" s="128"/>
      <c r="H13" s="128"/>
      <c r="I13" s="128"/>
      <c r="J13" s="128"/>
      <c r="K13" s="128"/>
      <c r="L13" s="130"/>
    </row>
    <row r="14" spans="2:17" ht="7.5" customHeight="1" thickBot="1" x14ac:dyDescent="0.25">
      <c r="B14" s="85"/>
      <c r="C14" s="86"/>
      <c r="D14" s="86"/>
      <c r="E14" s="86"/>
      <c r="F14" s="86"/>
      <c r="G14" s="86"/>
      <c r="H14" s="86"/>
      <c r="I14" s="86"/>
      <c r="J14" s="86"/>
      <c r="K14" s="86"/>
      <c r="L14" s="87"/>
    </row>
    <row r="15" spans="2:17" ht="33.75" customHeight="1" thickBot="1" x14ac:dyDescent="0.25">
      <c r="B15" s="251" t="s">
        <v>92</v>
      </c>
      <c r="C15" s="252"/>
      <c r="D15" s="252"/>
      <c r="E15" s="252"/>
      <c r="F15" s="252"/>
      <c r="G15" s="253"/>
      <c r="H15" s="248" t="s">
        <v>93</v>
      </c>
      <c r="I15" s="249"/>
      <c r="J15" s="249"/>
      <c r="K15" s="249"/>
      <c r="L15" s="250"/>
    </row>
    <row r="16" spans="2:17" ht="40.5" customHeight="1" thickBot="1" x14ac:dyDescent="0.25">
      <c r="B16" s="88" t="s">
        <v>94</v>
      </c>
      <c r="C16" s="268" t="s">
        <v>95</v>
      </c>
      <c r="D16" s="268"/>
      <c r="E16" s="268"/>
      <c r="F16" s="268"/>
      <c r="G16" s="268"/>
      <c r="H16" s="131" t="s">
        <v>96</v>
      </c>
      <c r="I16" s="89" t="s">
        <v>97</v>
      </c>
      <c r="J16" s="89" t="s">
        <v>98</v>
      </c>
      <c r="K16" s="89" t="s">
        <v>99</v>
      </c>
      <c r="L16" s="90" t="s">
        <v>100</v>
      </c>
    </row>
    <row r="17" spans="2:12" ht="53.25" customHeight="1" x14ac:dyDescent="0.2">
      <c r="B17" s="91" t="s">
        <v>23</v>
      </c>
      <c r="C17" s="246" t="s">
        <v>24</v>
      </c>
      <c r="D17" s="246"/>
      <c r="E17" s="246"/>
      <c r="F17" s="246"/>
      <c r="G17" s="246"/>
      <c r="H17" s="96" t="s">
        <v>101</v>
      </c>
      <c r="I17" s="92">
        <v>1</v>
      </c>
      <c r="J17" s="93">
        <v>1</v>
      </c>
      <c r="K17" s="93">
        <f>I17+J17</f>
        <v>2</v>
      </c>
      <c r="L17" s="94" t="str">
        <f t="shared" ref="L17:L31" si="0">IF(K17&lt;=4,"BAJO",IF(K17=5,"MEDIO",IF(K17=6,"ALTO",IF(K17=7,"ALTO","EXTREMO"))))</f>
        <v>BAJO</v>
      </c>
    </row>
    <row r="18" spans="2:12" ht="53.25" customHeight="1" x14ac:dyDescent="0.2">
      <c r="B18" s="95" t="s">
        <v>23</v>
      </c>
      <c r="C18" s="227" t="s">
        <v>28</v>
      </c>
      <c r="D18" s="227"/>
      <c r="E18" s="227"/>
      <c r="F18" s="227"/>
      <c r="G18" s="227"/>
      <c r="H18" s="96" t="s">
        <v>102</v>
      </c>
      <c r="I18" s="92">
        <v>1</v>
      </c>
      <c r="J18" s="93">
        <v>1</v>
      </c>
      <c r="K18" s="93">
        <f t="shared" ref="K18:K31" si="1">+I18+J18</f>
        <v>2</v>
      </c>
      <c r="L18" s="97" t="str">
        <f t="shared" si="0"/>
        <v>BAJO</v>
      </c>
    </row>
    <row r="19" spans="2:12" ht="53.25" customHeight="1" x14ac:dyDescent="0.2">
      <c r="B19" s="95" t="s">
        <v>23</v>
      </c>
      <c r="C19" s="227" t="s">
        <v>29</v>
      </c>
      <c r="D19" s="227"/>
      <c r="E19" s="227"/>
      <c r="F19" s="227"/>
      <c r="G19" s="227"/>
      <c r="H19" s="96" t="s">
        <v>103</v>
      </c>
      <c r="I19" s="92">
        <v>2</v>
      </c>
      <c r="J19" s="93">
        <v>4</v>
      </c>
      <c r="K19" s="93">
        <f t="shared" si="1"/>
        <v>6</v>
      </c>
      <c r="L19" s="97" t="str">
        <f t="shared" si="0"/>
        <v>ALTO</v>
      </c>
    </row>
    <row r="20" spans="2:12" ht="53.25" customHeight="1" x14ac:dyDescent="0.2">
      <c r="B20" s="95" t="s">
        <v>23</v>
      </c>
      <c r="C20" s="227" t="s">
        <v>32</v>
      </c>
      <c r="D20" s="227"/>
      <c r="E20" s="227"/>
      <c r="F20" s="227"/>
      <c r="G20" s="227"/>
      <c r="H20" s="96" t="s">
        <v>101</v>
      </c>
      <c r="I20" s="92">
        <v>1</v>
      </c>
      <c r="J20" s="93">
        <v>1</v>
      </c>
      <c r="K20" s="93">
        <f t="shared" si="1"/>
        <v>2</v>
      </c>
      <c r="L20" s="97" t="str">
        <f t="shared" si="0"/>
        <v>BAJO</v>
      </c>
    </row>
    <row r="21" spans="2:12" ht="53.25" customHeight="1" x14ac:dyDescent="0.2">
      <c r="B21" s="95" t="s">
        <v>23</v>
      </c>
      <c r="C21" s="227" t="s">
        <v>33</v>
      </c>
      <c r="D21" s="227"/>
      <c r="E21" s="227"/>
      <c r="F21" s="227"/>
      <c r="G21" s="227"/>
      <c r="H21" s="96" t="s">
        <v>104</v>
      </c>
      <c r="I21" s="92">
        <v>2</v>
      </c>
      <c r="J21" s="93">
        <v>3</v>
      </c>
      <c r="K21" s="93">
        <f t="shared" si="1"/>
        <v>5</v>
      </c>
      <c r="L21" s="97" t="str">
        <f t="shared" si="0"/>
        <v>MEDIO</v>
      </c>
    </row>
    <row r="22" spans="2:12" ht="53.25" customHeight="1" x14ac:dyDescent="0.2">
      <c r="B22" s="95" t="s">
        <v>23</v>
      </c>
      <c r="C22" s="227" t="s">
        <v>34</v>
      </c>
      <c r="D22" s="227"/>
      <c r="E22" s="227"/>
      <c r="F22" s="227"/>
      <c r="G22" s="227"/>
      <c r="H22" s="96" t="s">
        <v>102</v>
      </c>
      <c r="I22" s="92">
        <v>1</v>
      </c>
      <c r="J22" s="93">
        <v>1</v>
      </c>
      <c r="K22" s="93">
        <f t="shared" ref="K22:K23" si="2">+I22+J22</f>
        <v>2</v>
      </c>
      <c r="L22" s="97" t="str">
        <f t="shared" si="0"/>
        <v>BAJO</v>
      </c>
    </row>
    <row r="23" spans="2:12" ht="53.25" customHeight="1" x14ac:dyDescent="0.2">
      <c r="B23" s="95" t="s">
        <v>23</v>
      </c>
      <c r="C23" s="227" t="s">
        <v>35</v>
      </c>
      <c r="D23" s="227"/>
      <c r="E23" s="227"/>
      <c r="F23" s="227"/>
      <c r="G23" s="227"/>
      <c r="H23" s="96" t="s">
        <v>101</v>
      </c>
      <c r="I23" s="92">
        <v>1</v>
      </c>
      <c r="J23" s="93">
        <v>1</v>
      </c>
      <c r="K23" s="93">
        <f t="shared" si="2"/>
        <v>2</v>
      </c>
      <c r="L23" s="97" t="str">
        <f t="shared" si="0"/>
        <v>BAJO</v>
      </c>
    </row>
    <row r="24" spans="2:12" ht="53.25" customHeight="1" x14ac:dyDescent="0.2">
      <c r="B24" s="95" t="s">
        <v>23</v>
      </c>
      <c r="C24" s="227" t="s">
        <v>37</v>
      </c>
      <c r="D24" s="227"/>
      <c r="E24" s="227"/>
      <c r="F24" s="227"/>
      <c r="G24" s="227"/>
      <c r="H24" s="96" t="s">
        <v>105</v>
      </c>
      <c r="I24" s="92">
        <v>1</v>
      </c>
      <c r="J24" s="93">
        <v>1</v>
      </c>
      <c r="K24" s="93">
        <f t="shared" ref="K24" si="3">+I24+J24</f>
        <v>2</v>
      </c>
      <c r="L24" s="97" t="str">
        <f t="shared" si="0"/>
        <v>BAJO</v>
      </c>
    </row>
    <row r="25" spans="2:12" ht="53.25" customHeight="1" x14ac:dyDescent="0.2">
      <c r="B25" s="95" t="s">
        <v>23</v>
      </c>
      <c r="C25" s="227" t="s">
        <v>38</v>
      </c>
      <c r="D25" s="227"/>
      <c r="E25" s="227"/>
      <c r="F25" s="227"/>
      <c r="G25" s="227"/>
      <c r="H25" s="96" t="s">
        <v>101</v>
      </c>
      <c r="I25" s="92">
        <v>2</v>
      </c>
      <c r="J25" s="93">
        <v>3</v>
      </c>
      <c r="K25" s="93">
        <f t="shared" ref="K25" si="4">+I25+J25</f>
        <v>5</v>
      </c>
      <c r="L25" s="97" t="str">
        <f t="shared" si="0"/>
        <v>MEDIO</v>
      </c>
    </row>
    <row r="26" spans="2:12" ht="53.25" customHeight="1" x14ac:dyDescent="0.2">
      <c r="B26" s="95" t="s">
        <v>23</v>
      </c>
      <c r="C26" s="227" t="s">
        <v>39</v>
      </c>
      <c r="D26" s="227"/>
      <c r="E26" s="227"/>
      <c r="F26" s="227"/>
      <c r="G26" s="227"/>
      <c r="H26" s="96" t="s">
        <v>106</v>
      </c>
      <c r="I26" s="92">
        <v>2</v>
      </c>
      <c r="J26" s="93">
        <v>3</v>
      </c>
      <c r="K26" s="93">
        <f t="shared" si="1"/>
        <v>5</v>
      </c>
      <c r="L26" s="97" t="str">
        <f t="shared" si="0"/>
        <v>MEDIO</v>
      </c>
    </row>
    <row r="27" spans="2:12" ht="53.25" customHeight="1" x14ac:dyDescent="0.2">
      <c r="B27" s="95" t="s">
        <v>23</v>
      </c>
      <c r="C27" s="227" t="s">
        <v>40</v>
      </c>
      <c r="D27" s="227"/>
      <c r="E27" s="227"/>
      <c r="F27" s="227"/>
      <c r="G27" s="227"/>
      <c r="H27" s="96" t="s">
        <v>107</v>
      </c>
      <c r="I27" s="92">
        <v>2</v>
      </c>
      <c r="J27" s="93">
        <v>5</v>
      </c>
      <c r="K27" s="93">
        <f t="shared" si="1"/>
        <v>7</v>
      </c>
      <c r="L27" s="97" t="str">
        <f t="shared" si="0"/>
        <v>ALTO</v>
      </c>
    </row>
    <row r="28" spans="2:12" ht="53.25" customHeight="1" x14ac:dyDescent="0.2">
      <c r="B28" s="95" t="s">
        <v>41</v>
      </c>
      <c r="C28" s="227" t="s">
        <v>42</v>
      </c>
      <c r="D28" s="227"/>
      <c r="E28" s="227"/>
      <c r="F28" s="227"/>
      <c r="G28" s="227"/>
      <c r="H28" s="96" t="s">
        <v>108</v>
      </c>
      <c r="I28" s="92">
        <v>1</v>
      </c>
      <c r="J28" s="93">
        <v>2</v>
      </c>
      <c r="K28" s="93">
        <f t="shared" si="1"/>
        <v>3</v>
      </c>
      <c r="L28" s="97" t="str">
        <f t="shared" si="0"/>
        <v>BAJO</v>
      </c>
    </row>
    <row r="29" spans="2:12" ht="53.25" customHeight="1" x14ac:dyDescent="0.2">
      <c r="B29" s="95" t="s">
        <v>41</v>
      </c>
      <c r="C29" s="227" t="s">
        <v>43</v>
      </c>
      <c r="D29" s="227"/>
      <c r="E29" s="227"/>
      <c r="F29" s="227"/>
      <c r="G29" s="227"/>
      <c r="H29" s="96" t="s">
        <v>109</v>
      </c>
      <c r="I29" s="92">
        <v>1</v>
      </c>
      <c r="J29" s="93">
        <v>2</v>
      </c>
      <c r="K29" s="93">
        <f t="shared" si="1"/>
        <v>3</v>
      </c>
      <c r="L29" s="97" t="str">
        <f t="shared" si="0"/>
        <v>BAJO</v>
      </c>
    </row>
    <row r="30" spans="2:12" ht="53.25" customHeight="1" x14ac:dyDescent="0.2">
      <c r="B30" s="95" t="s">
        <v>41</v>
      </c>
      <c r="C30" s="227" t="s">
        <v>44</v>
      </c>
      <c r="D30" s="227"/>
      <c r="E30" s="227"/>
      <c r="F30" s="227"/>
      <c r="G30" s="227"/>
      <c r="H30" s="96" t="s">
        <v>108</v>
      </c>
      <c r="I30" s="92">
        <v>2</v>
      </c>
      <c r="J30" s="93">
        <v>3</v>
      </c>
      <c r="K30" s="93">
        <f t="shared" si="1"/>
        <v>5</v>
      </c>
      <c r="L30" s="97" t="str">
        <f t="shared" si="0"/>
        <v>MEDIO</v>
      </c>
    </row>
    <row r="31" spans="2:12" ht="53.25" customHeight="1" x14ac:dyDescent="0.2">
      <c r="B31" s="95" t="s">
        <v>41</v>
      </c>
      <c r="C31" s="227" t="s">
        <v>45</v>
      </c>
      <c r="D31" s="227"/>
      <c r="E31" s="227"/>
      <c r="F31" s="227"/>
      <c r="G31" s="227"/>
      <c r="H31" s="96" t="s">
        <v>108</v>
      </c>
      <c r="I31" s="92">
        <v>2</v>
      </c>
      <c r="J31" s="93">
        <v>3</v>
      </c>
      <c r="K31" s="93">
        <f t="shared" si="1"/>
        <v>5</v>
      </c>
      <c r="L31" s="97" t="str">
        <f t="shared" si="0"/>
        <v>MEDIO</v>
      </c>
    </row>
    <row r="32" spans="2:12" ht="53.25" customHeight="1" x14ac:dyDescent="0.2">
      <c r="B32" s="95" t="s">
        <v>41</v>
      </c>
      <c r="C32" s="227" t="s">
        <v>46</v>
      </c>
      <c r="D32" s="227"/>
      <c r="E32" s="227"/>
      <c r="F32" s="227"/>
      <c r="G32" s="227"/>
      <c r="H32" s="96" t="s">
        <v>110</v>
      </c>
      <c r="I32" s="92">
        <v>3</v>
      </c>
      <c r="J32" s="93">
        <v>5</v>
      </c>
      <c r="K32" s="93">
        <f t="shared" ref="K32:K33" si="5">+I32+J32</f>
        <v>8</v>
      </c>
      <c r="L32" s="97" t="str">
        <f t="shared" ref="L32:L34" si="6">IF(K32&lt;=4,"BAJO",IF(K32=5,"MEDIO",IF(K32=6,"ALTO",IF(K32=7,"ALTO","EXTREMO"))))</f>
        <v>EXTREMO</v>
      </c>
    </row>
    <row r="33" spans="2:12" ht="53.25" customHeight="1" x14ac:dyDescent="0.2">
      <c r="B33" s="95" t="s">
        <v>41</v>
      </c>
      <c r="C33" s="227" t="s">
        <v>47</v>
      </c>
      <c r="D33" s="227"/>
      <c r="E33" s="227"/>
      <c r="F33" s="227"/>
      <c r="G33" s="227"/>
      <c r="H33" s="96" t="s">
        <v>108</v>
      </c>
      <c r="I33" s="92">
        <v>2</v>
      </c>
      <c r="J33" s="93">
        <v>3</v>
      </c>
      <c r="K33" s="93">
        <f t="shared" si="5"/>
        <v>5</v>
      </c>
      <c r="L33" s="97" t="str">
        <f t="shared" si="6"/>
        <v>MEDIO</v>
      </c>
    </row>
    <row r="34" spans="2:12" ht="53.25" customHeight="1" x14ac:dyDescent="0.2">
      <c r="B34" s="95" t="s">
        <v>48</v>
      </c>
      <c r="C34" s="269" t="s">
        <v>49</v>
      </c>
      <c r="D34" s="270"/>
      <c r="E34" s="270"/>
      <c r="F34" s="270"/>
      <c r="G34" s="271"/>
      <c r="H34" s="96" t="s">
        <v>110</v>
      </c>
      <c r="I34" s="92">
        <v>3</v>
      </c>
      <c r="J34" s="93">
        <v>5</v>
      </c>
      <c r="K34" s="93">
        <f t="shared" ref="K34" si="7">+I34+J34</f>
        <v>8</v>
      </c>
      <c r="L34" s="97" t="str">
        <f t="shared" si="6"/>
        <v>EXTREMO</v>
      </c>
    </row>
    <row r="35" spans="2:12" ht="53.25" customHeight="1" x14ac:dyDescent="0.2">
      <c r="B35" s="95" t="s">
        <v>48</v>
      </c>
      <c r="C35" s="227" t="s">
        <v>50</v>
      </c>
      <c r="D35" s="227"/>
      <c r="E35" s="227"/>
      <c r="F35" s="227"/>
      <c r="G35" s="227"/>
      <c r="H35" s="96" t="s">
        <v>111</v>
      </c>
      <c r="I35" s="92">
        <v>1</v>
      </c>
      <c r="J35" s="93">
        <v>3</v>
      </c>
      <c r="K35" s="93">
        <f t="shared" ref="K35:K39" si="8">+I35+J35</f>
        <v>4</v>
      </c>
      <c r="L35" s="97" t="str">
        <f t="shared" ref="L35:L39" si="9">IF(K35&lt;=4,"BAJO",IF(K35=5,"MEDIO",IF(K35=6,"ALTO",IF(K35=7,"ALTO","EXTREMO"))))</f>
        <v>BAJO</v>
      </c>
    </row>
    <row r="36" spans="2:12" ht="53.25" customHeight="1" x14ac:dyDescent="0.2">
      <c r="B36" s="95" t="s">
        <v>48</v>
      </c>
      <c r="C36" s="227" t="s">
        <v>51</v>
      </c>
      <c r="D36" s="227"/>
      <c r="E36" s="227"/>
      <c r="F36" s="227"/>
      <c r="G36" s="227"/>
      <c r="H36" s="96" t="s">
        <v>111</v>
      </c>
      <c r="I36" s="92">
        <v>1</v>
      </c>
      <c r="J36" s="93">
        <v>3</v>
      </c>
      <c r="K36" s="93">
        <f t="shared" ref="K36:K37" si="10">+I36+J36</f>
        <v>4</v>
      </c>
      <c r="L36" s="97" t="str">
        <f t="shared" si="9"/>
        <v>BAJO</v>
      </c>
    </row>
    <row r="37" spans="2:12" ht="53.25" customHeight="1" x14ac:dyDescent="0.2">
      <c r="B37" s="95" t="s">
        <v>48</v>
      </c>
      <c r="C37" s="227" t="s">
        <v>45</v>
      </c>
      <c r="D37" s="227"/>
      <c r="E37" s="227"/>
      <c r="F37" s="227"/>
      <c r="G37" s="227"/>
      <c r="H37" s="96" t="s">
        <v>108</v>
      </c>
      <c r="I37" s="92">
        <v>2</v>
      </c>
      <c r="J37" s="93">
        <v>3</v>
      </c>
      <c r="K37" s="93">
        <f t="shared" si="10"/>
        <v>5</v>
      </c>
      <c r="L37" s="97" t="str">
        <f t="shared" si="9"/>
        <v>MEDIO</v>
      </c>
    </row>
    <row r="38" spans="2:12" ht="53.25" customHeight="1" x14ac:dyDescent="0.2">
      <c r="B38" s="95" t="s">
        <v>48</v>
      </c>
      <c r="C38" s="227" t="s">
        <v>52</v>
      </c>
      <c r="D38" s="227"/>
      <c r="E38" s="227"/>
      <c r="F38" s="227"/>
      <c r="G38" s="227"/>
      <c r="H38" s="96" t="s">
        <v>111</v>
      </c>
      <c r="I38" s="92">
        <v>1</v>
      </c>
      <c r="J38" s="93">
        <v>3</v>
      </c>
      <c r="K38" s="93">
        <f t="shared" ref="K38" si="11">+I38+J38</f>
        <v>4</v>
      </c>
      <c r="L38" s="97" t="str">
        <f t="shared" si="9"/>
        <v>BAJO</v>
      </c>
    </row>
    <row r="39" spans="2:12" ht="53.25" customHeight="1" x14ac:dyDescent="0.2">
      <c r="B39" s="95" t="s">
        <v>53</v>
      </c>
      <c r="C39" s="227" t="s">
        <v>54</v>
      </c>
      <c r="D39" s="227"/>
      <c r="E39" s="227"/>
      <c r="F39" s="227"/>
      <c r="G39" s="227"/>
      <c r="H39" s="96" t="s">
        <v>112</v>
      </c>
      <c r="I39" s="92">
        <v>3</v>
      </c>
      <c r="J39" s="93">
        <v>3</v>
      </c>
      <c r="K39" s="93">
        <f t="shared" si="8"/>
        <v>6</v>
      </c>
      <c r="L39" s="97" t="str">
        <f t="shared" si="9"/>
        <v>ALTO</v>
      </c>
    </row>
    <row r="40" spans="2:12" ht="53.25" customHeight="1" x14ac:dyDescent="0.2">
      <c r="B40" s="95" t="s">
        <v>53</v>
      </c>
      <c r="C40" s="227" t="s">
        <v>55</v>
      </c>
      <c r="D40" s="227"/>
      <c r="E40" s="227"/>
      <c r="F40" s="227"/>
      <c r="G40" s="227"/>
      <c r="H40" s="96" t="s">
        <v>112</v>
      </c>
      <c r="I40" s="92">
        <v>3</v>
      </c>
      <c r="J40" s="93">
        <v>3</v>
      </c>
      <c r="K40" s="93">
        <f t="shared" ref="K40" si="12">+I40+J40</f>
        <v>6</v>
      </c>
      <c r="L40" s="97" t="str">
        <f t="shared" ref="L40:L56" si="13">IF(K40&lt;=4,"BAJO",IF(K40=5,"MEDIO",IF(K40=6,"ALTO",IF(K40=7,"ALTO","EXTREMO"))))</f>
        <v>ALTO</v>
      </c>
    </row>
    <row r="41" spans="2:12" ht="53.25" customHeight="1" x14ac:dyDescent="0.2">
      <c r="B41" s="95" t="s">
        <v>53</v>
      </c>
      <c r="C41" s="227" t="s">
        <v>56</v>
      </c>
      <c r="D41" s="227"/>
      <c r="E41" s="227"/>
      <c r="F41" s="227"/>
      <c r="G41" s="227"/>
      <c r="H41" s="96" t="s">
        <v>112</v>
      </c>
      <c r="I41" s="92">
        <v>3</v>
      </c>
      <c r="J41" s="93">
        <v>2</v>
      </c>
      <c r="K41" s="93">
        <f t="shared" ref="K41" si="14">+I41+J41</f>
        <v>5</v>
      </c>
      <c r="L41" s="97" t="str">
        <f t="shared" si="13"/>
        <v>MEDIO</v>
      </c>
    </row>
    <row r="42" spans="2:12" ht="53.25" customHeight="1" x14ac:dyDescent="0.2">
      <c r="B42" s="95" t="s">
        <v>53</v>
      </c>
      <c r="C42" s="227" t="s">
        <v>57</v>
      </c>
      <c r="D42" s="227"/>
      <c r="E42" s="227"/>
      <c r="F42" s="227"/>
      <c r="G42" s="227"/>
      <c r="H42" s="96" t="s">
        <v>113</v>
      </c>
      <c r="I42" s="92">
        <v>3</v>
      </c>
      <c r="J42" s="93">
        <v>3</v>
      </c>
      <c r="K42" s="93">
        <f t="shared" ref="K42:K55" si="15">+I42+J42</f>
        <v>6</v>
      </c>
      <c r="L42" s="97" t="str">
        <f t="shared" si="13"/>
        <v>ALTO</v>
      </c>
    </row>
    <row r="43" spans="2:12" ht="53.25" customHeight="1" x14ac:dyDescent="0.2">
      <c r="B43" s="95" t="s">
        <v>53</v>
      </c>
      <c r="C43" s="227" t="s">
        <v>59</v>
      </c>
      <c r="D43" s="227"/>
      <c r="E43" s="227"/>
      <c r="F43" s="227"/>
      <c r="G43" s="227"/>
      <c r="H43" s="96" t="s">
        <v>114</v>
      </c>
      <c r="I43" s="92">
        <v>2</v>
      </c>
      <c r="J43" s="93">
        <v>3</v>
      </c>
      <c r="K43" s="93">
        <f t="shared" si="15"/>
        <v>5</v>
      </c>
      <c r="L43" s="97" t="str">
        <f t="shared" si="13"/>
        <v>MEDIO</v>
      </c>
    </row>
    <row r="44" spans="2:12" ht="53.25" customHeight="1" x14ac:dyDescent="0.2">
      <c r="B44" s="95" t="s">
        <v>53</v>
      </c>
      <c r="C44" s="227" t="s">
        <v>60</v>
      </c>
      <c r="D44" s="227"/>
      <c r="E44" s="227"/>
      <c r="F44" s="227"/>
      <c r="G44" s="227"/>
      <c r="H44" s="96" t="s">
        <v>114</v>
      </c>
      <c r="I44" s="92">
        <v>2</v>
      </c>
      <c r="J44" s="93">
        <v>3</v>
      </c>
      <c r="K44" s="93">
        <f t="shared" ref="K44" si="16">+I44+J44</f>
        <v>5</v>
      </c>
      <c r="L44" s="97" t="str">
        <f t="shared" si="13"/>
        <v>MEDIO</v>
      </c>
    </row>
    <row r="45" spans="2:12" ht="53.25" customHeight="1" x14ac:dyDescent="0.2">
      <c r="B45" s="95" t="s">
        <v>53</v>
      </c>
      <c r="C45" s="227" t="s">
        <v>61</v>
      </c>
      <c r="D45" s="227"/>
      <c r="E45" s="227"/>
      <c r="F45" s="227"/>
      <c r="G45" s="227"/>
      <c r="H45" s="96" t="s">
        <v>115</v>
      </c>
      <c r="I45" s="92">
        <v>3</v>
      </c>
      <c r="J45" s="93">
        <v>3</v>
      </c>
      <c r="K45" s="93">
        <f t="shared" si="15"/>
        <v>6</v>
      </c>
      <c r="L45" s="97" t="str">
        <f t="shared" si="13"/>
        <v>ALTO</v>
      </c>
    </row>
    <row r="46" spans="2:12" ht="53.25" customHeight="1" x14ac:dyDescent="0.2">
      <c r="B46" s="95" t="s">
        <v>53</v>
      </c>
      <c r="C46" s="227" t="s">
        <v>62</v>
      </c>
      <c r="D46" s="227"/>
      <c r="E46" s="227"/>
      <c r="F46" s="227"/>
      <c r="G46" s="227"/>
      <c r="H46" s="96" t="s">
        <v>114</v>
      </c>
      <c r="I46" s="92">
        <v>4</v>
      </c>
      <c r="J46" s="93">
        <v>5</v>
      </c>
      <c r="K46" s="93">
        <f t="shared" si="15"/>
        <v>9</v>
      </c>
      <c r="L46" s="97" t="str">
        <f t="shared" si="13"/>
        <v>EXTREMO</v>
      </c>
    </row>
    <row r="47" spans="2:12" ht="53.25" customHeight="1" x14ac:dyDescent="0.2">
      <c r="B47" s="95" t="s">
        <v>53</v>
      </c>
      <c r="C47" s="227" t="s">
        <v>63</v>
      </c>
      <c r="D47" s="227"/>
      <c r="E47" s="227"/>
      <c r="F47" s="227"/>
      <c r="G47" s="227"/>
      <c r="H47" s="96" t="s">
        <v>114</v>
      </c>
      <c r="I47" s="92">
        <v>2</v>
      </c>
      <c r="J47" s="93">
        <v>3</v>
      </c>
      <c r="K47" s="93">
        <f t="shared" ref="K47" si="17">+I47+J47</f>
        <v>5</v>
      </c>
      <c r="L47" s="97" t="str">
        <f t="shared" si="13"/>
        <v>MEDIO</v>
      </c>
    </row>
    <row r="48" spans="2:12" ht="53.25" customHeight="1" x14ac:dyDescent="0.2">
      <c r="B48" s="95" t="s">
        <v>53</v>
      </c>
      <c r="C48" s="227" t="s">
        <v>64</v>
      </c>
      <c r="D48" s="227"/>
      <c r="E48" s="227"/>
      <c r="F48" s="227"/>
      <c r="G48" s="227"/>
      <c r="H48" s="96" t="s">
        <v>116</v>
      </c>
      <c r="I48" s="92">
        <v>1</v>
      </c>
      <c r="J48" s="93">
        <v>3</v>
      </c>
      <c r="K48" s="93">
        <f t="shared" si="15"/>
        <v>4</v>
      </c>
      <c r="L48" s="97" t="str">
        <f t="shared" si="13"/>
        <v>BAJO</v>
      </c>
    </row>
    <row r="49" spans="2:12" ht="53.25" customHeight="1" x14ac:dyDescent="0.2">
      <c r="B49" s="95" t="s">
        <v>53</v>
      </c>
      <c r="C49" s="227" t="s">
        <v>66</v>
      </c>
      <c r="D49" s="227"/>
      <c r="E49" s="227"/>
      <c r="F49" s="227"/>
      <c r="G49" s="227"/>
      <c r="H49" s="96" t="s">
        <v>114</v>
      </c>
      <c r="I49" s="92">
        <v>2</v>
      </c>
      <c r="J49" s="93">
        <v>3</v>
      </c>
      <c r="K49" s="93">
        <f t="shared" si="15"/>
        <v>5</v>
      </c>
      <c r="L49" s="97" t="str">
        <f t="shared" si="13"/>
        <v>MEDIO</v>
      </c>
    </row>
    <row r="50" spans="2:12" ht="53.25" customHeight="1" x14ac:dyDescent="0.2">
      <c r="B50" s="95" t="s">
        <v>53</v>
      </c>
      <c r="C50" s="227" t="s">
        <v>67</v>
      </c>
      <c r="D50" s="227"/>
      <c r="E50" s="227"/>
      <c r="F50" s="227"/>
      <c r="G50" s="227"/>
      <c r="H50" s="96" t="s">
        <v>114</v>
      </c>
      <c r="I50" s="92">
        <v>2</v>
      </c>
      <c r="J50" s="93">
        <v>3</v>
      </c>
      <c r="K50" s="93">
        <f t="shared" si="15"/>
        <v>5</v>
      </c>
      <c r="L50" s="97" t="str">
        <f t="shared" si="13"/>
        <v>MEDIO</v>
      </c>
    </row>
    <row r="51" spans="2:12" ht="53.25" customHeight="1" x14ac:dyDescent="0.2">
      <c r="B51" s="95" t="s">
        <v>53</v>
      </c>
      <c r="C51" s="227" t="s">
        <v>68</v>
      </c>
      <c r="D51" s="227"/>
      <c r="E51" s="227"/>
      <c r="F51" s="227"/>
      <c r="G51" s="227"/>
      <c r="H51" s="96" t="s">
        <v>116</v>
      </c>
      <c r="I51" s="92">
        <v>1</v>
      </c>
      <c r="J51" s="93">
        <v>3</v>
      </c>
      <c r="K51" s="93">
        <f t="shared" ref="K51" si="18">+I51+J51</f>
        <v>4</v>
      </c>
      <c r="L51" s="97" t="str">
        <f t="shared" si="13"/>
        <v>BAJO</v>
      </c>
    </row>
    <row r="52" spans="2:12" ht="53.25" customHeight="1" x14ac:dyDescent="0.2">
      <c r="B52" s="95" t="s">
        <v>53</v>
      </c>
      <c r="C52" s="227" t="s">
        <v>70</v>
      </c>
      <c r="D52" s="227"/>
      <c r="E52" s="227"/>
      <c r="F52" s="227"/>
      <c r="G52" s="227"/>
      <c r="H52" s="96" t="s">
        <v>117</v>
      </c>
      <c r="I52" s="92">
        <v>4</v>
      </c>
      <c r="J52" s="93">
        <v>4</v>
      </c>
      <c r="K52" s="93">
        <f t="shared" si="15"/>
        <v>8</v>
      </c>
      <c r="L52" s="97" t="str">
        <f t="shared" si="13"/>
        <v>EXTREMO</v>
      </c>
    </row>
    <row r="53" spans="2:12" ht="53.25" customHeight="1" x14ac:dyDescent="0.2">
      <c r="B53" s="95" t="s">
        <v>53</v>
      </c>
      <c r="C53" s="227" t="s">
        <v>118</v>
      </c>
      <c r="D53" s="227"/>
      <c r="E53" s="227"/>
      <c r="F53" s="227"/>
      <c r="G53" s="227"/>
      <c r="H53" s="96" t="s">
        <v>114</v>
      </c>
      <c r="I53" s="92">
        <v>2</v>
      </c>
      <c r="J53" s="93">
        <v>3</v>
      </c>
      <c r="K53" s="93">
        <f t="shared" ref="K53:K54" si="19">+I53+J53</f>
        <v>5</v>
      </c>
      <c r="L53" s="97" t="str">
        <f t="shared" si="13"/>
        <v>MEDIO</v>
      </c>
    </row>
    <row r="54" spans="2:12" ht="53.25" customHeight="1" x14ac:dyDescent="0.2">
      <c r="B54" s="95" t="s">
        <v>53</v>
      </c>
      <c r="C54" s="227" t="s">
        <v>119</v>
      </c>
      <c r="D54" s="227"/>
      <c r="E54" s="227"/>
      <c r="F54" s="227"/>
      <c r="G54" s="227"/>
      <c r="H54" s="96" t="s">
        <v>114</v>
      </c>
      <c r="I54" s="92">
        <v>2</v>
      </c>
      <c r="J54" s="93">
        <v>3</v>
      </c>
      <c r="K54" s="93">
        <f t="shared" si="19"/>
        <v>5</v>
      </c>
      <c r="L54" s="97" t="str">
        <f t="shared" si="13"/>
        <v>MEDIO</v>
      </c>
    </row>
    <row r="55" spans="2:12" ht="53.25" customHeight="1" x14ac:dyDescent="0.2">
      <c r="B55" s="95" t="s">
        <v>53</v>
      </c>
      <c r="C55" s="227" t="s">
        <v>71</v>
      </c>
      <c r="D55" s="227"/>
      <c r="E55" s="227"/>
      <c r="F55" s="227"/>
      <c r="G55" s="227"/>
      <c r="H55" s="96" t="s">
        <v>120</v>
      </c>
      <c r="I55" s="92">
        <v>3</v>
      </c>
      <c r="J55" s="93">
        <v>4</v>
      </c>
      <c r="K55" s="93">
        <f t="shared" si="15"/>
        <v>7</v>
      </c>
      <c r="L55" s="97" t="str">
        <f t="shared" si="13"/>
        <v>ALTO</v>
      </c>
    </row>
    <row r="56" spans="2:12" ht="53.25" customHeight="1" x14ac:dyDescent="0.2">
      <c r="B56" s="95" t="s">
        <v>53</v>
      </c>
      <c r="C56" s="227" t="s">
        <v>72</v>
      </c>
      <c r="D56" s="227"/>
      <c r="E56" s="227"/>
      <c r="F56" s="227"/>
      <c r="G56" s="227"/>
      <c r="H56" s="96" t="s">
        <v>121</v>
      </c>
      <c r="I56" s="92">
        <v>3</v>
      </c>
      <c r="J56" s="93">
        <v>4</v>
      </c>
      <c r="K56" s="93">
        <f t="shared" ref="K56:K57" si="20">+I56+J56</f>
        <v>7</v>
      </c>
      <c r="L56" s="97" t="str">
        <f t="shared" si="13"/>
        <v>ALTO</v>
      </c>
    </row>
    <row r="57" spans="2:12" ht="53.25" customHeight="1" x14ac:dyDescent="0.2">
      <c r="B57" s="95" t="s">
        <v>53</v>
      </c>
      <c r="C57" s="227" t="s">
        <v>74</v>
      </c>
      <c r="D57" s="227"/>
      <c r="E57" s="227"/>
      <c r="F57" s="227"/>
      <c r="G57" s="227"/>
      <c r="H57" s="96" t="s">
        <v>121</v>
      </c>
      <c r="I57" s="92">
        <v>4</v>
      </c>
      <c r="J57" s="93">
        <v>4</v>
      </c>
      <c r="K57" s="93">
        <f t="shared" si="20"/>
        <v>8</v>
      </c>
      <c r="L57" s="97" t="str">
        <f t="shared" ref="L57:L65" si="21">IF(K57&lt;=4,"BAJO",IF(K57=5,"MEDIO",IF(K57=6,"ALTO",IF(K57=7,"ALTO","EXTREMO"))))</f>
        <v>EXTREMO</v>
      </c>
    </row>
    <row r="58" spans="2:12" ht="53.25" customHeight="1" x14ac:dyDescent="0.2">
      <c r="B58" s="95" t="s">
        <v>53</v>
      </c>
      <c r="C58" s="227" t="s">
        <v>75</v>
      </c>
      <c r="D58" s="227"/>
      <c r="E58" s="227"/>
      <c r="F58" s="227"/>
      <c r="G58" s="227"/>
      <c r="H58" s="96" t="s">
        <v>122</v>
      </c>
      <c r="I58" s="92">
        <v>4</v>
      </c>
      <c r="J58" s="93">
        <v>1</v>
      </c>
      <c r="K58" s="93">
        <f t="shared" ref="K58:K63" si="22">+I58+J58</f>
        <v>5</v>
      </c>
      <c r="L58" s="97" t="str">
        <f t="shared" si="21"/>
        <v>MEDIO</v>
      </c>
    </row>
    <row r="59" spans="2:12" ht="53.25" customHeight="1" x14ac:dyDescent="0.2">
      <c r="B59" s="95" t="s">
        <v>53</v>
      </c>
      <c r="C59" s="227" t="s">
        <v>76</v>
      </c>
      <c r="D59" s="227"/>
      <c r="E59" s="227"/>
      <c r="F59" s="227"/>
      <c r="G59" s="227"/>
      <c r="H59" s="96" t="s">
        <v>123</v>
      </c>
      <c r="I59" s="92">
        <v>2</v>
      </c>
      <c r="J59" s="93">
        <v>4</v>
      </c>
      <c r="K59" s="93">
        <f t="shared" si="22"/>
        <v>6</v>
      </c>
      <c r="L59" s="97" t="str">
        <f t="shared" si="21"/>
        <v>ALTO</v>
      </c>
    </row>
    <row r="60" spans="2:12" ht="53.25" customHeight="1" x14ac:dyDescent="0.2">
      <c r="B60" s="95" t="s">
        <v>53</v>
      </c>
      <c r="C60" s="227" t="s">
        <v>78</v>
      </c>
      <c r="D60" s="227"/>
      <c r="E60" s="227"/>
      <c r="F60" s="227"/>
      <c r="G60" s="227"/>
      <c r="H60" s="96" t="s">
        <v>124</v>
      </c>
      <c r="I60" s="92">
        <v>2</v>
      </c>
      <c r="J60" s="93">
        <v>3</v>
      </c>
      <c r="K60" s="93">
        <f t="shared" si="22"/>
        <v>5</v>
      </c>
      <c r="L60" s="97" t="str">
        <f t="shared" si="21"/>
        <v>MEDIO</v>
      </c>
    </row>
    <row r="61" spans="2:12" ht="53.25" customHeight="1" x14ac:dyDescent="0.2">
      <c r="B61" s="95" t="s">
        <v>53</v>
      </c>
      <c r="C61" s="227" t="s">
        <v>79</v>
      </c>
      <c r="D61" s="227"/>
      <c r="E61" s="227"/>
      <c r="F61" s="227"/>
      <c r="G61" s="227"/>
      <c r="H61" s="96" t="s">
        <v>125</v>
      </c>
      <c r="I61" s="92">
        <v>2</v>
      </c>
      <c r="J61" s="93">
        <v>2</v>
      </c>
      <c r="K61" s="93">
        <f t="shared" si="22"/>
        <v>4</v>
      </c>
      <c r="L61" s="97" t="str">
        <f t="shared" si="21"/>
        <v>BAJO</v>
      </c>
    </row>
    <row r="62" spans="2:12" ht="53.25" customHeight="1" x14ac:dyDescent="0.2">
      <c r="B62" s="95" t="s">
        <v>53</v>
      </c>
      <c r="C62" s="227" t="s">
        <v>80</v>
      </c>
      <c r="D62" s="227"/>
      <c r="E62" s="227"/>
      <c r="F62" s="227"/>
      <c r="G62" s="227"/>
      <c r="H62" s="96" t="s">
        <v>123</v>
      </c>
      <c r="I62" s="92">
        <v>2</v>
      </c>
      <c r="J62" s="93">
        <v>4</v>
      </c>
      <c r="K62" s="93">
        <f t="shared" ref="K62" si="23">+I62+J62</f>
        <v>6</v>
      </c>
      <c r="L62" s="97" t="str">
        <f t="shared" si="21"/>
        <v>ALTO</v>
      </c>
    </row>
    <row r="63" spans="2:12" ht="53.25" customHeight="1" x14ac:dyDescent="0.2">
      <c r="B63" s="95" t="s">
        <v>53</v>
      </c>
      <c r="C63" s="227" t="s">
        <v>81</v>
      </c>
      <c r="D63" s="227"/>
      <c r="E63" s="227"/>
      <c r="F63" s="227"/>
      <c r="G63" s="227"/>
      <c r="H63" s="96" t="s">
        <v>126</v>
      </c>
      <c r="I63" s="92">
        <v>2</v>
      </c>
      <c r="J63" s="93">
        <v>2</v>
      </c>
      <c r="K63" s="93">
        <f t="shared" si="22"/>
        <v>4</v>
      </c>
      <c r="L63" s="97" t="str">
        <f t="shared" si="21"/>
        <v>BAJO</v>
      </c>
    </row>
    <row r="64" spans="2:12" ht="53.25" customHeight="1" x14ac:dyDescent="0.2">
      <c r="B64" s="95" t="s">
        <v>53</v>
      </c>
      <c r="C64" s="227" t="s">
        <v>82</v>
      </c>
      <c r="D64" s="227"/>
      <c r="E64" s="227"/>
      <c r="F64" s="227"/>
      <c r="G64" s="227"/>
      <c r="H64" s="96" t="s">
        <v>127</v>
      </c>
      <c r="I64" s="92">
        <v>3</v>
      </c>
      <c r="J64" s="93">
        <v>3</v>
      </c>
      <c r="K64" s="93">
        <f>+I64+J64</f>
        <v>6</v>
      </c>
      <c r="L64" s="97" t="str">
        <f t="shared" si="21"/>
        <v>ALTO</v>
      </c>
    </row>
    <row r="65" spans="2:14" ht="53.25" customHeight="1" thickBot="1" x14ac:dyDescent="0.25">
      <c r="B65" s="95" t="s">
        <v>53</v>
      </c>
      <c r="C65" s="227" t="s">
        <v>83</v>
      </c>
      <c r="D65" s="227"/>
      <c r="E65" s="227"/>
      <c r="F65" s="227"/>
      <c r="G65" s="227"/>
      <c r="H65" s="96" t="s">
        <v>128</v>
      </c>
      <c r="I65" s="92">
        <v>3</v>
      </c>
      <c r="J65" s="93">
        <v>2</v>
      </c>
      <c r="K65" s="93">
        <f>+I65+J65</f>
        <v>5</v>
      </c>
      <c r="L65" s="97" t="str">
        <f t="shared" si="21"/>
        <v>MEDIO</v>
      </c>
    </row>
    <row r="66" spans="2:14" ht="12.75" customHeight="1" x14ac:dyDescent="0.2">
      <c r="B66" s="98"/>
      <c r="C66" s="99"/>
      <c r="D66" s="99"/>
      <c r="E66" s="99"/>
      <c r="F66" s="99"/>
      <c r="G66" s="99"/>
      <c r="H66" s="99"/>
      <c r="I66" s="99"/>
      <c r="J66" s="99"/>
      <c r="K66" s="99"/>
      <c r="L66" s="100"/>
    </row>
    <row r="67" spans="2:14" x14ac:dyDescent="0.2">
      <c r="B67" s="82"/>
      <c r="C67" s="232"/>
      <c r="D67" s="232"/>
      <c r="E67" s="232"/>
      <c r="F67" s="83"/>
      <c r="G67" s="83"/>
      <c r="H67" s="230"/>
      <c r="I67" s="230"/>
      <c r="J67" s="83"/>
      <c r="K67" s="83"/>
      <c r="L67" s="84"/>
    </row>
    <row r="68" spans="2:14" ht="19.5" customHeight="1" x14ac:dyDescent="0.2">
      <c r="B68" s="245" t="s">
        <v>129</v>
      </c>
      <c r="C68" s="229" t="s">
        <v>130</v>
      </c>
      <c r="D68" s="229"/>
      <c r="E68" s="101" t="s">
        <v>131</v>
      </c>
      <c r="F68" s="83"/>
      <c r="G68" s="247" t="s">
        <v>98</v>
      </c>
      <c r="H68" s="102" t="s">
        <v>132</v>
      </c>
      <c r="I68" s="102" t="s">
        <v>131</v>
      </c>
      <c r="J68" s="83"/>
      <c r="K68" s="83"/>
      <c r="L68" s="84"/>
    </row>
    <row r="69" spans="2:14" ht="21" customHeight="1" x14ac:dyDescent="0.2">
      <c r="B69" s="245"/>
      <c r="C69" s="228" t="s">
        <v>133</v>
      </c>
      <c r="D69" s="228"/>
      <c r="E69" s="103">
        <v>1</v>
      </c>
      <c r="F69" s="83"/>
      <c r="G69" s="247"/>
      <c r="H69" s="103" t="s">
        <v>134</v>
      </c>
      <c r="I69" s="104">
        <v>1</v>
      </c>
      <c r="J69" s="83"/>
      <c r="K69" s="83"/>
      <c r="L69" s="84"/>
    </row>
    <row r="70" spans="2:14" ht="15.75" customHeight="1" x14ac:dyDescent="0.2">
      <c r="B70" s="245"/>
      <c r="C70" s="228" t="s">
        <v>135</v>
      </c>
      <c r="D70" s="228"/>
      <c r="E70" s="103">
        <v>2</v>
      </c>
      <c r="F70" s="83"/>
      <c r="G70" s="247"/>
      <c r="H70" s="103" t="s">
        <v>136</v>
      </c>
      <c r="I70" s="104">
        <v>2</v>
      </c>
      <c r="J70" s="83"/>
      <c r="K70" s="83"/>
      <c r="L70" s="84"/>
      <c r="N70" s="5"/>
    </row>
    <row r="71" spans="2:14" ht="24.75" customHeight="1" x14ac:dyDescent="0.2">
      <c r="B71" s="245"/>
      <c r="C71" s="228" t="s">
        <v>137</v>
      </c>
      <c r="D71" s="228"/>
      <c r="E71" s="103">
        <v>3</v>
      </c>
      <c r="F71" s="83"/>
      <c r="G71" s="247"/>
      <c r="H71" s="103" t="s">
        <v>138</v>
      </c>
      <c r="I71" s="104">
        <v>3</v>
      </c>
      <c r="J71" s="83"/>
      <c r="K71" s="83"/>
      <c r="L71" s="84"/>
    </row>
    <row r="72" spans="2:14" ht="18" customHeight="1" x14ac:dyDescent="0.2">
      <c r="B72" s="245"/>
      <c r="C72" s="228" t="s">
        <v>139</v>
      </c>
      <c r="D72" s="228"/>
      <c r="E72" s="103">
        <v>4</v>
      </c>
      <c r="F72" s="83"/>
      <c r="G72" s="247"/>
      <c r="H72" s="103" t="s">
        <v>140</v>
      </c>
      <c r="I72" s="104">
        <v>4</v>
      </c>
      <c r="J72" s="83"/>
      <c r="K72" s="83"/>
      <c r="L72" s="84"/>
    </row>
    <row r="73" spans="2:14" ht="29.25" customHeight="1" x14ac:dyDescent="0.2">
      <c r="B73" s="245"/>
      <c r="C73" s="228" t="s">
        <v>141</v>
      </c>
      <c r="D73" s="228"/>
      <c r="E73" s="103">
        <v>5</v>
      </c>
      <c r="F73" s="83"/>
      <c r="G73" s="247"/>
      <c r="H73" s="103" t="s">
        <v>142</v>
      </c>
      <c r="I73" s="104">
        <v>5</v>
      </c>
      <c r="J73" s="83"/>
      <c r="K73" s="83"/>
      <c r="L73" s="84"/>
    </row>
    <row r="74" spans="2:14" ht="16.5" customHeight="1" x14ac:dyDescent="0.2">
      <c r="B74" s="105"/>
      <c r="C74" s="106"/>
      <c r="D74" s="106"/>
      <c r="E74" s="106"/>
      <c r="F74" s="83"/>
      <c r="G74" s="106"/>
      <c r="H74" s="106"/>
      <c r="I74" s="106"/>
      <c r="J74" s="106"/>
      <c r="K74" s="106"/>
      <c r="L74" s="84"/>
    </row>
    <row r="75" spans="2:14" ht="16.5" customHeight="1" x14ac:dyDescent="0.2">
      <c r="B75" s="105"/>
      <c r="C75" s="230" t="s">
        <v>143</v>
      </c>
      <c r="D75" s="230"/>
      <c r="E75" s="230"/>
      <c r="F75" s="230"/>
      <c r="G75" s="230"/>
      <c r="H75" s="234"/>
      <c r="I75" s="234"/>
      <c r="J75" s="234"/>
      <c r="K75" s="234"/>
      <c r="L75" s="84"/>
    </row>
    <row r="76" spans="2:14" ht="69.75" customHeight="1" x14ac:dyDescent="0.2">
      <c r="B76" s="105"/>
      <c r="C76" s="228" t="s">
        <v>144</v>
      </c>
      <c r="D76" s="228"/>
      <c r="E76" s="228"/>
      <c r="F76" s="103" t="s">
        <v>145</v>
      </c>
      <c r="G76" s="103" t="s">
        <v>146</v>
      </c>
      <c r="H76" s="103" t="s">
        <v>147</v>
      </c>
      <c r="I76" s="228" t="s">
        <v>115</v>
      </c>
      <c r="J76" s="228"/>
      <c r="K76" s="228" t="s">
        <v>110</v>
      </c>
      <c r="L76" s="238"/>
    </row>
    <row r="77" spans="2:14" ht="69.75" customHeight="1" x14ac:dyDescent="0.2">
      <c r="B77" s="105"/>
      <c r="C77" s="228" t="s">
        <v>148</v>
      </c>
      <c r="D77" s="228"/>
      <c r="E77" s="228"/>
      <c r="F77" s="103" t="s">
        <v>149</v>
      </c>
      <c r="G77" s="103" t="s">
        <v>150</v>
      </c>
      <c r="H77" s="103" t="s">
        <v>151</v>
      </c>
      <c r="I77" s="228" t="s">
        <v>152</v>
      </c>
      <c r="J77" s="228"/>
      <c r="K77" s="228" t="s">
        <v>153</v>
      </c>
      <c r="L77" s="238"/>
    </row>
    <row r="78" spans="2:14" x14ac:dyDescent="0.2">
      <c r="B78" s="82"/>
      <c r="C78" s="229" t="s">
        <v>154</v>
      </c>
      <c r="D78" s="229"/>
      <c r="E78" s="229" t="s">
        <v>131</v>
      </c>
      <c r="F78" s="107" t="s">
        <v>134</v>
      </c>
      <c r="G78" s="107" t="s">
        <v>136</v>
      </c>
      <c r="H78" s="108" t="s">
        <v>138</v>
      </c>
      <c r="I78" s="240" t="s">
        <v>140</v>
      </c>
      <c r="J78" s="240"/>
      <c r="K78" s="229" t="s">
        <v>142</v>
      </c>
      <c r="L78" s="235"/>
    </row>
    <row r="79" spans="2:14" x14ac:dyDescent="0.2">
      <c r="B79" s="82"/>
      <c r="C79" s="229"/>
      <c r="D79" s="229"/>
      <c r="E79" s="229"/>
      <c r="F79" s="109">
        <v>1</v>
      </c>
      <c r="G79" s="109">
        <v>2</v>
      </c>
      <c r="H79" s="109">
        <v>3</v>
      </c>
      <c r="I79" s="236">
        <v>4</v>
      </c>
      <c r="J79" s="236"/>
      <c r="K79" s="236">
        <v>5</v>
      </c>
      <c r="L79" s="237"/>
    </row>
    <row r="80" spans="2:14" ht="19.5" customHeight="1" x14ac:dyDescent="0.2">
      <c r="B80" s="82"/>
      <c r="C80" s="228" t="s">
        <v>133</v>
      </c>
      <c r="D80" s="228"/>
      <c r="E80" s="110">
        <v>1</v>
      </c>
      <c r="F80" s="111">
        <v>2</v>
      </c>
      <c r="G80" s="111">
        <v>3</v>
      </c>
      <c r="H80" s="111">
        <v>4</v>
      </c>
      <c r="I80" s="231">
        <v>5</v>
      </c>
      <c r="J80" s="231"/>
      <c r="K80" s="233">
        <v>6</v>
      </c>
      <c r="L80" s="241"/>
    </row>
    <row r="81" spans="2:12" ht="21.75" customHeight="1" x14ac:dyDescent="0.2">
      <c r="B81" s="82"/>
      <c r="C81" s="228" t="s">
        <v>135</v>
      </c>
      <c r="D81" s="228"/>
      <c r="E81" s="110">
        <v>2</v>
      </c>
      <c r="F81" s="111">
        <v>3</v>
      </c>
      <c r="G81" s="111">
        <v>4</v>
      </c>
      <c r="H81" s="112">
        <v>5</v>
      </c>
      <c r="I81" s="233">
        <v>6</v>
      </c>
      <c r="J81" s="233"/>
      <c r="K81" s="242">
        <v>7</v>
      </c>
      <c r="L81" s="243"/>
    </row>
    <row r="82" spans="2:12" ht="26.25" customHeight="1" x14ac:dyDescent="0.2">
      <c r="B82" s="82"/>
      <c r="C82" s="228" t="s">
        <v>137</v>
      </c>
      <c r="D82" s="228"/>
      <c r="E82" s="110">
        <v>3</v>
      </c>
      <c r="F82" s="111">
        <v>4</v>
      </c>
      <c r="G82" s="112">
        <v>5</v>
      </c>
      <c r="H82" s="113">
        <v>6</v>
      </c>
      <c r="I82" s="233">
        <v>7</v>
      </c>
      <c r="J82" s="233"/>
      <c r="K82" s="239">
        <v>8</v>
      </c>
      <c r="L82" s="244"/>
    </row>
    <row r="83" spans="2:12" ht="21" customHeight="1" x14ac:dyDescent="0.2">
      <c r="B83" s="82"/>
      <c r="C83" s="228" t="s">
        <v>139</v>
      </c>
      <c r="D83" s="228"/>
      <c r="E83" s="110">
        <v>4</v>
      </c>
      <c r="F83" s="112">
        <v>5</v>
      </c>
      <c r="G83" s="113">
        <v>6</v>
      </c>
      <c r="H83" s="113">
        <v>7</v>
      </c>
      <c r="I83" s="239">
        <v>8</v>
      </c>
      <c r="J83" s="239"/>
      <c r="K83" s="239">
        <v>9</v>
      </c>
      <c r="L83" s="244"/>
    </row>
    <row r="84" spans="2:12" ht="27" customHeight="1" x14ac:dyDescent="0.2">
      <c r="B84" s="82"/>
      <c r="C84" s="228" t="s">
        <v>141</v>
      </c>
      <c r="D84" s="228"/>
      <c r="E84" s="110">
        <v>5</v>
      </c>
      <c r="F84" s="113">
        <v>6</v>
      </c>
      <c r="G84" s="113">
        <v>7</v>
      </c>
      <c r="H84" s="114">
        <v>8</v>
      </c>
      <c r="I84" s="239">
        <v>9</v>
      </c>
      <c r="J84" s="239"/>
      <c r="K84" s="239">
        <v>10</v>
      </c>
      <c r="L84" s="244"/>
    </row>
    <row r="85" spans="2:12" x14ac:dyDescent="0.2">
      <c r="B85" s="82"/>
      <c r="C85" s="83"/>
      <c r="D85" s="83"/>
      <c r="E85" s="83"/>
      <c r="F85" s="83"/>
      <c r="G85" s="83"/>
      <c r="H85" s="83"/>
      <c r="I85" s="83"/>
      <c r="J85" s="83"/>
      <c r="K85" s="83"/>
      <c r="L85" s="84"/>
    </row>
    <row r="86" spans="2:12" ht="19.5" customHeight="1" x14ac:dyDescent="0.2">
      <c r="B86" s="82"/>
      <c r="C86" s="83"/>
      <c r="D86" s="83"/>
      <c r="E86" s="83"/>
      <c r="F86" s="83"/>
      <c r="G86" s="230" t="s">
        <v>155</v>
      </c>
      <c r="H86" s="230"/>
      <c r="I86" s="83"/>
      <c r="J86" s="83"/>
      <c r="K86" s="83"/>
      <c r="L86" s="84"/>
    </row>
    <row r="87" spans="2:12" ht="18" customHeight="1" x14ac:dyDescent="0.2">
      <c r="B87" s="82"/>
      <c r="C87" s="83"/>
      <c r="D87" s="83"/>
      <c r="E87" s="83"/>
      <c r="F87" s="83"/>
      <c r="G87" s="107" t="s">
        <v>143</v>
      </c>
      <c r="H87" s="115" t="s">
        <v>154</v>
      </c>
      <c r="I87" s="83"/>
      <c r="J87" s="83"/>
      <c r="K87" s="83"/>
      <c r="L87" s="84"/>
    </row>
    <row r="88" spans="2:12" ht="18" customHeight="1" x14ac:dyDescent="0.2">
      <c r="B88" s="82"/>
      <c r="C88" s="83"/>
      <c r="D88" s="83"/>
      <c r="E88" s="83"/>
      <c r="F88" s="83"/>
      <c r="G88" s="114" t="s">
        <v>156</v>
      </c>
      <c r="H88" s="116" t="s">
        <v>157</v>
      </c>
      <c r="I88" s="83"/>
      <c r="J88" s="83"/>
      <c r="K88" s="83"/>
      <c r="L88" s="84"/>
    </row>
    <row r="89" spans="2:12" ht="18" customHeight="1" x14ac:dyDescent="0.2">
      <c r="B89" s="82"/>
      <c r="C89" s="83"/>
      <c r="D89" s="83"/>
      <c r="E89" s="83"/>
      <c r="F89" s="83"/>
      <c r="G89" s="113" t="s">
        <v>158</v>
      </c>
      <c r="H89" s="116" t="s">
        <v>159</v>
      </c>
      <c r="I89" s="83"/>
      <c r="J89" s="83"/>
      <c r="K89" s="83"/>
      <c r="L89" s="84"/>
    </row>
    <row r="90" spans="2:12" ht="18" customHeight="1" x14ac:dyDescent="0.2">
      <c r="B90" s="82"/>
      <c r="C90" s="83"/>
      <c r="D90" s="83"/>
      <c r="E90" s="83"/>
      <c r="F90" s="83"/>
      <c r="G90" s="112">
        <v>5</v>
      </c>
      <c r="H90" s="116" t="s">
        <v>160</v>
      </c>
      <c r="I90" s="83"/>
      <c r="J90" s="83"/>
      <c r="K90" s="83"/>
      <c r="L90" s="84"/>
    </row>
    <row r="91" spans="2:12" ht="18" customHeight="1" x14ac:dyDescent="0.2">
      <c r="B91" s="82"/>
      <c r="C91" s="83"/>
      <c r="D91" s="83"/>
      <c r="E91" s="83"/>
      <c r="F91" s="83"/>
      <c r="G91" s="111" t="s">
        <v>161</v>
      </c>
      <c r="H91" s="116" t="s">
        <v>162</v>
      </c>
      <c r="I91" s="83"/>
      <c r="J91" s="83"/>
      <c r="K91" s="83"/>
      <c r="L91" s="84"/>
    </row>
    <row r="92" spans="2:12" ht="13.5" thickBot="1" x14ac:dyDescent="0.25">
      <c r="B92" s="85"/>
      <c r="C92" s="86"/>
      <c r="D92" s="86"/>
      <c r="E92" s="86"/>
      <c r="F92" s="86"/>
      <c r="G92" s="86"/>
      <c r="H92" s="86"/>
      <c r="I92" s="86"/>
      <c r="J92" s="86"/>
      <c r="K92" s="86"/>
      <c r="L92" s="87"/>
    </row>
    <row r="96" spans="2:12" hidden="1" x14ac:dyDescent="0.2">
      <c r="B96" s="7" t="s">
        <v>93</v>
      </c>
    </row>
    <row r="97" spans="2:2" hidden="1" x14ac:dyDescent="0.2">
      <c r="B97" s="7" t="s">
        <v>163</v>
      </c>
    </row>
  </sheetData>
  <mergeCells count="97">
    <mergeCell ref="C40:G40"/>
    <mergeCell ref="C32:G32"/>
    <mergeCell ref="C33:G33"/>
    <mergeCell ref="C34:G34"/>
    <mergeCell ref="C39:G39"/>
    <mergeCell ref="C37:G37"/>
    <mergeCell ref="C38:G38"/>
    <mergeCell ref="C35:G35"/>
    <mergeCell ref="C36:G36"/>
    <mergeCell ref="C31:G31"/>
    <mergeCell ref="C24:G24"/>
    <mergeCell ref="C25:G25"/>
    <mergeCell ref="C26:G26"/>
    <mergeCell ref="C30:G30"/>
    <mergeCell ref="C16:G16"/>
    <mergeCell ref="C18:G18"/>
    <mergeCell ref="C19:G19"/>
    <mergeCell ref="C20:G20"/>
    <mergeCell ref="C21:G21"/>
    <mergeCell ref="H15:L15"/>
    <mergeCell ref="B15:G15"/>
    <mergeCell ref="B6:L6"/>
    <mergeCell ref="B2:B4"/>
    <mergeCell ref="B12:L12"/>
    <mergeCell ref="B7:L7"/>
    <mergeCell ref="C2:J4"/>
    <mergeCell ref="K2:L4"/>
    <mergeCell ref="B68:B73"/>
    <mergeCell ref="C68:D68"/>
    <mergeCell ref="C69:D69"/>
    <mergeCell ref="C17:G17"/>
    <mergeCell ref="C70:D70"/>
    <mergeCell ref="C71:D71"/>
    <mergeCell ref="C72:D72"/>
    <mergeCell ref="G68:G73"/>
    <mergeCell ref="C27:G27"/>
    <mergeCell ref="C28:G28"/>
    <mergeCell ref="C29:G29"/>
    <mergeCell ref="C22:G22"/>
    <mergeCell ref="C23:G23"/>
    <mergeCell ref="C65:G65"/>
    <mergeCell ref="C57:G57"/>
    <mergeCell ref="C41:G41"/>
    <mergeCell ref="G86:H86"/>
    <mergeCell ref="C81:D81"/>
    <mergeCell ref="K76:L76"/>
    <mergeCell ref="C84:D84"/>
    <mergeCell ref="C83:D83"/>
    <mergeCell ref="I84:J84"/>
    <mergeCell ref="I78:J78"/>
    <mergeCell ref="I76:J76"/>
    <mergeCell ref="I77:J77"/>
    <mergeCell ref="K80:L80"/>
    <mergeCell ref="K81:L81"/>
    <mergeCell ref="K82:L82"/>
    <mergeCell ref="K83:L83"/>
    <mergeCell ref="K84:L84"/>
    <mergeCell ref="I83:J83"/>
    <mergeCell ref="I82:J82"/>
    <mergeCell ref="I81:J81"/>
    <mergeCell ref="E78:E79"/>
    <mergeCell ref="C75:K75"/>
    <mergeCell ref="K78:L78"/>
    <mergeCell ref="K79:L79"/>
    <mergeCell ref="K77:L77"/>
    <mergeCell ref="I79:J79"/>
    <mergeCell ref="H67:I67"/>
    <mergeCell ref="C77:E77"/>
    <mergeCell ref="C80:D80"/>
    <mergeCell ref="I80:J80"/>
    <mergeCell ref="C73:D73"/>
    <mergeCell ref="C76:E76"/>
    <mergeCell ref="C67:E67"/>
    <mergeCell ref="C55:G55"/>
    <mergeCell ref="C56:G56"/>
    <mergeCell ref="C82:D82"/>
    <mergeCell ref="C78:D79"/>
    <mergeCell ref="C58:G58"/>
    <mergeCell ref="C59:G59"/>
    <mergeCell ref="C60:G60"/>
    <mergeCell ref="C61:G61"/>
    <mergeCell ref="C62:G62"/>
    <mergeCell ref="C63:G63"/>
    <mergeCell ref="C64:G64"/>
    <mergeCell ref="C42:G42"/>
    <mergeCell ref="C43:G43"/>
    <mergeCell ref="C44:G44"/>
    <mergeCell ref="C45:G45"/>
    <mergeCell ref="C46:G46"/>
    <mergeCell ref="C52:G52"/>
    <mergeCell ref="C53:G53"/>
    <mergeCell ref="C54:G54"/>
    <mergeCell ref="C47:G47"/>
    <mergeCell ref="C48:G48"/>
    <mergeCell ref="C49:G49"/>
    <mergeCell ref="C50:G50"/>
    <mergeCell ref="C51:G51"/>
  </mergeCells>
  <phoneticPr fontId="1" type="noConversion"/>
  <conditionalFormatting sqref="J17:K65">
    <cfRule type="expression" dxfId="20" priority="1" stopIfTrue="1">
      <formula>"""bajo"""</formula>
    </cfRule>
  </conditionalFormatting>
  <conditionalFormatting sqref="L17:L65">
    <cfRule type="cellIs" dxfId="19" priority="2" stopIfTrue="1" operator="equal">
      <formula>"EXTREMO"</formula>
    </cfRule>
    <cfRule type="cellIs" dxfId="18" priority="3" stopIfTrue="1" operator="equal">
      <formula>"ALTO"</formula>
    </cfRule>
    <cfRule type="cellIs" dxfId="17" priority="4" stopIfTrue="1" operator="equal">
      <formula>"MEDIO"</formula>
    </cfRule>
    <cfRule type="cellIs" dxfId="16" priority="5" stopIfTrue="1" operator="equal">
      <formula>"BAJO"</formula>
    </cfRule>
  </conditionalFormatting>
  <dataValidations count="20">
    <dataValidation type="list" allowBlank="1" showInputMessage="1" showErrorMessage="1" sqref="H15" xr:uid="{00000000-0002-0000-0200-000002000000}">
      <formula1>$B$96:$B$97</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2000000}">
      <formula1>INDIRECT($B$30)</formula1>
    </dataValidation>
    <dataValidation type="list" allowBlank="1" showInputMessage="1" showErrorMessage="1" sqref="C31:G33" xr:uid="{00000000-0002-0000-0200-000013000000}">
      <formula1>INDIRECT($B$31)</formula1>
    </dataValidation>
    <dataValidation type="list" allowBlank="1" showInputMessage="1" showErrorMessage="1" sqref="C34:G65" xr:uid="{00000000-0002-0000-0200-000016000000}">
      <formula1>INDIRECT(#REF!)</formula1>
    </dataValidation>
    <dataValidation type="list" allowBlank="1" showInputMessage="1" showErrorMessage="1" sqref="I17:I65" xr:uid="{00000000-0002-0000-0200-000000000000}">
      <formula1>$E$69:$E$73</formula1>
    </dataValidation>
    <dataValidation type="list" allowBlank="1" showInputMessage="1" showErrorMessage="1" sqref="J17:J65" xr:uid="{00000000-0002-0000-0200-000001000000}">
      <formula1>$I$69:$I$73</formula1>
    </dataValidation>
    <dataValidation type="list" allowBlank="1" showInputMessage="1" showErrorMessage="1" sqref="B17:B6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84"/>
  <sheetViews>
    <sheetView showGridLines="0" zoomScale="90" zoomScaleNormal="90" zoomScalePageLayoutView="70" workbookViewId="0">
      <selection activeCell="B6" sqref="B6:R6"/>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20.140625" customWidth="1"/>
    <col min="18" max="18" width="20.85546875" style="4" customWidth="1"/>
  </cols>
  <sheetData>
    <row r="2" spans="2:26" ht="48.75" customHeight="1" x14ac:dyDescent="0.2">
      <c r="B2" s="181"/>
      <c r="C2" s="191" t="s">
        <v>14</v>
      </c>
      <c r="D2" s="192"/>
      <c r="E2" s="192"/>
      <c r="F2" s="192"/>
      <c r="G2" s="192"/>
      <c r="H2" s="192"/>
      <c r="I2" s="192"/>
      <c r="J2" s="192"/>
      <c r="K2" s="192"/>
      <c r="L2" s="192"/>
      <c r="M2" s="192"/>
      <c r="N2" s="192"/>
      <c r="O2" s="192"/>
      <c r="P2" s="193"/>
      <c r="Q2" s="133" t="s">
        <v>1</v>
      </c>
      <c r="R2" s="263"/>
    </row>
    <row r="3" spans="2:26" ht="30" customHeight="1" x14ac:dyDescent="0.2">
      <c r="B3" s="181"/>
      <c r="C3" s="194"/>
      <c r="D3" s="195"/>
      <c r="E3" s="195"/>
      <c r="F3" s="195"/>
      <c r="G3" s="195"/>
      <c r="H3" s="195"/>
      <c r="I3" s="195"/>
      <c r="J3" s="195"/>
      <c r="K3" s="195"/>
      <c r="L3" s="195"/>
      <c r="M3" s="195"/>
      <c r="N3" s="195"/>
      <c r="O3" s="195"/>
      <c r="P3" s="196"/>
      <c r="Q3" s="264"/>
      <c r="R3" s="265"/>
    </row>
    <row r="4" spans="2:26" ht="39.75" customHeight="1" x14ac:dyDescent="0.2">
      <c r="B4" s="181"/>
      <c r="C4" s="197"/>
      <c r="D4" s="198"/>
      <c r="E4" s="198"/>
      <c r="F4" s="198"/>
      <c r="G4" s="198"/>
      <c r="H4" s="198"/>
      <c r="I4" s="198"/>
      <c r="J4" s="198"/>
      <c r="K4" s="198"/>
      <c r="L4" s="198"/>
      <c r="M4" s="198"/>
      <c r="N4" s="198"/>
      <c r="O4" s="198"/>
      <c r="P4" s="199"/>
      <c r="Q4" s="266"/>
      <c r="R4" s="267"/>
    </row>
    <row r="5" spans="2:26" ht="13.5" thickBot="1" x14ac:dyDescent="0.25"/>
    <row r="6" spans="2:26" ht="144.75" customHeight="1" thickBot="1" x14ac:dyDescent="0.25">
      <c r="B6" s="308" t="str">
        <f>+EVALUACION!B6</f>
        <v>Objeto Contractual: 
REALIZAR INTERVENTORÍA TÉCNICA, ADMINISTRATIVA, FINANCIERA, CONTABLE, LEGAL, AMBIENTAL Y SST, AL CONTRATO DE OBRA CUYO OBJETO ES: “CONTRATAR LA ELABORACIÓN DE LOS ESTUDIOS, DISEÑOS Y DEMÁS TRÁMITES DE APROBACIÓN A MONTO FIJO Y LAS OBRAS DE CONSTRUCCIÓN BAJO EL SISTEMA DE PRECIOS UNITARIOS A MONTO AGOTABLE DE UN PARQUE EN LA LOCALIDAD DE BOSA”.</v>
      </c>
      <c r="C6" s="309"/>
      <c r="D6" s="309"/>
      <c r="E6" s="309"/>
      <c r="F6" s="309"/>
      <c r="G6" s="309"/>
      <c r="H6" s="309"/>
      <c r="I6" s="309"/>
      <c r="J6" s="309"/>
      <c r="K6" s="309"/>
      <c r="L6" s="309"/>
      <c r="M6" s="309"/>
      <c r="N6" s="309"/>
      <c r="O6" s="309"/>
      <c r="P6" s="309"/>
      <c r="Q6" s="309"/>
      <c r="R6" s="310"/>
      <c r="S6" s="1"/>
      <c r="T6" s="1"/>
      <c r="U6" s="1"/>
      <c r="V6" s="1"/>
      <c r="W6" s="1"/>
      <c r="X6" s="1"/>
      <c r="Y6" s="1"/>
      <c r="Z6" s="1"/>
    </row>
    <row r="7" spans="2:26" ht="24.75" customHeight="1" x14ac:dyDescent="0.2">
      <c r="B7" s="311" t="s">
        <v>17</v>
      </c>
      <c r="C7" s="312"/>
      <c r="D7" s="312"/>
      <c r="E7" s="312"/>
      <c r="F7" s="312"/>
      <c r="G7" s="312"/>
      <c r="H7" s="312"/>
      <c r="I7" s="312"/>
      <c r="J7" s="312"/>
      <c r="K7" s="312"/>
      <c r="L7" s="312"/>
      <c r="M7" s="312"/>
      <c r="N7" s="312"/>
      <c r="O7" s="312"/>
      <c r="P7" s="312"/>
      <c r="Q7" s="312"/>
      <c r="R7" s="313"/>
    </row>
    <row r="8" spans="2:26" ht="15.75" x14ac:dyDescent="0.25">
      <c r="B8" s="318" t="s">
        <v>164</v>
      </c>
      <c r="C8" s="319"/>
      <c r="D8" s="319"/>
      <c r="E8" s="319"/>
      <c r="F8" s="319"/>
      <c r="G8" s="319"/>
      <c r="H8" s="319"/>
      <c r="I8" s="319"/>
      <c r="J8" s="319"/>
      <c r="K8" s="319"/>
      <c r="L8" s="319"/>
      <c r="M8" s="319"/>
      <c r="N8" s="319"/>
      <c r="O8" s="319"/>
      <c r="P8" s="319"/>
      <c r="Q8" s="319"/>
      <c r="R8" s="319"/>
    </row>
    <row r="9" spans="2:26" ht="34.5" customHeight="1" x14ac:dyDescent="0.2">
      <c r="B9" s="316" t="s">
        <v>165</v>
      </c>
      <c r="C9" s="317"/>
      <c r="D9" s="317"/>
      <c r="E9" s="317"/>
      <c r="F9" s="317"/>
      <c r="G9" s="317"/>
      <c r="H9" s="317"/>
      <c r="I9" s="317"/>
      <c r="J9" s="317"/>
      <c r="K9" s="317"/>
      <c r="L9" s="317"/>
      <c r="M9" s="317"/>
      <c r="N9" s="317"/>
      <c r="O9" s="317"/>
      <c r="P9" s="317"/>
      <c r="Q9" s="317"/>
      <c r="R9" s="317"/>
    </row>
    <row r="10" spans="2:26" ht="15.75" x14ac:dyDescent="0.25">
      <c r="B10" s="318" t="s">
        <v>166</v>
      </c>
      <c r="C10" s="319"/>
      <c r="D10" s="319"/>
      <c r="E10" s="319"/>
      <c r="F10" s="319"/>
      <c r="G10" s="319"/>
      <c r="H10" s="319"/>
      <c r="I10" s="319"/>
      <c r="J10" s="319"/>
      <c r="K10" s="319"/>
      <c r="L10" s="319"/>
      <c r="M10" s="319"/>
      <c r="N10" s="319"/>
      <c r="O10" s="319"/>
      <c r="P10" s="319"/>
      <c r="Q10" s="319"/>
      <c r="R10" s="319"/>
    </row>
    <row r="11" spans="2:26" x14ac:dyDescent="0.2">
      <c r="B11" s="82"/>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17" t="s">
        <v>94</v>
      </c>
      <c r="C15" s="315" t="s">
        <v>95</v>
      </c>
      <c r="D15" s="315"/>
      <c r="E15" s="315"/>
      <c r="F15" s="315"/>
      <c r="G15" s="314" t="s">
        <v>167</v>
      </c>
      <c r="H15" s="314"/>
      <c r="I15" s="89" t="s">
        <v>97</v>
      </c>
      <c r="J15" s="89" t="s">
        <v>98</v>
      </c>
      <c r="K15" s="89" t="s">
        <v>99</v>
      </c>
      <c r="L15" s="89" t="s">
        <v>100</v>
      </c>
      <c r="M15" s="131" t="s">
        <v>168</v>
      </c>
      <c r="N15" s="131" t="s">
        <v>169</v>
      </c>
      <c r="O15" s="131" t="s">
        <v>170</v>
      </c>
      <c r="P15" s="131" t="s">
        <v>171</v>
      </c>
      <c r="Q15" s="131" t="s">
        <v>172</v>
      </c>
      <c r="R15" s="132" t="s">
        <v>173</v>
      </c>
    </row>
    <row r="16" spans="2:26" s="26" customFormat="1" ht="84" x14ac:dyDescent="0.2">
      <c r="B16" s="118" t="str">
        <f>+EVALUACION!B17</f>
        <v>PLANEACIÓN</v>
      </c>
      <c r="C16" s="272" t="str">
        <f>+EVALUACION!C17</f>
        <v>Inadecuada escogencia de la modalidad de contratación</v>
      </c>
      <c r="D16" s="272"/>
      <c r="E16" s="272"/>
      <c r="F16" s="272"/>
      <c r="G16" s="273" t="s">
        <v>174</v>
      </c>
      <c r="H16" s="273"/>
      <c r="I16" s="119">
        <f>+[1]EVALUACION!I17</f>
        <v>1</v>
      </c>
      <c r="J16" s="119">
        <f>+[1]EVALUACION!J17</f>
        <v>1</v>
      </c>
      <c r="K16" s="119">
        <f>+I16+J16</f>
        <v>2</v>
      </c>
      <c r="L16" s="119" t="str">
        <f>IF(K16&lt;=4,"BAJO",IF(K16=5,"MEDIO",IF(K16=6,"ALTO",IF(K16=7,"ALTO","EXTREMO"))))</f>
        <v>BAJO</v>
      </c>
      <c r="M16" s="92" t="s">
        <v>175</v>
      </c>
      <c r="N16" s="121" t="s">
        <v>176</v>
      </c>
      <c r="O16" s="121" t="s">
        <v>177</v>
      </c>
      <c r="P16" s="121" t="s">
        <v>178</v>
      </c>
      <c r="Q16" s="121" t="s">
        <v>179</v>
      </c>
      <c r="R16" s="121" t="s">
        <v>180</v>
      </c>
    </row>
    <row r="17" spans="2:18" s="26" customFormat="1" ht="84" x14ac:dyDescent="0.2">
      <c r="B17" s="120" t="str">
        <f>+EVALUACION!B18</f>
        <v>PLANEACIÓN</v>
      </c>
      <c r="C17" s="272" t="str">
        <f>+EVALUACION!C18</f>
        <v xml:space="preserve">Requisitos habilitantes inapropiados para el proceso de selección </v>
      </c>
      <c r="D17" s="272"/>
      <c r="E17" s="272"/>
      <c r="F17" s="272"/>
      <c r="G17" s="273" t="s">
        <v>174</v>
      </c>
      <c r="H17" s="273"/>
      <c r="I17" s="124">
        <f>+[1]EVALUACION!I18</f>
        <v>1</v>
      </c>
      <c r="J17" s="92">
        <f>+[1]EVALUACION!J18</f>
        <v>1</v>
      </c>
      <c r="K17" s="92">
        <f>+I17+J17</f>
        <v>2</v>
      </c>
      <c r="L17" s="92" t="str">
        <f>IF(K17&lt;=4,"BAJO",IF(K17=5,"MEDIO",IF(K17=6,"ALTO",IF(K17=7,"ALTO","EXTREMO"))))</f>
        <v>BAJO</v>
      </c>
      <c r="M17" s="92" t="s">
        <v>175</v>
      </c>
      <c r="N17" s="121" t="s">
        <v>176</v>
      </c>
      <c r="O17" s="121" t="s">
        <v>177</v>
      </c>
      <c r="P17" s="121" t="s">
        <v>178</v>
      </c>
      <c r="Q17" s="121" t="s">
        <v>179</v>
      </c>
      <c r="R17" s="121" t="s">
        <v>180</v>
      </c>
    </row>
    <row r="18" spans="2:18" s="26" customFormat="1" ht="72" x14ac:dyDescent="0.2">
      <c r="B18" s="120" t="str">
        <f>+EVALUACION!B19</f>
        <v>PLANEACIÓN</v>
      </c>
      <c r="C18" s="272" t="str">
        <f>+EVALUACION!C19</f>
        <v>Inadecuado análisis  económico estimativo del valor del contrato</v>
      </c>
      <c r="D18" s="272"/>
      <c r="E18" s="272"/>
      <c r="F18" s="272"/>
      <c r="G18" s="273" t="s">
        <v>181</v>
      </c>
      <c r="H18" s="273"/>
      <c r="I18" s="92">
        <v>1</v>
      </c>
      <c r="J18" s="92">
        <v>1</v>
      </c>
      <c r="K18" s="92">
        <f t="shared" ref="K18:K64" si="0">+I18+J18</f>
        <v>2</v>
      </c>
      <c r="L18" s="92" t="str">
        <f t="shared" ref="L18:L30" si="1">IF(K18&lt;=4,"BAJO",IF(K18=5,"MEDIO",IF(K18=6,"ALTO",IF(K18=7,"ALTO","EXTREMO"))))</f>
        <v>BAJO</v>
      </c>
      <c r="M18" s="92" t="s">
        <v>182</v>
      </c>
      <c r="N18" s="121" t="s">
        <v>183</v>
      </c>
      <c r="O18" s="121" t="s">
        <v>177</v>
      </c>
      <c r="P18" s="121" t="s">
        <v>178</v>
      </c>
      <c r="Q18" s="121" t="s">
        <v>184</v>
      </c>
      <c r="R18" s="121" t="s">
        <v>180</v>
      </c>
    </row>
    <row r="19" spans="2:18" s="26" customFormat="1" ht="89.25" customHeight="1" x14ac:dyDescent="0.2">
      <c r="B19" s="120" t="str">
        <f>+EVALUACION!B20</f>
        <v>PLANEACIÓN</v>
      </c>
      <c r="C19" s="272" t="str">
        <f>+EVALUACION!C20</f>
        <v xml:space="preserve">Inadecuada  descripción del bien o servicio requerido </v>
      </c>
      <c r="D19" s="272"/>
      <c r="E19" s="272"/>
      <c r="F19" s="272"/>
      <c r="G19" s="273" t="s">
        <v>185</v>
      </c>
      <c r="H19" s="273"/>
      <c r="I19" s="92">
        <f>+[1]EVALUACION!I20</f>
        <v>1</v>
      </c>
      <c r="J19" s="92">
        <f>+[1]EVALUACION!J20</f>
        <v>1</v>
      </c>
      <c r="K19" s="92">
        <f t="shared" si="0"/>
        <v>2</v>
      </c>
      <c r="L19" s="92" t="str">
        <f t="shared" si="1"/>
        <v>BAJO</v>
      </c>
      <c r="M19" s="92" t="s">
        <v>182</v>
      </c>
      <c r="N19" s="121" t="s">
        <v>186</v>
      </c>
      <c r="O19" s="121" t="s">
        <v>177</v>
      </c>
      <c r="P19" s="121" t="s">
        <v>178</v>
      </c>
      <c r="Q19" s="121" t="s">
        <v>187</v>
      </c>
      <c r="R19" s="121" t="s">
        <v>180</v>
      </c>
    </row>
    <row r="20" spans="2:18" s="26" customFormat="1" ht="57.75" customHeight="1" x14ac:dyDescent="0.2">
      <c r="B20" s="120" t="str">
        <f>+EVALUACION!B21</f>
        <v>PLANEACIÓN</v>
      </c>
      <c r="C20" s="272" t="str">
        <f>+EVALUACION!C21</f>
        <v>Inadecuada elaboración de estudios y diseños</v>
      </c>
      <c r="D20" s="272"/>
      <c r="E20" s="272"/>
      <c r="F20" s="272"/>
      <c r="G20" s="273" t="s">
        <v>188</v>
      </c>
      <c r="H20" s="273"/>
      <c r="I20" s="92">
        <v>1</v>
      </c>
      <c r="J20" s="92">
        <v>1</v>
      </c>
      <c r="K20" s="92">
        <f t="shared" si="0"/>
        <v>2</v>
      </c>
      <c r="L20" s="92" t="str">
        <f t="shared" si="1"/>
        <v>BAJO</v>
      </c>
      <c r="M20" s="92" t="s">
        <v>182</v>
      </c>
      <c r="N20" s="121" t="s">
        <v>189</v>
      </c>
      <c r="O20" s="121" t="s">
        <v>177</v>
      </c>
      <c r="P20" s="121" t="s">
        <v>190</v>
      </c>
      <c r="Q20" s="121" t="s">
        <v>191</v>
      </c>
      <c r="R20" s="121" t="s">
        <v>192</v>
      </c>
    </row>
    <row r="21" spans="2:18" s="26" customFormat="1" ht="57.75" customHeight="1" x14ac:dyDescent="0.2">
      <c r="B21" s="120" t="str">
        <f>+EVALUACION!B22</f>
        <v>PLANEACIÓN</v>
      </c>
      <c r="C21" s="272" t="str">
        <f>+EVALUACION!C22</f>
        <v>Requisitos habilitantes que impidan la selección objetiva</v>
      </c>
      <c r="D21" s="272"/>
      <c r="E21" s="272"/>
      <c r="F21" s="272"/>
      <c r="G21" s="273" t="s">
        <v>174</v>
      </c>
      <c r="H21" s="273"/>
      <c r="I21" s="92">
        <f>+[1]EVALUACION!I22</f>
        <v>1</v>
      </c>
      <c r="J21" s="92">
        <f>+[1]EVALUACION!J22</f>
        <v>1</v>
      </c>
      <c r="K21" s="92">
        <f t="shared" si="0"/>
        <v>2</v>
      </c>
      <c r="L21" s="92" t="str">
        <f t="shared" si="1"/>
        <v>BAJO</v>
      </c>
      <c r="M21" s="92" t="s">
        <v>175</v>
      </c>
      <c r="N21" s="121" t="s">
        <v>176</v>
      </c>
      <c r="O21" s="121" t="s">
        <v>177</v>
      </c>
      <c r="P21" s="121" t="s">
        <v>178</v>
      </c>
      <c r="Q21" s="121" t="s">
        <v>179</v>
      </c>
      <c r="R21" s="121" t="s">
        <v>180</v>
      </c>
    </row>
    <row r="22" spans="2:18" s="26" customFormat="1" ht="60" x14ac:dyDescent="0.2">
      <c r="B22" s="120" t="str">
        <f>+EVALUACION!B23</f>
        <v>PLANEACIÓN</v>
      </c>
      <c r="C22" s="272" t="str">
        <f>+EVALUACION!C23</f>
        <v xml:space="preserve">Falta de profundidad en el estudio de sector no identificandose claramente aspectos de oferta y demanda </v>
      </c>
      <c r="D22" s="272"/>
      <c r="E22" s="272"/>
      <c r="F22" s="272"/>
      <c r="G22" s="273" t="s">
        <v>181</v>
      </c>
      <c r="H22" s="273"/>
      <c r="I22" s="92">
        <f>+[1]EVALUACION!I23</f>
        <v>1</v>
      </c>
      <c r="J22" s="92">
        <f>+[1]EVALUACION!J23</f>
        <v>1</v>
      </c>
      <c r="K22" s="92">
        <f t="shared" si="0"/>
        <v>2</v>
      </c>
      <c r="L22" s="92" t="str">
        <f t="shared" si="1"/>
        <v>BAJO</v>
      </c>
      <c r="M22" s="92" t="s">
        <v>175</v>
      </c>
      <c r="N22" s="121" t="s">
        <v>186</v>
      </c>
      <c r="O22" s="121" t="s">
        <v>177</v>
      </c>
      <c r="P22" s="121" t="s">
        <v>178</v>
      </c>
      <c r="Q22" s="121" t="s">
        <v>187</v>
      </c>
      <c r="R22" s="121" t="s">
        <v>180</v>
      </c>
    </row>
    <row r="23" spans="2:18" s="26" customFormat="1" ht="84" x14ac:dyDescent="0.2">
      <c r="B23" s="120" t="str">
        <f>+EVALUACION!B24</f>
        <v>PLANEACIÓN</v>
      </c>
      <c r="C23" s="272" t="str">
        <f>+EVALUACION!C24</f>
        <v>Ausencia de fundamentación de la justificación y conveniencia de la contratación</v>
      </c>
      <c r="D23" s="272"/>
      <c r="E23" s="272"/>
      <c r="F23" s="272"/>
      <c r="G23" s="273" t="s">
        <v>174</v>
      </c>
      <c r="H23" s="273"/>
      <c r="I23" s="92">
        <f>+[1]EVALUACION!I24</f>
        <v>1</v>
      </c>
      <c r="J23" s="92">
        <f>+[1]EVALUACION!J24</f>
        <v>1</v>
      </c>
      <c r="K23" s="92">
        <f t="shared" si="0"/>
        <v>2</v>
      </c>
      <c r="L23" s="92" t="str">
        <f t="shared" si="1"/>
        <v>BAJO</v>
      </c>
      <c r="M23" s="92" t="s">
        <v>175</v>
      </c>
      <c r="N23" s="121" t="s">
        <v>176</v>
      </c>
      <c r="O23" s="121" t="s">
        <v>177</v>
      </c>
      <c r="P23" s="121" t="s">
        <v>178</v>
      </c>
      <c r="Q23" s="121" t="s">
        <v>193</v>
      </c>
      <c r="R23" s="121" t="s">
        <v>180</v>
      </c>
    </row>
    <row r="24" spans="2:18" s="26" customFormat="1" ht="57.75" customHeight="1" x14ac:dyDescent="0.2">
      <c r="B24" s="120" t="str">
        <f>+EVALUACION!B25</f>
        <v>PLANEACIÓN</v>
      </c>
      <c r="C24" s="272" t="str">
        <f>+EVALUACION!C25</f>
        <v>Inadecuada identificación de las condiciones contractuales</v>
      </c>
      <c r="D24" s="272"/>
      <c r="E24" s="272"/>
      <c r="F24" s="272"/>
      <c r="G24" s="273" t="s">
        <v>174</v>
      </c>
      <c r="H24" s="273"/>
      <c r="I24" s="92">
        <v>1</v>
      </c>
      <c r="J24" s="92">
        <v>1</v>
      </c>
      <c r="K24" s="92">
        <f t="shared" si="0"/>
        <v>2</v>
      </c>
      <c r="L24" s="92" t="str">
        <f t="shared" si="1"/>
        <v>BAJO</v>
      </c>
      <c r="M24" s="92" t="s">
        <v>175</v>
      </c>
      <c r="N24" s="121" t="s">
        <v>176</v>
      </c>
      <c r="O24" s="121" t="s">
        <v>177</v>
      </c>
      <c r="P24" s="121" t="s">
        <v>178</v>
      </c>
      <c r="Q24" s="121" t="s">
        <v>193</v>
      </c>
      <c r="R24" s="121" t="s">
        <v>180</v>
      </c>
    </row>
    <row r="25" spans="2:18" s="26" customFormat="1" ht="60" x14ac:dyDescent="0.2">
      <c r="B25" s="120" t="str">
        <f>+EVALUACION!B26</f>
        <v>PLANEACIÓN</v>
      </c>
      <c r="C25" s="272" t="str">
        <f>+EVALUACION!C26</f>
        <v>No aprobación o demoras en la expedición vigencias futuras</v>
      </c>
      <c r="D25" s="272"/>
      <c r="E25" s="272"/>
      <c r="F25" s="272"/>
      <c r="G25" s="273" t="s">
        <v>194</v>
      </c>
      <c r="H25" s="273"/>
      <c r="I25" s="92">
        <v>1</v>
      </c>
      <c r="J25" s="92">
        <v>1</v>
      </c>
      <c r="K25" s="92">
        <f t="shared" si="0"/>
        <v>2</v>
      </c>
      <c r="L25" s="92" t="str">
        <f t="shared" si="1"/>
        <v>BAJO</v>
      </c>
      <c r="M25" s="92" t="s">
        <v>195</v>
      </c>
      <c r="N25" s="121" t="s">
        <v>196</v>
      </c>
      <c r="O25" s="121" t="s">
        <v>177</v>
      </c>
      <c r="P25" s="121" t="s">
        <v>178</v>
      </c>
      <c r="Q25" s="121" t="s">
        <v>197</v>
      </c>
      <c r="R25" s="121" t="s">
        <v>198</v>
      </c>
    </row>
    <row r="26" spans="2:18" s="26" customFormat="1" ht="60" x14ac:dyDescent="0.2">
      <c r="B26" s="120" t="str">
        <f>+EVALUACION!B27</f>
        <v>PLANEACIÓN</v>
      </c>
      <c r="C26" s="272" t="str">
        <f>+EVALUACION!C27</f>
        <v>Apertura de procesos sin disponibilidad  presupuestal</v>
      </c>
      <c r="D26" s="272"/>
      <c r="E26" s="272"/>
      <c r="F26" s="272"/>
      <c r="G26" s="307" t="s">
        <v>194</v>
      </c>
      <c r="H26" s="307"/>
      <c r="I26" s="92">
        <v>2</v>
      </c>
      <c r="J26" s="92">
        <v>3</v>
      </c>
      <c r="K26" s="92">
        <f t="shared" si="0"/>
        <v>5</v>
      </c>
      <c r="L26" s="92" t="str">
        <f t="shared" si="1"/>
        <v>MEDIO</v>
      </c>
      <c r="M26" s="92" t="s">
        <v>195</v>
      </c>
      <c r="N26" s="121" t="s">
        <v>196</v>
      </c>
      <c r="O26" s="121" t="s">
        <v>177</v>
      </c>
      <c r="P26" s="121" t="s">
        <v>178</v>
      </c>
      <c r="Q26" s="121" t="s">
        <v>197</v>
      </c>
      <c r="R26" s="121" t="s">
        <v>198</v>
      </c>
    </row>
    <row r="27" spans="2:18" s="26" customFormat="1" ht="57.75" customHeight="1" x14ac:dyDescent="0.2">
      <c r="B27" s="120" t="str">
        <f>+EVALUACION!B28</f>
        <v>SELECCIÓN</v>
      </c>
      <c r="C27" s="272" t="str">
        <f>+EVALUACION!C28</f>
        <v>Inadecuada evaluación de las ofertas y/o verificación de requisitos habilitantes</v>
      </c>
      <c r="D27" s="272"/>
      <c r="E27" s="272"/>
      <c r="F27" s="272"/>
      <c r="G27" s="273" t="s">
        <v>199</v>
      </c>
      <c r="H27" s="273"/>
      <c r="I27" s="92">
        <f>+[1]EVALUACION!I28</f>
        <v>1</v>
      </c>
      <c r="J27" s="92">
        <v>1</v>
      </c>
      <c r="K27" s="92">
        <f t="shared" si="0"/>
        <v>2</v>
      </c>
      <c r="L27" s="92" t="str">
        <f t="shared" si="1"/>
        <v>BAJO</v>
      </c>
      <c r="M27" s="92" t="s">
        <v>175</v>
      </c>
      <c r="N27" s="121" t="s">
        <v>200</v>
      </c>
      <c r="O27" s="121" t="s">
        <v>201</v>
      </c>
      <c r="P27" s="121" t="s">
        <v>178</v>
      </c>
      <c r="Q27" s="121" t="s">
        <v>202</v>
      </c>
      <c r="R27" s="121" t="s">
        <v>203</v>
      </c>
    </row>
    <row r="28" spans="2:18" s="26" customFormat="1" ht="57.75" customHeight="1" x14ac:dyDescent="0.2">
      <c r="B28" s="120" t="str">
        <f>+EVALUACION!B29</f>
        <v>SELECCIÓN</v>
      </c>
      <c r="C28" s="272" t="str">
        <f>+EVALUACION!C29</f>
        <v>Inadecuado manejo administrativo del proceso contractual</v>
      </c>
      <c r="D28" s="272"/>
      <c r="E28" s="272"/>
      <c r="F28" s="272"/>
      <c r="G28" s="273" t="s">
        <v>204</v>
      </c>
      <c r="H28" s="273"/>
      <c r="I28" s="92">
        <f>+[1]EVALUACION!I29</f>
        <v>1</v>
      </c>
      <c r="J28" s="92">
        <v>1</v>
      </c>
      <c r="K28" s="92">
        <f t="shared" si="0"/>
        <v>2</v>
      </c>
      <c r="L28" s="92" t="str">
        <f t="shared" si="1"/>
        <v>BAJO</v>
      </c>
      <c r="M28" s="92" t="s">
        <v>175</v>
      </c>
      <c r="N28" s="121" t="s">
        <v>200</v>
      </c>
      <c r="O28" s="121" t="s">
        <v>201</v>
      </c>
      <c r="P28" s="121" t="s">
        <v>178</v>
      </c>
      <c r="Q28" s="121" t="s">
        <v>202</v>
      </c>
      <c r="R28" s="121" t="s">
        <v>203</v>
      </c>
    </row>
    <row r="29" spans="2:18" s="26" customFormat="1" ht="57.75" customHeight="1" x14ac:dyDescent="0.2">
      <c r="B29" s="120" t="str">
        <f>+EVALUACION!B30</f>
        <v>SELECCIÓN</v>
      </c>
      <c r="C29" s="272" t="str">
        <f>+EVALUACION!C30</f>
        <v>Contestación inoportuna a todas las observaciones formuladas a los documentos de la contratación</v>
      </c>
      <c r="D29" s="272"/>
      <c r="E29" s="272"/>
      <c r="F29" s="272"/>
      <c r="G29" s="273" t="s">
        <v>205</v>
      </c>
      <c r="H29" s="273"/>
      <c r="I29" s="92">
        <v>1</v>
      </c>
      <c r="J29" s="92">
        <v>2</v>
      </c>
      <c r="K29" s="92">
        <f t="shared" si="0"/>
        <v>3</v>
      </c>
      <c r="L29" s="92" t="str">
        <f t="shared" si="1"/>
        <v>BAJO</v>
      </c>
      <c r="M29" s="92" t="s">
        <v>175</v>
      </c>
      <c r="N29" s="121" t="s">
        <v>206</v>
      </c>
      <c r="O29" s="121" t="s">
        <v>207</v>
      </c>
      <c r="P29" s="121" t="s">
        <v>178</v>
      </c>
      <c r="Q29" s="121" t="s">
        <v>208</v>
      </c>
      <c r="R29" s="35" t="s">
        <v>209</v>
      </c>
    </row>
    <row r="30" spans="2:18" s="26" customFormat="1" ht="57.75" customHeight="1" x14ac:dyDescent="0.2">
      <c r="B30" s="120" t="str">
        <f>+EVALUACION!B31</f>
        <v>SELECCIÓN</v>
      </c>
      <c r="C30" s="272" t="str">
        <f>+EVALUACION!C31</f>
        <v>No publicación de la documentación del proceso de selección en el SECOP</v>
      </c>
      <c r="D30" s="272"/>
      <c r="E30" s="272"/>
      <c r="F30" s="272"/>
      <c r="G30" s="273" t="s">
        <v>210</v>
      </c>
      <c r="H30" s="273"/>
      <c r="I30" s="92">
        <v>1</v>
      </c>
      <c r="J30" s="92">
        <v>1</v>
      </c>
      <c r="K30" s="92">
        <f t="shared" si="0"/>
        <v>2</v>
      </c>
      <c r="L30" s="92" t="str">
        <f t="shared" si="1"/>
        <v>BAJO</v>
      </c>
      <c r="M30" s="92" t="s">
        <v>175</v>
      </c>
      <c r="N30" s="121" t="s">
        <v>206</v>
      </c>
      <c r="O30" s="121" t="s">
        <v>207</v>
      </c>
      <c r="P30" s="121" t="s">
        <v>178</v>
      </c>
      <c r="Q30" s="121" t="s">
        <v>211</v>
      </c>
      <c r="R30" s="35" t="s">
        <v>212</v>
      </c>
    </row>
    <row r="31" spans="2:18" s="26" customFormat="1" ht="57.75" customHeight="1" x14ac:dyDescent="0.2">
      <c r="B31" s="120" t="str">
        <f>+EVALUACION!B32</f>
        <v>SELECCIÓN</v>
      </c>
      <c r="C31" s="272" t="str">
        <f>+EVALUACION!C32</f>
        <v>Confabulacion de los proponentes (Colusión)</v>
      </c>
      <c r="D31" s="272"/>
      <c r="E31" s="272"/>
      <c r="F31" s="272"/>
      <c r="G31" s="273" t="s">
        <v>213</v>
      </c>
      <c r="H31" s="273"/>
      <c r="I31" s="92">
        <v>2</v>
      </c>
      <c r="J31" s="92">
        <v>4</v>
      </c>
      <c r="K31" s="92">
        <f t="shared" si="0"/>
        <v>6</v>
      </c>
      <c r="L31" s="92" t="str">
        <f t="shared" ref="L31:L60" si="2">IF(K31&lt;=4,"BAJO",IF(K31=5,"MEDIO",IF(K31=6,"ALTO",IF(K31=7,"ALTO","EXTREMO"))))</f>
        <v>ALTO</v>
      </c>
      <c r="M31" s="92" t="s">
        <v>175</v>
      </c>
      <c r="N31" s="121" t="s">
        <v>206</v>
      </c>
      <c r="O31" s="121" t="s">
        <v>207</v>
      </c>
      <c r="P31" s="121" t="s">
        <v>178</v>
      </c>
      <c r="Q31" s="121" t="s">
        <v>214</v>
      </c>
      <c r="R31" s="35" t="s">
        <v>215</v>
      </c>
    </row>
    <row r="32" spans="2:18" s="26" customFormat="1" ht="57.75" customHeight="1" x14ac:dyDescent="0.2">
      <c r="B32" s="120" t="str">
        <f>+EVALUACION!B33</f>
        <v>SELECCIÓN</v>
      </c>
      <c r="C32" s="272" t="str">
        <f>+EVALUACION!C33</f>
        <v>Selección de ofertas con precios  artificialmente bajos.</v>
      </c>
      <c r="D32" s="272"/>
      <c r="E32" s="272"/>
      <c r="F32" s="272"/>
      <c r="G32" s="273" t="s">
        <v>216</v>
      </c>
      <c r="H32" s="273"/>
      <c r="I32" s="92">
        <v>1</v>
      </c>
      <c r="J32" s="92">
        <v>2</v>
      </c>
      <c r="K32" s="92">
        <f t="shared" si="0"/>
        <v>3</v>
      </c>
      <c r="L32" s="92" t="str">
        <f t="shared" si="2"/>
        <v>BAJO</v>
      </c>
      <c r="M32" s="92" t="s">
        <v>182</v>
      </c>
      <c r="N32" s="121" t="s">
        <v>206</v>
      </c>
      <c r="O32" s="121" t="s">
        <v>207</v>
      </c>
      <c r="P32" s="121" t="s">
        <v>178</v>
      </c>
      <c r="Q32" s="121" t="s">
        <v>217</v>
      </c>
      <c r="R32" s="35" t="s">
        <v>215</v>
      </c>
    </row>
    <row r="33" spans="2:18" s="26" customFormat="1" ht="57.75" customHeight="1" x14ac:dyDescent="0.2">
      <c r="B33" s="120" t="str">
        <f>+EVALUACION!B34</f>
        <v>CONTRATACIÓN</v>
      </c>
      <c r="C33" s="272" t="str">
        <f>+EVALUACION!C34</f>
        <v xml:space="preserve">Riesgo de que no se firme el contrato. </v>
      </c>
      <c r="D33" s="272"/>
      <c r="E33" s="272"/>
      <c r="F33" s="272"/>
      <c r="G33" s="273" t="s">
        <v>218</v>
      </c>
      <c r="H33" s="273"/>
      <c r="I33" s="92">
        <v>1</v>
      </c>
      <c r="J33" s="92">
        <v>4</v>
      </c>
      <c r="K33" s="92">
        <f t="shared" si="0"/>
        <v>5</v>
      </c>
      <c r="L33" s="92" t="str">
        <f t="shared" si="2"/>
        <v>MEDIO</v>
      </c>
      <c r="M33" s="92" t="s">
        <v>175</v>
      </c>
      <c r="N33" s="121" t="s">
        <v>206</v>
      </c>
      <c r="O33" s="121" t="s">
        <v>178</v>
      </c>
      <c r="P33" s="121" t="s">
        <v>219</v>
      </c>
      <c r="Q33" s="121" t="s">
        <v>220</v>
      </c>
      <c r="R33" s="35" t="s">
        <v>215</v>
      </c>
    </row>
    <row r="34" spans="2:18" s="26" customFormat="1" ht="57.75" customHeight="1" x14ac:dyDescent="0.2">
      <c r="B34" s="120" t="str">
        <f>+EVALUACION!B35</f>
        <v>CONTRATACIÓN</v>
      </c>
      <c r="C34" s="272" t="str">
        <f>+EVALUACION!C35</f>
        <v>Falta de constitución o constitución tardía de la garantía única. Aceptación de garantías que no se ajustan a lo contemplado en el contrato</v>
      </c>
      <c r="D34" s="272"/>
      <c r="E34" s="272"/>
      <c r="F34" s="272"/>
      <c r="G34" s="273" t="s">
        <v>221</v>
      </c>
      <c r="H34" s="273"/>
      <c r="I34" s="92">
        <f>+[1]EVALUACION!I35</f>
        <v>1</v>
      </c>
      <c r="J34" s="92">
        <f>+[1]EVALUACION!J35</f>
        <v>3</v>
      </c>
      <c r="K34" s="92">
        <f t="shared" si="0"/>
        <v>4</v>
      </c>
      <c r="L34" s="92" t="str">
        <f t="shared" si="2"/>
        <v>BAJO</v>
      </c>
      <c r="M34" s="92" t="s">
        <v>175</v>
      </c>
      <c r="N34" s="121" t="s">
        <v>206</v>
      </c>
      <c r="O34" s="121" t="s">
        <v>178</v>
      </c>
      <c r="P34" s="121" t="s">
        <v>222</v>
      </c>
      <c r="Q34" s="121" t="s">
        <v>223</v>
      </c>
      <c r="R34" s="35" t="s">
        <v>224</v>
      </c>
    </row>
    <row r="35" spans="2:18" s="26" customFormat="1" ht="57.75" customHeight="1" x14ac:dyDescent="0.2">
      <c r="B35" s="120" t="str">
        <f>+EVALUACION!B36</f>
        <v>CONTRATACIÓN</v>
      </c>
      <c r="C35" s="272" t="str">
        <f>+EVALUACION!C36</f>
        <v>Falta de solicitud o solicitud tardía del registro  presupuestal</v>
      </c>
      <c r="D35" s="272"/>
      <c r="E35" s="272"/>
      <c r="F35" s="272"/>
      <c r="G35" s="273" t="s">
        <v>225</v>
      </c>
      <c r="H35" s="273"/>
      <c r="I35" s="92">
        <f>+[1]EVALUACION!I36</f>
        <v>1</v>
      </c>
      <c r="J35" s="92">
        <f>+[1]EVALUACION!J36</f>
        <v>3</v>
      </c>
      <c r="K35" s="92">
        <f t="shared" si="0"/>
        <v>4</v>
      </c>
      <c r="L35" s="92" t="str">
        <f t="shared" si="2"/>
        <v>BAJO</v>
      </c>
      <c r="M35" s="92" t="s">
        <v>182</v>
      </c>
      <c r="N35" s="121" t="s">
        <v>206</v>
      </c>
      <c r="O35" s="121" t="s">
        <v>207</v>
      </c>
      <c r="P35" s="121" t="s">
        <v>178</v>
      </c>
      <c r="Q35" s="121" t="s">
        <v>226</v>
      </c>
      <c r="R35" s="35" t="s">
        <v>227</v>
      </c>
    </row>
    <row r="36" spans="2:18" s="26" customFormat="1" ht="57.75" customHeight="1" x14ac:dyDescent="0.2">
      <c r="B36" s="120" t="str">
        <f>+EVALUACION!B37</f>
        <v>CONTRATACIÓN</v>
      </c>
      <c r="C36" s="272" t="str">
        <f>+EVALUACION!C37</f>
        <v>No publicación de la documentación del proceso de selección en el SECOP</v>
      </c>
      <c r="D36" s="272"/>
      <c r="E36" s="272"/>
      <c r="F36" s="272"/>
      <c r="G36" s="273" t="s">
        <v>210</v>
      </c>
      <c r="H36" s="273"/>
      <c r="I36" s="92">
        <f>+[1]EVALUACION!I37</f>
        <v>2</v>
      </c>
      <c r="J36" s="92">
        <f>+[1]EVALUACION!J37</f>
        <v>3</v>
      </c>
      <c r="K36" s="92">
        <f t="shared" si="0"/>
        <v>5</v>
      </c>
      <c r="L36" s="92" t="str">
        <f t="shared" si="2"/>
        <v>MEDIO</v>
      </c>
      <c r="M36" s="92" t="s">
        <v>175</v>
      </c>
      <c r="N36" s="121" t="s">
        <v>206</v>
      </c>
      <c r="O36" s="121" t="s">
        <v>207</v>
      </c>
      <c r="P36" s="121" t="s">
        <v>178</v>
      </c>
      <c r="Q36" s="121" t="s">
        <v>211</v>
      </c>
      <c r="R36" s="35" t="s">
        <v>215</v>
      </c>
    </row>
    <row r="37" spans="2:18" s="26" customFormat="1" ht="57.75" customHeight="1" x14ac:dyDescent="0.2">
      <c r="B37" s="120" t="str">
        <f>+EVALUACION!B38</f>
        <v>CONTRATACIÓN</v>
      </c>
      <c r="C37" s="272" t="str">
        <f>+EVALUACION!C38</f>
        <v>Presentación de reclamos de terceros sobre la selección del oferente que retrasen el perfeccionamiento del contrato.</v>
      </c>
      <c r="D37" s="272"/>
      <c r="E37" s="272"/>
      <c r="F37" s="272"/>
      <c r="G37" s="273" t="s">
        <v>228</v>
      </c>
      <c r="H37" s="273"/>
      <c r="I37" s="92">
        <f>+[1]EVALUACION!I38</f>
        <v>1</v>
      </c>
      <c r="J37" s="92">
        <v>1</v>
      </c>
      <c r="K37" s="92">
        <f t="shared" si="0"/>
        <v>2</v>
      </c>
      <c r="L37" s="92" t="str">
        <f t="shared" si="2"/>
        <v>BAJO</v>
      </c>
      <c r="M37" s="92" t="s">
        <v>175</v>
      </c>
      <c r="N37" s="121" t="s">
        <v>206</v>
      </c>
      <c r="O37" s="121" t="s">
        <v>207</v>
      </c>
      <c r="P37" s="121" t="s">
        <v>178</v>
      </c>
      <c r="Q37" s="121" t="s">
        <v>229</v>
      </c>
      <c r="R37" s="35" t="s">
        <v>215</v>
      </c>
    </row>
    <row r="38" spans="2:18" s="26" customFormat="1" ht="57.75" customHeight="1" x14ac:dyDescent="0.2">
      <c r="B38" s="120" t="str">
        <f>+EVALUACION!B39</f>
        <v>EJECUCIÓN</v>
      </c>
      <c r="C38" s="272" t="str">
        <f>+EVALUACION!C39</f>
        <v>Fluctuaciones del valor de la moneda</v>
      </c>
      <c r="D38" s="272"/>
      <c r="E38" s="272"/>
      <c r="F38" s="272"/>
      <c r="G38" s="228" t="s">
        <v>230</v>
      </c>
      <c r="H38" s="228"/>
      <c r="I38" s="92">
        <f>+[1]EVALUACION!I39</f>
        <v>3</v>
      </c>
      <c r="J38" s="92">
        <v>2</v>
      </c>
      <c r="K38" s="92">
        <f t="shared" si="0"/>
        <v>5</v>
      </c>
      <c r="L38" s="92" t="str">
        <f t="shared" si="2"/>
        <v>MEDIO</v>
      </c>
      <c r="M38" s="92" t="s">
        <v>182</v>
      </c>
      <c r="N38" s="121" t="s">
        <v>206</v>
      </c>
      <c r="O38" s="121" t="s">
        <v>207</v>
      </c>
      <c r="P38" s="121" t="s">
        <v>178</v>
      </c>
      <c r="Q38" s="121" t="s">
        <v>231</v>
      </c>
      <c r="R38" s="35" t="s">
        <v>215</v>
      </c>
    </row>
    <row r="39" spans="2:18" s="26" customFormat="1" ht="98.25" customHeight="1" x14ac:dyDescent="0.2">
      <c r="B39" s="120" t="str">
        <f>+EVALUACION!B40</f>
        <v>EJECUCIÓN</v>
      </c>
      <c r="C39" s="272" t="str">
        <f>+EVALUACION!C40</f>
        <v>Cambio de precios en factores de producción.</v>
      </c>
      <c r="D39" s="272"/>
      <c r="E39" s="272"/>
      <c r="F39" s="272"/>
      <c r="G39" s="273" t="s">
        <v>232</v>
      </c>
      <c r="H39" s="273"/>
      <c r="I39" s="92">
        <v>2</v>
      </c>
      <c r="J39" s="92">
        <v>2</v>
      </c>
      <c r="K39" s="92">
        <f t="shared" si="0"/>
        <v>4</v>
      </c>
      <c r="L39" s="92" t="str">
        <f t="shared" si="2"/>
        <v>BAJO</v>
      </c>
      <c r="M39" s="92" t="s">
        <v>182</v>
      </c>
      <c r="N39" s="121" t="s">
        <v>233</v>
      </c>
      <c r="O39" s="121" t="s">
        <v>234</v>
      </c>
      <c r="P39" s="121" t="s">
        <v>235</v>
      </c>
      <c r="Q39" s="121" t="s">
        <v>236</v>
      </c>
      <c r="R39" s="35" t="s">
        <v>237</v>
      </c>
    </row>
    <row r="40" spans="2:18" s="26" customFormat="1" ht="57.75" customHeight="1" x14ac:dyDescent="0.2">
      <c r="B40" s="120" t="str">
        <f>+EVALUACION!B41</f>
        <v>EJECUCIÓN</v>
      </c>
      <c r="C40" s="272" t="str">
        <f>+EVALUACION!C41</f>
        <v>Variación de los precios del mercado</v>
      </c>
      <c r="D40" s="272"/>
      <c r="E40" s="272"/>
      <c r="F40" s="272"/>
      <c r="G40" s="273" t="s">
        <v>238</v>
      </c>
      <c r="H40" s="273"/>
      <c r="I40" s="92">
        <v>2</v>
      </c>
      <c r="J40" s="92">
        <v>2</v>
      </c>
      <c r="K40" s="92">
        <f t="shared" si="0"/>
        <v>4</v>
      </c>
      <c r="L40" s="92" t="str">
        <f t="shared" si="2"/>
        <v>BAJO</v>
      </c>
      <c r="M40" s="92" t="s">
        <v>182</v>
      </c>
      <c r="N40" s="121" t="s">
        <v>233</v>
      </c>
      <c r="O40" s="121" t="s">
        <v>234</v>
      </c>
      <c r="P40" s="121" t="s">
        <v>235</v>
      </c>
      <c r="Q40" s="121" t="s">
        <v>236</v>
      </c>
      <c r="R40" s="35" t="s">
        <v>237</v>
      </c>
    </row>
    <row r="41" spans="2:18" s="26" customFormat="1" ht="57.75" customHeight="1" x14ac:dyDescent="0.2">
      <c r="B41" s="120" t="str">
        <f>+EVALUACION!B42</f>
        <v>EJECUCIÓN</v>
      </c>
      <c r="C41" s="272" t="str">
        <f>+EVALUACION!C42</f>
        <v>Factores políticos o macroeconómicos.</v>
      </c>
      <c r="D41" s="272"/>
      <c r="E41" s="272"/>
      <c r="F41" s="272"/>
      <c r="G41" s="273" t="s">
        <v>239</v>
      </c>
      <c r="H41" s="273"/>
      <c r="I41" s="92">
        <v>2</v>
      </c>
      <c r="J41" s="92">
        <f>+[1]EVALUACION!J42</f>
        <v>3</v>
      </c>
      <c r="K41" s="92">
        <f t="shared" si="0"/>
        <v>5</v>
      </c>
      <c r="L41" s="92" t="str">
        <f t="shared" si="2"/>
        <v>MEDIO</v>
      </c>
      <c r="M41" s="92" t="s">
        <v>182</v>
      </c>
      <c r="N41" s="121" t="s">
        <v>240</v>
      </c>
      <c r="O41" s="121" t="s">
        <v>177</v>
      </c>
      <c r="P41" s="121" t="s">
        <v>190</v>
      </c>
      <c r="Q41" s="35" t="s">
        <v>241</v>
      </c>
      <c r="R41" s="35" t="s">
        <v>242</v>
      </c>
    </row>
    <row r="42" spans="2:18" s="26" customFormat="1" ht="68.25" customHeight="1" x14ac:dyDescent="0.2">
      <c r="B42" s="120" t="str">
        <f>+EVALUACION!B43</f>
        <v>EJECUCIÓN</v>
      </c>
      <c r="C42" s="272" t="str">
        <f>+EVALUACION!C43</f>
        <v>Cancelación de pedidos.</v>
      </c>
      <c r="D42" s="272"/>
      <c r="E42" s="272"/>
      <c r="F42" s="272"/>
      <c r="G42" s="273" t="s">
        <v>243</v>
      </c>
      <c r="H42" s="273"/>
      <c r="I42" s="92">
        <v>1</v>
      </c>
      <c r="J42" s="92">
        <v>1</v>
      </c>
      <c r="K42" s="92">
        <f t="shared" si="0"/>
        <v>2</v>
      </c>
      <c r="L42" s="92" t="str">
        <f t="shared" si="2"/>
        <v>BAJO</v>
      </c>
      <c r="M42" s="92" t="s">
        <v>182</v>
      </c>
      <c r="N42" s="121" t="s">
        <v>233</v>
      </c>
      <c r="O42" s="121" t="s">
        <v>234</v>
      </c>
      <c r="P42" s="121" t="s">
        <v>235</v>
      </c>
      <c r="Q42" s="121" t="s">
        <v>236</v>
      </c>
      <c r="R42" s="35" t="s">
        <v>237</v>
      </c>
    </row>
    <row r="43" spans="2:18" s="26" customFormat="1" ht="75.75" customHeight="1" x14ac:dyDescent="0.2">
      <c r="B43" s="120" t="str">
        <f>+EVALUACION!B44</f>
        <v>EJECUCIÓN</v>
      </c>
      <c r="C43" s="272" t="str">
        <f>+EVALUACION!C44</f>
        <v>Variación en la disponibilidad o en el costo de los insumos necesarios para prestar los servicios.</v>
      </c>
      <c r="D43" s="272"/>
      <c r="E43" s="272"/>
      <c r="F43" s="272"/>
      <c r="G43" s="273" t="s">
        <v>238</v>
      </c>
      <c r="H43" s="273"/>
      <c r="I43" s="92">
        <f>+[1]EVALUACION!I44</f>
        <v>2</v>
      </c>
      <c r="J43" s="92">
        <v>1</v>
      </c>
      <c r="K43" s="92">
        <f t="shared" si="0"/>
        <v>3</v>
      </c>
      <c r="L43" s="92" t="str">
        <f t="shared" si="2"/>
        <v>BAJO</v>
      </c>
      <c r="M43" s="92" t="s">
        <v>182</v>
      </c>
      <c r="N43" s="121" t="s">
        <v>233</v>
      </c>
      <c r="O43" s="121" t="s">
        <v>234</v>
      </c>
      <c r="P43" s="121" t="s">
        <v>235</v>
      </c>
      <c r="Q43" s="121" t="s">
        <v>236</v>
      </c>
      <c r="R43" s="35" t="s">
        <v>237</v>
      </c>
    </row>
    <row r="44" spans="2:18" s="26" customFormat="1" ht="109.5" customHeight="1" x14ac:dyDescent="0.2">
      <c r="B44" s="120" t="str">
        <f>+EVALUACION!B45</f>
        <v>EJECUCIÓN</v>
      </c>
      <c r="C44" s="272" t="str">
        <f>+EVALUACION!C45</f>
        <v>Incumplimiento de compromisos adquiridos por el contratista seleccionado con sus subcontratistas, suministradores de bienes y servicios.</v>
      </c>
      <c r="D44" s="272"/>
      <c r="E44" s="272"/>
      <c r="F44" s="272"/>
      <c r="G44" s="273" t="s">
        <v>244</v>
      </c>
      <c r="H44" s="273"/>
      <c r="I44" s="92">
        <v>1</v>
      </c>
      <c r="J44" s="92">
        <v>2</v>
      </c>
      <c r="K44" s="92">
        <f t="shared" si="0"/>
        <v>3</v>
      </c>
      <c r="L44" s="92" t="str">
        <f t="shared" si="2"/>
        <v>BAJO</v>
      </c>
      <c r="M44" s="92" t="s">
        <v>182</v>
      </c>
      <c r="N44" s="121" t="s">
        <v>245</v>
      </c>
      <c r="O44" s="121" t="s">
        <v>234</v>
      </c>
      <c r="P44" s="121" t="s">
        <v>235</v>
      </c>
      <c r="Q44" s="121" t="s">
        <v>246</v>
      </c>
      <c r="R44" s="35" t="s">
        <v>227</v>
      </c>
    </row>
    <row r="45" spans="2:18" s="26" customFormat="1" ht="57.75" customHeight="1" x14ac:dyDescent="0.2">
      <c r="B45" s="120" t="str">
        <f>+EVALUACION!B46</f>
        <v>EJECUCIÓN</v>
      </c>
      <c r="C45" s="272" t="str">
        <f>+EVALUACION!C46</f>
        <v>Incumplimiento de la administración en los pagos.</v>
      </c>
      <c r="D45" s="272"/>
      <c r="E45" s="272"/>
      <c r="F45" s="272"/>
      <c r="G45" s="273" t="s">
        <v>247</v>
      </c>
      <c r="H45" s="273"/>
      <c r="I45" s="92">
        <v>2</v>
      </c>
      <c r="J45" s="92">
        <v>2</v>
      </c>
      <c r="K45" s="92">
        <f t="shared" si="0"/>
        <v>4</v>
      </c>
      <c r="L45" s="92" t="str">
        <f t="shared" si="2"/>
        <v>BAJO</v>
      </c>
      <c r="M45" s="92" t="s">
        <v>182</v>
      </c>
      <c r="N45" s="121" t="s">
        <v>248</v>
      </c>
      <c r="O45" s="121" t="s">
        <v>249</v>
      </c>
      <c r="P45" s="121" t="s">
        <v>250</v>
      </c>
      <c r="Q45" s="121" t="s">
        <v>251</v>
      </c>
      <c r="R45" s="35" t="s">
        <v>227</v>
      </c>
    </row>
    <row r="46" spans="2:18" s="26" customFormat="1" ht="57.75" customHeight="1" x14ac:dyDescent="0.2">
      <c r="B46" s="120" t="str">
        <f>+EVALUACION!B47</f>
        <v>EJECUCIÓN</v>
      </c>
      <c r="C46" s="272" t="str">
        <f>+EVALUACION!C47</f>
        <v xml:space="preserve">Defectos en los equipos y/o herramientas de obra </v>
      </c>
      <c r="D46" s="272"/>
      <c r="E46" s="272"/>
      <c r="F46" s="272"/>
      <c r="G46" s="273" t="s">
        <v>252</v>
      </c>
      <c r="H46" s="273"/>
      <c r="I46" s="92">
        <v>1</v>
      </c>
      <c r="J46" s="92">
        <v>1</v>
      </c>
      <c r="K46" s="92">
        <f t="shared" si="0"/>
        <v>2</v>
      </c>
      <c r="L46" s="92" t="str">
        <f t="shared" si="2"/>
        <v>BAJO</v>
      </c>
      <c r="M46" s="92" t="s">
        <v>182</v>
      </c>
      <c r="N46" s="121" t="s">
        <v>233</v>
      </c>
      <c r="O46" s="121" t="s">
        <v>234</v>
      </c>
      <c r="P46" s="121" t="s">
        <v>235</v>
      </c>
      <c r="Q46" s="121" t="s">
        <v>236</v>
      </c>
      <c r="R46" s="35" t="s">
        <v>237</v>
      </c>
    </row>
    <row r="47" spans="2:18" s="26" customFormat="1" ht="70.5" customHeight="1" x14ac:dyDescent="0.2">
      <c r="B47" s="120" t="str">
        <f>+EVALUACION!B48</f>
        <v>EJECUCIÓN</v>
      </c>
      <c r="C47" s="272" t="str">
        <f>+EVALUACION!C48</f>
        <v xml:space="preserve">Imposición de nuevos impuestos tributarios </v>
      </c>
      <c r="D47" s="272"/>
      <c r="E47" s="272"/>
      <c r="F47" s="272"/>
      <c r="G47" s="273" t="s">
        <v>253</v>
      </c>
      <c r="H47" s="273"/>
      <c r="I47" s="92">
        <f>+[1]EVALUACION!I48</f>
        <v>1</v>
      </c>
      <c r="J47" s="92">
        <f>+[1]EVALUACION!J48</f>
        <v>3</v>
      </c>
      <c r="K47" s="92">
        <f t="shared" si="0"/>
        <v>4</v>
      </c>
      <c r="L47" s="92" t="str">
        <f t="shared" si="2"/>
        <v>BAJO</v>
      </c>
      <c r="M47" s="92" t="s">
        <v>182</v>
      </c>
      <c r="N47" s="121" t="s">
        <v>240</v>
      </c>
      <c r="O47" s="121" t="s">
        <v>234</v>
      </c>
      <c r="P47" s="121" t="s">
        <v>235</v>
      </c>
      <c r="Q47" s="121" t="s">
        <v>254</v>
      </c>
      <c r="R47" s="35" t="s">
        <v>255</v>
      </c>
    </row>
    <row r="48" spans="2:18" s="26" customFormat="1" ht="79.5" customHeight="1" x14ac:dyDescent="0.2">
      <c r="B48" s="120" t="str">
        <f>+EVALUACION!B49</f>
        <v>EJECUCIÓN</v>
      </c>
      <c r="C48" s="272" t="str">
        <f>+EVALUACION!C49</f>
        <v>Imposición de nuevos trámites o permisos</v>
      </c>
      <c r="D48" s="272"/>
      <c r="E48" s="272"/>
      <c r="F48" s="272"/>
      <c r="G48" s="273" t="s">
        <v>256</v>
      </c>
      <c r="H48" s="273"/>
      <c r="I48" s="92">
        <f>+[1]EVALUACION!I49</f>
        <v>2</v>
      </c>
      <c r="J48" s="92">
        <v>2</v>
      </c>
      <c r="K48" s="92">
        <f t="shared" si="0"/>
        <v>4</v>
      </c>
      <c r="L48" s="92" t="str">
        <f t="shared" si="2"/>
        <v>BAJO</v>
      </c>
      <c r="M48" s="92" t="s">
        <v>182</v>
      </c>
      <c r="N48" s="121" t="s">
        <v>240</v>
      </c>
      <c r="O48" s="121" t="s">
        <v>234</v>
      </c>
      <c r="P48" s="121" t="s">
        <v>235</v>
      </c>
      <c r="Q48" s="121" t="s">
        <v>254</v>
      </c>
      <c r="R48" s="35" t="s">
        <v>255</v>
      </c>
    </row>
    <row r="49" spans="2:18" s="26" customFormat="1" ht="69.75" customHeight="1" x14ac:dyDescent="0.2">
      <c r="B49" s="120" t="str">
        <f>+EVALUACION!B50</f>
        <v>EJECUCIÓN</v>
      </c>
      <c r="C49" s="272" t="str">
        <f>+EVALUACION!C50</f>
        <v>Cambios en el marco regulatorio o normatividad aplicable al proyecto.</v>
      </c>
      <c r="D49" s="272"/>
      <c r="E49" s="272"/>
      <c r="F49" s="272"/>
      <c r="G49" s="273" t="s">
        <v>257</v>
      </c>
      <c r="H49" s="273"/>
      <c r="I49" s="92">
        <f>+[1]EVALUACION!I50</f>
        <v>2</v>
      </c>
      <c r="J49" s="92">
        <v>2</v>
      </c>
      <c r="K49" s="92">
        <f t="shared" si="0"/>
        <v>4</v>
      </c>
      <c r="L49" s="92" t="str">
        <f t="shared" si="2"/>
        <v>BAJO</v>
      </c>
      <c r="M49" s="92" t="s">
        <v>182</v>
      </c>
      <c r="N49" s="121" t="s">
        <v>240</v>
      </c>
      <c r="O49" s="121" t="s">
        <v>177</v>
      </c>
      <c r="P49" s="121" t="s">
        <v>235</v>
      </c>
      <c r="Q49" s="121" t="s">
        <v>254</v>
      </c>
      <c r="R49" s="35" t="s">
        <v>255</v>
      </c>
    </row>
    <row r="50" spans="2:18" s="26" customFormat="1" ht="72.75" customHeight="1" x14ac:dyDescent="0.2">
      <c r="B50" s="120" t="str">
        <f>+EVALUACION!B51</f>
        <v>EJECUCIÓN</v>
      </c>
      <c r="C50" s="272" t="str">
        <f>+EVALUACION!C51</f>
        <v>Variación de tasas o tarifas</v>
      </c>
      <c r="D50" s="272"/>
      <c r="E50" s="272"/>
      <c r="F50" s="272"/>
      <c r="G50" s="273" t="s">
        <v>258</v>
      </c>
      <c r="H50" s="273"/>
      <c r="I50" s="92">
        <f>+[1]EVALUACION!I51</f>
        <v>1</v>
      </c>
      <c r="J50" s="92">
        <f>+[1]EVALUACION!J51</f>
        <v>3</v>
      </c>
      <c r="K50" s="92">
        <f t="shared" si="0"/>
        <v>4</v>
      </c>
      <c r="L50" s="92" t="str">
        <f t="shared" si="2"/>
        <v>BAJO</v>
      </c>
      <c r="M50" s="92" t="s">
        <v>182</v>
      </c>
      <c r="N50" s="121" t="s">
        <v>240</v>
      </c>
      <c r="O50" s="121" t="s">
        <v>234</v>
      </c>
      <c r="P50" s="121" t="s">
        <v>235</v>
      </c>
      <c r="Q50" s="121" t="s">
        <v>254</v>
      </c>
      <c r="R50" s="35" t="s">
        <v>255</v>
      </c>
    </row>
    <row r="51" spans="2:18" s="26" customFormat="1" ht="57.75" customHeight="1" x14ac:dyDescent="0.2">
      <c r="B51" s="120" t="str">
        <f>+EVALUACION!B52</f>
        <v>EJECUCIÓN</v>
      </c>
      <c r="C51" s="272" t="str">
        <f>+EVALUACION!C52</f>
        <v>Demora en el inicio previsto para la ejecución de la obra</v>
      </c>
      <c r="D51" s="272"/>
      <c r="E51" s="272"/>
      <c r="F51" s="272"/>
      <c r="G51" s="273" t="s">
        <v>259</v>
      </c>
      <c r="H51" s="273"/>
      <c r="I51" s="92">
        <v>2</v>
      </c>
      <c r="J51" s="92">
        <v>2</v>
      </c>
      <c r="K51" s="92">
        <f t="shared" si="0"/>
        <v>4</v>
      </c>
      <c r="L51" s="92" t="str">
        <f t="shared" si="2"/>
        <v>BAJO</v>
      </c>
      <c r="M51" s="92" t="s">
        <v>182</v>
      </c>
      <c r="N51" s="121" t="s">
        <v>260</v>
      </c>
      <c r="O51" s="121" t="s">
        <v>234</v>
      </c>
      <c r="P51" s="121" t="s">
        <v>261</v>
      </c>
      <c r="Q51" s="121" t="s">
        <v>254</v>
      </c>
      <c r="R51" s="35" t="s">
        <v>255</v>
      </c>
    </row>
    <row r="52" spans="2:18" s="26" customFormat="1" ht="57.75" customHeight="1" x14ac:dyDescent="0.2">
      <c r="B52" s="120" t="str">
        <f>+EVALUACION!B53</f>
        <v>EJECUCIÓN</v>
      </c>
      <c r="C52" s="272" t="str">
        <f>+EVALUACION!C53</f>
        <v>Fuentes de materiales</v>
      </c>
      <c r="D52" s="272"/>
      <c r="E52" s="272"/>
      <c r="F52" s="272"/>
      <c r="G52" s="273" t="s">
        <v>262</v>
      </c>
      <c r="H52" s="273"/>
      <c r="I52" s="92">
        <v>1</v>
      </c>
      <c r="J52" s="92">
        <v>1</v>
      </c>
      <c r="K52" s="92">
        <f t="shared" si="0"/>
        <v>2</v>
      </c>
      <c r="L52" s="92" t="str">
        <f t="shared" si="2"/>
        <v>BAJO</v>
      </c>
      <c r="M52" s="92" t="s">
        <v>182</v>
      </c>
      <c r="N52" s="121" t="s">
        <v>233</v>
      </c>
      <c r="O52" s="121" t="s">
        <v>234</v>
      </c>
      <c r="P52" s="121" t="s">
        <v>235</v>
      </c>
      <c r="Q52" s="121" t="s">
        <v>236</v>
      </c>
      <c r="R52" s="35" t="s">
        <v>237</v>
      </c>
    </row>
    <row r="53" spans="2:18" s="26" customFormat="1" ht="57.75" customHeight="1" x14ac:dyDescent="0.2">
      <c r="B53" s="120" t="str">
        <f>+EVALUACION!B54</f>
        <v>EJECUCIÓN</v>
      </c>
      <c r="C53" s="272" t="str">
        <f>+EVALUACION!C54</f>
        <v>Programación de obra</v>
      </c>
      <c r="D53" s="272"/>
      <c r="E53" s="272"/>
      <c r="F53" s="272"/>
      <c r="G53" s="273" t="s">
        <v>263</v>
      </c>
      <c r="H53" s="273"/>
      <c r="I53" s="92">
        <v>1</v>
      </c>
      <c r="J53" s="92">
        <v>1</v>
      </c>
      <c r="K53" s="92">
        <f t="shared" si="0"/>
        <v>2</v>
      </c>
      <c r="L53" s="92" t="str">
        <f t="shared" si="2"/>
        <v>BAJO</v>
      </c>
      <c r="M53" s="92" t="s">
        <v>182</v>
      </c>
      <c r="N53" s="121" t="s">
        <v>240</v>
      </c>
      <c r="O53" s="121" t="s">
        <v>234</v>
      </c>
      <c r="P53" s="121" t="s">
        <v>235</v>
      </c>
      <c r="Q53" s="121" t="s">
        <v>264</v>
      </c>
      <c r="R53" s="35" t="s">
        <v>255</v>
      </c>
    </row>
    <row r="54" spans="2:18" s="26" customFormat="1" ht="57.75" customHeight="1" x14ac:dyDescent="0.2">
      <c r="B54" s="120" t="str">
        <f>+EVALUACION!B55</f>
        <v>EJECUCIÓN</v>
      </c>
      <c r="C54" s="272" t="str">
        <f>+EVALUACION!C55</f>
        <v>Calidad  de  las  obras</v>
      </c>
      <c r="D54" s="272"/>
      <c r="E54" s="272"/>
      <c r="F54" s="272"/>
      <c r="G54" s="273" t="s">
        <v>263</v>
      </c>
      <c r="H54" s="273"/>
      <c r="I54" s="92">
        <v>2</v>
      </c>
      <c r="J54" s="92">
        <v>2</v>
      </c>
      <c r="K54" s="92">
        <f t="shared" si="0"/>
        <v>4</v>
      </c>
      <c r="L54" s="92" t="str">
        <f t="shared" si="2"/>
        <v>BAJO</v>
      </c>
      <c r="M54" s="92" t="s">
        <v>182</v>
      </c>
      <c r="N54" s="121" t="s">
        <v>240</v>
      </c>
      <c r="O54" s="121" t="s">
        <v>234</v>
      </c>
      <c r="P54" s="121" t="s">
        <v>235</v>
      </c>
      <c r="Q54" s="121" t="s">
        <v>264</v>
      </c>
      <c r="R54" s="35" t="s">
        <v>255</v>
      </c>
    </row>
    <row r="55" spans="2:18" s="26" customFormat="1" ht="57.75" customHeight="1" x14ac:dyDescent="0.2">
      <c r="B55" s="120" t="str">
        <f>+EVALUACION!B56</f>
        <v>EJECUCIÓN</v>
      </c>
      <c r="C55" s="272" t="str">
        <f>+EVALUACION!C56</f>
        <v>Riesgo   geológico</v>
      </c>
      <c r="D55" s="272"/>
      <c r="E55" s="272"/>
      <c r="F55" s="272"/>
      <c r="G55" s="273" t="s">
        <v>265</v>
      </c>
      <c r="H55" s="273"/>
      <c r="I55" s="92">
        <f>+[1]EVALUACION!I56</f>
        <v>3</v>
      </c>
      <c r="J55" s="92">
        <v>2</v>
      </c>
      <c r="K55" s="92">
        <f t="shared" si="0"/>
        <v>5</v>
      </c>
      <c r="L55" s="92" t="str">
        <f t="shared" si="2"/>
        <v>MEDIO</v>
      </c>
      <c r="M55" s="92" t="s">
        <v>182</v>
      </c>
      <c r="N55" s="121" t="s">
        <v>233</v>
      </c>
      <c r="O55" s="121" t="s">
        <v>234</v>
      </c>
      <c r="P55" s="121" t="s">
        <v>235</v>
      </c>
      <c r="Q55" s="121" t="s">
        <v>266</v>
      </c>
      <c r="R55" s="35" t="s">
        <v>267</v>
      </c>
    </row>
    <row r="56" spans="2:18" s="26" customFormat="1" ht="57.75" customHeight="1" x14ac:dyDescent="0.2">
      <c r="B56" s="120" t="str">
        <f>+EVALUACION!B57</f>
        <v>EJECUCIÓN</v>
      </c>
      <c r="C56" s="272" t="str">
        <f>+EVALUACION!C57</f>
        <v>Eventos naturales tales como lluvias, inundaciones y sequias entre otros</v>
      </c>
      <c r="D56" s="272"/>
      <c r="E56" s="272"/>
      <c r="F56" s="272"/>
      <c r="G56" s="273" t="s">
        <v>265</v>
      </c>
      <c r="H56" s="273"/>
      <c r="I56" s="92">
        <v>3</v>
      </c>
      <c r="J56" s="92">
        <v>2</v>
      </c>
      <c r="K56" s="92">
        <f t="shared" si="0"/>
        <v>5</v>
      </c>
      <c r="L56" s="92" t="str">
        <f t="shared" si="2"/>
        <v>MEDIO</v>
      </c>
      <c r="M56" s="92" t="s">
        <v>182</v>
      </c>
      <c r="N56" s="121" t="s">
        <v>233</v>
      </c>
      <c r="O56" s="121" t="s">
        <v>234</v>
      </c>
      <c r="P56" s="121" t="s">
        <v>235</v>
      </c>
      <c r="Q56" s="121" t="s">
        <v>266</v>
      </c>
      <c r="R56" s="35" t="s">
        <v>267</v>
      </c>
    </row>
    <row r="57" spans="2:18" s="26" customFormat="1" ht="93" customHeight="1" x14ac:dyDescent="0.2">
      <c r="B57" s="120" t="str">
        <f>+EVALUACION!B58</f>
        <v>EJECUCIÓN</v>
      </c>
      <c r="C57" s="272" t="str">
        <f>+EVALUACION!C58</f>
        <v>Que existan actividades no contempladas  (Ítems no previstos) y/o aumento Ineludible en las cantidades de obra durante la ejecución del contrato.</v>
      </c>
      <c r="D57" s="272"/>
      <c r="E57" s="272"/>
      <c r="F57" s="272"/>
      <c r="G57" s="273" t="s">
        <v>268</v>
      </c>
      <c r="H57" s="273"/>
      <c r="I57" s="92">
        <v>3</v>
      </c>
      <c r="J57" s="92">
        <f>+[1]EVALUACION!J58</f>
        <v>1</v>
      </c>
      <c r="K57" s="92">
        <f t="shared" si="0"/>
        <v>4</v>
      </c>
      <c r="L57" s="92" t="str">
        <f t="shared" si="2"/>
        <v>BAJO</v>
      </c>
      <c r="M57" s="92" t="s">
        <v>182</v>
      </c>
      <c r="N57" s="121" t="s">
        <v>240</v>
      </c>
      <c r="O57" s="121" t="s">
        <v>234</v>
      </c>
      <c r="P57" s="121" t="s">
        <v>235</v>
      </c>
      <c r="Q57" s="121" t="s">
        <v>269</v>
      </c>
      <c r="R57" s="35" t="s">
        <v>270</v>
      </c>
    </row>
    <row r="58" spans="2:18" s="26" customFormat="1" ht="57.75" customHeight="1" x14ac:dyDescent="0.2">
      <c r="B58" s="120" t="str">
        <f>+EVALUACION!B59</f>
        <v>EJECUCIÓN</v>
      </c>
      <c r="C58" s="272" t="str">
        <f>+EVALUACION!C59</f>
        <v>Paros, huelgas, actos terroristas, estados de excepción fuerza mayor, caso fortuito</v>
      </c>
      <c r="D58" s="272"/>
      <c r="E58" s="272"/>
      <c r="F58" s="272"/>
      <c r="G58" s="273" t="s">
        <v>271</v>
      </c>
      <c r="H58" s="273"/>
      <c r="I58" s="92">
        <v>1</v>
      </c>
      <c r="J58" s="92">
        <v>3</v>
      </c>
      <c r="K58" s="92">
        <f t="shared" si="0"/>
        <v>4</v>
      </c>
      <c r="L58" s="92" t="str">
        <f t="shared" si="2"/>
        <v>BAJO</v>
      </c>
      <c r="M58" s="92" t="s">
        <v>182</v>
      </c>
      <c r="N58" s="121" t="s">
        <v>272</v>
      </c>
      <c r="O58" s="121" t="s">
        <v>273</v>
      </c>
      <c r="P58" s="121" t="s">
        <v>235</v>
      </c>
      <c r="Q58" s="121" t="s">
        <v>274</v>
      </c>
      <c r="R58" s="35" t="s">
        <v>275</v>
      </c>
    </row>
    <row r="59" spans="2:18" s="26" customFormat="1" ht="78" customHeight="1" x14ac:dyDescent="0.2">
      <c r="B59" s="120" t="str">
        <f>+EVALUACION!B60</f>
        <v>EJECUCIÓN</v>
      </c>
      <c r="C59" s="272" t="str">
        <f>+EVALUACION!C60</f>
        <v>Cambios en las normas técnicas o estándares de los componentes viales, hidráulicos y ambiental posteriores a la suscripción del contrato</v>
      </c>
      <c r="D59" s="272"/>
      <c r="E59" s="272"/>
      <c r="F59" s="272"/>
      <c r="G59" s="273" t="s">
        <v>276</v>
      </c>
      <c r="H59" s="273"/>
      <c r="I59" s="92">
        <v>1</v>
      </c>
      <c r="J59" s="92">
        <f>+[1]EVALUACION!J60</f>
        <v>3</v>
      </c>
      <c r="K59" s="92">
        <f t="shared" si="0"/>
        <v>4</v>
      </c>
      <c r="L59" s="92" t="str">
        <f t="shared" si="2"/>
        <v>BAJO</v>
      </c>
      <c r="M59" s="92" t="s">
        <v>182</v>
      </c>
      <c r="N59" s="121" t="s">
        <v>233</v>
      </c>
      <c r="O59" s="121" t="s">
        <v>277</v>
      </c>
      <c r="P59" s="121" t="s">
        <v>235</v>
      </c>
      <c r="Q59" s="121" t="s">
        <v>278</v>
      </c>
      <c r="R59" s="35" t="s">
        <v>279</v>
      </c>
    </row>
    <row r="60" spans="2:18" s="26" customFormat="1" ht="113.25" customHeight="1" x14ac:dyDescent="0.2">
      <c r="B60" s="120" t="str">
        <f>+EVALUACION!B61</f>
        <v>EJECUCIÓN</v>
      </c>
      <c r="C60" s="272" t="str">
        <f>+EVALUACION!C61</f>
        <v xml:space="preserve">Riesgos de mayor carga y dedicación de los profesionales o de insumos requeridos en el desarrollo de las actividades contractuales con respecto a las previstas al momento de la contratación </v>
      </c>
      <c r="D60" s="272"/>
      <c r="E60" s="272"/>
      <c r="F60" s="272"/>
      <c r="G60" s="273" t="s">
        <v>280</v>
      </c>
      <c r="H60" s="273"/>
      <c r="I60" s="92">
        <f>+[1]EVALUACION!I61</f>
        <v>2</v>
      </c>
      <c r="J60" s="92">
        <f>+[1]EVALUACION!J61</f>
        <v>2</v>
      </c>
      <c r="K60" s="92">
        <f t="shared" si="0"/>
        <v>4</v>
      </c>
      <c r="L60" s="92" t="str">
        <f t="shared" si="2"/>
        <v>BAJO</v>
      </c>
      <c r="M60" s="92" t="s">
        <v>182</v>
      </c>
      <c r="N60" s="121" t="s">
        <v>233</v>
      </c>
      <c r="O60" s="121" t="s">
        <v>234</v>
      </c>
      <c r="P60" s="121" t="s">
        <v>235</v>
      </c>
      <c r="Q60" s="121" t="s">
        <v>281</v>
      </c>
      <c r="R60" s="35" t="s">
        <v>282</v>
      </c>
    </row>
    <row r="61" spans="2:18" s="26" customFormat="1" ht="73.5" customHeight="1" x14ac:dyDescent="0.2">
      <c r="B61" s="120" t="str">
        <f>+EVALUACION!B62</f>
        <v>EJECUCIÓN</v>
      </c>
      <c r="C61" s="272" t="str">
        <f>+EVALUACION!C62</f>
        <v>Desabastecimiento de Materiales</v>
      </c>
      <c r="D61" s="272"/>
      <c r="E61" s="272"/>
      <c r="F61" s="272"/>
      <c r="G61" s="273" t="s">
        <v>262</v>
      </c>
      <c r="H61" s="273"/>
      <c r="I61" s="92">
        <v>1</v>
      </c>
      <c r="J61" s="92">
        <f>+[1]EVALUACION!J62</f>
        <v>4</v>
      </c>
      <c r="K61" s="92">
        <f t="shared" si="0"/>
        <v>5</v>
      </c>
      <c r="L61" s="92" t="str">
        <f t="shared" ref="L61:L64" si="3">IF(K61&lt;=4,"BAJO",IF(K61=5,"MEDIO",IF(K61=6,"ALTO",IF(K61=7,"ALTO","EXTREMO"))))</f>
        <v>MEDIO</v>
      </c>
      <c r="M61" s="92" t="s">
        <v>182</v>
      </c>
      <c r="N61" s="121" t="s">
        <v>233</v>
      </c>
      <c r="O61" s="121" t="s">
        <v>234</v>
      </c>
      <c r="P61" s="121" t="s">
        <v>235</v>
      </c>
      <c r="Q61" s="121" t="s">
        <v>236</v>
      </c>
      <c r="R61" s="35" t="s">
        <v>237</v>
      </c>
    </row>
    <row r="62" spans="2:18" s="26" customFormat="1" ht="96.75" customHeight="1" x14ac:dyDescent="0.2">
      <c r="B62" s="120" t="str">
        <f>+EVALUACION!B63</f>
        <v>EJECUCIÓN</v>
      </c>
      <c r="C62" s="272" t="str">
        <f>+EVALUACION!C63</f>
        <v>Cambios en los profesionales directivos probatorios de la entidad y/o la Interventoría</v>
      </c>
      <c r="D62" s="272"/>
      <c r="E62" s="272"/>
      <c r="F62" s="272"/>
      <c r="G62" s="273" t="s">
        <v>283</v>
      </c>
      <c r="H62" s="273"/>
      <c r="I62" s="92">
        <v>1</v>
      </c>
      <c r="J62" s="92">
        <f>+[1]EVALUACION!J63</f>
        <v>2</v>
      </c>
      <c r="K62" s="92">
        <f t="shared" si="0"/>
        <v>3</v>
      </c>
      <c r="L62" s="92" t="str">
        <f t="shared" si="3"/>
        <v>BAJO</v>
      </c>
      <c r="M62" s="92" t="s">
        <v>182</v>
      </c>
      <c r="N62" s="121" t="s">
        <v>284</v>
      </c>
      <c r="O62" s="121" t="s">
        <v>285</v>
      </c>
      <c r="P62" s="121" t="s">
        <v>235</v>
      </c>
      <c r="Q62" s="121" t="s">
        <v>286</v>
      </c>
      <c r="R62" s="35" t="s">
        <v>287</v>
      </c>
    </row>
    <row r="63" spans="2:18" s="26" customFormat="1" ht="141.75" customHeight="1" x14ac:dyDescent="0.2">
      <c r="B63" s="120" t="str">
        <f>+EVALUACION!B64</f>
        <v>EJECUCIÓN</v>
      </c>
      <c r="C63" s="272" t="str">
        <f>+EVALUACION!C64</f>
        <v>Cambios significativos en los diseños emitidas por la consultoría</v>
      </c>
      <c r="D63" s="272"/>
      <c r="E63" s="272"/>
      <c r="F63" s="272"/>
      <c r="G63" s="273" t="s">
        <v>288</v>
      </c>
      <c r="H63" s="273"/>
      <c r="I63" s="92">
        <v>2</v>
      </c>
      <c r="J63" s="92">
        <f>+[1]EVALUACION!J64</f>
        <v>3</v>
      </c>
      <c r="K63" s="92">
        <f t="shared" si="0"/>
        <v>5</v>
      </c>
      <c r="L63" s="92" t="str">
        <f t="shared" si="3"/>
        <v>MEDIO</v>
      </c>
      <c r="M63" s="92" t="s">
        <v>182</v>
      </c>
      <c r="N63" s="121" t="s">
        <v>284</v>
      </c>
      <c r="O63" s="121" t="s">
        <v>285</v>
      </c>
      <c r="P63" s="121" t="s">
        <v>235</v>
      </c>
      <c r="Q63" s="121" t="s">
        <v>289</v>
      </c>
      <c r="R63" s="35" t="s">
        <v>290</v>
      </c>
    </row>
    <row r="64" spans="2:18" s="26" customFormat="1" ht="93" customHeight="1" x14ac:dyDescent="0.2">
      <c r="B64" s="120" t="str">
        <f>+EVALUACION!B65</f>
        <v>EJECUCIÓN</v>
      </c>
      <c r="C64" s="272" t="str">
        <f>+EVALUACION!C65</f>
        <v>Incumplimiento derivado del trámite de los permisos con autoridades ambientales, la obtención de los mismos, paz y salvos</v>
      </c>
      <c r="D64" s="272"/>
      <c r="E64" s="272"/>
      <c r="F64" s="272"/>
      <c r="G64" s="273" t="s">
        <v>291</v>
      </c>
      <c r="H64" s="273"/>
      <c r="I64" s="92">
        <v>2</v>
      </c>
      <c r="J64" s="92">
        <f>+[1]EVALUACION!J65</f>
        <v>2</v>
      </c>
      <c r="K64" s="92">
        <f t="shared" si="0"/>
        <v>4</v>
      </c>
      <c r="L64" s="92" t="str">
        <f t="shared" si="3"/>
        <v>BAJO</v>
      </c>
      <c r="M64" s="92" t="s">
        <v>182</v>
      </c>
      <c r="N64" s="121" t="s">
        <v>292</v>
      </c>
      <c r="O64" s="121" t="s">
        <v>285</v>
      </c>
      <c r="P64" s="121" t="s">
        <v>190</v>
      </c>
      <c r="Q64" s="121" t="s">
        <v>293</v>
      </c>
      <c r="R64" s="121" t="s">
        <v>294</v>
      </c>
    </row>
    <row r="65" spans="2:23" ht="12.75" customHeight="1" x14ac:dyDescent="0.2">
      <c r="B65" s="82"/>
      <c r="C65" s="83"/>
      <c r="D65" s="83"/>
      <c r="E65" s="83"/>
      <c r="F65" s="83"/>
      <c r="G65" s="83"/>
      <c r="H65" s="83"/>
      <c r="I65" s="83"/>
      <c r="J65" s="83"/>
      <c r="K65" s="83"/>
      <c r="L65" s="83"/>
      <c r="M65" s="83"/>
      <c r="N65" s="83"/>
      <c r="O65" s="83"/>
      <c r="P65" s="83"/>
      <c r="Q65" s="83"/>
      <c r="R65" s="3"/>
    </row>
    <row r="66" spans="2:23" x14ac:dyDescent="0.2">
      <c r="B66" s="82"/>
      <c r="C66" s="306" t="s">
        <v>155</v>
      </c>
      <c r="D66" s="306"/>
      <c r="E66" s="306"/>
      <c r="F66" s="306"/>
      <c r="G66" s="83"/>
      <c r="H66" s="230" t="s">
        <v>295</v>
      </c>
      <c r="I66" s="230"/>
      <c r="J66" s="230"/>
      <c r="K66" s="230"/>
      <c r="L66" s="122"/>
      <c r="M66" s="122"/>
      <c r="N66" s="122"/>
      <c r="O66" s="122"/>
      <c r="P66" s="122"/>
      <c r="Q66" s="122"/>
      <c r="R66" s="3"/>
    </row>
    <row r="67" spans="2:23" ht="19.5" customHeight="1" x14ac:dyDescent="0.2">
      <c r="B67" s="245" t="s">
        <v>129</v>
      </c>
      <c r="C67" s="289" t="s">
        <v>130</v>
      </c>
      <c r="D67" s="291"/>
      <c r="E67" s="290"/>
      <c r="F67" s="101" t="s">
        <v>131</v>
      </c>
      <c r="G67" s="83"/>
      <c r="H67" s="289" t="s">
        <v>132</v>
      </c>
      <c r="I67" s="290"/>
      <c r="J67" s="289" t="s">
        <v>131</v>
      </c>
      <c r="K67" s="290"/>
      <c r="L67" s="106"/>
      <c r="M67" s="106"/>
      <c r="N67" s="230" t="s">
        <v>155</v>
      </c>
      <c r="O67" s="230"/>
      <c r="P67" s="230"/>
      <c r="Q67" s="106"/>
      <c r="R67" s="3"/>
    </row>
    <row r="68" spans="2:23" ht="21" customHeight="1" x14ac:dyDescent="0.2">
      <c r="B68" s="245"/>
      <c r="C68" s="292" t="s">
        <v>133</v>
      </c>
      <c r="D68" s="293"/>
      <c r="E68" s="294"/>
      <c r="F68" s="103">
        <v>1</v>
      </c>
      <c r="G68" s="83"/>
      <c r="H68" s="292" t="s">
        <v>134</v>
      </c>
      <c r="I68" s="294"/>
      <c r="J68" s="292">
        <v>1</v>
      </c>
      <c r="K68" s="294"/>
      <c r="L68" s="106"/>
      <c r="M68" s="106"/>
      <c r="N68" s="275" t="s">
        <v>143</v>
      </c>
      <c r="O68" s="277"/>
      <c r="P68" s="115" t="s">
        <v>154</v>
      </c>
      <c r="Q68" s="106"/>
      <c r="R68" s="3"/>
    </row>
    <row r="69" spans="2:23" ht="15.75" customHeight="1" x14ac:dyDescent="0.2">
      <c r="B69" s="245"/>
      <c r="C69" s="292" t="s">
        <v>135</v>
      </c>
      <c r="D69" s="293"/>
      <c r="E69" s="294"/>
      <c r="F69" s="103">
        <v>2</v>
      </c>
      <c r="G69" s="83"/>
      <c r="H69" s="292" t="s">
        <v>136</v>
      </c>
      <c r="I69" s="294"/>
      <c r="J69" s="292">
        <v>2</v>
      </c>
      <c r="K69" s="294"/>
      <c r="L69" s="106"/>
      <c r="M69" s="106"/>
      <c r="N69" s="282" t="s">
        <v>156</v>
      </c>
      <c r="O69" s="283"/>
      <c r="P69" s="116" t="s">
        <v>157</v>
      </c>
      <c r="Q69" s="106"/>
      <c r="R69" s="3"/>
      <c r="T69" s="5"/>
      <c r="U69" s="5"/>
      <c r="V69" s="5"/>
      <c r="W69" s="5"/>
    </row>
    <row r="70" spans="2:23" ht="24.75" customHeight="1" x14ac:dyDescent="0.2">
      <c r="B70" s="245"/>
      <c r="C70" s="292" t="s">
        <v>137</v>
      </c>
      <c r="D70" s="293"/>
      <c r="E70" s="294"/>
      <c r="F70" s="103">
        <v>3</v>
      </c>
      <c r="G70" s="83"/>
      <c r="H70" s="292" t="s">
        <v>138</v>
      </c>
      <c r="I70" s="294"/>
      <c r="J70" s="292">
        <v>3</v>
      </c>
      <c r="K70" s="294"/>
      <c r="L70" s="106"/>
      <c r="M70" s="106"/>
      <c r="N70" s="242" t="s">
        <v>158</v>
      </c>
      <c r="O70" s="274"/>
      <c r="P70" s="116" t="s">
        <v>159</v>
      </c>
      <c r="Q70" s="106"/>
      <c r="R70" s="3"/>
    </row>
    <row r="71" spans="2:23" ht="18" customHeight="1" x14ac:dyDescent="0.2">
      <c r="B71" s="245"/>
      <c r="C71" s="292" t="s">
        <v>139</v>
      </c>
      <c r="D71" s="293"/>
      <c r="E71" s="294"/>
      <c r="F71" s="103">
        <v>4</v>
      </c>
      <c r="G71" s="83"/>
      <c r="H71" s="292" t="s">
        <v>140</v>
      </c>
      <c r="I71" s="294"/>
      <c r="J71" s="292">
        <v>4</v>
      </c>
      <c r="K71" s="294"/>
      <c r="L71" s="106"/>
      <c r="M71" s="106"/>
      <c r="N71" s="285">
        <v>5</v>
      </c>
      <c r="O71" s="286"/>
      <c r="P71" s="116" t="s">
        <v>160</v>
      </c>
      <c r="Q71" s="106"/>
      <c r="R71" s="3"/>
    </row>
    <row r="72" spans="2:23" ht="21" customHeight="1" thickBot="1" x14ac:dyDescent="0.25">
      <c r="B72" s="245"/>
      <c r="C72" s="292" t="s">
        <v>141</v>
      </c>
      <c r="D72" s="293"/>
      <c r="E72" s="294"/>
      <c r="F72" s="103">
        <v>5</v>
      </c>
      <c r="G72" s="83"/>
      <c r="H72" s="292" t="s">
        <v>142</v>
      </c>
      <c r="I72" s="294"/>
      <c r="J72" s="292">
        <v>5</v>
      </c>
      <c r="K72" s="294"/>
      <c r="L72" s="106"/>
      <c r="M72" s="106"/>
      <c r="N72" s="304" t="s">
        <v>161</v>
      </c>
      <c r="O72" s="305"/>
      <c r="P72" s="123" t="s">
        <v>162</v>
      </c>
      <c r="Q72" s="106"/>
      <c r="R72" s="3"/>
    </row>
    <row r="73" spans="2:23" x14ac:dyDescent="0.2">
      <c r="B73" s="82"/>
      <c r="C73" s="83"/>
      <c r="D73" s="83"/>
      <c r="E73" s="83"/>
      <c r="F73" s="83"/>
      <c r="G73" s="83"/>
      <c r="H73" s="83"/>
      <c r="I73" s="83"/>
      <c r="J73" s="83"/>
      <c r="K73" s="83"/>
      <c r="L73" s="83"/>
      <c r="M73" s="83"/>
      <c r="N73" s="83"/>
      <c r="O73" s="83"/>
      <c r="P73" s="83"/>
      <c r="Q73" s="83"/>
      <c r="R73" s="3"/>
    </row>
    <row r="74" spans="2:23" ht="18" customHeight="1" x14ac:dyDescent="0.2">
      <c r="B74" s="82"/>
      <c r="C74" s="230" t="s">
        <v>143</v>
      </c>
      <c r="D74" s="230"/>
      <c r="E74" s="230"/>
      <c r="F74" s="230"/>
      <c r="G74" s="230"/>
      <c r="H74" s="230"/>
      <c r="I74" s="230"/>
      <c r="J74" s="230"/>
      <c r="K74" s="230"/>
      <c r="L74" s="230"/>
      <c r="M74" s="230"/>
      <c r="N74" s="230"/>
      <c r="O74" s="230"/>
      <c r="P74" s="230"/>
      <c r="Q74" s="230"/>
      <c r="R74" s="3"/>
    </row>
    <row r="75" spans="2:23" ht="68.25" customHeight="1" x14ac:dyDescent="0.2">
      <c r="B75" s="82"/>
      <c r="C75" s="292" t="s">
        <v>144</v>
      </c>
      <c r="D75" s="293"/>
      <c r="E75" s="293"/>
      <c r="F75" s="294"/>
      <c r="G75" s="292" t="s">
        <v>145</v>
      </c>
      <c r="H75" s="294"/>
      <c r="I75" s="292" t="s">
        <v>146</v>
      </c>
      <c r="J75" s="293"/>
      <c r="K75" s="294"/>
      <c r="L75" s="292" t="s">
        <v>147</v>
      </c>
      <c r="M75" s="294"/>
      <c r="N75" s="292" t="s">
        <v>115</v>
      </c>
      <c r="O75" s="294"/>
      <c r="P75" s="292" t="s">
        <v>110</v>
      </c>
      <c r="Q75" s="294"/>
      <c r="R75" s="3"/>
    </row>
    <row r="76" spans="2:23" ht="60" customHeight="1" x14ac:dyDescent="0.2">
      <c r="B76" s="82"/>
      <c r="C76" s="292" t="s">
        <v>148</v>
      </c>
      <c r="D76" s="293"/>
      <c r="E76" s="293"/>
      <c r="F76" s="294"/>
      <c r="G76" s="292" t="s">
        <v>149</v>
      </c>
      <c r="H76" s="294"/>
      <c r="I76" s="292" t="s">
        <v>150</v>
      </c>
      <c r="J76" s="293"/>
      <c r="K76" s="294"/>
      <c r="L76" s="292" t="s">
        <v>151</v>
      </c>
      <c r="M76" s="294"/>
      <c r="N76" s="292" t="s">
        <v>152</v>
      </c>
      <c r="O76" s="294"/>
      <c r="P76" s="292" t="s">
        <v>153</v>
      </c>
      <c r="Q76" s="294"/>
      <c r="R76" s="3"/>
    </row>
    <row r="77" spans="2:23" x14ac:dyDescent="0.2">
      <c r="B77" s="82"/>
      <c r="C77" s="296" t="s">
        <v>130</v>
      </c>
      <c r="D77" s="297"/>
      <c r="E77" s="298"/>
      <c r="F77" s="302" t="s">
        <v>131</v>
      </c>
      <c r="G77" s="275" t="s">
        <v>134</v>
      </c>
      <c r="H77" s="277"/>
      <c r="I77" s="275" t="s">
        <v>136</v>
      </c>
      <c r="J77" s="276"/>
      <c r="K77" s="277"/>
      <c r="L77" s="275" t="s">
        <v>138</v>
      </c>
      <c r="M77" s="277"/>
      <c r="N77" s="275" t="s">
        <v>140</v>
      </c>
      <c r="O77" s="277"/>
      <c r="P77" s="289" t="s">
        <v>142</v>
      </c>
      <c r="Q77" s="290"/>
      <c r="R77" s="3"/>
    </row>
    <row r="78" spans="2:23" x14ac:dyDescent="0.2">
      <c r="B78" s="82"/>
      <c r="C78" s="299"/>
      <c r="D78" s="300"/>
      <c r="E78" s="301"/>
      <c r="F78" s="303"/>
      <c r="G78" s="278">
        <v>1</v>
      </c>
      <c r="H78" s="279"/>
      <c r="I78" s="278">
        <v>2</v>
      </c>
      <c r="J78" s="288"/>
      <c r="K78" s="279"/>
      <c r="L78" s="278">
        <v>3</v>
      </c>
      <c r="M78" s="279"/>
      <c r="N78" s="278">
        <v>4</v>
      </c>
      <c r="O78" s="279"/>
      <c r="P78" s="278">
        <v>5</v>
      </c>
      <c r="Q78" s="279"/>
      <c r="R78" s="3"/>
    </row>
    <row r="79" spans="2:23" ht="19.5" customHeight="1" x14ac:dyDescent="0.2">
      <c r="B79" s="82"/>
      <c r="C79" s="292" t="s">
        <v>133</v>
      </c>
      <c r="D79" s="293"/>
      <c r="E79" s="294"/>
      <c r="F79" s="110">
        <v>1</v>
      </c>
      <c r="G79" s="280">
        <v>2</v>
      </c>
      <c r="H79" s="281"/>
      <c r="I79" s="280">
        <v>3</v>
      </c>
      <c r="J79" s="284"/>
      <c r="K79" s="281"/>
      <c r="L79" s="280">
        <v>4</v>
      </c>
      <c r="M79" s="281"/>
      <c r="N79" s="285">
        <v>5</v>
      </c>
      <c r="O79" s="286"/>
      <c r="P79" s="242">
        <v>6</v>
      </c>
      <c r="Q79" s="274"/>
      <c r="R79" s="3"/>
    </row>
    <row r="80" spans="2:23" ht="21.75" customHeight="1" x14ac:dyDescent="0.2">
      <c r="B80" s="82"/>
      <c r="C80" s="292" t="s">
        <v>135</v>
      </c>
      <c r="D80" s="293"/>
      <c r="E80" s="294"/>
      <c r="F80" s="110">
        <v>2</v>
      </c>
      <c r="G80" s="280">
        <v>3</v>
      </c>
      <c r="H80" s="281"/>
      <c r="I80" s="280">
        <v>4</v>
      </c>
      <c r="J80" s="284"/>
      <c r="K80" s="281"/>
      <c r="L80" s="285">
        <v>5</v>
      </c>
      <c r="M80" s="286"/>
      <c r="N80" s="242">
        <v>6</v>
      </c>
      <c r="O80" s="274"/>
      <c r="P80" s="242">
        <v>7</v>
      </c>
      <c r="Q80" s="274"/>
      <c r="R80" s="3"/>
    </row>
    <row r="81" spans="2:18" ht="21" customHeight="1" x14ac:dyDescent="0.2">
      <c r="B81" s="82"/>
      <c r="C81" s="292" t="s">
        <v>137</v>
      </c>
      <c r="D81" s="293"/>
      <c r="E81" s="294"/>
      <c r="F81" s="110">
        <v>3</v>
      </c>
      <c r="G81" s="280">
        <v>4</v>
      </c>
      <c r="H81" s="281"/>
      <c r="I81" s="285">
        <v>5</v>
      </c>
      <c r="J81" s="295"/>
      <c r="K81" s="286"/>
      <c r="L81" s="242">
        <v>6</v>
      </c>
      <c r="M81" s="274"/>
      <c r="N81" s="242">
        <v>7</v>
      </c>
      <c r="O81" s="274"/>
      <c r="P81" s="282">
        <v>8</v>
      </c>
      <c r="Q81" s="283"/>
      <c r="R81" s="3"/>
    </row>
    <row r="82" spans="2:18" ht="21" customHeight="1" x14ac:dyDescent="0.2">
      <c r="B82" s="82"/>
      <c r="C82" s="292" t="s">
        <v>139</v>
      </c>
      <c r="D82" s="293"/>
      <c r="E82" s="294"/>
      <c r="F82" s="110">
        <v>4</v>
      </c>
      <c r="G82" s="285">
        <v>5</v>
      </c>
      <c r="H82" s="286"/>
      <c r="I82" s="242">
        <v>6</v>
      </c>
      <c r="J82" s="287"/>
      <c r="K82" s="274"/>
      <c r="L82" s="242">
        <v>7</v>
      </c>
      <c r="M82" s="274"/>
      <c r="N82" s="282">
        <v>8</v>
      </c>
      <c r="O82" s="283"/>
      <c r="P82" s="282">
        <v>9</v>
      </c>
      <c r="Q82" s="283"/>
      <c r="R82" s="3"/>
    </row>
    <row r="83" spans="2:18" ht="21" customHeight="1" x14ac:dyDescent="0.2">
      <c r="B83" s="82"/>
      <c r="C83" s="292" t="s">
        <v>141</v>
      </c>
      <c r="D83" s="293"/>
      <c r="E83" s="294"/>
      <c r="F83" s="110">
        <v>5</v>
      </c>
      <c r="G83" s="242">
        <v>6</v>
      </c>
      <c r="H83" s="274"/>
      <c r="I83" s="242">
        <v>7</v>
      </c>
      <c r="J83" s="287"/>
      <c r="K83" s="274"/>
      <c r="L83" s="282">
        <v>8</v>
      </c>
      <c r="M83" s="283"/>
      <c r="N83" s="282">
        <v>9</v>
      </c>
      <c r="O83" s="283"/>
      <c r="P83" s="282">
        <v>10</v>
      </c>
      <c r="Q83" s="283"/>
      <c r="R83" s="3"/>
    </row>
    <row r="84" spans="2:18" ht="13.5" thickBot="1" x14ac:dyDescent="0.25">
      <c r="B84" s="85"/>
      <c r="C84" s="86"/>
      <c r="D84" s="86"/>
      <c r="E84" s="86"/>
      <c r="F84" s="86"/>
      <c r="G84" s="86"/>
      <c r="H84" s="86"/>
      <c r="I84" s="86"/>
      <c r="J84" s="86"/>
      <c r="K84" s="86"/>
      <c r="L84" s="86"/>
      <c r="M84" s="86"/>
      <c r="N84" s="86"/>
      <c r="O84" s="86"/>
      <c r="P84" s="86"/>
      <c r="Q84" s="86"/>
      <c r="R84" s="9"/>
    </row>
  </sheetData>
  <mergeCells count="190">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G27:H27"/>
    <mergeCell ref="C28:F28"/>
    <mergeCell ref="G28:H28"/>
    <mergeCell ref="C26:F26"/>
    <mergeCell ref="G26:H26"/>
    <mergeCell ref="B6:R6"/>
    <mergeCell ref="B7:R7"/>
    <mergeCell ref="G16:H16"/>
    <mergeCell ref="G15:H15"/>
    <mergeCell ref="C21:F21"/>
    <mergeCell ref="G21:H21"/>
    <mergeCell ref="C22:F22"/>
    <mergeCell ref="G22:H22"/>
    <mergeCell ref="C23:F23"/>
    <mergeCell ref="G23:H23"/>
    <mergeCell ref="C24:F24"/>
    <mergeCell ref="G24:H24"/>
    <mergeCell ref="P75:Q75"/>
    <mergeCell ref="P76:Q76"/>
    <mergeCell ref="L77:M77"/>
    <mergeCell ref="I83:K83"/>
    <mergeCell ref="P83:Q83"/>
    <mergeCell ref="N83:O83"/>
    <mergeCell ref="G80:H80"/>
    <mergeCell ref="C25:F25"/>
    <mergeCell ref="G25:H25"/>
    <mergeCell ref="G30:H30"/>
    <mergeCell ref="C31:F31"/>
    <mergeCell ref="G31:H31"/>
    <mergeCell ref="C32:F32"/>
    <mergeCell ref="G32:H32"/>
    <mergeCell ref="C82:E82"/>
    <mergeCell ref="G81:H81"/>
    <mergeCell ref="G82:H82"/>
    <mergeCell ref="G29:H29"/>
    <mergeCell ref="C30:F30"/>
    <mergeCell ref="H68:I68"/>
    <mergeCell ref="C66:F66"/>
    <mergeCell ref="H66:K66"/>
    <mergeCell ref="C29:F29"/>
    <mergeCell ref="C27:F27"/>
    <mergeCell ref="G75:H75"/>
    <mergeCell ref="G76:H76"/>
    <mergeCell ref="I75:K75"/>
    <mergeCell ref="I76:K76"/>
    <mergeCell ref="J68:K68"/>
    <mergeCell ref="C69:E69"/>
    <mergeCell ref="H69:I69"/>
    <mergeCell ref="C83:E83"/>
    <mergeCell ref="N67:P67"/>
    <mergeCell ref="N68:O68"/>
    <mergeCell ref="N69:O69"/>
    <mergeCell ref="C70:E70"/>
    <mergeCell ref="H70:I70"/>
    <mergeCell ref="J70:K70"/>
    <mergeCell ref="J67:K67"/>
    <mergeCell ref="C68:E68"/>
    <mergeCell ref="J69:K69"/>
    <mergeCell ref="N70:O70"/>
    <mergeCell ref="N75:O75"/>
    <mergeCell ref="N76:O76"/>
    <mergeCell ref="L75:M75"/>
    <mergeCell ref="L76:M76"/>
    <mergeCell ref="N71:O71"/>
    <mergeCell ref="N72:O72"/>
    <mergeCell ref="P78:Q78"/>
    <mergeCell ref="I78:K78"/>
    <mergeCell ref="I79:K79"/>
    <mergeCell ref="N77:O77"/>
    <mergeCell ref="P77:Q77"/>
    <mergeCell ref="P81:Q81"/>
    <mergeCell ref="P82:Q82"/>
    <mergeCell ref="B67:B72"/>
    <mergeCell ref="C67:E67"/>
    <mergeCell ref="H67:I67"/>
    <mergeCell ref="C79:E79"/>
    <mergeCell ref="C80:E80"/>
    <mergeCell ref="C81:E81"/>
    <mergeCell ref="C75:F75"/>
    <mergeCell ref="C76:F76"/>
    <mergeCell ref="I81:K81"/>
    <mergeCell ref="C71:E71"/>
    <mergeCell ref="C72:E72"/>
    <mergeCell ref="H72:I72"/>
    <mergeCell ref="J72:K72"/>
    <mergeCell ref="C77:E78"/>
    <mergeCell ref="J71:K71"/>
    <mergeCell ref="F77:F78"/>
    <mergeCell ref="H71:I71"/>
    <mergeCell ref="L83:M83"/>
    <mergeCell ref="L81:M81"/>
    <mergeCell ref="L78:M78"/>
    <mergeCell ref="G83:H83"/>
    <mergeCell ref="I80:K80"/>
    <mergeCell ref="N78:O78"/>
    <mergeCell ref="N79:O79"/>
    <mergeCell ref="N80:O80"/>
    <mergeCell ref="N81:O81"/>
    <mergeCell ref="N82:O82"/>
    <mergeCell ref="L82:M82"/>
    <mergeCell ref="L79:M79"/>
    <mergeCell ref="L80:M80"/>
    <mergeCell ref="I82:K82"/>
    <mergeCell ref="C74:Q74"/>
    <mergeCell ref="G77:H77"/>
    <mergeCell ref="G78:H78"/>
    <mergeCell ref="G79:H79"/>
    <mergeCell ref="C33:F33"/>
    <mergeCell ref="G33:H33"/>
    <mergeCell ref="C34:F34"/>
    <mergeCell ref="G34:H34"/>
    <mergeCell ref="C35:F35"/>
    <mergeCell ref="G35:H35"/>
    <mergeCell ref="C36:F36"/>
    <mergeCell ref="G36:H36"/>
    <mergeCell ref="C37:F37"/>
    <mergeCell ref="G37:H37"/>
    <mergeCell ref="C38:F38"/>
    <mergeCell ref="G38:H38"/>
    <mergeCell ref="C39:F39"/>
    <mergeCell ref="G39:H39"/>
    <mergeCell ref="C40:F40"/>
    <mergeCell ref="G40:H40"/>
    <mergeCell ref="P79:Q79"/>
    <mergeCell ref="C52:F52"/>
    <mergeCell ref="G52:H52"/>
    <mergeCell ref="C53:F53"/>
    <mergeCell ref="P80:Q80"/>
    <mergeCell ref="I77:K77"/>
    <mergeCell ref="C41:F41"/>
    <mergeCell ref="G41:H41"/>
    <mergeCell ref="C42:F42"/>
    <mergeCell ref="G42:H42"/>
    <mergeCell ref="C43:F43"/>
    <mergeCell ref="G43:H43"/>
    <mergeCell ref="C44:F44"/>
    <mergeCell ref="G44:H44"/>
    <mergeCell ref="C45:F45"/>
    <mergeCell ref="G45:H45"/>
    <mergeCell ref="C46:F46"/>
    <mergeCell ref="G46:H46"/>
    <mergeCell ref="C47:F47"/>
    <mergeCell ref="G47:H47"/>
    <mergeCell ref="C48:F48"/>
    <mergeCell ref="G48:H48"/>
    <mergeCell ref="C49:F49"/>
    <mergeCell ref="G49:H49"/>
    <mergeCell ref="C50:F50"/>
    <mergeCell ref="G50:H50"/>
    <mergeCell ref="C51:F51"/>
    <mergeCell ref="G51:H51"/>
    <mergeCell ref="G53:H53"/>
    <mergeCell ref="C54:F54"/>
    <mergeCell ref="G54:H54"/>
    <mergeCell ref="C55:F55"/>
    <mergeCell ref="G55:H55"/>
    <mergeCell ref="C61:F61"/>
    <mergeCell ref="G61:H61"/>
    <mergeCell ref="C62:F62"/>
    <mergeCell ref="G62:H62"/>
    <mergeCell ref="C63:F63"/>
    <mergeCell ref="G63:H63"/>
    <mergeCell ref="C64:F64"/>
    <mergeCell ref="G64:H64"/>
    <mergeCell ref="C56:F56"/>
    <mergeCell ref="G56:H56"/>
    <mergeCell ref="C57:F57"/>
    <mergeCell ref="G57:H57"/>
    <mergeCell ref="C58:F58"/>
    <mergeCell ref="G58:H58"/>
    <mergeCell ref="C59:F59"/>
    <mergeCell ref="G59:H59"/>
    <mergeCell ref="C60:F60"/>
    <mergeCell ref="G60:H60"/>
  </mergeCells>
  <conditionalFormatting sqref="J16:K64">
    <cfRule type="expression" dxfId="15" priority="1" stopIfTrue="1">
      <formula>"""bajo"""</formula>
    </cfRule>
  </conditionalFormatting>
  <conditionalFormatting sqref="L16:L64">
    <cfRule type="cellIs" dxfId="14" priority="27" stopIfTrue="1" operator="equal">
      <formula>"EXTREMO"</formula>
    </cfRule>
    <cfRule type="cellIs" dxfId="13" priority="28" stopIfTrue="1" operator="equal">
      <formula>"ALTO"</formula>
    </cfRule>
    <cfRule type="cellIs" dxfId="12" priority="29" stopIfTrue="1" operator="equal">
      <formula>"MEDIO"</formula>
    </cfRule>
    <cfRule type="cellIs" dxfId="11" priority="30" stopIfTrue="1" operator="equal">
      <formula>"BAJO"</formula>
    </cfRule>
  </conditionalFormatting>
  <conditionalFormatting sqref="M16:Q40 M41:P41 M42:Q64">
    <cfRule type="expression" dxfId="10" priority="32" stopIfTrue="1">
      <formula>"""bajo"""</formula>
    </cfRule>
  </conditionalFormatting>
  <conditionalFormatting sqref="R16:R28">
    <cfRule type="expression" dxfId="9" priority="3" stopIfTrue="1">
      <formula>"""bajo"""</formula>
    </cfRule>
  </conditionalFormatting>
  <conditionalFormatting sqref="R64">
    <cfRule type="expression" dxfId="8" priority="2"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8"/>
  <sheetViews>
    <sheetView showGridLines="0" zoomScale="70" zoomScaleNormal="70" zoomScaleSheetLayoutView="25" zoomScalePageLayoutView="70" workbookViewId="0">
      <selection activeCell="B6" sqref="B6:X6"/>
    </sheetView>
  </sheetViews>
  <sheetFormatPr baseColWidth="10" defaultColWidth="11.42578125" defaultRowHeight="14.25" x14ac:dyDescent="0.2"/>
  <cols>
    <col min="1" max="1" width="4.28515625" style="15" customWidth="1"/>
    <col min="2" max="2" width="48.85546875" style="15" customWidth="1"/>
    <col min="3" max="3" width="42" style="15" customWidth="1"/>
    <col min="4" max="4" width="17.7109375" style="15" customWidth="1"/>
    <col min="5" max="5" width="22.42578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7.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1.42578125" style="15"/>
    <col min="22" max="22" width="10.85546875" style="15" customWidth="1"/>
    <col min="23" max="23" width="15.7109375" style="15" customWidth="1"/>
    <col min="24" max="24" width="13.85546875" style="15" customWidth="1"/>
    <col min="25" max="16384" width="11.42578125" style="15"/>
  </cols>
  <sheetData>
    <row r="1" spans="2:24" s="13" customFormat="1" x14ac:dyDescent="0.2">
      <c r="S1" s="14"/>
    </row>
    <row r="2" spans="2:24" s="13" customFormat="1" ht="54" customHeight="1" x14ac:dyDescent="0.2">
      <c r="B2" s="155"/>
      <c r="C2" s="156" t="s">
        <v>14</v>
      </c>
      <c r="D2" s="156"/>
      <c r="E2" s="156"/>
      <c r="F2" s="156"/>
      <c r="G2" s="156"/>
      <c r="H2" s="156"/>
      <c r="I2" s="156"/>
      <c r="J2" s="156"/>
      <c r="K2" s="156"/>
      <c r="L2" s="156"/>
      <c r="M2" s="156"/>
      <c r="N2" s="156"/>
      <c r="O2" s="156"/>
      <c r="P2" s="156"/>
      <c r="Q2" s="156"/>
      <c r="R2" s="156"/>
      <c r="S2" s="156"/>
      <c r="T2" s="156"/>
      <c r="U2" s="156"/>
      <c r="V2" s="156"/>
      <c r="W2" s="133" t="s">
        <v>1</v>
      </c>
      <c r="X2" s="134"/>
    </row>
    <row r="3" spans="2:24" s="13" customFormat="1" ht="31.5" customHeight="1" x14ac:dyDescent="0.2">
      <c r="B3" s="155"/>
      <c r="C3" s="156"/>
      <c r="D3" s="156"/>
      <c r="E3" s="156"/>
      <c r="F3" s="156"/>
      <c r="G3" s="156"/>
      <c r="H3" s="156"/>
      <c r="I3" s="156"/>
      <c r="J3" s="156"/>
      <c r="K3" s="156"/>
      <c r="L3" s="156"/>
      <c r="M3" s="156"/>
      <c r="N3" s="156"/>
      <c r="O3" s="156"/>
      <c r="P3" s="156"/>
      <c r="Q3" s="156"/>
      <c r="R3" s="156"/>
      <c r="S3" s="156"/>
      <c r="T3" s="156"/>
      <c r="U3" s="156"/>
      <c r="V3" s="156"/>
      <c r="W3" s="135"/>
      <c r="X3" s="136"/>
    </row>
    <row r="4" spans="2:24" s="13" customFormat="1" ht="47.25" customHeight="1" x14ac:dyDescent="0.2">
      <c r="B4" s="155"/>
      <c r="C4" s="156"/>
      <c r="D4" s="156"/>
      <c r="E4" s="156"/>
      <c r="F4" s="156"/>
      <c r="G4" s="156"/>
      <c r="H4" s="156"/>
      <c r="I4" s="156"/>
      <c r="J4" s="156"/>
      <c r="K4" s="156"/>
      <c r="L4" s="156"/>
      <c r="M4" s="156"/>
      <c r="N4" s="156"/>
      <c r="O4" s="156"/>
      <c r="P4" s="156"/>
      <c r="Q4" s="156"/>
      <c r="R4" s="156"/>
      <c r="S4" s="156"/>
      <c r="T4" s="156"/>
      <c r="U4" s="156"/>
      <c r="V4" s="156"/>
      <c r="W4" s="137"/>
      <c r="X4" s="138"/>
    </row>
    <row r="5" spans="2:24" s="13" customFormat="1" ht="32.25" customHeight="1" thickBot="1" x14ac:dyDescent="0.25">
      <c r="B5" s="36"/>
      <c r="C5" s="36"/>
      <c r="D5" s="36"/>
      <c r="E5" s="36"/>
      <c r="F5" s="36"/>
      <c r="G5" s="36"/>
      <c r="H5" s="36"/>
      <c r="I5" s="36"/>
      <c r="J5" s="36"/>
      <c r="K5" s="36"/>
      <c r="L5" s="36"/>
      <c r="M5" s="36"/>
      <c r="N5" s="36"/>
      <c r="O5" s="36"/>
      <c r="P5" s="36"/>
      <c r="Q5" s="36"/>
      <c r="R5" s="36"/>
      <c r="S5" s="37"/>
      <c r="T5" s="36"/>
      <c r="U5" s="36"/>
      <c r="V5" s="36"/>
      <c r="W5" s="36"/>
      <c r="X5" s="36"/>
    </row>
    <row r="6" spans="2:24" ht="144" customHeight="1" x14ac:dyDescent="0.2">
      <c r="B6" s="168" t="str">
        <f>+EVALUACION!B6</f>
        <v>Objeto Contractual: 
REALIZAR INTERVENTORÍA TÉCNICA, ADMINISTRATIVA, FINANCIERA, CONTABLE, LEGAL, AMBIENTAL Y SST, AL CONTRATO DE OBRA CUYO OBJETO ES: “CONTRATAR LA ELABORACIÓN DE LOS ESTUDIOS, DISEÑOS Y DEMÁS TRÁMITES DE APROBACIÓN A MONTO FIJO Y LAS OBRAS DE CONSTRUCCIÓN BAJO EL SISTEMA DE PRECIOS UNITARIOS A MONTO AGOTABLE DE UN PARQUE EN LA LOCALIDAD DE BOSA”.</v>
      </c>
      <c r="C6" s="169"/>
      <c r="D6" s="169"/>
      <c r="E6" s="169"/>
      <c r="F6" s="169"/>
      <c r="G6" s="169"/>
      <c r="H6" s="169"/>
      <c r="I6" s="169"/>
      <c r="J6" s="169"/>
      <c r="K6" s="169"/>
      <c r="L6" s="169"/>
      <c r="M6" s="169"/>
      <c r="N6" s="169"/>
      <c r="O6" s="169"/>
      <c r="P6" s="169"/>
      <c r="Q6" s="169"/>
      <c r="R6" s="169"/>
      <c r="S6" s="169"/>
      <c r="T6" s="169"/>
      <c r="U6" s="169"/>
      <c r="V6" s="169"/>
      <c r="W6" s="169"/>
      <c r="X6" s="170"/>
    </row>
    <row r="7" spans="2:24" ht="26.25" customHeight="1" x14ac:dyDescent="0.2">
      <c r="B7" s="139" t="s">
        <v>296</v>
      </c>
      <c r="C7" s="140"/>
      <c r="D7" s="140"/>
      <c r="E7" s="140"/>
      <c r="F7" s="140"/>
      <c r="G7" s="140"/>
      <c r="H7" s="140"/>
      <c r="I7" s="140"/>
      <c r="J7" s="140"/>
      <c r="K7" s="140"/>
      <c r="L7" s="140"/>
      <c r="M7" s="140"/>
      <c r="N7" s="140"/>
      <c r="O7" s="140"/>
      <c r="P7" s="140"/>
      <c r="Q7" s="140"/>
      <c r="R7" s="140"/>
      <c r="S7" s="140"/>
      <c r="T7" s="140"/>
      <c r="U7" s="140"/>
      <c r="V7" s="140"/>
      <c r="W7" s="140"/>
      <c r="X7" s="141"/>
    </row>
    <row r="8" spans="2:24" ht="20.25" customHeight="1" x14ac:dyDescent="0.2">
      <c r="B8" s="139"/>
      <c r="C8" s="140"/>
      <c r="D8" s="140"/>
      <c r="E8" s="140"/>
      <c r="F8" s="140"/>
      <c r="G8" s="140"/>
      <c r="H8" s="140"/>
      <c r="I8" s="140"/>
      <c r="J8" s="140"/>
      <c r="K8" s="140"/>
      <c r="L8" s="140"/>
      <c r="M8" s="140"/>
      <c r="N8" s="140"/>
      <c r="O8" s="140"/>
      <c r="P8" s="140"/>
      <c r="Q8" s="140"/>
      <c r="R8" s="140"/>
      <c r="S8" s="140"/>
      <c r="T8" s="140"/>
      <c r="U8" s="140"/>
      <c r="V8" s="140"/>
      <c r="W8" s="140"/>
      <c r="X8" s="141"/>
    </row>
    <row r="9" spans="2:24" ht="24.75" customHeight="1" thickBot="1" x14ac:dyDescent="0.25">
      <c r="B9" s="166"/>
      <c r="C9" s="167"/>
      <c r="D9" s="167"/>
      <c r="E9" s="167"/>
      <c r="F9" s="167"/>
      <c r="G9" s="167"/>
      <c r="H9" s="167"/>
      <c r="I9" s="167"/>
      <c r="J9" s="167"/>
      <c r="K9" s="167"/>
      <c r="L9" s="167"/>
      <c r="M9" s="167"/>
      <c r="N9" s="167"/>
      <c r="O9" s="167"/>
      <c r="P9" s="167"/>
      <c r="Q9" s="167"/>
      <c r="R9" s="167"/>
      <c r="X9" s="46"/>
    </row>
    <row r="10" spans="2:24" ht="106.5" customHeight="1" thickBot="1" x14ac:dyDescent="0.25">
      <c r="B10" s="27" t="s">
        <v>297</v>
      </c>
      <c r="C10" s="28" t="s">
        <v>95</v>
      </c>
      <c r="D10" s="29" t="s">
        <v>298</v>
      </c>
      <c r="E10" s="29" t="s">
        <v>299</v>
      </c>
      <c r="F10" s="29" t="s">
        <v>300</v>
      </c>
      <c r="G10" s="28" t="s">
        <v>96</v>
      </c>
      <c r="H10" s="29" t="s">
        <v>129</v>
      </c>
      <c r="I10" s="29" t="s">
        <v>98</v>
      </c>
      <c r="J10" s="29" t="s">
        <v>301</v>
      </c>
      <c r="K10" s="29" t="s">
        <v>100</v>
      </c>
      <c r="L10" s="29" t="s">
        <v>302</v>
      </c>
      <c r="M10" s="28" t="s">
        <v>303</v>
      </c>
      <c r="N10" s="28" t="s">
        <v>167</v>
      </c>
      <c r="O10" s="29" t="s">
        <v>129</v>
      </c>
      <c r="P10" s="29" t="s">
        <v>98</v>
      </c>
      <c r="Q10" s="29" t="s">
        <v>301</v>
      </c>
      <c r="R10" s="29" t="s">
        <v>100</v>
      </c>
      <c r="S10" s="28" t="s">
        <v>168</v>
      </c>
      <c r="T10" s="28" t="s">
        <v>169</v>
      </c>
      <c r="U10" s="28" t="s">
        <v>170</v>
      </c>
      <c r="V10" s="28" t="s">
        <v>171</v>
      </c>
      <c r="W10" s="28" t="s">
        <v>304</v>
      </c>
      <c r="X10" s="30" t="s">
        <v>173</v>
      </c>
    </row>
    <row r="11" spans="2:24" ht="106.5" customHeight="1" x14ac:dyDescent="0.2">
      <c r="B11" s="31">
        <v>1</v>
      </c>
      <c r="C11" s="32" t="str">
        <f>+'EVALUACION CON CONTROLES'!C16:F16</f>
        <v>Inadecuada escogencia de la modalidad de contratación</v>
      </c>
      <c r="D11" s="33" t="str">
        <f>+'EVALUACION CON CONTROLES'!B16</f>
        <v>PLANEACIÓN</v>
      </c>
      <c r="E11" s="33" t="str">
        <f>VLOOKUP(C11,'IDENTIFICACION Y ANALISIS'!$B$19:$F$66,3,FALSE)</f>
        <v>General</v>
      </c>
      <c r="F11" s="33" t="str">
        <f>VLOOKUP(C11,'IDENTIFICACION Y ANALISIS'!$B$19:$F$66,4,FALSE)</f>
        <v>Interno</v>
      </c>
      <c r="G11" s="32" t="str">
        <f>+EVALUACION!H17</f>
        <v xml:space="preserve">Afecta el proceso de planeación, al recurrir a ajustes de los documentos precontractuales </v>
      </c>
      <c r="H11" s="32">
        <f>+EVALUACION!I17</f>
        <v>1</v>
      </c>
      <c r="I11" s="32">
        <f>+EVALUACION!J17</f>
        <v>1</v>
      </c>
      <c r="J11" s="32">
        <f>+EVALUACION!K17</f>
        <v>2</v>
      </c>
      <c r="K11" s="33" t="str">
        <f>+EVALUACION!L17</f>
        <v>BAJO</v>
      </c>
      <c r="L11" s="32" t="s">
        <v>305</v>
      </c>
      <c r="M11" s="33">
        <v>100</v>
      </c>
      <c r="N11" s="32" t="str">
        <f>+'EVALUACION CON CONTROLES'!G16</f>
        <v>Revisar en el proceso de planeación, comité de contratación y pre-pliegos que las condiciones contractuales y las modalidades cumplan con los criterios del proyecto</v>
      </c>
      <c r="O11" s="32">
        <f>+'EVALUACION CON CONTROLES'!I16</f>
        <v>1</v>
      </c>
      <c r="P11" s="32">
        <f>+'EVALUACION CON CONTROLES'!J16</f>
        <v>1</v>
      </c>
      <c r="Q11" s="32">
        <f>+'EVALUACION CON CONTROLES'!K16</f>
        <v>2</v>
      </c>
      <c r="R11" s="33" t="str">
        <f>+'EVALUACION CON CONTROLES'!L16</f>
        <v>BAJO</v>
      </c>
      <c r="S11" s="32" t="str">
        <f>+'EVALUACION CON CONTROLES'!M16</f>
        <v xml:space="preserve">NO </v>
      </c>
      <c r="T11" s="32" t="str">
        <f>+'EVALUACION CON CONTROLES'!N16</f>
        <v>Formulador y Contratación</v>
      </c>
      <c r="U11" s="32" t="str">
        <f>+'EVALUACION CON CONTROLES'!O16</f>
        <v>Inicio Fase Planeación</v>
      </c>
      <c r="V11" s="32" t="str">
        <f>+'EVALUACION CON CONTROLES'!P16</f>
        <v>Adjudicación del contrato</v>
      </c>
      <c r="W11" s="32" t="str">
        <f>+'EVALUACION CON CONTROLES'!Q16</f>
        <v xml:space="preserve">Supervisión de las partes involucradas en el proceso, con revisión de los lineamientos de la contratación estatal y lineamientos de los pliegos tipo </v>
      </c>
      <c r="X11" s="34" t="str">
        <f>+'EVALUACION CON CONTROLES'!R16</f>
        <v>Semanalmente</v>
      </c>
    </row>
    <row r="12" spans="2:24" ht="106.5" customHeight="1" x14ac:dyDescent="0.2">
      <c r="B12" s="16">
        <v>2</v>
      </c>
      <c r="C12" s="18" t="str">
        <f>+'EVALUACION CON CONTROLES'!C17:F17</f>
        <v xml:space="preserve">Requisitos habilitantes inapropiados para el proceso de selección </v>
      </c>
      <c r="D12" s="17" t="str">
        <f>+'EVALUACION CON CONTROLES'!B17</f>
        <v>PLANEACIÓN</v>
      </c>
      <c r="E12" s="17" t="str">
        <f>VLOOKUP(C12,'IDENTIFICACION Y ANALISIS'!$B$19:$F$66,3,FALSE)</f>
        <v>General</v>
      </c>
      <c r="F12" s="17" t="str">
        <f>VLOOKUP(C12,'IDENTIFICACION Y ANALISIS'!$B$19:$F$66,4,FALSE)</f>
        <v>Interno</v>
      </c>
      <c r="G12" s="18" t="str">
        <f>+EVALUACION!H18</f>
        <v>Genera una incorrecta selección de proponentes y/o adjudicatarios</v>
      </c>
      <c r="H12" s="18">
        <f>+EVALUACION!I18</f>
        <v>1</v>
      </c>
      <c r="I12" s="18">
        <f>+EVALUACION!J18</f>
        <v>1</v>
      </c>
      <c r="J12" s="18">
        <f>+EVALUACION!K18</f>
        <v>2</v>
      </c>
      <c r="K12" s="17" t="str">
        <f>+EVALUACION!L18</f>
        <v>BAJO</v>
      </c>
      <c r="L12" s="18" t="s">
        <v>305</v>
      </c>
      <c r="M12" s="17">
        <v>100</v>
      </c>
      <c r="N12" s="18" t="str">
        <f>+'EVALUACION CON CONTROLES'!G17</f>
        <v>Revisar en el proceso de planeación, comité de contratación y pre-pliegos que las condiciones contractuales y las modalidades cumplan con los criterios del proyecto</v>
      </c>
      <c r="O12" s="18">
        <f>+'EVALUACION CON CONTROLES'!I17</f>
        <v>1</v>
      </c>
      <c r="P12" s="18">
        <f>+'EVALUACION CON CONTROLES'!J17</f>
        <v>1</v>
      </c>
      <c r="Q12" s="18">
        <f>+'EVALUACION CON CONTROLES'!K17</f>
        <v>2</v>
      </c>
      <c r="R12" s="17" t="str">
        <f>+'EVALUACION CON CONTROLES'!L17</f>
        <v>BAJO</v>
      </c>
      <c r="S12" s="18" t="str">
        <f>+'EVALUACION CON CONTROLES'!M17</f>
        <v xml:space="preserve">NO </v>
      </c>
      <c r="T12" s="18" t="str">
        <f>+'EVALUACION CON CONTROLES'!N17</f>
        <v>Formulador y Contratación</v>
      </c>
      <c r="U12" s="18" t="str">
        <f>+'EVALUACION CON CONTROLES'!O17</f>
        <v>Inicio Fase Planeación</v>
      </c>
      <c r="V12" s="18" t="str">
        <f>+'EVALUACION CON CONTROLES'!P17</f>
        <v>Adjudicación del contrato</v>
      </c>
      <c r="W12" s="18" t="str">
        <f>+'EVALUACION CON CONTROLES'!Q17</f>
        <v xml:space="preserve">Supervisión de las partes involucradas en el proceso, con revisión de los lineamientos de la contratación estatal y lineamientos de los pliegos tipo </v>
      </c>
      <c r="X12" s="19" t="str">
        <f>+'EVALUACION CON CONTROLES'!R17</f>
        <v>Semanalmente</v>
      </c>
    </row>
    <row r="13" spans="2:24" ht="106.5" customHeight="1" x14ac:dyDescent="0.2">
      <c r="B13" s="16">
        <v>3</v>
      </c>
      <c r="C13" s="18" t="str">
        <f>+'EVALUACION CON CONTROLES'!C18:F18</f>
        <v>Inadecuado análisis  económico estimativo del valor del contrato</v>
      </c>
      <c r="D13" s="17" t="str">
        <f>+'EVALUACION CON CONTROLES'!B18</f>
        <v>PLANEACIÓN</v>
      </c>
      <c r="E13" s="17" t="str">
        <f>VLOOKUP(C13,'IDENTIFICACION Y ANALISIS'!$B$19:$F$66,3,FALSE)</f>
        <v>Especifico</v>
      </c>
      <c r="F13" s="17" t="str">
        <f>VLOOKUP(C13,'IDENTIFICACION Y ANALISIS'!$B$19:$F$66,4,FALSE)</f>
        <v>Interno</v>
      </c>
      <c r="G13" s="18" t="str">
        <f>+EVALUACION!H19</f>
        <v xml:space="preserve">Afecta el  presupuesto estimado por la entidad e incurre en modificación o anulación de CDP  </v>
      </c>
      <c r="H13" s="18">
        <f>+EVALUACION!I19</f>
        <v>2</v>
      </c>
      <c r="I13" s="18">
        <f>+EVALUACION!J19</f>
        <v>4</v>
      </c>
      <c r="J13" s="18">
        <f>+EVALUACION!K19</f>
        <v>6</v>
      </c>
      <c r="K13" s="17" t="str">
        <f>+EVALUACION!L19</f>
        <v>ALTO</v>
      </c>
      <c r="L13" s="18" t="s">
        <v>305</v>
      </c>
      <c r="M13" s="17">
        <v>100</v>
      </c>
      <c r="N13" s="18" t="str">
        <f>+'EVALUACION CON CONTROLES'!G18</f>
        <v>Revisar el proceso financiero y los analisis de presupuesto previstos por la entidad o por la consultoria</v>
      </c>
      <c r="O13" s="18">
        <f>+'EVALUACION CON CONTROLES'!I18</f>
        <v>1</v>
      </c>
      <c r="P13" s="18">
        <f>+'EVALUACION CON CONTROLES'!J18</f>
        <v>1</v>
      </c>
      <c r="Q13" s="18">
        <f>+'EVALUACION CON CONTROLES'!K18</f>
        <v>2</v>
      </c>
      <c r="R13" s="17" t="str">
        <f>+'EVALUACION CON CONTROLES'!L18</f>
        <v>BAJO</v>
      </c>
      <c r="S13" s="18" t="str">
        <f>+'EVALUACION CON CONTROLES'!M18</f>
        <v>SI</v>
      </c>
      <c r="T13" s="18" t="str">
        <f>+'EVALUACION CON CONTROLES'!N18</f>
        <v xml:space="preserve">Formulador </v>
      </c>
      <c r="U13" s="18" t="str">
        <f>+'EVALUACION CON CONTROLES'!O18</f>
        <v>Inicio Fase Planeación</v>
      </c>
      <c r="V13" s="18" t="str">
        <f>+'EVALUACION CON CONTROLES'!P18</f>
        <v>Adjudicación del contrato</v>
      </c>
      <c r="W13" s="18" t="str">
        <f>+'EVALUACION CON CONTROLES'!Q18</f>
        <v xml:space="preserve">Supervisión de las partes involucradas en el proceso, con revisión de costos y presupuestos con precios de referencia como IDU e IDRD </v>
      </c>
      <c r="X13" s="19" t="str">
        <f>+'EVALUACION CON CONTROLES'!R18</f>
        <v>Semanalmente</v>
      </c>
    </row>
    <row r="14" spans="2:24" ht="106.5" customHeight="1" x14ac:dyDescent="0.2">
      <c r="B14" s="16">
        <v>4</v>
      </c>
      <c r="C14" s="18" t="str">
        <f>+'EVALUACION CON CONTROLES'!C19:F19</f>
        <v xml:space="preserve">Inadecuada  descripción del bien o servicio requerido </v>
      </c>
      <c r="D14" s="17" t="str">
        <f>+'EVALUACION CON CONTROLES'!B19</f>
        <v>PLANEACIÓN</v>
      </c>
      <c r="E14" s="17" t="str">
        <f>VLOOKUP(C14,'IDENTIFICACION Y ANALISIS'!$B$19:$F$66,3,FALSE)</f>
        <v>Especifico</v>
      </c>
      <c r="F14" s="17" t="str">
        <f>VLOOKUP(C14,'IDENTIFICACION Y ANALISIS'!$B$19:$F$66,4,FALSE)</f>
        <v>Interno</v>
      </c>
      <c r="G14" s="18" t="str">
        <f>+EVALUACION!H20</f>
        <v xml:space="preserve">Afecta el proceso de planeación, al recurrir a ajustes de los documentos precontractuales </v>
      </c>
      <c r="H14" s="18">
        <f>+EVALUACION!I20</f>
        <v>1</v>
      </c>
      <c r="I14" s="18">
        <f>+EVALUACION!J20</f>
        <v>1</v>
      </c>
      <c r="J14" s="18">
        <f>+EVALUACION!K20</f>
        <v>2</v>
      </c>
      <c r="K14" s="17" t="str">
        <f>+EVALUACION!L20</f>
        <v>BAJO</v>
      </c>
      <c r="L14" s="18" t="s">
        <v>305</v>
      </c>
      <c r="M14" s="17">
        <v>100</v>
      </c>
      <c r="N14" s="18" t="str">
        <f>+'EVALUACION CON CONTROLES'!G19</f>
        <v>Revisar en el proceso de planeación, comité de contratación y pre-pliegos que las condiciones contractuales y los criterios del sector de Colombia Compra Eficiente</v>
      </c>
      <c r="O14" s="18">
        <f>+'EVALUACION CON CONTROLES'!I19</f>
        <v>1</v>
      </c>
      <c r="P14" s="18">
        <f>+'EVALUACION CON CONTROLES'!J19</f>
        <v>1</v>
      </c>
      <c r="Q14" s="18">
        <f>+'EVALUACION CON CONTROLES'!K19</f>
        <v>2</v>
      </c>
      <c r="R14" s="17" t="str">
        <f>+'EVALUACION CON CONTROLES'!L19</f>
        <v>BAJO</v>
      </c>
      <c r="S14" s="18" t="str">
        <f>+'EVALUACION CON CONTROLES'!M19</f>
        <v>SI</v>
      </c>
      <c r="T14" s="18" t="str">
        <f>+'EVALUACION CON CONTROLES'!N19</f>
        <v>Formulador y Equipo Planeación Financiera</v>
      </c>
      <c r="U14" s="18" t="str">
        <f>+'EVALUACION CON CONTROLES'!O19</f>
        <v>Inicio Fase Planeación</v>
      </c>
      <c r="V14" s="18" t="str">
        <f>+'EVALUACION CON CONTROLES'!P19</f>
        <v>Adjudicación del contrato</v>
      </c>
      <c r="W14" s="18" t="str">
        <f>+'EVALUACION CON CONTROLES'!Q19</f>
        <v>Supervisión de las partes involucradas en el proceso, con revisión de los bienes y servicios que aplican en el proyecto</v>
      </c>
      <c r="X14" s="19" t="str">
        <f>+'EVALUACION CON CONTROLES'!R19</f>
        <v>Semanalmente</v>
      </c>
    </row>
    <row r="15" spans="2:24" ht="106.5" customHeight="1" x14ac:dyDescent="0.2">
      <c r="B15" s="16">
        <v>5</v>
      </c>
      <c r="C15" s="18" t="str">
        <f>+'EVALUACION CON CONTROLES'!C20:F20</f>
        <v>Inadecuada elaboración de estudios y diseños</v>
      </c>
      <c r="D15" s="17" t="str">
        <f>+'EVALUACION CON CONTROLES'!B20</f>
        <v>PLANEACIÓN</v>
      </c>
      <c r="E15" s="17" t="str">
        <f>VLOOKUP(C15,'IDENTIFICACION Y ANALISIS'!$B$19:$F$66,3,FALSE)</f>
        <v>Especifico</v>
      </c>
      <c r="F15" s="17" t="str">
        <f>VLOOKUP(C15,'IDENTIFICACION Y ANALISIS'!$B$19:$F$66,4,FALSE)</f>
        <v>Interno</v>
      </c>
      <c r="G15" s="18" t="str">
        <f>+EVALUACION!H21</f>
        <v xml:space="preserve">Incurre en posible suspensión y ajuste del proceso, incide en contratos de consultoria </v>
      </c>
      <c r="H15" s="18">
        <f>+EVALUACION!I21</f>
        <v>2</v>
      </c>
      <c r="I15" s="18">
        <f>+EVALUACION!J21</f>
        <v>3</v>
      </c>
      <c r="J15" s="18">
        <f>+EVALUACION!K21</f>
        <v>5</v>
      </c>
      <c r="K15" s="17" t="str">
        <f>+EVALUACION!L21</f>
        <v>MEDIO</v>
      </c>
      <c r="L15" s="18" t="s">
        <v>306</v>
      </c>
      <c r="M15" s="17">
        <v>50</v>
      </c>
      <c r="N15" s="18" t="str">
        <f>+'EVALUACION CON CONTROLES'!G20</f>
        <v>Revisión con contratista de consultoría, solicitud en pliegos de condiciones de revisión preliminar previo inicio de fase de ejecución</v>
      </c>
      <c r="O15" s="18">
        <f>+'EVALUACION CON CONTROLES'!I20</f>
        <v>1</v>
      </c>
      <c r="P15" s="18">
        <f>+'EVALUACION CON CONTROLES'!J20</f>
        <v>1</v>
      </c>
      <c r="Q15" s="18">
        <f>+'EVALUACION CON CONTROLES'!K20</f>
        <v>2</v>
      </c>
      <c r="R15" s="17" t="str">
        <f>+'EVALUACION CON CONTROLES'!L20</f>
        <v>BAJO</v>
      </c>
      <c r="S15" s="18" t="str">
        <f>+'EVALUACION CON CONTROLES'!M20</f>
        <v>SI</v>
      </c>
      <c r="T15" s="18" t="str">
        <f>+'EVALUACION CON CONTROLES'!N20</f>
        <v xml:space="preserve">Fomulador, Consultor, Equipo de Infraestructura </v>
      </c>
      <c r="U15" s="18" t="str">
        <f>+'EVALUACION CON CONTROLES'!O20</f>
        <v>Inicio Fase Planeación</v>
      </c>
      <c r="V15" s="18" t="str">
        <f>+'EVALUACION CON CONTROLES'!P20</f>
        <v xml:space="preserve">Liquidación del contrato </v>
      </c>
      <c r="W15" s="18" t="str">
        <f>+'EVALUACION CON CONTROLES'!Q20</f>
        <v xml:space="preserve">Seguimiento a polizas de  contratos de consultoría y solicitud del apoyo a la supervisión de una correcta fase preliminar </v>
      </c>
      <c r="X15" s="19" t="str">
        <f>+'EVALUACION CON CONTROLES'!R20</f>
        <v xml:space="preserve">En polizas - Cada 6 meses
En Ejecución - Semanalmente </v>
      </c>
    </row>
    <row r="16" spans="2:24" ht="106.5" customHeight="1" x14ac:dyDescent="0.2">
      <c r="B16" s="16">
        <v>6</v>
      </c>
      <c r="C16" s="18" t="str">
        <f>+'EVALUACION CON CONTROLES'!C21:F21</f>
        <v>Requisitos habilitantes que impidan la selección objetiva</v>
      </c>
      <c r="D16" s="17" t="str">
        <f>+'EVALUACION CON CONTROLES'!B21</f>
        <v>PLANEACIÓN</v>
      </c>
      <c r="E16" s="17" t="str">
        <f>VLOOKUP(C16,'IDENTIFICACION Y ANALISIS'!$B$19:$F$66,3,FALSE)</f>
        <v>General</v>
      </c>
      <c r="F16" s="17" t="str">
        <f>VLOOKUP(C16,'IDENTIFICACION Y ANALISIS'!$B$19:$F$66,4,FALSE)</f>
        <v>Interno</v>
      </c>
      <c r="G16" s="18" t="str">
        <f>+EVALUACION!H22</f>
        <v>Genera una incorrecta selección de proponentes y/o adjudicatarios</v>
      </c>
      <c r="H16" s="18">
        <f>+EVALUACION!I22</f>
        <v>1</v>
      </c>
      <c r="I16" s="18">
        <f>+EVALUACION!J22</f>
        <v>1</v>
      </c>
      <c r="J16" s="18">
        <f>+EVALUACION!K22</f>
        <v>2</v>
      </c>
      <c r="K16" s="17" t="str">
        <f>+EVALUACION!L22</f>
        <v>BAJO</v>
      </c>
      <c r="L16" s="18" t="s">
        <v>305</v>
      </c>
      <c r="M16" s="17">
        <v>100</v>
      </c>
      <c r="N16" s="18" t="str">
        <f>+'EVALUACION CON CONTROLES'!G21</f>
        <v>Revisar en el proceso de planeación, comité de contratación y pre-pliegos que las condiciones contractuales y las modalidades cumplan con los criterios del proyecto</v>
      </c>
      <c r="O16" s="18">
        <f>+'EVALUACION CON CONTROLES'!I21</f>
        <v>1</v>
      </c>
      <c r="P16" s="18">
        <f>+'EVALUACION CON CONTROLES'!J21</f>
        <v>1</v>
      </c>
      <c r="Q16" s="18">
        <f>+'EVALUACION CON CONTROLES'!K21</f>
        <v>2</v>
      </c>
      <c r="R16" s="17" t="str">
        <f>+'EVALUACION CON CONTROLES'!L21</f>
        <v>BAJO</v>
      </c>
      <c r="S16" s="18" t="str">
        <f>+'EVALUACION CON CONTROLES'!M21</f>
        <v xml:space="preserve">NO </v>
      </c>
      <c r="T16" s="18" t="str">
        <f>+'EVALUACION CON CONTROLES'!N21</f>
        <v>Formulador y Contratación</v>
      </c>
      <c r="U16" s="18" t="str">
        <f>+'EVALUACION CON CONTROLES'!O21</f>
        <v>Inicio Fase Planeación</v>
      </c>
      <c r="V16" s="18" t="str">
        <f>+'EVALUACION CON CONTROLES'!P21</f>
        <v>Adjudicación del contrato</v>
      </c>
      <c r="W16" s="18" t="str">
        <f>+'EVALUACION CON CONTROLES'!Q21</f>
        <v xml:space="preserve">Supervisión de las partes involucradas en el proceso, con revisión de los lineamientos de la contratación estatal y lineamientos de los pliegos tipo </v>
      </c>
      <c r="X16" s="19" t="str">
        <f>+'EVALUACION CON CONTROLES'!R21</f>
        <v>Semanalmente</v>
      </c>
    </row>
    <row r="17" spans="2:24" ht="106.5" customHeight="1" x14ac:dyDescent="0.2">
      <c r="B17" s="16">
        <v>7</v>
      </c>
      <c r="C17" s="18" t="str">
        <f>+'EVALUACION CON CONTROLES'!C22:F22</f>
        <v xml:space="preserve">Falta de profundidad en el estudio de sector no identificandose claramente aspectos de oferta y demanda </v>
      </c>
      <c r="D17" s="17" t="str">
        <f>+'EVALUACION CON CONTROLES'!B22</f>
        <v>PLANEACIÓN</v>
      </c>
      <c r="E17" s="17" t="str">
        <f>VLOOKUP(C17,'IDENTIFICACION Y ANALISIS'!$B$19:$F$66,3,FALSE)</f>
        <v>Especifico</v>
      </c>
      <c r="F17" s="17" t="str">
        <f>VLOOKUP(C17,'IDENTIFICACION Y ANALISIS'!$B$19:$F$66,4,FALSE)</f>
        <v>Externo</v>
      </c>
      <c r="G17" s="18" t="str">
        <f>+EVALUACION!H23</f>
        <v xml:space="preserve">Afecta el proceso de planeación, al recurrir a ajustes de los documentos precontractuales </v>
      </c>
      <c r="H17" s="18">
        <f>+EVALUACION!I23</f>
        <v>1</v>
      </c>
      <c r="I17" s="18">
        <f>+EVALUACION!J23</f>
        <v>1</v>
      </c>
      <c r="J17" s="18">
        <f>+EVALUACION!K23</f>
        <v>2</v>
      </c>
      <c r="K17" s="17" t="str">
        <f>+EVALUACION!L23</f>
        <v>BAJO</v>
      </c>
      <c r="L17" s="18" t="s">
        <v>305</v>
      </c>
      <c r="M17" s="17">
        <v>100</v>
      </c>
      <c r="N17" s="18" t="str">
        <f>+'EVALUACION CON CONTROLES'!G22</f>
        <v>Revisar el proceso financiero y los analisis de presupuesto previstos por la entidad o por la consultoria</v>
      </c>
      <c r="O17" s="18">
        <f>+'EVALUACION CON CONTROLES'!I22</f>
        <v>1</v>
      </c>
      <c r="P17" s="18">
        <f>+'EVALUACION CON CONTROLES'!J22</f>
        <v>1</v>
      </c>
      <c r="Q17" s="18">
        <f>+'EVALUACION CON CONTROLES'!K22</f>
        <v>2</v>
      </c>
      <c r="R17" s="17" t="str">
        <f>+'EVALUACION CON CONTROLES'!L22</f>
        <v>BAJO</v>
      </c>
      <c r="S17" s="18" t="str">
        <f>+'EVALUACION CON CONTROLES'!M22</f>
        <v xml:space="preserve">NO </v>
      </c>
      <c r="T17" s="18" t="str">
        <f>+'EVALUACION CON CONTROLES'!N22</f>
        <v>Formulador y Equipo Planeación Financiera</v>
      </c>
      <c r="U17" s="18" t="str">
        <f>+'EVALUACION CON CONTROLES'!O22</f>
        <v>Inicio Fase Planeación</v>
      </c>
      <c r="V17" s="18" t="str">
        <f>+'EVALUACION CON CONTROLES'!P22</f>
        <v>Adjudicación del contrato</v>
      </c>
      <c r="W17" s="18" t="str">
        <f>+'EVALUACION CON CONTROLES'!Q22</f>
        <v>Supervisión de las partes involucradas en el proceso, con revisión de los bienes y servicios que aplican en el proyecto</v>
      </c>
      <c r="X17" s="19" t="str">
        <f>+'EVALUACION CON CONTROLES'!R22</f>
        <v>Semanalmente</v>
      </c>
    </row>
    <row r="18" spans="2:24" ht="106.5" customHeight="1" x14ac:dyDescent="0.2">
      <c r="B18" s="16">
        <v>8</v>
      </c>
      <c r="C18" s="18" t="str">
        <f>+'EVALUACION CON CONTROLES'!C23:F23</f>
        <v>Ausencia de fundamentación de la justificación y conveniencia de la contratación</v>
      </c>
      <c r="D18" s="17" t="str">
        <f>+'EVALUACION CON CONTROLES'!B23</f>
        <v>PLANEACIÓN</v>
      </c>
      <c r="E18" s="17" t="str">
        <f>VLOOKUP(C18,'IDENTIFICACION Y ANALISIS'!$B$19:$F$66,3,FALSE)</f>
        <v>General</v>
      </c>
      <c r="F18" s="17" t="str">
        <f>VLOOKUP(C18,'IDENTIFICACION Y ANALISIS'!$B$19:$F$66,4,FALSE)</f>
        <v>Interno</v>
      </c>
      <c r="G18" s="18" t="str">
        <f>+EVALUACION!H24</f>
        <v xml:space="preserve">Incide en una revisión general y ajuste del plan de desarrollo Local. </v>
      </c>
      <c r="H18" s="18">
        <f>+EVALUACION!I24</f>
        <v>1</v>
      </c>
      <c r="I18" s="18">
        <f>+EVALUACION!J24</f>
        <v>1</v>
      </c>
      <c r="J18" s="18">
        <f>+EVALUACION!K24</f>
        <v>2</v>
      </c>
      <c r="K18" s="17" t="str">
        <f>+EVALUACION!L24</f>
        <v>BAJO</v>
      </c>
      <c r="L18" s="18" t="s">
        <v>305</v>
      </c>
      <c r="M18" s="17">
        <v>100</v>
      </c>
      <c r="N18" s="18" t="str">
        <f>+'EVALUACION CON CONTROLES'!G23</f>
        <v>Revisar en el proceso de planeación, comité de contratación y pre-pliegos que las condiciones contractuales y las modalidades cumplan con los criterios del proyecto</v>
      </c>
      <c r="O18" s="18">
        <f>+'EVALUACION CON CONTROLES'!I23</f>
        <v>1</v>
      </c>
      <c r="P18" s="18">
        <f>+'EVALUACION CON CONTROLES'!J23</f>
        <v>1</v>
      </c>
      <c r="Q18" s="18">
        <f>+'EVALUACION CON CONTROLES'!K23</f>
        <v>2</v>
      </c>
      <c r="R18" s="17" t="str">
        <f>+'EVALUACION CON CONTROLES'!L23</f>
        <v>BAJO</v>
      </c>
      <c r="S18" s="18" t="str">
        <f>+'EVALUACION CON CONTROLES'!M23</f>
        <v xml:space="preserve">NO </v>
      </c>
      <c r="T18" s="18" t="str">
        <f>+'EVALUACION CON CONTROLES'!N23</f>
        <v>Formulador y Contratación</v>
      </c>
      <c r="U18" s="18" t="str">
        <f>+'EVALUACION CON CONTROLES'!O23</f>
        <v>Inicio Fase Planeación</v>
      </c>
      <c r="V18" s="18" t="str">
        <f>+'EVALUACION CON CONTROLES'!P23</f>
        <v>Adjudicación del contrato</v>
      </c>
      <c r="W18" s="18" t="str">
        <f>+'EVALUACION CON CONTROLES'!Q23</f>
        <v>Supervisión de las partes involucradas en el proceso, con revisión de los lineamientos de la contratación estatal y analisis del Plan de Desarrollo Local</v>
      </c>
      <c r="X18" s="19" t="str">
        <f>+'EVALUACION CON CONTROLES'!R23</f>
        <v>Semanalmente</v>
      </c>
    </row>
    <row r="19" spans="2:24" ht="106.5" customHeight="1" x14ac:dyDescent="0.2">
      <c r="B19" s="16">
        <v>9</v>
      </c>
      <c r="C19" s="18" t="str">
        <f>+'EVALUACION CON CONTROLES'!C24:F24</f>
        <v>Inadecuada identificación de las condiciones contractuales</v>
      </c>
      <c r="D19" s="17" t="str">
        <f>+'EVALUACION CON CONTROLES'!B24</f>
        <v>PLANEACIÓN</v>
      </c>
      <c r="E19" s="17" t="str">
        <f>VLOOKUP(C19,'IDENTIFICACION Y ANALISIS'!$B$19:$F$66,3,FALSE)</f>
        <v>General</v>
      </c>
      <c r="F19" s="17" t="str">
        <f>VLOOKUP(C19,'IDENTIFICACION Y ANALISIS'!$B$19:$F$66,4,FALSE)</f>
        <v>Interno</v>
      </c>
      <c r="G19" s="18" t="str">
        <f>+EVALUACION!H25</f>
        <v xml:space="preserve">Afecta el proceso de planeación, al recurrir a ajustes de los documentos precontractuales </v>
      </c>
      <c r="H19" s="18">
        <f>+EVALUACION!I25</f>
        <v>2</v>
      </c>
      <c r="I19" s="18">
        <f>+EVALUACION!J25</f>
        <v>3</v>
      </c>
      <c r="J19" s="18">
        <f>+EVALUACION!K25</f>
        <v>5</v>
      </c>
      <c r="K19" s="17" t="str">
        <f>+EVALUACION!L25</f>
        <v>MEDIO</v>
      </c>
      <c r="L19" s="18" t="s">
        <v>305</v>
      </c>
      <c r="M19" s="17">
        <v>100</v>
      </c>
      <c r="N19" s="18" t="str">
        <f>+'EVALUACION CON CONTROLES'!G24</f>
        <v>Revisar en el proceso de planeación, comité de contratación y pre-pliegos que las condiciones contractuales y las modalidades cumplan con los criterios del proyecto</v>
      </c>
      <c r="O19" s="18">
        <f>+'EVALUACION CON CONTROLES'!I24</f>
        <v>1</v>
      </c>
      <c r="P19" s="18">
        <f>+'EVALUACION CON CONTROLES'!J24</f>
        <v>1</v>
      </c>
      <c r="Q19" s="18">
        <f>+'EVALUACION CON CONTROLES'!K24</f>
        <v>2</v>
      </c>
      <c r="R19" s="17" t="str">
        <f>+'EVALUACION CON CONTROLES'!L24</f>
        <v>BAJO</v>
      </c>
      <c r="S19" s="18" t="str">
        <f>+'EVALUACION CON CONTROLES'!M24</f>
        <v xml:space="preserve">NO </v>
      </c>
      <c r="T19" s="18" t="str">
        <f>+'EVALUACION CON CONTROLES'!N24</f>
        <v>Formulador y Contratación</v>
      </c>
      <c r="U19" s="18" t="str">
        <f>+'EVALUACION CON CONTROLES'!O24</f>
        <v>Inicio Fase Planeación</v>
      </c>
      <c r="V19" s="18" t="str">
        <f>+'EVALUACION CON CONTROLES'!P24</f>
        <v>Adjudicación del contrato</v>
      </c>
      <c r="W19" s="18" t="str">
        <f>+'EVALUACION CON CONTROLES'!Q24</f>
        <v>Supervisión de las partes involucradas en el proceso, con revisión de los lineamientos de la contratación estatal y analisis del Plan de Desarrollo Local</v>
      </c>
      <c r="X19" s="19" t="str">
        <f>+'EVALUACION CON CONTROLES'!R24</f>
        <v>Semanalmente</v>
      </c>
    </row>
    <row r="20" spans="2:24" ht="106.5" customHeight="1" x14ac:dyDescent="0.2">
      <c r="B20" s="16">
        <v>10</v>
      </c>
      <c r="C20" s="18" t="str">
        <f>+'EVALUACION CON CONTROLES'!C25:F25</f>
        <v>No aprobación o demoras en la expedición vigencias futuras</v>
      </c>
      <c r="D20" s="17" t="str">
        <f>+'EVALUACION CON CONTROLES'!B25</f>
        <v>PLANEACIÓN</v>
      </c>
      <c r="E20" s="17" t="str">
        <f>VLOOKUP(C20,'IDENTIFICACION Y ANALISIS'!$B$19:$F$66,3,FALSE)</f>
        <v>General</v>
      </c>
      <c r="F20" s="17" t="str">
        <f>VLOOKUP(C20,'IDENTIFICACION Y ANALISIS'!$B$19:$F$66,4,FALSE)</f>
        <v>Externo</v>
      </c>
      <c r="G20" s="18" t="str">
        <f>+EVALUACION!H26</f>
        <v>Genera una diferencia económica con presupuesto estimado por la entidad y afectación a CDP. Limita el alcance del proyecto</v>
      </c>
      <c r="H20" s="18">
        <f>+EVALUACION!I26</f>
        <v>2</v>
      </c>
      <c r="I20" s="18">
        <f>+EVALUACION!J26</f>
        <v>3</v>
      </c>
      <c r="J20" s="18">
        <f>+EVALUACION!K26</f>
        <v>5</v>
      </c>
      <c r="K20" s="17" t="str">
        <f>+EVALUACION!L26</f>
        <v>MEDIO</v>
      </c>
      <c r="L20" s="18" t="s">
        <v>305</v>
      </c>
      <c r="M20" s="17">
        <v>100</v>
      </c>
      <c r="N20" s="18" t="str">
        <f>+'EVALUACION CON CONTROLES'!G25</f>
        <v>Revisar POAI, Equipo de inversion local y validación de metas e indicadores</v>
      </c>
      <c r="O20" s="18">
        <f>+'EVALUACION CON CONTROLES'!I25</f>
        <v>1</v>
      </c>
      <c r="P20" s="18">
        <f>+'EVALUACION CON CONTROLES'!J25</f>
        <v>1</v>
      </c>
      <c r="Q20" s="18">
        <f>+'EVALUACION CON CONTROLES'!K25</f>
        <v>2</v>
      </c>
      <c r="R20" s="17" t="str">
        <f>+'EVALUACION CON CONTROLES'!L25</f>
        <v>BAJO</v>
      </c>
      <c r="S20" s="18" t="str">
        <f>+'EVALUACION CON CONTROLES'!M25</f>
        <v xml:space="preserve">SI </v>
      </c>
      <c r="T20" s="18" t="str">
        <f>+'EVALUACION CON CONTROLES'!N25</f>
        <v>Equipo planeación o inversión local</v>
      </c>
      <c r="U20" s="18" t="str">
        <f>+'EVALUACION CON CONTROLES'!O25</f>
        <v>Inicio Fase Planeación</v>
      </c>
      <c r="V20" s="18" t="str">
        <f>+'EVALUACION CON CONTROLES'!P25</f>
        <v>Adjudicación del contrato</v>
      </c>
      <c r="W20" s="18" t="str">
        <f>+'EVALUACION CON CONTROLES'!Q25</f>
        <v xml:space="preserve">Supervisión de las partes involucradas en el proceso, con revisión de los lineamientos y valores de inversión local </v>
      </c>
      <c r="X20" s="19" t="str">
        <f>+'EVALUACION CON CONTROLES'!R25</f>
        <v xml:space="preserve">Cada que se ajuste el POAI o Presupuesto entidad </v>
      </c>
    </row>
    <row r="21" spans="2:24" ht="106.5" customHeight="1" x14ac:dyDescent="0.2">
      <c r="B21" s="16">
        <v>11</v>
      </c>
      <c r="C21" s="18" t="str">
        <f>+'EVALUACION CON CONTROLES'!C26:F26</f>
        <v>Apertura de procesos sin disponibilidad  presupuestal</v>
      </c>
      <c r="D21" s="17" t="str">
        <f>+'EVALUACION CON CONTROLES'!B26</f>
        <v>PLANEACIÓN</v>
      </c>
      <c r="E21" s="17" t="str">
        <f>VLOOKUP(C21,'IDENTIFICACION Y ANALISIS'!$B$19:$F$66,3,FALSE)</f>
        <v>General</v>
      </c>
      <c r="F21" s="17" t="str">
        <f>VLOOKUP(C21,'IDENTIFICACION Y ANALISIS'!$B$19:$F$66,4,FALSE)</f>
        <v>Interno</v>
      </c>
      <c r="G21" s="18" t="str">
        <f>+EVALUACION!H27</f>
        <v>Obstruye la ejecución del contrato sustancialmente</v>
      </c>
      <c r="H21" s="18">
        <f>+EVALUACION!I27</f>
        <v>2</v>
      </c>
      <c r="I21" s="18">
        <f>+EVALUACION!J27</f>
        <v>5</v>
      </c>
      <c r="J21" s="18">
        <f>+EVALUACION!K27</f>
        <v>7</v>
      </c>
      <c r="K21" s="17" t="str">
        <f>+EVALUACION!L27</f>
        <v>ALTO</v>
      </c>
      <c r="L21" s="18" t="s">
        <v>305</v>
      </c>
      <c r="M21" s="17">
        <v>100</v>
      </c>
      <c r="N21" s="18" t="str">
        <f>+'EVALUACION CON CONTROLES'!G26</f>
        <v>Revisar POAI, Equipo de inversion local y validación de metas e indicadores</v>
      </c>
      <c r="O21" s="18">
        <f>+'EVALUACION CON CONTROLES'!I26</f>
        <v>2</v>
      </c>
      <c r="P21" s="18">
        <f>+'EVALUACION CON CONTROLES'!J26</f>
        <v>3</v>
      </c>
      <c r="Q21" s="18">
        <f>+'EVALUACION CON CONTROLES'!K26</f>
        <v>5</v>
      </c>
      <c r="R21" s="17" t="str">
        <f>+'EVALUACION CON CONTROLES'!L26</f>
        <v>MEDIO</v>
      </c>
      <c r="S21" s="18" t="str">
        <f>+'EVALUACION CON CONTROLES'!M26</f>
        <v xml:space="preserve">SI </v>
      </c>
      <c r="T21" s="18" t="str">
        <f>+'EVALUACION CON CONTROLES'!N26</f>
        <v>Equipo planeación o inversión local</v>
      </c>
      <c r="U21" s="18" t="str">
        <f>+'EVALUACION CON CONTROLES'!O26</f>
        <v>Inicio Fase Planeación</v>
      </c>
      <c r="V21" s="18" t="str">
        <f>+'EVALUACION CON CONTROLES'!P26</f>
        <v>Adjudicación del contrato</v>
      </c>
      <c r="W21" s="18" t="str">
        <f>+'EVALUACION CON CONTROLES'!Q26</f>
        <v xml:space="preserve">Supervisión de las partes involucradas en el proceso, con revisión de los lineamientos y valores de inversión local </v>
      </c>
      <c r="X21" s="19" t="str">
        <f>+'EVALUACION CON CONTROLES'!R26</f>
        <v xml:space="preserve">Cada que se ajuste el POAI o Presupuesto entidad </v>
      </c>
    </row>
    <row r="22" spans="2:24" ht="106.5" customHeight="1" x14ac:dyDescent="0.2">
      <c r="B22" s="16">
        <v>12</v>
      </c>
      <c r="C22" s="18" t="str">
        <f>+'EVALUACION CON CONTROLES'!C27:F27</f>
        <v>Inadecuada evaluación de las ofertas y/o verificación de requisitos habilitantes</v>
      </c>
      <c r="D22" s="17" t="str">
        <f>+'EVALUACION CON CONTROLES'!B27</f>
        <v>SELECCIÓN</v>
      </c>
      <c r="E22" s="17" t="str">
        <f>VLOOKUP(C22,'IDENTIFICACION Y ANALISIS'!$B$19:$F$66,3,FALSE)</f>
        <v>General</v>
      </c>
      <c r="F22" s="17" t="str">
        <f>VLOOKUP(C22,'IDENTIFICACION Y ANALISIS'!$B$19:$F$66,4,FALSE)</f>
        <v>Interno</v>
      </c>
      <c r="G22" s="18" t="str">
        <f>+EVALUACION!H28</f>
        <v xml:space="preserve">Afecta el proceso de selección e incurre en mala selección del posible contratista </v>
      </c>
      <c r="H22" s="18">
        <f>+EVALUACION!I28</f>
        <v>1</v>
      </c>
      <c r="I22" s="18">
        <f>+EVALUACION!J28</f>
        <v>2</v>
      </c>
      <c r="J22" s="18">
        <f>+EVALUACION!K28</f>
        <v>3</v>
      </c>
      <c r="K22" s="17" t="str">
        <f>+EVALUACION!L28</f>
        <v>BAJO</v>
      </c>
      <c r="L22" s="18" t="s">
        <v>305</v>
      </c>
      <c r="M22" s="17">
        <v>100</v>
      </c>
      <c r="N22" s="18" t="str">
        <f>+'EVALUACION CON CONTROLES'!G27</f>
        <v>Consolidar correctos formatos de evaluación y matrices que consoliden la información y se puedan leer y verificar de manera agil y precisa</v>
      </c>
      <c r="O22" s="18">
        <f>+'EVALUACION CON CONTROLES'!I27</f>
        <v>1</v>
      </c>
      <c r="P22" s="18">
        <f>+'EVALUACION CON CONTROLES'!J27</f>
        <v>1</v>
      </c>
      <c r="Q22" s="18">
        <f>+'EVALUACION CON CONTROLES'!K27</f>
        <v>2</v>
      </c>
      <c r="R22" s="17" t="str">
        <f>+'EVALUACION CON CONTROLES'!L27</f>
        <v>BAJO</v>
      </c>
      <c r="S22" s="18" t="str">
        <f>+'EVALUACION CON CONTROLES'!M27</f>
        <v xml:space="preserve">NO </v>
      </c>
      <c r="T22" s="18" t="str">
        <f>+'EVALUACION CON CONTROLES'!N27</f>
        <v>Equipo evaluación y contratación</v>
      </c>
      <c r="U22" s="18" t="str">
        <f>+'EVALUACION CON CONTROLES'!O27</f>
        <v>Inicio  Fase Evaluación</v>
      </c>
      <c r="V22" s="18" t="str">
        <f>+'EVALUACION CON CONTROLES'!P27</f>
        <v>Adjudicación del contrato</v>
      </c>
      <c r="W22" s="18" t="str">
        <f>+'EVALUACION CON CONTROLES'!Q27</f>
        <v>Observaciones y audiencias al proceso de contratación</v>
      </c>
      <c r="X22" s="19" t="str">
        <f>+'EVALUACION CON CONTROLES'!R27</f>
        <v xml:space="preserve">Diariamente mientras la fase de selección </v>
      </c>
    </row>
    <row r="23" spans="2:24" ht="106.5" customHeight="1" x14ac:dyDescent="0.2">
      <c r="B23" s="16">
        <v>13</v>
      </c>
      <c r="C23" s="18" t="str">
        <f>+'EVALUACION CON CONTROLES'!C28:F28</f>
        <v>Inadecuado manejo administrativo del proceso contractual</v>
      </c>
      <c r="D23" s="17" t="str">
        <f>+'EVALUACION CON CONTROLES'!B28</f>
        <v>SELECCIÓN</v>
      </c>
      <c r="E23" s="17" t="str">
        <f>VLOOKUP(C23,'IDENTIFICACION Y ANALISIS'!$B$19:$F$66,3,FALSE)</f>
        <v>General</v>
      </c>
      <c r="F23" s="17" t="str">
        <f>VLOOKUP(C23,'IDENTIFICACION Y ANALISIS'!$B$19:$F$66,4,FALSE)</f>
        <v>Interno</v>
      </c>
      <c r="G23" s="18" t="str">
        <f>+EVALUACION!H29</f>
        <v>Afecta el proceso de selección y demora las condiciones y cronogramas de la fase de selección</v>
      </c>
      <c r="H23" s="18">
        <f>+EVALUACION!I29</f>
        <v>1</v>
      </c>
      <c r="I23" s="18">
        <f>+EVALUACION!J29</f>
        <v>2</v>
      </c>
      <c r="J23" s="18">
        <f>+EVALUACION!K29</f>
        <v>3</v>
      </c>
      <c r="K23" s="17" t="str">
        <f>+EVALUACION!L29</f>
        <v>BAJO</v>
      </c>
      <c r="L23" s="18" t="s">
        <v>305</v>
      </c>
      <c r="M23" s="17">
        <v>100</v>
      </c>
      <c r="N23" s="18" t="str">
        <f>+'EVALUACION CON CONTROLES'!G28</f>
        <v>Seguimiento administrativo a procesos desde el area de contratos</v>
      </c>
      <c r="O23" s="18">
        <f>+'EVALUACION CON CONTROLES'!I28</f>
        <v>1</v>
      </c>
      <c r="P23" s="18">
        <f>+'EVALUACION CON CONTROLES'!J28</f>
        <v>1</v>
      </c>
      <c r="Q23" s="18">
        <f>+'EVALUACION CON CONTROLES'!K28</f>
        <v>2</v>
      </c>
      <c r="R23" s="17" t="str">
        <f>+'EVALUACION CON CONTROLES'!L28</f>
        <v>BAJO</v>
      </c>
      <c r="S23" s="18" t="str">
        <f>+'EVALUACION CON CONTROLES'!M28</f>
        <v xml:space="preserve">NO </v>
      </c>
      <c r="T23" s="18" t="str">
        <f>+'EVALUACION CON CONTROLES'!N28</f>
        <v>Equipo evaluación y contratación</v>
      </c>
      <c r="U23" s="18" t="str">
        <f>+'EVALUACION CON CONTROLES'!O28</f>
        <v>Inicio  Fase Evaluación</v>
      </c>
      <c r="V23" s="18" t="str">
        <f>+'EVALUACION CON CONTROLES'!P28</f>
        <v>Adjudicación del contrato</v>
      </c>
      <c r="W23" s="18" t="str">
        <f>+'EVALUACION CON CONTROLES'!Q28</f>
        <v>Observaciones y audiencias al proceso de contratación</v>
      </c>
      <c r="X23" s="19" t="str">
        <f>+'EVALUACION CON CONTROLES'!R28</f>
        <v xml:space="preserve">Diariamente mientras la fase de selección </v>
      </c>
    </row>
    <row r="24" spans="2:24" ht="106.5" customHeight="1" x14ac:dyDescent="0.2">
      <c r="B24" s="16">
        <v>15</v>
      </c>
      <c r="C24" s="18" t="str">
        <f>+'EVALUACION CON CONTROLES'!C29:F29</f>
        <v>Contestación inoportuna a todas las observaciones formuladas a los documentos de la contratación</v>
      </c>
      <c r="D24" s="17" t="str">
        <f>+'EVALUACION CON CONTROLES'!B29</f>
        <v>SELECCIÓN</v>
      </c>
      <c r="E24" s="17" t="str">
        <f>VLOOKUP(C24,'IDENTIFICACION Y ANALISIS'!$B$19:$F$66,3,FALSE)</f>
        <v>General</v>
      </c>
      <c r="F24" s="17" t="str">
        <f>VLOOKUP(C24,'IDENTIFICACION Y ANALISIS'!$B$19:$F$66,4,FALSE)</f>
        <v>Interno</v>
      </c>
      <c r="G24" s="18" t="str">
        <f>+EVALUACION!H30</f>
        <v xml:space="preserve">Afecta el proceso de selección e incurre en mala selección del posible contratista </v>
      </c>
      <c r="H24" s="18">
        <f>+EVALUACION!I30</f>
        <v>2</v>
      </c>
      <c r="I24" s="18">
        <f>+EVALUACION!J30</f>
        <v>3</v>
      </c>
      <c r="J24" s="18">
        <f>+EVALUACION!K30</f>
        <v>5</v>
      </c>
      <c r="K24" s="17" t="str">
        <f>+EVALUACION!L30</f>
        <v>MEDIO</v>
      </c>
      <c r="L24" s="18" t="s">
        <v>305</v>
      </c>
      <c r="M24" s="17">
        <v>100</v>
      </c>
      <c r="N24" s="18" t="str">
        <f>+'EVALUACION CON CONTROLES'!G29</f>
        <v>Establecer plazos claros en el contrato para respuestas e Implementar sistema de seguimiento de observaciones.</v>
      </c>
      <c r="O24" s="18">
        <f>+'EVALUACION CON CONTROLES'!I29</f>
        <v>1</v>
      </c>
      <c r="P24" s="18">
        <f>+'EVALUACION CON CONTROLES'!J29</f>
        <v>2</v>
      </c>
      <c r="Q24" s="18">
        <f>+'EVALUACION CON CONTROLES'!K29</f>
        <v>3</v>
      </c>
      <c r="R24" s="17" t="str">
        <f>+'EVALUACION CON CONTROLES'!L29</f>
        <v>BAJO</v>
      </c>
      <c r="S24" s="18" t="str">
        <f>+'EVALUACION CON CONTROLES'!M29</f>
        <v xml:space="preserve">NO </v>
      </c>
      <c r="T24" s="18" t="str">
        <f>+'EVALUACION CON CONTROLES'!N29</f>
        <v>Equipo contratación</v>
      </c>
      <c r="U24" s="18" t="str">
        <f>+'EVALUACION CON CONTROLES'!O29</f>
        <v xml:space="preserve">Inicio Cargue en SECOP </v>
      </c>
      <c r="V24" s="18" t="str">
        <f>+'EVALUACION CON CONTROLES'!P29</f>
        <v>Adjudicación del contrato</v>
      </c>
      <c r="W24" s="18" t="str">
        <f>+'EVALUACION CON CONTROLES'!Q29</f>
        <v>Revisión periódica de las respuestas a las observaciones recibidas.</v>
      </c>
      <c r="X24" s="19" t="str">
        <f>+'EVALUACION CON CONTROLES'!R29</f>
        <v>Diariamente</v>
      </c>
    </row>
    <row r="25" spans="2:24" ht="106.5" customHeight="1" x14ac:dyDescent="0.2">
      <c r="B25" s="16">
        <v>16</v>
      </c>
      <c r="C25" s="18" t="str">
        <f>+'EVALUACION CON CONTROLES'!C30:F30</f>
        <v>No publicación de la documentación del proceso de selección en el SECOP</v>
      </c>
      <c r="D25" s="17" t="str">
        <f>+'EVALUACION CON CONTROLES'!B30</f>
        <v>SELECCIÓN</v>
      </c>
      <c r="E25" s="17" t="str">
        <f>VLOOKUP(C25,'IDENTIFICACION Y ANALISIS'!$B$19:$F$66,3,FALSE)</f>
        <v>General</v>
      </c>
      <c r="F25" s="17" t="str">
        <f>VLOOKUP(C25,'IDENTIFICACION Y ANALISIS'!$B$19:$F$66,4,FALSE)</f>
        <v>Interno</v>
      </c>
      <c r="G25" s="18" t="str">
        <f>+EVALUACION!H31</f>
        <v xml:space="preserve">Afecta el proceso de selección e incurre en mala selección del posible contratista </v>
      </c>
      <c r="H25" s="18">
        <f>+EVALUACION!I31</f>
        <v>2</v>
      </c>
      <c r="I25" s="18">
        <f>+EVALUACION!J31</f>
        <v>3</v>
      </c>
      <c r="J25" s="18">
        <f>+EVALUACION!K31</f>
        <v>5</v>
      </c>
      <c r="K25" s="17" t="str">
        <f>+EVALUACION!L31</f>
        <v>MEDIO</v>
      </c>
      <c r="L25" s="18" t="s">
        <v>305</v>
      </c>
      <c r="M25" s="17">
        <v>100</v>
      </c>
      <c r="N25" s="18" t="str">
        <f>+'EVALUACION CON CONTROLES'!G30</f>
        <v>Asegurar que todos los documentos sean cargados a tiempo en el SECOP y Verificación interna antes de la publicación.</v>
      </c>
      <c r="O25" s="18">
        <f>+'EVALUACION CON CONTROLES'!I30</f>
        <v>1</v>
      </c>
      <c r="P25" s="18">
        <f>+'EVALUACION CON CONTROLES'!J30</f>
        <v>1</v>
      </c>
      <c r="Q25" s="18">
        <f>+'EVALUACION CON CONTROLES'!K30</f>
        <v>2</v>
      </c>
      <c r="R25" s="17" t="str">
        <f>+'EVALUACION CON CONTROLES'!L30</f>
        <v>BAJO</v>
      </c>
      <c r="S25" s="18" t="str">
        <f>+'EVALUACION CON CONTROLES'!M30</f>
        <v xml:space="preserve">NO </v>
      </c>
      <c r="T25" s="18" t="str">
        <f>+'EVALUACION CON CONTROLES'!N30</f>
        <v>Equipo contratación</v>
      </c>
      <c r="U25" s="18" t="str">
        <f>+'EVALUACION CON CONTROLES'!O30</f>
        <v xml:space="preserve">Inicio Cargue en SECOP </v>
      </c>
      <c r="V25" s="18" t="str">
        <f>+'EVALUACION CON CONTROLES'!P30</f>
        <v>Adjudicación del contrato</v>
      </c>
      <c r="W25" s="18" t="str">
        <f>+'EVALUACION CON CONTROLES'!Q30</f>
        <v>Revisión de la documentación publicada en el SECOP.</v>
      </c>
      <c r="X25" s="19" t="str">
        <f>+'EVALUACION CON CONTROLES'!R30</f>
        <v>Semanal</v>
      </c>
    </row>
    <row r="26" spans="2:24" ht="106.5" customHeight="1" x14ac:dyDescent="0.2">
      <c r="B26" s="16">
        <v>17</v>
      </c>
      <c r="C26" s="18" t="str">
        <f>+'EVALUACION CON CONTROLES'!C31:F31</f>
        <v>Confabulacion de los proponentes (Colusión)</v>
      </c>
      <c r="D26" s="17" t="str">
        <f>+'EVALUACION CON CONTROLES'!B31</f>
        <v>SELECCIÓN</v>
      </c>
      <c r="E26" s="17" t="str">
        <f>VLOOKUP(C26,'IDENTIFICACION Y ANALISIS'!$B$19:$F$66,3,FALSE)</f>
        <v>General</v>
      </c>
      <c r="F26" s="17" t="str">
        <f>VLOOKUP(C26,'IDENTIFICACION Y ANALISIS'!$B$19:$F$66,4,FALSE)</f>
        <v>Externo</v>
      </c>
      <c r="G26" s="18" t="str">
        <f>+EVALUACION!H32</f>
        <v>Perturba la ejecución del contrato de manera grave imposibilitando la consecución del objeto contractual.</v>
      </c>
      <c r="H26" s="18">
        <f>+EVALUACION!I32</f>
        <v>3</v>
      </c>
      <c r="I26" s="18">
        <f>+EVALUACION!J32</f>
        <v>5</v>
      </c>
      <c r="J26" s="18">
        <f>+EVALUACION!K32</f>
        <v>8</v>
      </c>
      <c r="K26" s="17" t="str">
        <f>+EVALUACION!L32</f>
        <v>EXTREMO</v>
      </c>
      <c r="L26" s="18" t="s">
        <v>305</v>
      </c>
      <c r="M26" s="17">
        <v>100</v>
      </c>
      <c r="N26" s="18" t="str">
        <f>+'EVALUACION CON CONTROLES'!G31</f>
        <v>Verificación de la integridad de las ofertas, realizar auditorías de los procesos de selección, asi mismo Implementar medidas de transparencia.</v>
      </c>
      <c r="O26" s="18">
        <f>+'EVALUACION CON CONTROLES'!I31</f>
        <v>2</v>
      </c>
      <c r="P26" s="18">
        <f>+'EVALUACION CON CONTROLES'!J31</f>
        <v>4</v>
      </c>
      <c r="Q26" s="18">
        <f>+'EVALUACION CON CONTROLES'!K31</f>
        <v>6</v>
      </c>
      <c r="R26" s="17" t="str">
        <f>+'EVALUACION CON CONTROLES'!L31</f>
        <v>ALTO</v>
      </c>
      <c r="S26" s="18" t="str">
        <f>+'EVALUACION CON CONTROLES'!M31</f>
        <v xml:space="preserve">NO </v>
      </c>
      <c r="T26" s="18" t="str">
        <f>+'EVALUACION CON CONTROLES'!N31</f>
        <v>Equipo contratación</v>
      </c>
      <c r="U26" s="18" t="str">
        <f>+'EVALUACION CON CONTROLES'!O31</f>
        <v xml:space="preserve">Inicio Cargue en SECOP </v>
      </c>
      <c r="V26" s="18" t="str">
        <f>+'EVALUACION CON CONTROLES'!P31</f>
        <v>Adjudicación del contrato</v>
      </c>
      <c r="W26" s="18" t="str">
        <f>+'EVALUACION CON CONTROLES'!Q31</f>
        <v>Revisión de los procesos de selección y análisis de posibles irregularidades.</v>
      </c>
      <c r="X26" s="19" t="str">
        <f>+'EVALUACION CON CONTROLES'!R31</f>
        <v>En evaluación del proceso</v>
      </c>
    </row>
    <row r="27" spans="2:24" ht="106.5" customHeight="1" x14ac:dyDescent="0.2">
      <c r="B27" s="16">
        <v>18</v>
      </c>
      <c r="C27" s="18" t="str">
        <f>+'EVALUACION CON CONTROLES'!C32:F32</f>
        <v>Selección de ofertas con precios  artificialmente bajos.</v>
      </c>
      <c r="D27" s="17" t="str">
        <f>+'EVALUACION CON CONTROLES'!B32</f>
        <v>SELECCIÓN</v>
      </c>
      <c r="E27" s="17" t="str">
        <f>VLOOKUP(C27,'IDENTIFICACION Y ANALISIS'!$B$19:$F$66,3,FALSE)</f>
        <v>General</v>
      </c>
      <c r="F27" s="17" t="str">
        <f>VLOOKUP(C27,'IDENTIFICACION Y ANALISIS'!$B$19:$F$66,4,FALSE)</f>
        <v>Interno</v>
      </c>
      <c r="G27" s="18" t="str">
        <f>+EVALUACION!H33</f>
        <v xml:space="preserve">Afecta el proceso de selección e incurre en mala selección del posible contratista </v>
      </c>
      <c r="H27" s="18">
        <f>+EVALUACION!I33</f>
        <v>2</v>
      </c>
      <c r="I27" s="18">
        <f>+EVALUACION!J33</f>
        <v>3</v>
      </c>
      <c r="J27" s="18">
        <f>+EVALUACION!K33</f>
        <v>5</v>
      </c>
      <c r="K27" s="17" t="str">
        <f>+EVALUACION!L33</f>
        <v>MEDIO</v>
      </c>
      <c r="L27" s="18" t="s">
        <v>305</v>
      </c>
      <c r="M27" s="17">
        <v>100</v>
      </c>
      <c r="N27" s="18" t="str">
        <f>+'EVALUACION CON CONTROLES'!G32</f>
        <v>Análisis comparativo de precios. Y de manera obligatoria Solicitar aclaraciones cuando sea necesario.</v>
      </c>
      <c r="O27" s="18">
        <f>+'EVALUACION CON CONTROLES'!I32</f>
        <v>1</v>
      </c>
      <c r="P27" s="18">
        <f>+'EVALUACION CON CONTROLES'!J32</f>
        <v>2</v>
      </c>
      <c r="Q27" s="18">
        <f>+'EVALUACION CON CONTROLES'!K32</f>
        <v>3</v>
      </c>
      <c r="R27" s="17" t="str">
        <f>+'EVALUACION CON CONTROLES'!L32</f>
        <v>BAJO</v>
      </c>
      <c r="S27" s="18" t="str">
        <f>+'EVALUACION CON CONTROLES'!M32</f>
        <v>SI</v>
      </c>
      <c r="T27" s="18" t="str">
        <f>+'EVALUACION CON CONTROLES'!N32</f>
        <v>Equipo contratación</v>
      </c>
      <c r="U27" s="18" t="str">
        <f>+'EVALUACION CON CONTROLES'!O32</f>
        <v xml:space="preserve">Inicio Cargue en SECOP </v>
      </c>
      <c r="V27" s="18" t="str">
        <f>+'EVALUACION CON CONTROLES'!P32</f>
        <v>Adjudicación del contrato</v>
      </c>
      <c r="W27" s="18" t="str">
        <f>+'EVALUACION CON CONTROLES'!Q32</f>
        <v>Revisión de las ofertas y análisis de la consistencia de los precios.</v>
      </c>
      <c r="X27" s="19" t="str">
        <f>+'EVALUACION CON CONTROLES'!R32</f>
        <v>En evaluación del proceso</v>
      </c>
    </row>
    <row r="28" spans="2:24" ht="106.5" customHeight="1" x14ac:dyDescent="0.2">
      <c r="B28" s="16">
        <v>19</v>
      </c>
      <c r="C28" s="18" t="str">
        <f>+'EVALUACION CON CONTROLES'!C33:F33</f>
        <v xml:space="preserve">Riesgo de que no se firme el contrato. </v>
      </c>
      <c r="D28" s="17" t="str">
        <f>+'EVALUACION CON CONTROLES'!B33</f>
        <v>CONTRATACIÓN</v>
      </c>
      <c r="E28" s="17" t="str">
        <f>VLOOKUP(C28,'IDENTIFICACION Y ANALISIS'!$B$19:$F$66,3,FALSE)</f>
        <v>General</v>
      </c>
      <c r="F28" s="17" t="str">
        <f>VLOOKUP(C28,'IDENTIFICACION Y ANALISIS'!$B$19:$F$66,4,FALSE)</f>
        <v>Externo</v>
      </c>
      <c r="G28" s="18" t="str">
        <f>+EVALUACION!H34</f>
        <v>Perturba la ejecución del contrato de manera grave imposibilitando la consecución del objeto contractual.</v>
      </c>
      <c r="H28" s="18">
        <f>+EVALUACION!I34</f>
        <v>3</v>
      </c>
      <c r="I28" s="18">
        <f>+EVALUACION!J34</f>
        <v>5</v>
      </c>
      <c r="J28" s="18">
        <f>+EVALUACION!K34</f>
        <v>8</v>
      </c>
      <c r="K28" s="17" t="str">
        <f>+EVALUACION!L34</f>
        <v>EXTREMO</v>
      </c>
      <c r="L28" s="18" t="s">
        <v>306</v>
      </c>
      <c r="M28" s="17">
        <v>50</v>
      </c>
      <c r="N28" s="18" t="str">
        <f>+'EVALUACION CON CONTROLES'!G33</f>
        <v>Negociación temprana de las condiciones contractuales y Confirmación de compromiso de las partes antes de la firma.</v>
      </c>
      <c r="O28" s="18">
        <f>+'EVALUACION CON CONTROLES'!I33</f>
        <v>1</v>
      </c>
      <c r="P28" s="18">
        <f>+'EVALUACION CON CONTROLES'!J33</f>
        <v>4</v>
      </c>
      <c r="Q28" s="18">
        <f>+'EVALUACION CON CONTROLES'!K33</f>
        <v>5</v>
      </c>
      <c r="R28" s="17" t="str">
        <f>+'EVALUACION CON CONTROLES'!L33</f>
        <v>MEDIO</v>
      </c>
      <c r="S28" s="18" t="str">
        <f>+'EVALUACION CON CONTROLES'!M33</f>
        <v xml:space="preserve">NO </v>
      </c>
      <c r="T28" s="18" t="str">
        <f>+'EVALUACION CON CONTROLES'!N33</f>
        <v>Equipo contratación</v>
      </c>
      <c r="U28" s="18" t="str">
        <f>+'EVALUACION CON CONTROLES'!O33</f>
        <v>Adjudicación del contrato</v>
      </c>
      <c r="V28" s="18" t="str">
        <f>+'EVALUACION CON CONTROLES'!P33</f>
        <v>Firma del contrato en SECOP</v>
      </c>
      <c r="W28" s="18" t="str">
        <f>+'EVALUACION CON CONTROLES'!Q33</f>
        <v>Revisión de avances de negociación y revisión de plazos.</v>
      </c>
      <c r="X28" s="19" t="str">
        <f>+'EVALUACION CON CONTROLES'!R33</f>
        <v>En evaluación del proceso</v>
      </c>
    </row>
    <row r="29" spans="2:24" ht="106.5" customHeight="1" x14ac:dyDescent="0.2">
      <c r="B29" s="16">
        <v>20</v>
      </c>
      <c r="C29" s="18" t="str">
        <f>+'EVALUACION CON CONTROLES'!C34:F34</f>
        <v>Falta de constitución o constitución tardía de la garantía única. Aceptación de garantías que no se ajustan a lo contemplado en el contrato</v>
      </c>
      <c r="D29" s="17" t="str">
        <f>+'EVALUACION CON CONTROLES'!B34</f>
        <v>CONTRATACIÓN</v>
      </c>
      <c r="E29" s="17" t="str">
        <f>VLOOKUP(C29,'IDENTIFICACION Y ANALISIS'!$B$19:$F$66,3,FALSE)</f>
        <v>General</v>
      </c>
      <c r="F29" s="17" t="str">
        <f>VLOOKUP(C29,'IDENTIFICACION Y ANALISIS'!$B$19:$F$66,4,FALSE)</f>
        <v>Externo</v>
      </c>
      <c r="G29" s="18" t="str">
        <f>+EVALUACION!H35</f>
        <v xml:space="preserve">Genera demoras en el proceso de contratación y en posible fecha de acta de inicio </v>
      </c>
      <c r="H29" s="18">
        <f>+EVALUACION!I35</f>
        <v>1</v>
      </c>
      <c r="I29" s="18">
        <f>+EVALUACION!J35</f>
        <v>3</v>
      </c>
      <c r="J29" s="18">
        <f>+EVALUACION!K35</f>
        <v>4</v>
      </c>
      <c r="K29" s="17" t="str">
        <f>+EVALUACION!L35</f>
        <v>BAJO</v>
      </c>
      <c r="L29" s="18" t="s">
        <v>306</v>
      </c>
      <c r="M29" s="17">
        <v>50</v>
      </c>
      <c r="N29" s="18" t="str">
        <f>+'EVALUACION CON CONTROLES'!G34</f>
        <v>Establecer plazos claros para la entrega de garantías, asi mismo se debe verificar que las garantías cumplan con los requisitos contractuales</v>
      </c>
      <c r="O29" s="18">
        <f>+'EVALUACION CON CONTROLES'!I34</f>
        <v>1</v>
      </c>
      <c r="P29" s="18">
        <f>+'EVALUACION CON CONTROLES'!J34</f>
        <v>3</v>
      </c>
      <c r="Q29" s="18">
        <f>+'EVALUACION CON CONTROLES'!K34</f>
        <v>4</v>
      </c>
      <c r="R29" s="17" t="str">
        <f>+'EVALUACION CON CONTROLES'!L34</f>
        <v>BAJO</v>
      </c>
      <c r="S29" s="18" t="str">
        <f>+'EVALUACION CON CONTROLES'!M34</f>
        <v xml:space="preserve">NO </v>
      </c>
      <c r="T29" s="18" t="str">
        <f>+'EVALUACION CON CONTROLES'!N34</f>
        <v>Equipo contratación</v>
      </c>
      <c r="U29" s="18" t="str">
        <f>+'EVALUACION CON CONTROLES'!O34</f>
        <v>Adjudicación del contrato</v>
      </c>
      <c r="V29" s="18" t="str">
        <f>+'EVALUACION CON CONTROLES'!P34</f>
        <v>Firma y aprobación del contrato en SECOP</v>
      </c>
      <c r="W29" s="18" t="str">
        <f>+'EVALUACION CON CONTROLES'!Q34</f>
        <v>Revisión de las garantías presentadas antes de la firma del contrato.</v>
      </c>
      <c r="X29" s="19" t="str">
        <f>+'EVALUACION CON CONTROLES'!R34</f>
        <v>Adjudicación contrato</v>
      </c>
    </row>
    <row r="30" spans="2:24" ht="106.5" customHeight="1" x14ac:dyDescent="0.2">
      <c r="B30" s="16">
        <v>21</v>
      </c>
      <c r="C30" s="18" t="str">
        <f>+'EVALUACION CON CONTROLES'!C35:F35</f>
        <v>Falta de solicitud o solicitud tardía del registro  presupuestal</v>
      </c>
      <c r="D30" s="17" t="str">
        <f>+'EVALUACION CON CONTROLES'!B35</f>
        <v>CONTRATACIÓN</v>
      </c>
      <c r="E30" s="17" t="str">
        <f>VLOOKUP(C30,'IDENTIFICACION Y ANALISIS'!$B$19:$F$66,3,FALSE)</f>
        <v>General</v>
      </c>
      <c r="F30" s="17" t="str">
        <f>VLOOKUP(C30,'IDENTIFICACION Y ANALISIS'!$B$19:$F$66,4,FALSE)</f>
        <v>Interno</v>
      </c>
      <c r="G30" s="18" t="str">
        <f>+EVALUACION!H36</f>
        <v xml:space="preserve">Genera demoras en el proceso de contratación y en posible fecha de acta de inicio </v>
      </c>
      <c r="H30" s="18">
        <f>+EVALUACION!I36</f>
        <v>1</v>
      </c>
      <c r="I30" s="18">
        <f>+EVALUACION!J36</f>
        <v>3</v>
      </c>
      <c r="J30" s="18">
        <f>+EVALUACION!K36</f>
        <v>4</v>
      </c>
      <c r="K30" s="17" t="str">
        <f>+EVALUACION!L36</f>
        <v>BAJO</v>
      </c>
      <c r="L30" s="18" t="s">
        <v>305</v>
      </c>
      <c r="M30" s="17">
        <v>100</v>
      </c>
      <c r="N30" s="18" t="str">
        <f>+'EVALUACION CON CONTROLES'!G35</f>
        <v>Monitoreo continuo del estado del registro.</v>
      </c>
      <c r="O30" s="18">
        <f>+'EVALUACION CON CONTROLES'!I35</f>
        <v>1</v>
      </c>
      <c r="P30" s="18">
        <f>+'EVALUACION CON CONTROLES'!J35</f>
        <v>3</v>
      </c>
      <c r="Q30" s="18">
        <f>+'EVALUACION CON CONTROLES'!K35</f>
        <v>4</v>
      </c>
      <c r="R30" s="17" t="str">
        <f>+'EVALUACION CON CONTROLES'!L35</f>
        <v>BAJO</v>
      </c>
      <c r="S30" s="18" t="str">
        <f>+'EVALUACION CON CONTROLES'!M35</f>
        <v>SI</v>
      </c>
      <c r="T30" s="18" t="str">
        <f>+'EVALUACION CON CONTROLES'!N35</f>
        <v>Equipo contratación</v>
      </c>
      <c r="U30" s="18" t="str">
        <f>+'EVALUACION CON CONTROLES'!O35</f>
        <v xml:space="preserve">Inicio Cargue en SECOP </v>
      </c>
      <c r="V30" s="18" t="str">
        <f>+'EVALUACION CON CONTROLES'!P35</f>
        <v>Adjudicación del contrato</v>
      </c>
      <c r="W30" s="18" t="str">
        <f>+'EVALUACION CON CONTROLES'!Q35</f>
        <v>Revisión del estado de la solicitud y del registro presupuestal.</v>
      </c>
      <c r="X30" s="19" t="str">
        <f>+'EVALUACION CON CONTROLES'!R35</f>
        <v>Mensual</v>
      </c>
    </row>
    <row r="31" spans="2:24" ht="106.5" customHeight="1" x14ac:dyDescent="0.2">
      <c r="B31" s="16">
        <v>22</v>
      </c>
      <c r="C31" s="18" t="str">
        <f>+'EVALUACION CON CONTROLES'!C36:F36</f>
        <v>No publicación de la documentación del proceso de selección en el SECOP</v>
      </c>
      <c r="D31" s="17" t="str">
        <f>+'EVALUACION CON CONTROLES'!B36</f>
        <v>CONTRATACIÓN</v>
      </c>
      <c r="E31" s="17" t="str">
        <f>VLOOKUP(C31,'IDENTIFICACION Y ANALISIS'!$B$19:$F$66,3,FALSE)</f>
        <v>General</v>
      </c>
      <c r="F31" s="17" t="str">
        <f>VLOOKUP(C31,'IDENTIFICACION Y ANALISIS'!$B$19:$F$66,4,FALSE)</f>
        <v>Interno</v>
      </c>
      <c r="G31" s="18" t="str">
        <f>+EVALUACION!H37</f>
        <v xml:space="preserve">Afecta el proceso de selección e incurre en mala selección del posible contratista </v>
      </c>
      <c r="H31" s="18">
        <f>+EVALUACION!I37</f>
        <v>2</v>
      </c>
      <c r="I31" s="18">
        <f>+EVALUACION!J37</f>
        <v>3</v>
      </c>
      <c r="J31" s="18">
        <f>+EVALUACION!K37</f>
        <v>5</v>
      </c>
      <c r="K31" s="17" t="str">
        <f>+EVALUACION!L37</f>
        <v>MEDIO</v>
      </c>
      <c r="L31" s="18" t="s">
        <v>305</v>
      </c>
      <c r="M31" s="17">
        <v>100</v>
      </c>
      <c r="N31" s="18" t="str">
        <f>+'EVALUACION CON CONTROLES'!G36</f>
        <v>Asegurar que todos los documentos sean cargados a tiempo en el SECOP y Verificación interna antes de la publicación.</v>
      </c>
      <c r="O31" s="18">
        <f>+'EVALUACION CON CONTROLES'!I36</f>
        <v>2</v>
      </c>
      <c r="P31" s="18">
        <f>+'EVALUACION CON CONTROLES'!J36</f>
        <v>3</v>
      </c>
      <c r="Q31" s="18">
        <f>+'EVALUACION CON CONTROLES'!K36</f>
        <v>5</v>
      </c>
      <c r="R31" s="17" t="str">
        <f>+'EVALUACION CON CONTROLES'!L36</f>
        <v>MEDIO</v>
      </c>
      <c r="S31" s="18" t="str">
        <f>+'EVALUACION CON CONTROLES'!M36</f>
        <v xml:space="preserve">NO </v>
      </c>
      <c r="T31" s="18" t="str">
        <f>+'EVALUACION CON CONTROLES'!N36</f>
        <v>Equipo contratación</v>
      </c>
      <c r="U31" s="18" t="str">
        <f>+'EVALUACION CON CONTROLES'!O36</f>
        <v xml:space="preserve">Inicio Cargue en SECOP </v>
      </c>
      <c r="V31" s="18" t="str">
        <f>+'EVALUACION CON CONTROLES'!P36</f>
        <v>Adjudicación del contrato</v>
      </c>
      <c r="W31" s="18" t="str">
        <f>+'EVALUACION CON CONTROLES'!Q36</f>
        <v>Revisión de la documentación publicada en el SECOP.</v>
      </c>
      <c r="X31" s="19" t="str">
        <f>+'EVALUACION CON CONTROLES'!R36</f>
        <v>En evaluación del proceso</v>
      </c>
    </row>
    <row r="32" spans="2:24" ht="106.5" customHeight="1" x14ac:dyDescent="0.2">
      <c r="B32" s="16">
        <v>23</v>
      </c>
      <c r="C32" s="18" t="str">
        <f>+'EVALUACION CON CONTROLES'!C37:F37</f>
        <v>Presentación de reclamos de terceros sobre la selección del oferente que retrasen el perfeccionamiento del contrato.</v>
      </c>
      <c r="D32" s="17" t="str">
        <f>+'EVALUACION CON CONTROLES'!B37</f>
        <v>CONTRATACIÓN</v>
      </c>
      <c r="E32" s="17" t="str">
        <f>VLOOKUP(C32,'IDENTIFICACION Y ANALISIS'!$B$19:$F$66,3,FALSE)</f>
        <v>General</v>
      </c>
      <c r="F32" s="17" t="str">
        <f>VLOOKUP(C32,'IDENTIFICACION Y ANALISIS'!$B$19:$F$66,4,FALSE)</f>
        <v>Externo</v>
      </c>
      <c r="G32" s="18" t="str">
        <f>+EVALUACION!H38</f>
        <v xml:space="preserve">Genera demoras en el proceso de contratación y en posible fecha de acta de inicio </v>
      </c>
      <c r="H32" s="18">
        <f>+EVALUACION!I38</f>
        <v>1</v>
      </c>
      <c r="I32" s="18">
        <f>+EVALUACION!J38</f>
        <v>3</v>
      </c>
      <c r="J32" s="18">
        <f>+EVALUACION!K38</f>
        <v>4</v>
      </c>
      <c r="K32" s="17" t="str">
        <f>+EVALUACION!L38</f>
        <v>BAJO</v>
      </c>
      <c r="L32" s="18" t="s">
        <v>305</v>
      </c>
      <c r="M32" s="17">
        <v>100</v>
      </c>
      <c r="N32" s="18" t="str">
        <f>+'EVALUACION CON CONTROLES'!G37</f>
        <v>Monitoreo de los reclamos y respuestas rápidas.</v>
      </c>
      <c r="O32" s="18">
        <f>+'EVALUACION CON CONTROLES'!I37</f>
        <v>1</v>
      </c>
      <c r="P32" s="18">
        <f>+'EVALUACION CON CONTROLES'!J37</f>
        <v>1</v>
      </c>
      <c r="Q32" s="18">
        <f>+'EVALUACION CON CONTROLES'!K37</f>
        <v>2</v>
      </c>
      <c r="R32" s="17" t="str">
        <f>+'EVALUACION CON CONTROLES'!L37</f>
        <v>BAJO</v>
      </c>
      <c r="S32" s="18" t="str">
        <f>+'EVALUACION CON CONTROLES'!M37</f>
        <v xml:space="preserve">NO </v>
      </c>
      <c r="T32" s="18" t="str">
        <f>+'EVALUACION CON CONTROLES'!N37</f>
        <v>Equipo contratación</v>
      </c>
      <c r="U32" s="18" t="str">
        <f>+'EVALUACION CON CONTROLES'!O37</f>
        <v xml:space="preserve">Inicio Cargue en SECOP </v>
      </c>
      <c r="V32" s="18" t="str">
        <f>+'EVALUACION CON CONTROLES'!P37</f>
        <v>Adjudicación del contrato</v>
      </c>
      <c r="W32" s="18" t="str">
        <f>+'EVALUACION CON CONTROLES'!Q37</f>
        <v>Análisis y gestión de los reclamos presentados.</v>
      </c>
      <c r="X32" s="19" t="str">
        <f>+'EVALUACION CON CONTROLES'!R37</f>
        <v>En evaluación del proceso</v>
      </c>
    </row>
    <row r="33" spans="2:24" ht="106.5" customHeight="1" x14ac:dyDescent="0.2">
      <c r="B33" s="16">
        <v>24</v>
      </c>
      <c r="C33" s="18" t="str">
        <f>+'EVALUACION CON CONTROLES'!C38:F38</f>
        <v>Fluctuaciones del valor de la moneda</v>
      </c>
      <c r="D33" s="17" t="str">
        <f>+'EVALUACION CON CONTROLES'!B38</f>
        <v>EJECUCIÓN</v>
      </c>
      <c r="E33" s="17" t="str">
        <f>VLOOKUP(C33,'IDENTIFICACION Y ANALISIS'!$B$19:$F$66,3,FALSE)</f>
        <v>General</v>
      </c>
      <c r="F33" s="17" t="str">
        <f>VLOOKUP(C33,'IDENTIFICACION Y ANALISIS'!$B$19:$F$66,4,FALSE)</f>
        <v>Externo</v>
      </c>
      <c r="G33" s="18" t="str">
        <f>+EVALUACION!H39</f>
        <v>Genera un impacto sobre el valor del contrato y afecta la planeación, estudio de mercado y presupuesto ofertado</v>
      </c>
      <c r="H33" s="18">
        <f>+EVALUACION!I39</f>
        <v>3</v>
      </c>
      <c r="I33" s="18">
        <f>+EVALUACION!J39</f>
        <v>3</v>
      </c>
      <c r="J33" s="18">
        <f>+EVALUACION!K39</f>
        <v>6</v>
      </c>
      <c r="K33" s="17" t="str">
        <f>+EVALUACION!L39</f>
        <v>ALTO</v>
      </c>
      <c r="L33" s="18" t="s">
        <v>305</v>
      </c>
      <c r="M33" s="17">
        <v>100</v>
      </c>
      <c r="N33" s="18" t="str">
        <f>+'EVALUACION CON CONTROLES'!G38</f>
        <v>Se deben Utilizar contratos con cláusulas de ajuste por inflación o fluctuación de divisas, asi mismo realizar el Monitoreo del tipo de cambio.</v>
      </c>
      <c r="O33" s="18">
        <f>+'EVALUACION CON CONTROLES'!I38</f>
        <v>3</v>
      </c>
      <c r="P33" s="18">
        <f>+'EVALUACION CON CONTROLES'!J38</f>
        <v>2</v>
      </c>
      <c r="Q33" s="18">
        <f>+'EVALUACION CON CONTROLES'!K38</f>
        <v>5</v>
      </c>
      <c r="R33" s="17" t="str">
        <f>+'EVALUACION CON CONTROLES'!L38</f>
        <v>MEDIO</v>
      </c>
      <c r="S33" s="18" t="str">
        <f>+'EVALUACION CON CONTROLES'!M38</f>
        <v>SI</v>
      </c>
      <c r="T33" s="18" t="str">
        <f>+'EVALUACION CON CONTROLES'!N38</f>
        <v>Equipo contratación</v>
      </c>
      <c r="U33" s="18" t="str">
        <f>+'EVALUACION CON CONTROLES'!O38</f>
        <v xml:space="preserve">Inicio Cargue en SECOP </v>
      </c>
      <c r="V33" s="18" t="str">
        <f>+'EVALUACION CON CONTROLES'!P38</f>
        <v>Adjudicación del contrato</v>
      </c>
      <c r="W33" s="18" t="str">
        <f>+'EVALUACION CON CONTROLES'!Q38</f>
        <v>Revisión mensual de las fluctuaciones cambiarias y ajustes contractuales.</v>
      </c>
      <c r="X33" s="19" t="str">
        <f>+'EVALUACION CON CONTROLES'!R38</f>
        <v>En evaluación del proceso</v>
      </c>
    </row>
    <row r="34" spans="2:24" ht="106.5" customHeight="1" x14ac:dyDescent="0.2">
      <c r="B34" s="16">
        <v>25</v>
      </c>
      <c r="C34" s="18" t="str">
        <f>+'EVALUACION CON CONTROLES'!C39:F39</f>
        <v>Cambio de precios en factores de producción.</v>
      </c>
      <c r="D34" s="17" t="str">
        <f>+'EVALUACION CON CONTROLES'!B39</f>
        <v>EJECUCIÓN</v>
      </c>
      <c r="E34" s="17" t="str">
        <f>VLOOKUP(C34,'IDENTIFICACION Y ANALISIS'!$B$19:$F$66,3,FALSE)</f>
        <v>General</v>
      </c>
      <c r="F34" s="17" t="str">
        <f>VLOOKUP(C34,'IDENTIFICACION Y ANALISIS'!$B$19:$F$66,4,FALSE)</f>
        <v>Externo</v>
      </c>
      <c r="G34" s="18" t="str">
        <f>+EVALUACION!H40</f>
        <v>Genera un impacto sobre el valor del contrato y afecta la planeación, estudio de mercado y presupuesto ofertado</v>
      </c>
      <c r="H34" s="18">
        <f>+EVALUACION!I40</f>
        <v>3</v>
      </c>
      <c r="I34" s="18">
        <f>+EVALUACION!J40</f>
        <v>3</v>
      </c>
      <c r="J34" s="18">
        <f>+EVALUACION!K40</f>
        <v>6</v>
      </c>
      <c r="K34" s="17" t="str">
        <f>+EVALUACION!L40</f>
        <v>ALTO</v>
      </c>
      <c r="L34" s="18" t="s">
        <v>306</v>
      </c>
      <c r="M34" s="17">
        <v>50</v>
      </c>
      <c r="N34" s="18" t="str">
        <f>+'EVALUACION CON CONTROLES'!G39</f>
        <v xml:space="preserve">Programar la adquisición de materiales , con suficiente tiempo o anticipación, teniendo en cuenta las demoras constantes de insumos y materiales de obra. </v>
      </c>
      <c r="O34" s="18">
        <f>+'EVALUACION CON CONTROLES'!I39</f>
        <v>2</v>
      </c>
      <c r="P34" s="18">
        <f>+'EVALUACION CON CONTROLES'!J39</f>
        <v>2</v>
      </c>
      <c r="Q34" s="18">
        <f>+'EVALUACION CON CONTROLES'!K39</f>
        <v>4</v>
      </c>
      <c r="R34" s="17" t="str">
        <f>+'EVALUACION CON CONTROLES'!L39</f>
        <v>BAJO</v>
      </c>
      <c r="S34" s="18" t="str">
        <f>+'EVALUACION CON CONTROLES'!M39</f>
        <v>SI</v>
      </c>
      <c r="T34" s="18" t="str">
        <f>+'EVALUACION CON CONTROLES'!N39</f>
        <v>Contratista</v>
      </c>
      <c r="U34" s="18" t="str">
        <f>+'EVALUACION CON CONTROLES'!O39</f>
        <v>Suscripción del contrato</v>
      </c>
      <c r="V34" s="18" t="str">
        <f>+'EVALUACION CON CONTROLES'!P39</f>
        <v>Fecha de terminación del contrato</v>
      </c>
      <c r="W34" s="18" t="str">
        <f>+'EVALUACION CON CONTROLES'!Q39</f>
        <v>Revisión del plan de compras y adquisiciones</v>
      </c>
      <c r="X34" s="19" t="str">
        <f>+'EVALUACION CON CONTROLES'!R39</f>
        <v>Antes y durante la ejecución del contrato, de manera semanal</v>
      </c>
    </row>
    <row r="35" spans="2:24" ht="106.5" customHeight="1" x14ac:dyDescent="0.2">
      <c r="B35" s="16">
        <v>26</v>
      </c>
      <c r="C35" s="18" t="str">
        <f>+'EVALUACION CON CONTROLES'!C40:F40</f>
        <v>Variación de los precios del mercado</v>
      </c>
      <c r="D35" s="17" t="str">
        <f>+'EVALUACION CON CONTROLES'!B40</f>
        <v>EJECUCIÓN</v>
      </c>
      <c r="E35" s="17" t="str">
        <f>VLOOKUP(C35,'IDENTIFICACION Y ANALISIS'!$B$19:$F$66,3,FALSE)</f>
        <v>General</v>
      </c>
      <c r="F35" s="17" t="str">
        <f>VLOOKUP(C35,'IDENTIFICACION Y ANALISIS'!$B$19:$F$66,4,FALSE)</f>
        <v>Externo</v>
      </c>
      <c r="G35" s="18" t="str">
        <f>+EVALUACION!H41</f>
        <v>Genera un impacto sobre el valor del contrato y afecta la planeación, estudio de mercado y presupuesto ofertado</v>
      </c>
      <c r="H35" s="18">
        <f>+EVALUACION!I41</f>
        <v>3</v>
      </c>
      <c r="I35" s="18">
        <f>+EVALUACION!J41</f>
        <v>2</v>
      </c>
      <c r="J35" s="18">
        <f>+EVALUACION!K41</f>
        <v>5</v>
      </c>
      <c r="K35" s="17" t="str">
        <f>+EVALUACION!L41</f>
        <v>MEDIO</v>
      </c>
      <c r="L35" s="18" t="s">
        <v>306</v>
      </c>
      <c r="M35" s="17">
        <v>50</v>
      </c>
      <c r="N35" s="18" t="str">
        <f>+'EVALUACION CON CONTROLES'!G40</f>
        <v>Programar la adquisición de materiales , con suficiente tiempo o anticipación, con el fin de no generar o no preveer una variación en las condiciones de compra y del mercado, teniendo en cuenta que para el caso de insumos de obra, los criterios son muy variables</v>
      </c>
      <c r="O35" s="18">
        <f>+'EVALUACION CON CONTROLES'!I40</f>
        <v>2</v>
      </c>
      <c r="P35" s="18">
        <f>+'EVALUACION CON CONTROLES'!J40</f>
        <v>2</v>
      </c>
      <c r="Q35" s="18">
        <f>+'EVALUACION CON CONTROLES'!K40</f>
        <v>4</v>
      </c>
      <c r="R35" s="17" t="str">
        <f>+'EVALUACION CON CONTROLES'!L40</f>
        <v>BAJO</v>
      </c>
      <c r="S35" s="18" t="e">
        <f>+'EVALUACION CON CONTROLES'!#REF!</f>
        <v>#REF!</v>
      </c>
      <c r="T35" s="18" t="str">
        <f>+'EVALUACION CON CONTROLES'!M40</f>
        <v>SI</v>
      </c>
      <c r="U35" s="18" t="str">
        <f>+'EVALUACION CON CONTROLES'!O40</f>
        <v>Suscripción del contrato</v>
      </c>
      <c r="V35" s="18" t="str">
        <f>+'EVALUACION CON CONTROLES'!P40</f>
        <v>Fecha de terminación del contrato</v>
      </c>
      <c r="W35" s="18" t="str">
        <f>+'EVALUACION CON CONTROLES'!Q40</f>
        <v>Revisión del plan de compras y adquisiciones</v>
      </c>
      <c r="X35" s="19" t="str">
        <f>+'EVALUACION CON CONTROLES'!R40</f>
        <v>Antes y durante la ejecución del contrato, de manera semanal</v>
      </c>
    </row>
    <row r="36" spans="2:24" ht="106.5" customHeight="1" x14ac:dyDescent="0.2">
      <c r="B36" s="16">
        <v>27</v>
      </c>
      <c r="C36" s="18" t="str">
        <f>+'EVALUACION CON CONTROLES'!C41:F41</f>
        <v>Factores políticos o macroeconómicos.</v>
      </c>
      <c r="D36" s="17" t="str">
        <f>+'EVALUACION CON CONTROLES'!B41</f>
        <v>EJECUCIÓN</v>
      </c>
      <c r="E36" s="17" t="e">
        <f>VLOOKUP(C36,'IDENTIFICACION Y ANALISIS'!$B$19:$F$66,3,FALSE)</f>
        <v>#N/A</v>
      </c>
      <c r="F36" s="17" t="e">
        <f>VLOOKUP(C36,'IDENTIFICACION Y ANALISIS'!$B$19:$F$66,4,FALSE)</f>
        <v>#N/A</v>
      </c>
      <c r="G36" s="18" t="str">
        <f>+EVALUACION!H42</f>
        <v xml:space="preserve">Demoras en el proceso, debido a incidencia de elementos politicos o revisión de entidades estatales o de control </v>
      </c>
      <c r="H36" s="18">
        <f>+EVALUACION!I42</f>
        <v>3</v>
      </c>
      <c r="I36" s="18">
        <f>+EVALUACION!J42</f>
        <v>3</v>
      </c>
      <c r="J36" s="18">
        <f>+EVALUACION!K42</f>
        <v>6</v>
      </c>
      <c r="K36" s="17" t="str">
        <f>+EVALUACION!L42</f>
        <v>ALTO</v>
      </c>
      <c r="L36" s="18" t="s">
        <v>306</v>
      </c>
      <c r="M36" s="17">
        <v>50</v>
      </c>
      <c r="N36" s="18" t="str">
        <f>+'EVALUACION CON CONTROLES'!G41</f>
        <v>Análisis continuo del entorno político y económico y  Flexibilidad en la planificación y presupuesto.</v>
      </c>
      <c r="O36" s="18">
        <f>+'EVALUACION CON CONTROLES'!I41</f>
        <v>2</v>
      </c>
      <c r="P36" s="18">
        <f>+'EVALUACION CON CONTROLES'!J41</f>
        <v>3</v>
      </c>
      <c r="Q36" s="18">
        <f>+'EVALUACION CON CONTROLES'!K41</f>
        <v>5</v>
      </c>
      <c r="R36" s="17" t="str">
        <f>+'EVALUACION CON CONTROLES'!L41</f>
        <v>MEDIO</v>
      </c>
      <c r="S36" s="18" t="str">
        <f>+'EVALUACION CON CONTROLES'!M41</f>
        <v>SI</v>
      </c>
      <c r="T36" s="18" t="str">
        <f>+'EVALUACION CON CONTROLES'!N41</f>
        <v>FDLB</v>
      </c>
      <c r="U36" s="18" t="str">
        <f>+'EVALUACION CON CONTROLES'!O41</f>
        <v>Inicio Fase Planeación</v>
      </c>
      <c r="V36" s="18" t="str">
        <f>+'EVALUACION CON CONTROLES'!P41</f>
        <v xml:space="preserve">Liquidación del contrato </v>
      </c>
      <c r="W36" s="18" t="str">
        <f>+'EVALUACION CON CONTROLES'!Q41</f>
        <v>Monitoreo de noticias y análisis macroeconómicos.</v>
      </c>
      <c r="X36" s="19" t="str">
        <f>+'EVALUACION CON CONTROLES'!R41</f>
        <v>Trimestral</v>
      </c>
    </row>
    <row r="37" spans="2:24" ht="106.5" customHeight="1" x14ac:dyDescent="0.2">
      <c r="B37" s="16">
        <v>28</v>
      </c>
      <c r="C37" s="18" t="str">
        <f>+'EVALUACION CON CONTROLES'!C42:F42</f>
        <v>Cancelación de pedidos.</v>
      </c>
      <c r="D37" s="17" t="str">
        <f>+'EVALUACION CON CONTROLES'!B42</f>
        <v>EJECUCIÓN</v>
      </c>
      <c r="E37" s="17" t="e">
        <f>VLOOKUP(C37,'IDENTIFICACION Y ANALISIS'!$B$19:$F$66,3,FALSE)</f>
        <v>#N/A</v>
      </c>
      <c r="F37" s="17" t="e">
        <f>VLOOKUP(C37,'IDENTIFICACION Y ANALISIS'!$B$19:$F$66,4,FALSE)</f>
        <v>#N/A</v>
      </c>
      <c r="G37" s="18" t="str">
        <f>+EVALUACION!H43</f>
        <v xml:space="preserve">Afecta la ejecución del contrato, retrasando cronogramas y tiempos estipulados en fase de planeación </v>
      </c>
      <c r="H37" s="18">
        <f>+EVALUACION!I43</f>
        <v>2</v>
      </c>
      <c r="I37" s="18">
        <f>+EVALUACION!J43</f>
        <v>3</v>
      </c>
      <c r="J37" s="18">
        <f>+EVALUACION!K43</f>
        <v>5</v>
      </c>
      <c r="K37" s="17" t="str">
        <f>+EVALUACION!L43</f>
        <v>MEDIO</v>
      </c>
      <c r="L37" s="18" t="s">
        <v>306</v>
      </c>
      <c r="M37" s="17">
        <v>50</v>
      </c>
      <c r="N37" s="18" t="str">
        <f>+'EVALUACION CON CONTROLES'!G42</f>
        <v>Programar la adquisición de materiales desde un sector cercano de influencia, con suficiente tiempo o anticipación, con el fin de no generar atrasos en la ejecución de las actividades.</v>
      </c>
      <c r="O37" s="18">
        <f>+'EVALUACION CON CONTROLES'!I42</f>
        <v>1</v>
      </c>
      <c r="P37" s="18">
        <f>+'EVALUACION CON CONTROLES'!J42</f>
        <v>1</v>
      </c>
      <c r="Q37" s="18">
        <f>+'EVALUACION CON CONTROLES'!K42</f>
        <v>2</v>
      </c>
      <c r="R37" s="17" t="str">
        <f>+'EVALUACION CON CONTROLES'!L42</f>
        <v>BAJO</v>
      </c>
      <c r="S37" s="18" t="str">
        <f>+'EVALUACION CON CONTROLES'!M42</f>
        <v>SI</v>
      </c>
      <c r="T37" s="18" t="str">
        <f>+'EVALUACION CON CONTROLES'!N42</f>
        <v>Contratista</v>
      </c>
      <c r="U37" s="18" t="str">
        <f>+'EVALUACION CON CONTROLES'!O42</f>
        <v>Suscripción del contrato</v>
      </c>
      <c r="V37" s="18" t="str">
        <f>+'EVALUACION CON CONTROLES'!P42</f>
        <v>Fecha de terminación del contrato</v>
      </c>
      <c r="W37" s="18" t="str">
        <f>+'EVALUACION CON CONTROLES'!Q42</f>
        <v>Revisión del plan de compras y adquisiciones</v>
      </c>
      <c r="X37" s="19" t="str">
        <f>+'EVALUACION CON CONTROLES'!R42</f>
        <v>Antes y durante la ejecución del contrato, de manera semanal</v>
      </c>
    </row>
    <row r="38" spans="2:24" ht="106.5" customHeight="1" x14ac:dyDescent="0.2">
      <c r="B38" s="16">
        <v>29</v>
      </c>
      <c r="C38" s="18" t="str">
        <f>+'EVALUACION CON CONTROLES'!C43:F43</f>
        <v>Variación en la disponibilidad o en el costo de los insumos necesarios para prestar los servicios.</v>
      </c>
      <c r="D38" s="17" t="str">
        <f>+'EVALUACION CON CONTROLES'!B43</f>
        <v>EJECUCIÓN</v>
      </c>
      <c r="E38" s="17" t="e">
        <f>VLOOKUP(C38,'IDENTIFICACION Y ANALISIS'!$B$19:$F$66,3,FALSE)</f>
        <v>#N/A</v>
      </c>
      <c r="F38" s="17" t="e">
        <f>VLOOKUP(C38,'IDENTIFICACION Y ANALISIS'!$B$19:$F$66,4,FALSE)</f>
        <v>#N/A</v>
      </c>
      <c r="G38" s="18" t="str">
        <f>+EVALUACION!H44</f>
        <v xml:space="preserve">Afecta la ejecución del contrato, retrasando cronogramas y tiempos estipulados en fase de planeación </v>
      </c>
      <c r="H38" s="18">
        <f>+EVALUACION!I44</f>
        <v>2</v>
      </c>
      <c r="I38" s="18">
        <f>+EVALUACION!J44</f>
        <v>3</v>
      </c>
      <c r="J38" s="18">
        <f>+EVALUACION!K44</f>
        <v>5</v>
      </c>
      <c r="K38" s="17" t="str">
        <f>+EVALUACION!L44</f>
        <v>MEDIO</v>
      </c>
      <c r="L38" s="18" t="s">
        <v>306</v>
      </c>
      <c r="M38" s="17">
        <v>50</v>
      </c>
      <c r="N38" s="18" t="str">
        <f>+'EVALUACION CON CONTROLES'!G43</f>
        <v>Programar la adquisición de materiales , con suficiente tiempo o anticipación, con el fin de no generar o no preveer una variación en las condiciones de compra y del mercado, teniendo en cuenta que para el caso de insumos de obra, los criterios son muy variables</v>
      </c>
      <c r="O38" s="18">
        <f>+'EVALUACION CON CONTROLES'!I43</f>
        <v>2</v>
      </c>
      <c r="P38" s="18">
        <f>+'EVALUACION CON CONTROLES'!J43</f>
        <v>1</v>
      </c>
      <c r="Q38" s="18">
        <f>+'EVALUACION CON CONTROLES'!K43</f>
        <v>3</v>
      </c>
      <c r="R38" s="17" t="str">
        <f>+'EVALUACION CON CONTROLES'!L43</f>
        <v>BAJO</v>
      </c>
      <c r="S38" s="18" t="str">
        <f>+'EVALUACION CON CONTROLES'!M43</f>
        <v>SI</v>
      </c>
      <c r="T38" s="18" t="str">
        <f>+'EVALUACION CON CONTROLES'!N43</f>
        <v>Contratista</v>
      </c>
      <c r="U38" s="18" t="str">
        <f>+'EVALUACION CON CONTROLES'!O43</f>
        <v>Suscripción del contrato</v>
      </c>
      <c r="V38" s="18" t="str">
        <f>+'EVALUACION CON CONTROLES'!P43</f>
        <v>Fecha de terminación del contrato</v>
      </c>
      <c r="W38" s="18" t="str">
        <f>+'EVALUACION CON CONTROLES'!Q43</f>
        <v>Revisión del plan de compras y adquisiciones</v>
      </c>
      <c r="X38" s="19" t="str">
        <f>+'EVALUACION CON CONTROLES'!R43</f>
        <v>Antes y durante la ejecución del contrato, de manera semanal</v>
      </c>
    </row>
    <row r="39" spans="2:24" ht="106.5" customHeight="1" x14ac:dyDescent="0.2">
      <c r="B39" s="16">
        <v>30</v>
      </c>
      <c r="C39" s="18" t="str">
        <f>+'EVALUACION CON CONTROLES'!C44:F44</f>
        <v>Incumplimiento de compromisos adquiridos por el contratista seleccionado con sus subcontratistas, suministradores de bienes y servicios.</v>
      </c>
      <c r="D39" s="17" t="str">
        <f>+'EVALUACION CON CONTROLES'!B44</f>
        <v>EJECUCIÓN</v>
      </c>
      <c r="E39" s="17" t="str">
        <f>VLOOKUP(C39,'IDENTIFICACION Y ANALISIS'!$B$19:$F$66,3,FALSE)</f>
        <v>Especifico</v>
      </c>
      <c r="F39" s="17" t="str">
        <f>VLOOKUP(C39,'IDENTIFICACION Y ANALISIS'!$B$19:$F$66,4,FALSE)</f>
        <v>Externo</v>
      </c>
      <c r="G39" s="18" t="str">
        <f>+EVALUACION!H45</f>
        <v>Obstruye la ejecución del contrato sustancialmente pero aun así permite la consecución del objeto contractual</v>
      </c>
      <c r="H39" s="18">
        <f>+EVALUACION!I45</f>
        <v>3</v>
      </c>
      <c r="I39" s="18">
        <f>+EVALUACION!J45</f>
        <v>3</v>
      </c>
      <c r="J39" s="18">
        <f>+EVALUACION!K45</f>
        <v>6</v>
      </c>
      <c r="K39" s="17" t="str">
        <f>+EVALUACION!L45</f>
        <v>ALTO</v>
      </c>
      <c r="L39" s="18" t="s">
        <v>306</v>
      </c>
      <c r="M39" s="17">
        <v>50</v>
      </c>
      <c r="N39" s="18" t="str">
        <f>+'EVALUACION CON CONTROLES'!G44</f>
        <v>Realizar una evaluación exhaustiva de la capacidad financiera, operativa y de cumplimiento de los contratistas y subcontratistas antes de contratarlos, asi mismo mplementar un sistema de monitoreo regular para verificar que el contratista y sus subcontratistas están cumpliendo con los términos acordados.</v>
      </c>
      <c r="O39" s="18">
        <f>+'EVALUACION CON CONTROLES'!I44</f>
        <v>1</v>
      </c>
      <c r="P39" s="18">
        <f>+'EVALUACION CON CONTROLES'!J44</f>
        <v>2</v>
      </c>
      <c r="Q39" s="18">
        <f>+'EVALUACION CON CONTROLES'!K44</f>
        <v>3</v>
      </c>
      <c r="R39" s="17" t="str">
        <f>+'EVALUACION CON CONTROLES'!L44</f>
        <v>BAJO</v>
      </c>
      <c r="S39" s="18" t="str">
        <f>+'EVALUACION CON CONTROLES'!M44</f>
        <v>SI</v>
      </c>
      <c r="T39" s="18" t="str">
        <f>+'EVALUACION CON CONTROLES'!N44</f>
        <v>Contratación</v>
      </c>
      <c r="U39" s="18" t="str">
        <f>+'EVALUACION CON CONTROLES'!O44</f>
        <v>Suscripción del contrato</v>
      </c>
      <c r="V39" s="18" t="str">
        <f>+'EVALUACION CON CONTROLES'!P44</f>
        <v>Fecha de terminación del contrato</v>
      </c>
      <c r="W39" s="18" t="str">
        <f>+'EVALUACION CON CONTROLES'!Q44</f>
        <v>Se realizan reuniones periódicas de seguimiento, auditorías de cumplimiento y revisión de informes.</v>
      </c>
      <c r="X39" s="19" t="str">
        <f>+'EVALUACION CON CONTROLES'!R44</f>
        <v>Mensual</v>
      </c>
    </row>
    <row r="40" spans="2:24" ht="106.5" customHeight="1" x14ac:dyDescent="0.2">
      <c r="B40" s="16">
        <v>31</v>
      </c>
      <c r="C40" s="18" t="str">
        <f>+'EVALUACION CON CONTROLES'!C45:F45</f>
        <v>Incumplimiento de la administración en los pagos.</v>
      </c>
      <c r="D40" s="17" t="str">
        <f>+'EVALUACION CON CONTROLES'!B45</f>
        <v>EJECUCIÓN</v>
      </c>
      <c r="E40" s="17" t="str">
        <f>VLOOKUP(C40,'IDENTIFICACION Y ANALISIS'!$B$19:$F$66,3,FALSE)</f>
        <v>Especifico</v>
      </c>
      <c r="F40" s="17" t="str">
        <f>VLOOKUP(C40,'IDENTIFICACION Y ANALISIS'!$B$19:$F$66,4,FALSE)</f>
        <v>Interno</v>
      </c>
      <c r="G40" s="18" t="str">
        <f>+EVALUACION!H46</f>
        <v xml:space="preserve">Afecta la ejecución del contrato, retrasando cronogramas y tiempos estipulados en fase de planeación </v>
      </c>
      <c r="H40" s="18">
        <f>+EVALUACION!I46</f>
        <v>4</v>
      </c>
      <c r="I40" s="18">
        <f>+EVALUACION!J46</f>
        <v>5</v>
      </c>
      <c r="J40" s="18">
        <f>+EVALUACION!K46</f>
        <v>9</v>
      </c>
      <c r="K40" s="17" t="str">
        <f>+EVALUACION!L46</f>
        <v>EXTREMO</v>
      </c>
      <c r="L40" s="18" t="s">
        <v>306</v>
      </c>
      <c r="M40" s="17">
        <v>50</v>
      </c>
      <c r="N40" s="18" t="str">
        <f>+'EVALUACION CON CONTROLES'!G45</f>
        <v xml:space="preserve">Establecer acuerdos de pago claros en el contrato y llevar un monitoreo continuo de pagos.
</v>
      </c>
      <c r="O40" s="18">
        <f>+'EVALUACION CON CONTROLES'!I45</f>
        <v>2</v>
      </c>
      <c r="P40" s="18">
        <f>+'EVALUACION CON CONTROLES'!J45</f>
        <v>2</v>
      </c>
      <c r="Q40" s="18">
        <f>+'EVALUACION CON CONTROLES'!K45</f>
        <v>4</v>
      </c>
      <c r="R40" s="17" t="str">
        <f>+'EVALUACION CON CONTROLES'!L45</f>
        <v>BAJO</v>
      </c>
      <c r="S40" s="18" t="str">
        <f>+'EVALUACION CON CONTROLES'!M45</f>
        <v>SI</v>
      </c>
      <c r="T40" s="18" t="str">
        <f>+'EVALUACION CON CONTROLES'!N45</f>
        <v>Personal contabilidad y presupuesto</v>
      </c>
      <c r="U40" s="18" t="str">
        <f>+'EVALUACION CON CONTROLES'!O45</f>
        <v xml:space="preserve">Acta corte Pago No.1 </v>
      </c>
      <c r="V40" s="18" t="str">
        <f>+'EVALUACION CON CONTROLES'!P45</f>
        <v>Acta de pago Liquidación</v>
      </c>
      <c r="W40" s="18" t="str">
        <f>+'EVALUACION CON CONTROLES'!Q45</f>
        <v>Revisión mensual de los pagos realizados y próximos pagos.</v>
      </c>
      <c r="X40" s="19" t="str">
        <f>+'EVALUACION CON CONTROLES'!R45</f>
        <v>Mensual</v>
      </c>
    </row>
    <row r="41" spans="2:24" ht="106.5" customHeight="1" x14ac:dyDescent="0.2">
      <c r="B41" s="16">
        <v>32</v>
      </c>
      <c r="C41" s="18" t="str">
        <f>+'EVALUACION CON CONTROLES'!C46:F46</f>
        <v xml:space="preserve">Defectos en los equipos y/o herramientas de obra </v>
      </c>
      <c r="D41" s="17" t="str">
        <f>+'EVALUACION CON CONTROLES'!B46</f>
        <v>EJECUCIÓN</v>
      </c>
      <c r="E41" s="17" t="e">
        <f>VLOOKUP(C41,'IDENTIFICACION Y ANALISIS'!$B$19:$F$66,3,FALSE)</f>
        <v>#N/A</v>
      </c>
      <c r="F41" s="17" t="e">
        <f>VLOOKUP(C41,'IDENTIFICACION Y ANALISIS'!$B$19:$F$66,4,FALSE)</f>
        <v>#N/A</v>
      </c>
      <c r="G41" s="18" t="str">
        <f>+EVALUACION!H47</f>
        <v xml:space="preserve">Afecta la ejecución del contrato, retrasando cronogramas y tiempos estipulados en fase de planeación </v>
      </c>
      <c r="H41" s="18">
        <f>+EVALUACION!I47</f>
        <v>2</v>
      </c>
      <c r="I41" s="18">
        <f>+EVALUACION!J47</f>
        <v>3</v>
      </c>
      <c r="J41" s="18">
        <f>+EVALUACION!K47</f>
        <v>5</v>
      </c>
      <c r="K41" s="17" t="str">
        <f>+EVALUACION!L47</f>
        <v>MEDIO</v>
      </c>
      <c r="L41" s="18" t="s">
        <v>307</v>
      </c>
      <c r="M41" s="17">
        <v>100</v>
      </c>
      <c r="N41" s="18" t="str">
        <f>+'EVALUACION CON CONTROLES'!G46</f>
        <v>Programar la adquisición de equipos con criterios de calidad y con suficiente tiempo o anticipación, con el fin de no generar atrasos en la ejecución de las actividades.</v>
      </c>
      <c r="O41" s="18">
        <f>+'EVALUACION CON CONTROLES'!I46</f>
        <v>1</v>
      </c>
      <c r="P41" s="18">
        <f>+'EVALUACION CON CONTROLES'!J46</f>
        <v>1</v>
      </c>
      <c r="Q41" s="18">
        <f>+'EVALUACION CON CONTROLES'!K46</f>
        <v>2</v>
      </c>
      <c r="R41" s="17" t="str">
        <f>+'EVALUACION CON CONTROLES'!L46</f>
        <v>BAJO</v>
      </c>
      <c r="S41" s="18" t="str">
        <f>+'EVALUACION CON CONTROLES'!M46</f>
        <v>SI</v>
      </c>
      <c r="T41" s="18" t="str">
        <f>+'EVALUACION CON CONTROLES'!N46</f>
        <v>Contratista</v>
      </c>
      <c r="U41" s="18" t="str">
        <f>+'EVALUACION CON CONTROLES'!O46</f>
        <v>Suscripción del contrato</v>
      </c>
      <c r="V41" s="18" t="str">
        <f>+'EVALUACION CON CONTROLES'!P46</f>
        <v>Fecha de terminación del contrato</v>
      </c>
      <c r="W41" s="18" t="str">
        <f>+'EVALUACION CON CONTROLES'!Q46</f>
        <v>Revisión del plan de compras y adquisiciones</v>
      </c>
      <c r="X41" s="19" t="str">
        <f>+'EVALUACION CON CONTROLES'!R46</f>
        <v>Antes y durante la ejecución del contrato, de manera semanal</v>
      </c>
    </row>
    <row r="42" spans="2:24" ht="106.5" customHeight="1" x14ac:dyDescent="0.2">
      <c r="B42" s="16">
        <v>33</v>
      </c>
      <c r="C42" s="18" t="str">
        <f>+'EVALUACION CON CONTROLES'!C47:F47</f>
        <v xml:space="preserve">Imposición de nuevos impuestos tributarios </v>
      </c>
      <c r="D42" s="17" t="str">
        <f>+'EVALUACION CON CONTROLES'!B47</f>
        <v>EJECUCIÓN</v>
      </c>
      <c r="E42" s="17" t="str">
        <f>VLOOKUP(C42,'IDENTIFICACION Y ANALISIS'!$B$19:$F$66,3,FALSE)</f>
        <v>General</v>
      </c>
      <c r="F42" s="17" t="str">
        <f>VLOOKUP(C42,'IDENTIFICACION Y ANALISIS'!$B$19:$F$66,4,FALSE)</f>
        <v>Externo</v>
      </c>
      <c r="G42" s="18" t="str">
        <f>+EVALUACION!H48</f>
        <v>Genera un impacto negativo sobre el valor del contrato</v>
      </c>
      <c r="H42" s="18">
        <f>+EVALUACION!I48</f>
        <v>1</v>
      </c>
      <c r="I42" s="18">
        <f>+EVALUACION!J48</f>
        <v>3</v>
      </c>
      <c r="J42" s="18">
        <f>+EVALUACION!K48</f>
        <v>4</v>
      </c>
      <c r="K42" s="17" t="str">
        <f>+EVALUACION!L48</f>
        <v>BAJO</v>
      </c>
      <c r="L42" s="18" t="s">
        <v>307</v>
      </c>
      <c r="M42" s="17">
        <v>100</v>
      </c>
      <c r="N42" s="18" t="str">
        <f>+'EVALUACION CON CONTROLES'!G47</f>
        <v>En caso  de variaciones  de impuestos, se presentará por parte de la entidad el reporte de los mismos y su correspondiente soporte</v>
      </c>
      <c r="O42" s="18">
        <f>+'EVALUACION CON CONTROLES'!I47</f>
        <v>1</v>
      </c>
      <c r="P42" s="18">
        <f>+'EVALUACION CON CONTROLES'!J47</f>
        <v>3</v>
      </c>
      <c r="Q42" s="18">
        <f>+'EVALUACION CON CONTROLES'!K47</f>
        <v>4</v>
      </c>
      <c r="R42" s="17" t="str">
        <f>+'EVALUACION CON CONTROLES'!L47</f>
        <v>BAJO</v>
      </c>
      <c r="S42" s="18" t="str">
        <f>+'EVALUACION CON CONTROLES'!M47</f>
        <v>SI</v>
      </c>
      <c r="T42" s="18" t="str">
        <f>+'EVALUACION CON CONTROLES'!N47</f>
        <v>FDLB</v>
      </c>
      <c r="U42" s="18" t="str">
        <f>+'EVALUACION CON CONTROLES'!O47</f>
        <v>Suscripción del contrato</v>
      </c>
      <c r="V42" s="18" t="str">
        <f>+'EVALUACION CON CONTROLES'!P47</f>
        <v>Fecha de terminación del contrato</v>
      </c>
      <c r="W42" s="18" t="str">
        <f>+'EVALUACION CON CONTROLES'!Q47</f>
        <v>Supervisión de la Entidad, informes y reuniones periódicas con la Interventoría y el Contratista, para verificar la inversión</v>
      </c>
      <c r="X42" s="19" t="str">
        <f>+'EVALUACION CON CONTROLES'!R47</f>
        <v xml:space="preserve">Durante la ejecución del contrato semanalmente, </v>
      </c>
    </row>
    <row r="43" spans="2:24" ht="106.5" customHeight="1" x14ac:dyDescent="0.2">
      <c r="B43" s="16">
        <v>34</v>
      </c>
      <c r="C43" s="18" t="str">
        <f>+'EVALUACION CON CONTROLES'!C48:F48</f>
        <v>Imposición de nuevos trámites o permisos</v>
      </c>
      <c r="D43" s="17" t="str">
        <f>+'EVALUACION CON CONTROLES'!B48</f>
        <v>EJECUCIÓN</v>
      </c>
      <c r="E43" s="17" t="str">
        <f>VLOOKUP(C43,'IDENTIFICACION Y ANALISIS'!$B$19:$F$66,3,FALSE)</f>
        <v>Especifico</v>
      </c>
      <c r="F43" s="17" t="str">
        <f>VLOOKUP(C43,'IDENTIFICACION Y ANALISIS'!$B$19:$F$66,4,FALSE)</f>
        <v>Externo</v>
      </c>
      <c r="G43" s="18" t="str">
        <f>+EVALUACION!H49</f>
        <v xml:space="preserve">Afecta la ejecución del contrato, retrasando cronogramas y tiempos estipulados en fase de planeación </v>
      </c>
      <c r="H43" s="18">
        <f>+EVALUACION!I49</f>
        <v>2</v>
      </c>
      <c r="I43" s="18">
        <f>+EVALUACION!J49</f>
        <v>3</v>
      </c>
      <c r="J43" s="18">
        <f>+EVALUACION!K49</f>
        <v>5</v>
      </c>
      <c r="K43" s="17" t="str">
        <f>+EVALUACION!L49</f>
        <v>MEDIO</v>
      </c>
      <c r="L43" s="18" t="s">
        <v>307</v>
      </c>
      <c r="M43" s="17">
        <v>100</v>
      </c>
      <c r="N43" s="18" t="str">
        <f>+'EVALUACION CON CONTROLES'!G48</f>
        <v>Para nuevos tramites se debe consultar con todas las partes y entidades requeridas en el proceso el seguimiento a tramites necesarios requeridos durante la ejecución y la correcta entrega de las obras y actas a satisfacción</v>
      </c>
      <c r="O43" s="18">
        <f>+'EVALUACION CON CONTROLES'!I48</f>
        <v>2</v>
      </c>
      <c r="P43" s="18">
        <f>+'EVALUACION CON CONTROLES'!J48</f>
        <v>2</v>
      </c>
      <c r="Q43" s="18">
        <f>+'EVALUACION CON CONTROLES'!K48</f>
        <v>4</v>
      </c>
      <c r="R43" s="17" t="str">
        <f>+'EVALUACION CON CONTROLES'!L48</f>
        <v>BAJO</v>
      </c>
      <c r="S43" s="18" t="str">
        <f>+'EVALUACION CON CONTROLES'!M48</f>
        <v>SI</v>
      </c>
      <c r="T43" s="18" t="str">
        <f>+'EVALUACION CON CONTROLES'!N48</f>
        <v>FDLB</v>
      </c>
      <c r="U43" s="18" t="str">
        <f>+'EVALUACION CON CONTROLES'!O48</f>
        <v>Suscripción del contrato</v>
      </c>
      <c r="V43" s="18" t="str">
        <f>+'EVALUACION CON CONTROLES'!P48</f>
        <v>Fecha de terminación del contrato</v>
      </c>
      <c r="W43" s="18" t="str">
        <f>+'EVALUACION CON CONTROLES'!Q48</f>
        <v>Supervisión de la Entidad, informes y reuniones periódicas con la Interventoría y el Contratista, para verificar la inversión</v>
      </c>
      <c r="X43" s="19" t="str">
        <f>+'EVALUACION CON CONTROLES'!R48</f>
        <v xml:space="preserve">Durante la ejecución del contrato semanalmente, </v>
      </c>
    </row>
    <row r="44" spans="2:24" ht="106.5" customHeight="1" x14ac:dyDescent="0.2">
      <c r="B44" s="16">
        <v>35</v>
      </c>
      <c r="C44" s="18" t="str">
        <f>+'EVALUACION CON CONTROLES'!C49:F49</f>
        <v>Cambios en el marco regulatorio o normatividad aplicable al proyecto.</v>
      </c>
      <c r="D44" s="17" t="str">
        <f>+'EVALUACION CON CONTROLES'!B49</f>
        <v>EJECUCIÓN</v>
      </c>
      <c r="E44" s="17" t="str">
        <f>VLOOKUP(C44,'IDENTIFICACION Y ANALISIS'!$B$19:$F$66,3,FALSE)</f>
        <v>Especifico</v>
      </c>
      <c r="F44" s="17" t="str">
        <f>VLOOKUP(C44,'IDENTIFICACION Y ANALISIS'!$B$19:$F$66,4,FALSE)</f>
        <v>Externo</v>
      </c>
      <c r="G44" s="18" t="str">
        <f>+EVALUACION!H50</f>
        <v xml:space="preserve">Afecta la ejecución del contrato, retrasando cronogramas y tiempos estipulados en fase de planeación </v>
      </c>
      <c r="H44" s="18">
        <f>+EVALUACION!I50</f>
        <v>2</v>
      </c>
      <c r="I44" s="18">
        <f>+EVALUACION!J50</f>
        <v>3</v>
      </c>
      <c r="J44" s="18">
        <f>+EVALUACION!K50</f>
        <v>5</v>
      </c>
      <c r="K44" s="17" t="str">
        <f>+EVALUACION!L50</f>
        <v>MEDIO</v>
      </c>
      <c r="L44" s="18" t="s">
        <v>307</v>
      </c>
      <c r="M44" s="17">
        <v>100</v>
      </c>
      <c r="N44" s="18" t="str">
        <f>+'EVALUACION CON CONTROLES'!G49</f>
        <v xml:space="preserve">En el proceso de planeación tener claridad del marco normativo, los criterios y en el caso de obra, los lineamientos y manuales de las entidades que generan principios y norma </v>
      </c>
      <c r="O44" s="18">
        <f>+'EVALUACION CON CONTROLES'!I49</f>
        <v>2</v>
      </c>
      <c r="P44" s="18">
        <f>+'EVALUACION CON CONTROLES'!J49</f>
        <v>2</v>
      </c>
      <c r="Q44" s="18">
        <f>+'EVALUACION CON CONTROLES'!K49</f>
        <v>4</v>
      </c>
      <c r="R44" s="17" t="str">
        <f>+'EVALUACION CON CONTROLES'!L49</f>
        <v>BAJO</v>
      </c>
      <c r="S44" s="18" t="str">
        <f>+'EVALUACION CON CONTROLES'!M49</f>
        <v>SI</v>
      </c>
      <c r="T44" s="18" t="str">
        <f>+'EVALUACION CON CONTROLES'!N49</f>
        <v>FDLB</v>
      </c>
      <c r="U44" s="18" t="str">
        <f>+'EVALUACION CON CONTROLES'!O49</f>
        <v>Inicio Fase Planeación</v>
      </c>
      <c r="V44" s="18" t="str">
        <f>+'EVALUACION CON CONTROLES'!P49</f>
        <v>Fecha de terminación del contrato</v>
      </c>
      <c r="W44" s="18" t="str">
        <f>+'EVALUACION CON CONTROLES'!Q49</f>
        <v>Supervisión de la Entidad, informes y reuniones periódicas con la Interventoría y el Contratista, para verificar la inversión</v>
      </c>
      <c r="X44" s="19" t="str">
        <f>+'EVALUACION CON CONTROLES'!R49</f>
        <v xml:space="preserve">Durante la ejecución del contrato semanalmente, </v>
      </c>
    </row>
    <row r="45" spans="2:24" ht="106.5" customHeight="1" x14ac:dyDescent="0.2">
      <c r="B45" s="16">
        <v>36</v>
      </c>
      <c r="C45" s="18" t="str">
        <f>+'EVALUACION CON CONTROLES'!C50:F50</f>
        <v>Variación de tasas o tarifas</v>
      </c>
      <c r="D45" s="17" t="str">
        <f>+'EVALUACION CON CONTROLES'!B50</f>
        <v>EJECUCIÓN</v>
      </c>
      <c r="E45" s="17" t="str">
        <f>VLOOKUP(C45,'IDENTIFICACION Y ANALISIS'!$B$19:$F$66,3,FALSE)</f>
        <v>General</v>
      </c>
      <c r="F45" s="17" t="str">
        <f>VLOOKUP(C45,'IDENTIFICACION Y ANALISIS'!$B$19:$F$66,4,FALSE)</f>
        <v>Externo</v>
      </c>
      <c r="G45" s="18" t="str">
        <f>+EVALUACION!H51</f>
        <v>Genera un impacto negativo sobre el valor del contrato</v>
      </c>
      <c r="H45" s="18">
        <f>+EVALUACION!I51</f>
        <v>1</v>
      </c>
      <c r="I45" s="18">
        <f>+EVALUACION!J51</f>
        <v>3</v>
      </c>
      <c r="J45" s="18">
        <f>+EVALUACION!K51</f>
        <v>4</v>
      </c>
      <c r="K45" s="17" t="str">
        <f>+EVALUACION!L51</f>
        <v>BAJO</v>
      </c>
      <c r="L45" s="18" t="s">
        <v>306</v>
      </c>
      <c r="M45" s="17">
        <v>50</v>
      </c>
      <c r="N45" s="18" t="str">
        <f>+'EVALUACION CON CONTROLES'!G50</f>
        <v>En caso  de presentarse variaciones  de tarifas impositivas, se presentará a la entidad el reporte de los gastos que han sido afectados por ésta condición, con su respectivo soporte u orden de compra, para así solicitar a la entidad contratante el reembolso o adición por costos no previstos al inicio del contrato, por causas externas al contratista.</v>
      </c>
      <c r="O45" s="18">
        <f>+'EVALUACION CON CONTROLES'!I50</f>
        <v>1</v>
      </c>
      <c r="P45" s="18">
        <f>+'EVALUACION CON CONTROLES'!J50</f>
        <v>3</v>
      </c>
      <c r="Q45" s="18">
        <f>+'EVALUACION CON CONTROLES'!K50</f>
        <v>4</v>
      </c>
      <c r="R45" s="17" t="str">
        <f>+'EVALUACION CON CONTROLES'!L50</f>
        <v>BAJO</v>
      </c>
      <c r="S45" s="18" t="str">
        <f>+'EVALUACION CON CONTROLES'!M50</f>
        <v>SI</v>
      </c>
      <c r="T45" s="18" t="str">
        <f>+'EVALUACION CON CONTROLES'!N50</f>
        <v>FDLB</v>
      </c>
      <c r="U45" s="18" t="str">
        <f>+'EVALUACION CON CONTROLES'!O50</f>
        <v>Suscripción del contrato</v>
      </c>
      <c r="V45" s="18" t="str">
        <f>+'EVALUACION CON CONTROLES'!P50</f>
        <v>Fecha de terminación del contrato</v>
      </c>
      <c r="W45" s="18" t="str">
        <f>+'EVALUACION CON CONTROLES'!Q50</f>
        <v>Supervisión de la Entidad, informes y reuniones periódicas con la Interventoría y el Contratista, para verificar la inversión</v>
      </c>
      <c r="X45" s="19" t="str">
        <f>+'EVALUACION CON CONTROLES'!R50</f>
        <v xml:space="preserve">Durante la ejecución del contrato semanalmente, </v>
      </c>
    </row>
    <row r="46" spans="2:24" ht="106.5" customHeight="1" x14ac:dyDescent="0.2">
      <c r="B46" s="16">
        <v>37</v>
      </c>
      <c r="C46" s="18" t="str">
        <f>+'EVALUACION CON CONTROLES'!C51:F51</f>
        <v>Demora en el inicio previsto para la ejecución de la obra</v>
      </c>
      <c r="D46" s="17" t="str">
        <f>+'EVALUACION CON CONTROLES'!B51</f>
        <v>EJECUCIÓN</v>
      </c>
      <c r="E46" s="17" t="str">
        <f>VLOOKUP(C46,'IDENTIFICACION Y ANALISIS'!$B$19:$F$66,3,FALSE)</f>
        <v>Especifico</v>
      </c>
      <c r="F46" s="17" t="str">
        <f>VLOOKUP(C46,'IDENTIFICACION Y ANALISIS'!$B$19:$F$66,4,FALSE)</f>
        <v>Interno</v>
      </c>
      <c r="G46" s="18" t="str">
        <f>+EVALUACION!H52</f>
        <v xml:space="preserve">Afecta la ejecución del contrato y puede incurrir en prorrogas o adiciones no previstas en planeación o cronograma entregado por consultoria </v>
      </c>
      <c r="H46" s="18">
        <f>+EVALUACION!I52</f>
        <v>4</v>
      </c>
      <c r="I46" s="18">
        <f>+EVALUACION!J52</f>
        <v>4</v>
      </c>
      <c r="J46" s="18">
        <f>+EVALUACION!K52</f>
        <v>8</v>
      </c>
      <c r="K46" s="17" t="str">
        <f>+EVALUACION!L52</f>
        <v>EXTREMO</v>
      </c>
      <c r="L46" s="18" t="s">
        <v>306</v>
      </c>
      <c r="M46" s="17">
        <v>50</v>
      </c>
      <c r="N46" s="18" t="str">
        <f>+'EVALUACION CON CONTROLES'!G51</f>
        <v xml:space="preserve">Revisar tiempos, cronogramas y correcta entrega y gestión del tiempo de actividades preliminares que se tienen proyectadas desde la fase de planeación </v>
      </c>
      <c r="O46" s="18">
        <f>+'EVALUACION CON CONTROLES'!I51</f>
        <v>2</v>
      </c>
      <c r="P46" s="18">
        <f>+'EVALUACION CON CONTROLES'!J51</f>
        <v>2</v>
      </c>
      <c r="Q46" s="18">
        <f>+'EVALUACION CON CONTROLES'!K51</f>
        <v>4</v>
      </c>
      <c r="R46" s="17" t="str">
        <f>+'EVALUACION CON CONTROLES'!L51</f>
        <v>BAJO</v>
      </c>
      <c r="S46" s="18" t="str">
        <f>+'EVALUACION CON CONTROLES'!M51</f>
        <v>SI</v>
      </c>
      <c r="T46" s="18" t="str">
        <f>+'EVALUACION CON CONTROLES'!N51</f>
        <v xml:space="preserve">FDLB
Contratista </v>
      </c>
      <c r="U46" s="18" t="str">
        <f>+'EVALUACION CON CONTROLES'!O51</f>
        <v>Suscripción del contrato</v>
      </c>
      <c r="V46" s="18" t="str">
        <f>+'EVALUACION CON CONTROLES'!P51</f>
        <v>Inicio fase de obra</v>
      </c>
      <c r="W46" s="18" t="str">
        <f>+'EVALUACION CON CONTROLES'!Q51</f>
        <v>Supervisión de la Entidad, informes y reuniones periódicas con la Interventoría y el Contratista, para verificar la inversión</v>
      </c>
      <c r="X46" s="19" t="str">
        <f>+'EVALUACION CON CONTROLES'!R51</f>
        <v xml:space="preserve">Durante la ejecución del contrato semanalmente, </v>
      </c>
    </row>
    <row r="47" spans="2:24" ht="106.5" customHeight="1" x14ac:dyDescent="0.2">
      <c r="B47" s="16">
        <v>38</v>
      </c>
      <c r="C47" s="18" t="str">
        <f>+'EVALUACION CON CONTROLES'!C52:F52</f>
        <v>Fuentes de materiales</v>
      </c>
      <c r="D47" s="17" t="str">
        <f>+'EVALUACION CON CONTROLES'!B52</f>
        <v>EJECUCIÓN</v>
      </c>
      <c r="E47" s="17" t="e">
        <f>VLOOKUP(C47,'IDENTIFICACION Y ANALISIS'!$B$19:$F$66,3,FALSE)</f>
        <v>#N/A</v>
      </c>
      <c r="F47" s="17" t="e">
        <f>VLOOKUP(C47,'IDENTIFICACION Y ANALISIS'!$B$19:$F$66,4,FALSE)</f>
        <v>#N/A</v>
      </c>
      <c r="G47" s="18" t="str">
        <f>+EVALUACION!H53</f>
        <v xml:space="preserve">Afecta la ejecución del contrato, retrasando cronogramas y tiempos estipulados en fase de planeación </v>
      </c>
      <c r="H47" s="18">
        <f>+EVALUACION!I53</f>
        <v>2</v>
      </c>
      <c r="I47" s="18">
        <f>+EVALUACION!J53</f>
        <v>3</v>
      </c>
      <c r="J47" s="18">
        <f>+EVALUACION!K53</f>
        <v>5</v>
      </c>
      <c r="K47" s="17" t="str">
        <f>+EVALUACION!L53</f>
        <v>MEDIO</v>
      </c>
      <c r="L47" s="18" t="s">
        <v>307</v>
      </c>
      <c r="M47" s="17">
        <v>100</v>
      </c>
      <c r="N47" s="18" t="str">
        <f>+'EVALUACION CON CONTROLES'!G52</f>
        <v>Programar la adquisición de materiales desde el interior del País, con suficiente tiempo o anticipación, con el fin de no generara atrasos en la ejecución de las actividades.</v>
      </c>
      <c r="O47" s="18">
        <f>+'EVALUACION CON CONTROLES'!I52</f>
        <v>1</v>
      </c>
      <c r="P47" s="18">
        <f>+'EVALUACION CON CONTROLES'!J52</f>
        <v>1</v>
      </c>
      <c r="Q47" s="18">
        <f>+'EVALUACION CON CONTROLES'!K52</f>
        <v>2</v>
      </c>
      <c r="R47" s="17" t="str">
        <f>+'EVALUACION CON CONTROLES'!L52</f>
        <v>BAJO</v>
      </c>
      <c r="S47" s="18" t="str">
        <f>+'EVALUACION CON CONTROLES'!M52</f>
        <v>SI</v>
      </c>
      <c r="T47" s="18" t="str">
        <f>+'EVALUACION CON CONTROLES'!N52</f>
        <v>Contratista</v>
      </c>
      <c r="U47" s="18" t="str">
        <f>+'EVALUACION CON CONTROLES'!O52</f>
        <v>Suscripción del contrato</v>
      </c>
      <c r="V47" s="18" t="str">
        <f>+'EVALUACION CON CONTROLES'!P52</f>
        <v>Fecha de terminación del contrato</v>
      </c>
      <c r="W47" s="18" t="str">
        <f>+'EVALUACION CON CONTROLES'!Q52</f>
        <v>Revisión del plan de compras y adquisiciones</v>
      </c>
      <c r="X47" s="19" t="str">
        <f>+'EVALUACION CON CONTROLES'!R52</f>
        <v>Antes y durante la ejecución del contrato, de manera semanal</v>
      </c>
    </row>
    <row r="48" spans="2:24" ht="106.5" customHeight="1" x14ac:dyDescent="0.2">
      <c r="B48" s="16">
        <v>39</v>
      </c>
      <c r="C48" s="18" t="str">
        <f>+'EVALUACION CON CONTROLES'!C53:F53</f>
        <v>Programación de obra</v>
      </c>
      <c r="D48" s="17" t="str">
        <f>+'EVALUACION CON CONTROLES'!B53</f>
        <v>EJECUCIÓN</v>
      </c>
      <c r="E48" s="17" t="e">
        <f>VLOOKUP(C48,'IDENTIFICACION Y ANALISIS'!$B$19:$F$66,3,FALSE)</f>
        <v>#N/A</v>
      </c>
      <c r="F48" s="17" t="e">
        <f>VLOOKUP(C48,'IDENTIFICACION Y ANALISIS'!$B$19:$F$66,4,FALSE)</f>
        <v>#N/A</v>
      </c>
      <c r="G48" s="18" t="str">
        <f>+EVALUACION!H54</f>
        <v xml:space="preserve">Afecta la ejecución del contrato, retrasando cronogramas y tiempos estipulados en fase de planeación </v>
      </c>
      <c r="H48" s="18">
        <f>+EVALUACION!I54</f>
        <v>2</v>
      </c>
      <c r="I48" s="18">
        <f>+EVALUACION!J54</f>
        <v>3</v>
      </c>
      <c r="J48" s="18">
        <f>+EVALUACION!K54</f>
        <v>5</v>
      </c>
      <c r="K48" s="17" t="str">
        <f>+EVALUACION!L54</f>
        <v>MEDIO</v>
      </c>
      <c r="L48" s="18" t="s">
        <v>307</v>
      </c>
      <c r="M48" s="17">
        <v>100</v>
      </c>
      <c r="N48" s="18" t="str">
        <f>+'EVALUACION CON CONTROLES'!G53</f>
        <v xml:space="preserve">Se requiere de carácter obligatorio para proyectos de obra el seguimiento a través de comites y visitas en sitio </v>
      </c>
      <c r="O48" s="18">
        <f>+'EVALUACION CON CONTROLES'!I53</f>
        <v>1</v>
      </c>
      <c r="P48" s="18">
        <f>+'EVALUACION CON CONTROLES'!J53</f>
        <v>1</v>
      </c>
      <c r="Q48" s="18">
        <f>+'EVALUACION CON CONTROLES'!K53</f>
        <v>2</v>
      </c>
      <c r="R48" s="17" t="str">
        <f>+'EVALUACION CON CONTROLES'!L53</f>
        <v>BAJO</v>
      </c>
      <c r="S48" s="18" t="str">
        <f>+'EVALUACION CON CONTROLES'!M53</f>
        <v>SI</v>
      </c>
      <c r="T48" s="18" t="str">
        <f>+'EVALUACION CON CONTROLES'!N53</f>
        <v>FDLB</v>
      </c>
      <c r="U48" s="18" t="str">
        <f>+'EVALUACION CON CONTROLES'!O53</f>
        <v>Suscripción del contrato</v>
      </c>
      <c r="V48" s="18" t="str">
        <f>+'EVALUACION CON CONTROLES'!P53</f>
        <v>Fecha de terminación del contrato</v>
      </c>
      <c r="W48" s="18" t="str">
        <f>+'EVALUACION CON CONTROLES'!Q53</f>
        <v xml:space="preserve">Supervisión de la Entidad, comites de obra y visitas de seguimiento </v>
      </c>
      <c r="X48" s="19" t="str">
        <f>+'EVALUACION CON CONTROLES'!R53</f>
        <v xml:space="preserve">Durante la ejecución del contrato semanalmente, </v>
      </c>
    </row>
    <row r="49" spans="2:24" ht="106.5" customHeight="1" x14ac:dyDescent="0.2">
      <c r="B49" s="16">
        <v>40</v>
      </c>
      <c r="C49" s="18" t="str">
        <f>+'EVALUACION CON CONTROLES'!C54:F54</f>
        <v>Calidad  de  las  obras</v>
      </c>
      <c r="D49" s="17" t="str">
        <f>+'EVALUACION CON CONTROLES'!B54</f>
        <v>EJECUCIÓN</v>
      </c>
      <c r="E49" s="17" t="e">
        <f>VLOOKUP(C49,'IDENTIFICACION Y ANALISIS'!$B$19:$F$66,3,FALSE)</f>
        <v>#N/A</v>
      </c>
      <c r="F49" s="17" t="e">
        <f>VLOOKUP(C49,'IDENTIFICACION Y ANALISIS'!$B$19:$F$66,4,FALSE)</f>
        <v>#N/A</v>
      </c>
      <c r="G49" s="18" t="str">
        <f>+EVALUACION!H55</f>
        <v>Retrasa la entrega de las obras y genera afectación negativa con la comunidad y los beneficiarios de las mismas</v>
      </c>
      <c r="H49" s="18">
        <f>+EVALUACION!I55</f>
        <v>3</v>
      </c>
      <c r="I49" s="18">
        <f>+EVALUACION!J55</f>
        <v>4</v>
      </c>
      <c r="J49" s="18">
        <f>+EVALUACION!K55</f>
        <v>7</v>
      </c>
      <c r="K49" s="17" t="str">
        <f>+EVALUACION!L55</f>
        <v>ALTO</v>
      </c>
      <c r="L49" s="18" t="s">
        <v>307</v>
      </c>
      <c r="M49" s="17">
        <v>100</v>
      </c>
      <c r="N49" s="18" t="str">
        <f>+'EVALUACION CON CONTROLES'!G54</f>
        <v xml:space="preserve">Se requiere de carácter obligatorio para proyectos de obra el seguimiento a través de comites y visitas en sitio </v>
      </c>
      <c r="O49" s="18">
        <f>+'EVALUACION CON CONTROLES'!I54</f>
        <v>2</v>
      </c>
      <c r="P49" s="18">
        <f>+'EVALUACION CON CONTROLES'!J54</f>
        <v>2</v>
      </c>
      <c r="Q49" s="18">
        <f>+'EVALUACION CON CONTROLES'!K54</f>
        <v>4</v>
      </c>
      <c r="R49" s="17" t="str">
        <f>+'EVALUACION CON CONTROLES'!L54</f>
        <v>BAJO</v>
      </c>
      <c r="S49" s="18" t="str">
        <f>+'EVALUACION CON CONTROLES'!M54</f>
        <v>SI</v>
      </c>
      <c r="T49" s="18" t="str">
        <f>+'EVALUACION CON CONTROLES'!N54</f>
        <v>FDLB</v>
      </c>
      <c r="U49" s="18" t="str">
        <f>+'EVALUACION CON CONTROLES'!O54</f>
        <v>Suscripción del contrato</v>
      </c>
      <c r="V49" s="18" t="str">
        <f>+'EVALUACION CON CONTROLES'!P54</f>
        <v>Fecha de terminación del contrato</v>
      </c>
      <c r="W49" s="18" t="str">
        <f>+'EVALUACION CON CONTROLES'!Q54</f>
        <v xml:space="preserve">Supervisión de la Entidad, comites de obra y visitas de seguimiento </v>
      </c>
      <c r="X49" s="19" t="str">
        <f>+'EVALUACION CON CONTROLES'!R54</f>
        <v xml:space="preserve">Durante la ejecución del contrato semanalmente, </v>
      </c>
    </row>
    <row r="50" spans="2:24" ht="106.5" customHeight="1" x14ac:dyDescent="0.2">
      <c r="B50" s="16">
        <v>41</v>
      </c>
      <c r="C50" s="18" t="str">
        <f>+'EVALUACION CON CONTROLES'!C55:F55</f>
        <v>Riesgo   geológico</v>
      </c>
      <c r="D50" s="17" t="str">
        <f>+'EVALUACION CON CONTROLES'!B55</f>
        <v>EJECUCIÓN</v>
      </c>
      <c r="E50" s="17" t="str">
        <f>VLOOKUP(C50,'IDENTIFICACION Y ANALISIS'!$B$19:$F$66,3,FALSE)</f>
        <v>Especifico</v>
      </c>
      <c r="F50" s="17" t="str">
        <f>VLOOKUP(C50,'IDENTIFICACION Y ANALISIS'!$B$19:$F$66,4,FALSE)</f>
        <v>Externo</v>
      </c>
      <c r="G50" s="18" t="str">
        <f>+EVALUACION!H56</f>
        <v>Demora o imposibilidad en la Consecución del Objeto a Contratar, Posible aumento del contrato por cambio en las condiciones normales de ejecución</v>
      </c>
      <c r="H50" s="18">
        <f>+EVALUACION!I56</f>
        <v>3</v>
      </c>
      <c r="I50" s="18">
        <f>+EVALUACION!J56</f>
        <v>4</v>
      </c>
      <c r="J50" s="18">
        <f>+EVALUACION!K56</f>
        <v>7</v>
      </c>
      <c r="K50" s="17" t="str">
        <f>+EVALUACION!L56</f>
        <v>ALTO</v>
      </c>
      <c r="L50" s="18" t="s">
        <v>306</v>
      </c>
      <c r="M50" s="17">
        <v>50</v>
      </c>
      <c r="N50" s="18" t="str">
        <f>+'EVALUACION CON CONTROLES'!G55</f>
        <v>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v>
      </c>
      <c r="O50" s="18">
        <f>+'EVALUACION CON CONTROLES'!I55</f>
        <v>3</v>
      </c>
      <c r="P50" s="18">
        <f>+'EVALUACION CON CONTROLES'!J55</f>
        <v>2</v>
      </c>
      <c r="Q50" s="18">
        <f>+'EVALUACION CON CONTROLES'!K55</f>
        <v>5</v>
      </c>
      <c r="R50" s="17" t="str">
        <f>+'EVALUACION CON CONTROLES'!L55</f>
        <v>MEDIO</v>
      </c>
      <c r="S50" s="18" t="str">
        <f>+'EVALUACION CON CONTROLES'!M55</f>
        <v>SI</v>
      </c>
      <c r="T50" s="18" t="str">
        <f>+'EVALUACION CON CONTROLES'!N55</f>
        <v>Contratista</v>
      </c>
      <c r="U50" s="18" t="str">
        <f>+'EVALUACION CON CONTROLES'!O55</f>
        <v>Suscripción del contrato</v>
      </c>
      <c r="V50" s="18" t="str">
        <f>+'EVALUACION CON CONTROLES'!P55</f>
        <v>Fecha de terminación del contrato</v>
      </c>
      <c r="W50" s="18" t="str">
        <f>+'EVALUACION CON CONTROLES'!Q55</f>
        <v xml:space="preserve">Supervisión de la interventoría y el contratista, consultando  fuentes de información de alertas y desastres </v>
      </c>
      <c r="X50" s="19" t="str">
        <f>+'EVALUACION CON CONTROLES'!R55</f>
        <v>Semanalmente, durante la ejecución del contrato</v>
      </c>
    </row>
    <row r="51" spans="2:24" ht="106.5" customHeight="1" x14ac:dyDescent="0.2">
      <c r="B51" s="16">
        <v>42</v>
      </c>
      <c r="C51" s="18" t="str">
        <f>+'EVALUACION CON CONTROLES'!C56:F56</f>
        <v>Eventos naturales tales como lluvias, inundaciones y sequias entre otros</v>
      </c>
      <c r="D51" s="17" t="str">
        <f>+'EVALUACION CON CONTROLES'!B56</f>
        <v>EJECUCIÓN</v>
      </c>
      <c r="E51" s="17" t="str">
        <f>VLOOKUP(C51,'IDENTIFICACION Y ANALISIS'!$B$19:$F$66,3,FALSE)</f>
        <v>General</v>
      </c>
      <c r="F51" s="17" t="str">
        <f>VLOOKUP(C51,'IDENTIFICACION Y ANALISIS'!$B$19:$F$66,4,FALSE)</f>
        <v>Externo</v>
      </c>
      <c r="G51" s="18" t="str">
        <f>+EVALUACION!H57</f>
        <v>Demora o imposibilidad en la Consecución del Objeto a Contratar, Posible aumento del contrato por cambio en las condiciones normales de ejecución</v>
      </c>
      <c r="H51" s="18">
        <f>+EVALUACION!I57</f>
        <v>4</v>
      </c>
      <c r="I51" s="18">
        <f>+EVALUACION!J57</f>
        <v>4</v>
      </c>
      <c r="J51" s="18">
        <f>+EVALUACION!K57</f>
        <v>8</v>
      </c>
      <c r="K51" s="17" t="str">
        <f>+EVALUACION!L57</f>
        <v>EXTREMO</v>
      </c>
      <c r="L51" s="18" t="s">
        <v>306</v>
      </c>
      <c r="M51" s="17">
        <v>50</v>
      </c>
      <c r="N51" s="18" t="str">
        <f>+'EVALUACION CON CONTROLES'!G56</f>
        <v>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v>
      </c>
      <c r="O51" s="18">
        <f>+'EVALUACION CON CONTROLES'!I56</f>
        <v>3</v>
      </c>
      <c r="P51" s="18">
        <f>+'EVALUACION CON CONTROLES'!J56</f>
        <v>2</v>
      </c>
      <c r="Q51" s="18">
        <f>+'EVALUACION CON CONTROLES'!K56</f>
        <v>5</v>
      </c>
      <c r="R51" s="17" t="str">
        <f>+'EVALUACION CON CONTROLES'!L56</f>
        <v>MEDIO</v>
      </c>
      <c r="S51" s="18" t="str">
        <f>+'EVALUACION CON CONTROLES'!M56</f>
        <v>SI</v>
      </c>
      <c r="T51" s="18" t="str">
        <f>+'EVALUACION CON CONTROLES'!N56</f>
        <v>Contratista</v>
      </c>
      <c r="U51" s="18" t="str">
        <f>+'EVALUACION CON CONTROLES'!O56</f>
        <v>Suscripción del contrato</v>
      </c>
      <c r="V51" s="18" t="str">
        <f>+'EVALUACION CON CONTROLES'!P56</f>
        <v>Fecha de terminación del contrato</v>
      </c>
      <c r="W51" s="18" t="str">
        <f>+'EVALUACION CON CONTROLES'!Q56</f>
        <v xml:space="preserve">Supervisión de la interventoría y el contratista, consultando  fuentes de información de alertas y desastres </v>
      </c>
      <c r="X51" s="19" t="str">
        <f>+'EVALUACION CON CONTROLES'!R56</f>
        <v>Semanalmente, durante la ejecución del contrato</v>
      </c>
    </row>
    <row r="52" spans="2:24" ht="106.5" customHeight="1" x14ac:dyDescent="0.2">
      <c r="B52" s="16">
        <v>43</v>
      </c>
      <c r="C52" s="18" t="str">
        <f>+'EVALUACION CON CONTROLES'!C57:F57</f>
        <v>Que existan actividades no contempladas  (Ítems no previstos) y/o aumento Ineludible en las cantidades de obra durante la ejecución del contrato.</v>
      </c>
      <c r="D52" s="17" t="str">
        <f>+'EVALUACION CON CONTROLES'!B57</f>
        <v>EJECUCIÓN</v>
      </c>
      <c r="E52" s="17" t="str">
        <f>VLOOKUP(C52,'IDENTIFICACION Y ANALISIS'!$B$19:$F$66,3,FALSE)</f>
        <v>Especifico</v>
      </c>
      <c r="F52" s="17" t="str">
        <f>VLOOKUP(C52,'IDENTIFICACION Y ANALISIS'!$B$19:$F$66,4,FALSE)</f>
        <v>Externo</v>
      </c>
      <c r="G52" s="18" t="str">
        <f>+EVALUACION!H58</f>
        <v>Aumento del Presupuesto destinado para la ejecución del contrato, causando una redistribución de recursos económicos en los ítems ejecutados en el contrato.</v>
      </c>
      <c r="H52" s="18">
        <f>+EVALUACION!I58</f>
        <v>4</v>
      </c>
      <c r="I52" s="18">
        <f>+EVALUACION!J58</f>
        <v>1</v>
      </c>
      <c r="J52" s="18">
        <f>+EVALUACION!K58</f>
        <v>5</v>
      </c>
      <c r="K52" s="17" t="str">
        <f>+EVALUACION!L58</f>
        <v>MEDIO</v>
      </c>
      <c r="L52" s="18" t="s">
        <v>307</v>
      </c>
      <c r="M52" s="17">
        <v>100</v>
      </c>
      <c r="N52" s="18" t="str">
        <f>+'EVALUACION CON CONTROLES'!G57</f>
        <v>Calculo real de las cantidades confrontadas en sitio de obras, así como inclusión de ítem de suministro e instalación, lo cual implica la responsabilidad de instalar los elementos o ejecutar actividades requeridas bajo cuenta y riesgo del contratista</v>
      </c>
      <c r="O52" s="18">
        <f>+'EVALUACION CON CONTROLES'!I57</f>
        <v>3</v>
      </c>
      <c r="P52" s="18">
        <f>+'EVALUACION CON CONTROLES'!J57</f>
        <v>1</v>
      </c>
      <c r="Q52" s="18">
        <f>+'EVALUACION CON CONTROLES'!K57</f>
        <v>4</v>
      </c>
      <c r="R52" s="17" t="str">
        <f>+'EVALUACION CON CONTROLES'!L57</f>
        <v>BAJO</v>
      </c>
      <c r="S52" s="18" t="e">
        <f>+'EVALUACION CON CONTROLES'!#REF!</f>
        <v>#REF!</v>
      </c>
      <c r="T52" s="18" t="str">
        <f>+'EVALUACION CON CONTROLES'!N57</f>
        <v>FDLB</v>
      </c>
      <c r="U52" s="18" t="str">
        <f>+'EVALUACION CON CONTROLES'!O57</f>
        <v>Suscripción del contrato</v>
      </c>
      <c r="V52" s="18" t="str">
        <f>+'EVALUACION CON CONTROLES'!P57</f>
        <v>Fecha de terminación del contrato</v>
      </c>
      <c r="W52" s="18" t="str">
        <f>+'EVALUACION CON CONTROLES'!Q57</f>
        <v>Supervisión de la Entidad e informes y reuniones periódicas con la Interventoría y el Contratista, para verificar la inversión</v>
      </c>
      <c r="X52" s="19" t="str">
        <f>+'EVALUACION CON CONTROLES'!R57</f>
        <v>De manera mensual durante la ejecución del contrato</v>
      </c>
    </row>
    <row r="53" spans="2:24" ht="106.5" customHeight="1" x14ac:dyDescent="0.2">
      <c r="B53" s="16">
        <v>44</v>
      </c>
      <c r="C53" s="18" t="str">
        <f>+'EVALUACION CON CONTROLES'!C58:F58</f>
        <v>Paros, huelgas, actos terroristas, estados de excepción fuerza mayor, caso fortuito</v>
      </c>
      <c r="D53" s="17" t="str">
        <f>+'EVALUACION CON CONTROLES'!B58</f>
        <v>EJECUCIÓN</v>
      </c>
      <c r="E53" s="17" t="str">
        <f>VLOOKUP(C53,'IDENTIFICACION Y ANALISIS'!$B$19:$F$66,3,FALSE)</f>
        <v>General</v>
      </c>
      <c r="F53" s="17" t="str">
        <f>VLOOKUP(C53,'IDENTIFICACION Y ANALISIS'!$B$19:$F$66,4,FALSE)</f>
        <v>Externo</v>
      </c>
      <c r="G53" s="18" t="str">
        <f>+EVALUACION!H59</f>
        <v>No poder ejecutar correctamente sus actividades, y por ende afectar el normal desarrollo de las actividades de obra, retraso del cronograma de ejecución del contrato</v>
      </c>
      <c r="H53" s="18">
        <f>+EVALUACION!I59</f>
        <v>2</v>
      </c>
      <c r="I53" s="18">
        <f>+EVALUACION!J59</f>
        <v>4</v>
      </c>
      <c r="J53" s="18">
        <f>+EVALUACION!K59</f>
        <v>6</v>
      </c>
      <c r="K53" s="17" t="str">
        <f>+EVALUACION!L59</f>
        <v>ALTO</v>
      </c>
      <c r="L53" s="18" t="s">
        <v>307</v>
      </c>
      <c r="M53" s="17">
        <v>100</v>
      </c>
      <c r="N53" s="18" t="str">
        <f>+'EVALUACION CON CONTROLES'!G58</f>
        <v>Vigilancia y control permanente del contrato a través del Interventor y un supervisor de LA ENTIDAD, con el fin de verificar las condiciones de orden público.</v>
      </c>
      <c r="O53" s="18">
        <f>+'EVALUACION CON CONTROLES'!I58</f>
        <v>1</v>
      </c>
      <c r="P53" s="18">
        <f>+'EVALUACION CON CONTROLES'!J58</f>
        <v>3</v>
      </c>
      <c r="Q53" s="18">
        <f>+'EVALUACION CON CONTROLES'!K58</f>
        <v>4</v>
      </c>
      <c r="R53" s="17" t="str">
        <f>+'EVALUACION CON CONTROLES'!L58</f>
        <v>BAJO</v>
      </c>
      <c r="S53" s="18" t="str">
        <f>+'EVALUACION CON CONTROLES'!M57</f>
        <v>SI</v>
      </c>
      <c r="T53" s="18" t="str">
        <f>+'EVALUACION CON CONTROLES'!N58</f>
        <v>FDLB
Interventoría Contratista</v>
      </c>
      <c r="U53" s="18" t="str">
        <f>+'EVALUACION CON CONTROLES'!O58</f>
        <v>Una vez ocurrido el evento</v>
      </c>
      <c r="V53" s="18" t="str">
        <f>+'EVALUACION CON CONTROLES'!P58</f>
        <v>Fecha de terminación del contrato</v>
      </c>
      <c r="W53" s="18" t="str">
        <f>+'EVALUACION CON CONTROLES'!Q58</f>
        <v>Supervisión de la Entidad, Interventoría y Contratista</v>
      </c>
      <c r="X53" s="19" t="str">
        <f>+'EVALUACION CON CONTROLES'!R58</f>
        <v>Diariamente durante el término de duración del conflicto</v>
      </c>
    </row>
    <row r="54" spans="2:24" ht="106.5" customHeight="1" x14ac:dyDescent="0.2">
      <c r="B54" s="16">
        <v>45</v>
      </c>
      <c r="C54" s="18" t="str">
        <f>+'EVALUACION CON CONTROLES'!C59:F59</f>
        <v>Cambios en las normas técnicas o estándares de los componentes viales, hidráulicos y ambiental posteriores a la suscripción del contrato</v>
      </c>
      <c r="D54" s="17" t="str">
        <f>+'EVALUACION CON CONTROLES'!B59</f>
        <v>EJECUCIÓN</v>
      </c>
      <c r="E54" s="17" t="str">
        <f>VLOOKUP(C54,'IDENTIFICACION Y ANALISIS'!$B$19:$F$66,3,FALSE)</f>
        <v>Especifico</v>
      </c>
      <c r="F54" s="17" t="str">
        <f>VLOOKUP(C54,'IDENTIFICACION Y ANALISIS'!$B$19:$F$66,4,FALSE)</f>
        <v>Externo</v>
      </c>
      <c r="G54" s="18" t="str">
        <f>+EVALUACION!H60</f>
        <v xml:space="preserve">Cambio del alcance del contrato suscrito entre las partes </v>
      </c>
      <c r="H54" s="18">
        <f>+EVALUACION!I60</f>
        <v>2</v>
      </c>
      <c r="I54" s="18">
        <f>+EVALUACION!J60</f>
        <v>3</v>
      </c>
      <c r="J54" s="18">
        <f>+EVALUACION!K60</f>
        <v>5</v>
      </c>
      <c r="K54" s="17" t="str">
        <f>+EVALUACION!L60</f>
        <v>MEDIO</v>
      </c>
      <c r="L54" s="18" t="s">
        <v>307</v>
      </c>
      <c r="M54" s="17">
        <v>100</v>
      </c>
      <c r="N54" s="18" t="str">
        <f>+'EVALUACION CON CONTROLES'!G59</f>
        <v>Mitigar dando a conocer  a la entidad la actualización de normas regulatorias y, de las posibles modificaciones que se puedan presentar en los diseños suministrados y cumplimiento del objeto contratado</v>
      </c>
      <c r="O54" s="18">
        <f>+'EVALUACION CON CONTROLES'!I59</f>
        <v>1</v>
      </c>
      <c r="P54" s="18">
        <f>+'EVALUACION CON CONTROLES'!J59</f>
        <v>3</v>
      </c>
      <c r="Q54" s="18">
        <f>+'EVALUACION CON CONTROLES'!K59</f>
        <v>4</v>
      </c>
      <c r="R54" s="17" t="str">
        <f>+'EVALUACION CON CONTROLES'!L59</f>
        <v>BAJO</v>
      </c>
      <c r="S54" s="18" t="str">
        <f>+'EVALUACION CON CONTROLES'!M59</f>
        <v>SI</v>
      </c>
      <c r="T54" s="18" t="str">
        <f>+'EVALUACION CON CONTROLES'!N59</f>
        <v>Contratista</v>
      </c>
      <c r="U54" s="18" t="str">
        <f>+'EVALUACION CON CONTROLES'!O59</f>
        <v>Una vez se identifique el disipador o alerta</v>
      </c>
      <c r="V54" s="18" t="str">
        <f>+'EVALUACION CON CONTROLES'!P59</f>
        <v>Fecha de terminación del contrato</v>
      </c>
      <c r="W54" s="18" t="str">
        <f>+'EVALUACION CON CONTROLES'!Q59</f>
        <v xml:space="preserve">Se consultará de manera periódica las fuentes normativas o lineamientos técnicos, para establecer cuales variaciones pueden presentarse y que afecciones tienen sobre el proyecto </v>
      </c>
      <c r="X54" s="19" t="str">
        <f>+'EVALUACION CON CONTROLES'!R59</f>
        <v>Mensualmente durante la ejecución del contrato.</v>
      </c>
    </row>
    <row r="55" spans="2:24" ht="106.5" customHeight="1" x14ac:dyDescent="0.2">
      <c r="B55" s="16">
        <v>46</v>
      </c>
      <c r="C55" s="18" t="str">
        <f>+'EVALUACION CON CONTROLES'!C60:F60</f>
        <v xml:space="preserve">Riesgos de mayor carga y dedicación de los profesionales o de insumos requeridos en el desarrollo de las actividades contractuales con respecto a las previstas al momento de la contratación </v>
      </c>
      <c r="D55" s="17" t="str">
        <f>+'EVALUACION CON CONTROLES'!B60</f>
        <v>EJECUCIÓN</v>
      </c>
      <c r="E55" s="17" t="str">
        <f>VLOOKUP(C55,'IDENTIFICACION Y ANALISIS'!$B$19:$F$66,3,FALSE)</f>
        <v>General</v>
      </c>
      <c r="F55" s="17" t="str">
        <f>VLOOKUP(C55,'IDENTIFICACION Y ANALISIS'!$B$19:$F$66,4,FALSE)</f>
        <v>Interno</v>
      </c>
      <c r="G55" s="18" t="str">
        <f>+EVALUACION!H61</f>
        <v>Afecta la consecución de los objetivos esperados con la contratación y se derivan mayores costos en tiempo y recursos para el contratista</v>
      </c>
      <c r="H55" s="18">
        <f>+EVALUACION!I61</f>
        <v>2</v>
      </c>
      <c r="I55" s="18">
        <f>+EVALUACION!J61</f>
        <v>2</v>
      </c>
      <c r="J55" s="18">
        <f>+EVALUACION!K61</f>
        <v>4</v>
      </c>
      <c r="K55" s="17" t="str">
        <f>+EVALUACION!L61</f>
        <v>BAJO</v>
      </c>
      <c r="L55" s="18" t="s">
        <v>307</v>
      </c>
      <c r="M55" s="17">
        <v>100</v>
      </c>
      <c r="N55" s="18" t="str">
        <f>+'EVALUACION CON CONTROLES'!G60</f>
        <v>Mitigar el riesgo mediante: i) la verificación previa de los procesos y procedimientos, ii) La Planeación y organización de las actividades que se deban desarrollar iii)  elaboración de plan de trabajo eficaz efectivo para el cumplimiento de la meta física dentro del tiempo contractual</v>
      </c>
      <c r="O55" s="18">
        <f>+'EVALUACION CON CONTROLES'!I60</f>
        <v>2</v>
      </c>
      <c r="P55" s="18">
        <f>+'EVALUACION CON CONTROLES'!J60</f>
        <v>2</v>
      </c>
      <c r="Q55" s="18">
        <f>+'EVALUACION CON CONTROLES'!K60</f>
        <v>4</v>
      </c>
      <c r="R55" s="17" t="str">
        <f>+'EVALUACION CON CONTROLES'!L60</f>
        <v>BAJO</v>
      </c>
      <c r="S55" s="18" t="str">
        <f>+'EVALUACION CON CONTROLES'!M60</f>
        <v>SI</v>
      </c>
      <c r="T55" s="18" t="str">
        <f>+'EVALUACION CON CONTROLES'!N60</f>
        <v>Contratista</v>
      </c>
      <c r="U55" s="18" t="str">
        <f>+'EVALUACION CON CONTROLES'!O60</f>
        <v>Suscripción del contrato</v>
      </c>
      <c r="V55" s="18" t="str">
        <f>+'EVALUACION CON CONTROLES'!P60</f>
        <v>Fecha de terminación del contrato</v>
      </c>
      <c r="W55" s="18" t="str">
        <f>+'EVALUACION CON CONTROLES'!Q60</f>
        <v>A través de la verificación o control de recursos inicialmente solicitados; trabajo y cantidades invertidas en el desarrollo del proyecto.</v>
      </c>
      <c r="X55" s="19" t="str">
        <f>+'EVALUACION CON CONTROLES'!R60</f>
        <v>Al inicio, Durante la ejecución del contrato mensualmente</v>
      </c>
    </row>
    <row r="56" spans="2:24" ht="106.5" customHeight="1" x14ac:dyDescent="0.2">
      <c r="B56" s="16">
        <v>47</v>
      </c>
      <c r="C56" s="18" t="str">
        <f>+'EVALUACION CON CONTROLES'!C61:F61</f>
        <v>Desabastecimiento de Materiales</v>
      </c>
      <c r="D56" s="17" t="str">
        <f>+'EVALUACION CON CONTROLES'!B61</f>
        <v>EJECUCIÓN</v>
      </c>
      <c r="E56" s="17" t="e">
        <f>VLOOKUP(C56,'IDENTIFICACION Y ANALISIS'!$B$19:$F$66,3,FALSE)</f>
        <v>#N/A</v>
      </c>
      <c r="F56" s="17" t="e">
        <f>VLOOKUP(C56,'IDENTIFICACION Y ANALISIS'!$B$19:$F$66,4,FALSE)</f>
        <v>#N/A</v>
      </c>
      <c r="G56" s="18" t="str">
        <f>+EVALUACION!H62</f>
        <v>No poder ejecutar correctamente sus actividades, y por ende afectar el normal desarrollo de las actividades de obra, retraso del cronograma de ejecución del contrato</v>
      </c>
      <c r="H56" s="18">
        <f>+EVALUACION!I62</f>
        <v>2</v>
      </c>
      <c r="I56" s="18">
        <f>+EVALUACION!J62</f>
        <v>4</v>
      </c>
      <c r="J56" s="18">
        <f>+EVALUACION!K62</f>
        <v>6</v>
      </c>
      <c r="K56" s="17" t="str">
        <f>+EVALUACION!L62</f>
        <v>ALTO</v>
      </c>
      <c r="L56" s="18" t="s">
        <v>307</v>
      </c>
      <c r="M56" s="17">
        <v>100</v>
      </c>
      <c r="N56" s="18" t="str">
        <f>+'EVALUACION CON CONTROLES'!G61</f>
        <v>Programar la adquisición de materiales desde el interior del País, con suficiente tiempo o anticipación, con el fin de no generara atrasos en la ejecución de las actividades.</v>
      </c>
      <c r="O56" s="18">
        <f>+'EVALUACION CON CONTROLES'!I61</f>
        <v>1</v>
      </c>
      <c r="P56" s="18">
        <f>+'EVALUACION CON CONTROLES'!J61</f>
        <v>4</v>
      </c>
      <c r="Q56" s="18">
        <f>+'EVALUACION CON CONTROLES'!K61</f>
        <v>5</v>
      </c>
      <c r="R56" s="17" t="str">
        <f>+'EVALUACION CON CONTROLES'!L61</f>
        <v>MEDIO</v>
      </c>
      <c r="S56" s="18" t="str">
        <f>+'EVALUACION CON CONTROLES'!M61</f>
        <v>SI</v>
      </c>
      <c r="T56" s="18" t="str">
        <f>+'EVALUACION CON CONTROLES'!N61</f>
        <v>Contratista</v>
      </c>
      <c r="U56" s="18" t="str">
        <f>+'EVALUACION CON CONTROLES'!O61</f>
        <v>Suscripción del contrato</v>
      </c>
      <c r="V56" s="18" t="str">
        <f>+'EVALUACION CON CONTROLES'!P61</f>
        <v>Fecha de terminación del contrato</v>
      </c>
      <c r="W56" s="18" t="str">
        <f>+'EVALUACION CON CONTROLES'!Q61</f>
        <v>Revisión del plan de compras y adquisiciones</v>
      </c>
      <c r="X56" s="19" t="str">
        <f>+'EVALUACION CON CONTROLES'!R61</f>
        <v>Antes y durante la ejecución del contrato, de manera semanal</v>
      </c>
    </row>
    <row r="57" spans="2:24" ht="106.5" customHeight="1" x14ac:dyDescent="0.2">
      <c r="B57" s="16">
        <v>48</v>
      </c>
      <c r="C57" s="18" t="str">
        <f>+'EVALUACION CON CONTROLES'!C62:F62</f>
        <v>Cambios en los profesionales directivos probatorios de la entidad y/o la Interventoría</v>
      </c>
      <c r="D57" s="17" t="str">
        <f>+'EVALUACION CON CONTROLES'!B62</f>
        <v>EJECUCIÓN</v>
      </c>
      <c r="E57" s="17" t="str">
        <f>VLOOKUP(C57,'IDENTIFICACION Y ANALISIS'!$B$19:$F$66,3,FALSE)</f>
        <v>Especifico</v>
      </c>
      <c r="F57" s="17" t="str">
        <f>VLOOKUP(C57,'IDENTIFICACION Y ANALISIS'!$B$19:$F$66,4,FALSE)</f>
        <v>Externo</v>
      </c>
      <c r="G57" s="18" t="str">
        <f>+EVALUACION!H63</f>
        <v>Retrasos en los procesos de seguimiento del proyecto y aprobación de cortes de obra, actividades ejecutadas o facturación del contrato.</v>
      </c>
      <c r="H57" s="18">
        <f>+EVALUACION!I63</f>
        <v>2</v>
      </c>
      <c r="I57" s="18">
        <f>+EVALUACION!J63</f>
        <v>2</v>
      </c>
      <c r="J57" s="18">
        <f>+EVALUACION!K63</f>
        <v>4</v>
      </c>
      <c r="K57" s="17" t="str">
        <f>+EVALUACION!L63</f>
        <v>BAJO</v>
      </c>
      <c r="L57" s="18" t="s">
        <v>307</v>
      </c>
      <c r="M57" s="17">
        <v>100</v>
      </c>
      <c r="N57" s="18" t="str">
        <f>+'EVALUACION CON CONTROLES'!G62</f>
        <v xml:space="preserve">Requerir al contratista e interventoría, desarrollar un plan de respuesta, de modo que no repercuta de manera desfavorable en los procesos establecidos para el desarrollo normal del contrato. </v>
      </c>
      <c r="O57" s="18">
        <f>+'EVALUACION CON CONTROLES'!I62</f>
        <v>1</v>
      </c>
      <c r="P57" s="18">
        <f>+'EVALUACION CON CONTROLES'!J62</f>
        <v>2</v>
      </c>
      <c r="Q57" s="18">
        <f>+'EVALUACION CON CONTROLES'!K62</f>
        <v>3</v>
      </c>
      <c r="R57" s="17" t="str">
        <f>+'EVALUACION CON CONTROLES'!L62</f>
        <v>BAJO</v>
      </c>
      <c r="S57" s="18" t="str">
        <f>+'EVALUACION CON CONTROLES'!M62</f>
        <v>SI</v>
      </c>
      <c r="T57" s="18" t="str">
        <f>+'EVALUACION CON CONTROLES'!N62</f>
        <v>FDLB
Interventoría</v>
      </c>
      <c r="U57" s="18" t="str">
        <f>+'EVALUACION CON CONTROLES'!O62</f>
        <v xml:space="preserve">Inicio Ejecución del contrato </v>
      </c>
      <c r="V57" s="18" t="str">
        <f>+'EVALUACION CON CONTROLES'!P62</f>
        <v>Fecha de terminación del contrato</v>
      </c>
      <c r="W57" s="18" t="str">
        <f>+'EVALUACION CON CONTROLES'!Q62</f>
        <v>Mediante comunicaciones escritas y telefónicas  dirigidas al representante de Interventoría y Gobernador.</v>
      </c>
      <c r="X57" s="19" t="str">
        <f>+'EVALUACION CON CONTROLES'!R62</f>
        <v>Diariamente durante el proceso de ejecución del plan de contingencia</v>
      </c>
    </row>
    <row r="58" spans="2:24" ht="106.5" customHeight="1" x14ac:dyDescent="0.2">
      <c r="B58" s="16">
        <v>49</v>
      </c>
      <c r="C58" s="18" t="str">
        <f>+'EVALUACION CON CONTROLES'!C63:F63</f>
        <v>Cambios significativos en los diseños emitidas por la consultoría</v>
      </c>
      <c r="D58" s="17" t="str">
        <f>+'EVALUACION CON CONTROLES'!B63</f>
        <v>EJECUCIÓN</v>
      </c>
      <c r="E58" s="17" t="str">
        <f>VLOOKUP(C58,'IDENTIFICACION Y ANALISIS'!$B$19:$F$66,3,FALSE)</f>
        <v>Especifico</v>
      </c>
      <c r="F58" s="17" t="str">
        <f>VLOOKUP(C58,'IDENTIFICACION Y ANALISIS'!$B$19:$F$66,4,FALSE)</f>
        <v>Interno</v>
      </c>
      <c r="G58" s="18" t="str">
        <f>+EVALUACION!H64</f>
        <v>Cambios en el alcance, presupuesto o tiempo del contrato, donde no se pueda llegar a la meta fisica, dentro de los tiempos o costos establecidos inicialmente</v>
      </c>
      <c r="H58" s="18">
        <f>+EVALUACION!I64</f>
        <v>3</v>
      </c>
      <c r="I58" s="18">
        <f>+EVALUACION!J64</f>
        <v>3</v>
      </c>
      <c r="J58" s="18">
        <f>+EVALUACION!K64</f>
        <v>6</v>
      </c>
      <c r="K58" s="17" t="str">
        <f>+EVALUACION!L64</f>
        <v>ALTO</v>
      </c>
      <c r="L58" s="18" t="s">
        <v>306</v>
      </c>
      <c r="M58" s="17">
        <v>50</v>
      </c>
      <c r="N58" s="18" t="str">
        <f>+'EVALUACION CON CONTROLES'!G63</f>
        <v>Se deben adelantar revisiones de los diseños por parte del contratista para eso se contempla el tiempo de preobra o preliminares, así mismo hacer los ajustes pertinentes con el fin de sin que impacte dramáticamente los costos del proyecto.
Hacer los acercamientos necesarios con la consultoría en aras de perder zanjar las posibles variaciones en los diseños.</v>
      </c>
      <c r="O58" s="18">
        <f>+'EVALUACION CON CONTROLES'!I63</f>
        <v>2</v>
      </c>
      <c r="P58" s="18">
        <f>+'EVALUACION CON CONTROLES'!J63</f>
        <v>3</v>
      </c>
      <c r="Q58" s="18">
        <f>+'EVALUACION CON CONTROLES'!K63</f>
        <v>5</v>
      </c>
      <c r="R58" s="17" t="str">
        <f>+'EVALUACION CON CONTROLES'!L63</f>
        <v>MEDIO</v>
      </c>
      <c r="S58" s="18" t="str">
        <f>+'EVALUACION CON CONTROLES'!M63</f>
        <v>SI</v>
      </c>
      <c r="T58" s="18" t="str">
        <f>+'EVALUACION CON CONTROLES'!N63</f>
        <v>FDLB
Interventoría</v>
      </c>
      <c r="U58" s="18" t="str">
        <f>+'EVALUACION CON CONTROLES'!O63</f>
        <v xml:space="preserve">Inicio Ejecución del contrato </v>
      </c>
      <c r="V58" s="18" t="str">
        <f>+'EVALUACION CON CONTROLES'!P63</f>
        <v>Fecha de terminación del contrato</v>
      </c>
      <c r="W58" s="18" t="str">
        <f>+'EVALUACION CON CONTROLES'!Q63</f>
        <v>Se deberán hacer reuniones entre las partes que permitan establecer las soluciones mas viables respecto a los diseños aportados por la consultoría</v>
      </c>
      <c r="X58" s="19" t="str">
        <f>+'EVALUACION CON CONTROLES'!R63</f>
        <v>Durante la ejecución del contrato, diariamente mediante comunicados o reuniones entre los interesados</v>
      </c>
    </row>
    <row r="59" spans="2:24" ht="106.5" customHeight="1" x14ac:dyDescent="0.2">
      <c r="B59" s="16">
        <v>50</v>
      </c>
      <c r="C59" s="18" t="str">
        <f>+'EVALUACION CON CONTROLES'!C64:F64</f>
        <v>Incumplimiento derivado del trámite de los permisos con autoridades ambientales, la obtención de los mismos, paz y salvos</v>
      </c>
      <c r="D59" s="17" t="str">
        <f>+'EVALUACION CON CONTROLES'!B64</f>
        <v>EJECUCIÓN</v>
      </c>
      <c r="E59" s="17" t="str">
        <f>VLOOKUP(C59,'IDENTIFICACION Y ANALISIS'!$B$19:$F$66,3,FALSE)</f>
        <v>General</v>
      </c>
      <c r="F59" s="17" t="str">
        <f>VLOOKUP(C59,'IDENTIFICACION Y ANALISIS'!$B$19:$F$66,4,FALSE)</f>
        <v>Externo</v>
      </c>
      <c r="G59" s="18" t="str">
        <f>+EVALUACION!H65</f>
        <v>Atraso en la aprobación de documentos y afectación del cronograma.</v>
      </c>
      <c r="H59" s="18">
        <f>+EVALUACION!I65</f>
        <v>3</v>
      </c>
      <c r="I59" s="18">
        <f>+EVALUACION!J65</f>
        <v>2</v>
      </c>
      <c r="J59" s="18">
        <f>+EVALUACION!K65</f>
        <v>5</v>
      </c>
      <c r="K59" s="17" t="str">
        <f>+EVALUACION!L65</f>
        <v>MEDIO</v>
      </c>
      <c r="L59" s="18" t="s">
        <v>307</v>
      </c>
      <c r="M59" s="17">
        <v>100</v>
      </c>
      <c r="N59" s="18" t="str">
        <f>+'EVALUACION CON CONTROLES'!G64</f>
        <v>Llevar a cabo por parte del Residente e Ingenieros de apoyo, el seguimiento de las solicitudes radicadas y el acercamiento a los entes de manera personal,  con el propósito de agilizar u obtener alguna respuesta respecto a los trámites o requerimientos efectuados.</v>
      </c>
      <c r="O59" s="18">
        <f>+'EVALUACION CON CONTROLES'!I64</f>
        <v>2</v>
      </c>
      <c r="P59" s="18">
        <f>+'EVALUACION CON CONTROLES'!J64</f>
        <v>2</v>
      </c>
      <c r="Q59" s="18">
        <f>+'EVALUACION CON CONTROLES'!K64</f>
        <v>4</v>
      </c>
      <c r="R59" s="17" t="str">
        <f>+'EVALUACION CON CONTROLES'!L64</f>
        <v>BAJO</v>
      </c>
      <c r="S59" s="18" t="str">
        <f>+'EVALUACION CON CONTROLES'!M64</f>
        <v>SI</v>
      </c>
      <c r="T59" s="18" t="str">
        <f>+'EVALUACION CON CONTROLES'!N64</f>
        <v>Contratista
FDLB</v>
      </c>
      <c r="U59" s="18" t="str">
        <f>+'EVALUACION CON CONTROLES'!O64</f>
        <v xml:space="preserve">Inicio Ejecución del contrato </v>
      </c>
      <c r="V59" s="18" t="str">
        <f>+'EVALUACION CON CONTROLES'!P64</f>
        <v xml:space="preserve">Liquidación del contrato </v>
      </c>
      <c r="W59" s="18" t="str">
        <f>+'EVALUACION CON CONTROLES'!Q64</f>
        <v>A través de actividades de verificación y control</v>
      </c>
      <c r="X59" s="19" t="str">
        <f>+'EVALUACION CON CONTROLES'!R64</f>
        <v>Durante la ejecución del contrato; semanalmente vía telefónica y una vez al mes de manera presencial.</v>
      </c>
    </row>
    <row r="60" spans="2:24" ht="13.5" customHeight="1" x14ac:dyDescent="0.2">
      <c r="B60" s="45"/>
      <c r="X60" s="46"/>
    </row>
    <row r="61" spans="2:24" ht="13.5" customHeight="1" x14ac:dyDescent="0.25">
      <c r="B61" s="45"/>
      <c r="E61" s="13"/>
      <c r="F61" s="171" t="s">
        <v>308</v>
      </c>
      <c r="G61" s="171"/>
      <c r="H61" s="13"/>
      <c r="I61" s="13"/>
      <c r="J61" s="154" t="s">
        <v>295</v>
      </c>
      <c r="K61" s="154"/>
      <c r="L61" s="154"/>
      <c r="M61" s="154"/>
      <c r="X61" s="46"/>
    </row>
    <row r="62" spans="2:24" ht="13.5" customHeight="1" x14ac:dyDescent="0.2">
      <c r="B62" s="45"/>
      <c r="E62" s="161" t="s">
        <v>129</v>
      </c>
      <c r="F62" s="41" t="s">
        <v>130</v>
      </c>
      <c r="G62" s="41" t="s">
        <v>131</v>
      </c>
      <c r="H62" s="13"/>
      <c r="I62" s="13"/>
      <c r="J62" s="150" t="s">
        <v>132</v>
      </c>
      <c r="K62" s="151"/>
      <c r="L62" s="150" t="s">
        <v>131</v>
      </c>
      <c r="M62" s="151"/>
      <c r="X62" s="46"/>
    </row>
    <row r="63" spans="2:24" ht="13.5" customHeight="1" x14ac:dyDescent="0.2">
      <c r="B63" s="45"/>
      <c r="E63" s="161"/>
      <c r="F63" s="18" t="s">
        <v>133</v>
      </c>
      <c r="G63" s="18">
        <v>1</v>
      </c>
      <c r="H63" s="13"/>
      <c r="I63" s="13"/>
      <c r="J63" s="152" t="s">
        <v>134</v>
      </c>
      <c r="K63" s="153"/>
      <c r="L63" s="140">
        <v>1</v>
      </c>
      <c r="M63" s="140"/>
      <c r="X63" s="46"/>
    </row>
    <row r="64" spans="2:24" ht="13.5" customHeight="1" x14ac:dyDescent="0.2">
      <c r="B64" s="45"/>
      <c r="E64" s="161"/>
      <c r="F64" s="18" t="s">
        <v>135</v>
      </c>
      <c r="G64" s="18">
        <v>2</v>
      </c>
      <c r="H64" s="13"/>
      <c r="I64" s="13"/>
      <c r="J64" s="152" t="s">
        <v>136</v>
      </c>
      <c r="K64" s="153"/>
      <c r="L64" s="140">
        <v>2</v>
      </c>
      <c r="M64" s="140"/>
      <c r="X64" s="46"/>
    </row>
    <row r="65" spans="2:24" ht="13.5" customHeight="1" x14ac:dyDescent="0.2">
      <c r="B65" s="45"/>
      <c r="E65" s="161"/>
      <c r="F65" s="18" t="s">
        <v>137</v>
      </c>
      <c r="G65" s="18">
        <v>3</v>
      </c>
      <c r="H65" s="13"/>
      <c r="I65" s="13"/>
      <c r="J65" s="152" t="s">
        <v>138</v>
      </c>
      <c r="K65" s="153"/>
      <c r="L65" s="140">
        <v>3</v>
      </c>
      <c r="M65" s="140"/>
      <c r="X65" s="46"/>
    </row>
    <row r="66" spans="2:24" ht="13.5" customHeight="1" x14ac:dyDescent="0.2">
      <c r="B66" s="45"/>
      <c r="E66" s="161"/>
      <c r="F66" s="18" t="s">
        <v>139</v>
      </c>
      <c r="G66" s="18">
        <v>4</v>
      </c>
      <c r="H66" s="13"/>
      <c r="I66" s="13"/>
      <c r="J66" s="152" t="s">
        <v>140</v>
      </c>
      <c r="K66" s="153"/>
      <c r="L66" s="140">
        <v>4</v>
      </c>
      <c r="M66" s="140"/>
      <c r="X66" s="46"/>
    </row>
    <row r="67" spans="2:24" ht="13.5" customHeight="1" x14ac:dyDescent="0.2">
      <c r="B67" s="45"/>
      <c r="E67" s="161"/>
      <c r="F67" s="18" t="s">
        <v>141</v>
      </c>
      <c r="G67" s="18">
        <v>5</v>
      </c>
      <c r="H67" s="13"/>
      <c r="I67" s="13"/>
      <c r="J67" s="152" t="s">
        <v>142</v>
      </c>
      <c r="K67" s="153"/>
      <c r="L67" s="140">
        <v>5</v>
      </c>
      <c r="M67" s="140"/>
      <c r="X67" s="46"/>
    </row>
    <row r="68" spans="2:24" ht="13.5" customHeight="1" x14ac:dyDescent="0.2">
      <c r="B68" s="45"/>
      <c r="D68" s="13"/>
      <c r="E68" s="13"/>
      <c r="F68" s="13"/>
      <c r="G68" s="13"/>
      <c r="H68" s="13"/>
      <c r="I68" s="13"/>
      <c r="J68" s="13"/>
      <c r="K68" s="13"/>
      <c r="L68" s="13"/>
      <c r="M68" s="13"/>
      <c r="X68" s="46"/>
    </row>
    <row r="69" spans="2:24" ht="13.5" customHeight="1" x14ac:dyDescent="0.25">
      <c r="B69" s="45"/>
      <c r="D69" s="154" t="s">
        <v>143</v>
      </c>
      <c r="E69" s="154"/>
      <c r="F69" s="154"/>
      <c r="G69" s="154"/>
      <c r="H69" s="154"/>
      <c r="I69" s="154"/>
      <c r="J69" s="154"/>
      <c r="K69" s="154"/>
      <c r="X69" s="46"/>
    </row>
    <row r="70" spans="2:24" ht="13.5" customHeight="1" x14ac:dyDescent="0.25">
      <c r="B70" s="45"/>
      <c r="D70" s="157" t="s">
        <v>130</v>
      </c>
      <c r="E70" s="157" t="s">
        <v>131</v>
      </c>
      <c r="F70" s="145" t="s">
        <v>134</v>
      </c>
      <c r="G70" s="145"/>
      <c r="H70" s="172" t="s">
        <v>136</v>
      </c>
      <c r="I70" s="173"/>
      <c r="J70" s="42" t="s">
        <v>138</v>
      </c>
      <c r="K70" s="42" t="s">
        <v>140</v>
      </c>
      <c r="L70" s="41" t="s">
        <v>142</v>
      </c>
      <c r="P70" s="154" t="s">
        <v>155</v>
      </c>
      <c r="Q70" s="154"/>
      <c r="R70" s="154"/>
      <c r="S70" s="154"/>
      <c r="T70" s="154"/>
      <c r="X70" s="46"/>
    </row>
    <row r="71" spans="2:24" ht="13.5" customHeight="1" x14ac:dyDescent="0.2">
      <c r="B71" s="45"/>
      <c r="D71" s="157"/>
      <c r="E71" s="157"/>
      <c r="F71" s="160">
        <v>1</v>
      </c>
      <c r="G71" s="160"/>
      <c r="H71" s="158">
        <v>2</v>
      </c>
      <c r="I71" s="159"/>
      <c r="J71" s="43">
        <v>3</v>
      </c>
      <c r="K71" s="43">
        <v>4</v>
      </c>
      <c r="L71" s="43">
        <v>5</v>
      </c>
      <c r="P71" s="145" t="s">
        <v>143</v>
      </c>
      <c r="Q71" s="145"/>
      <c r="R71" s="145"/>
      <c r="S71" s="145" t="s">
        <v>154</v>
      </c>
      <c r="T71" s="145"/>
      <c r="X71" s="46"/>
    </row>
    <row r="72" spans="2:24" ht="13.5" customHeight="1" x14ac:dyDescent="0.2">
      <c r="B72" s="45"/>
      <c r="D72" s="18" t="s">
        <v>133</v>
      </c>
      <c r="E72" s="20">
        <v>1</v>
      </c>
      <c r="F72" s="148">
        <v>2</v>
      </c>
      <c r="G72" s="148"/>
      <c r="H72" s="146">
        <v>3</v>
      </c>
      <c r="I72" s="147"/>
      <c r="J72" s="39">
        <v>4</v>
      </c>
      <c r="K72" s="44">
        <v>5</v>
      </c>
      <c r="L72" s="38">
        <v>6</v>
      </c>
      <c r="P72" s="165" t="s">
        <v>156</v>
      </c>
      <c r="Q72" s="165"/>
      <c r="R72" s="165"/>
      <c r="S72" s="162" t="s">
        <v>157</v>
      </c>
      <c r="T72" s="162"/>
      <c r="X72" s="46"/>
    </row>
    <row r="73" spans="2:24" ht="13.5" customHeight="1" x14ac:dyDescent="0.2">
      <c r="B73" s="45"/>
      <c r="D73" s="18" t="s">
        <v>135</v>
      </c>
      <c r="E73" s="20">
        <v>2</v>
      </c>
      <c r="F73" s="148">
        <v>3</v>
      </c>
      <c r="G73" s="148"/>
      <c r="H73" s="146">
        <v>4</v>
      </c>
      <c r="I73" s="147"/>
      <c r="J73" s="44">
        <v>5</v>
      </c>
      <c r="K73" s="38">
        <v>6</v>
      </c>
      <c r="L73" s="38">
        <v>7</v>
      </c>
      <c r="P73" s="142" t="s">
        <v>158</v>
      </c>
      <c r="Q73" s="142"/>
      <c r="R73" s="142"/>
      <c r="S73" s="162" t="s">
        <v>159</v>
      </c>
      <c r="T73" s="162"/>
      <c r="X73" s="46"/>
    </row>
    <row r="74" spans="2:24" ht="13.5" customHeight="1" x14ac:dyDescent="0.2">
      <c r="B74" s="45"/>
      <c r="D74" s="18" t="s">
        <v>137</v>
      </c>
      <c r="E74" s="20">
        <v>3</v>
      </c>
      <c r="F74" s="148">
        <v>4</v>
      </c>
      <c r="G74" s="148"/>
      <c r="H74" s="163">
        <v>5</v>
      </c>
      <c r="I74" s="164"/>
      <c r="J74" s="38">
        <v>6</v>
      </c>
      <c r="K74" s="38">
        <v>7</v>
      </c>
      <c r="L74" s="40">
        <v>8</v>
      </c>
      <c r="P74" s="149">
        <v>5</v>
      </c>
      <c r="Q74" s="149"/>
      <c r="R74" s="149"/>
      <c r="S74" s="162" t="s">
        <v>160</v>
      </c>
      <c r="T74" s="162"/>
      <c r="X74" s="46"/>
    </row>
    <row r="75" spans="2:24" ht="13.5" customHeight="1" x14ac:dyDescent="0.2">
      <c r="B75" s="45"/>
      <c r="D75" s="18" t="s">
        <v>139</v>
      </c>
      <c r="E75" s="20">
        <v>4</v>
      </c>
      <c r="F75" s="149">
        <v>5</v>
      </c>
      <c r="G75" s="149"/>
      <c r="H75" s="143">
        <v>6</v>
      </c>
      <c r="I75" s="144"/>
      <c r="J75" s="38">
        <v>7</v>
      </c>
      <c r="K75" s="40">
        <v>8</v>
      </c>
      <c r="L75" s="40">
        <v>9</v>
      </c>
      <c r="P75" s="148" t="s">
        <v>161</v>
      </c>
      <c r="Q75" s="148"/>
      <c r="R75" s="148"/>
      <c r="S75" s="162" t="s">
        <v>162</v>
      </c>
      <c r="T75" s="162"/>
      <c r="X75" s="46"/>
    </row>
    <row r="76" spans="2:24" ht="13.5" customHeight="1" x14ac:dyDescent="0.2">
      <c r="B76" s="45"/>
      <c r="D76" s="18" t="s">
        <v>141</v>
      </c>
      <c r="E76" s="20">
        <v>5</v>
      </c>
      <c r="F76" s="142">
        <v>6</v>
      </c>
      <c r="G76" s="142"/>
      <c r="H76" s="143">
        <v>7</v>
      </c>
      <c r="I76" s="144"/>
      <c r="J76" s="40">
        <v>8</v>
      </c>
      <c r="K76" s="40">
        <v>9</v>
      </c>
      <c r="L76" s="40">
        <v>10</v>
      </c>
      <c r="X76" s="46"/>
    </row>
    <row r="77" spans="2:24" ht="13.5" customHeight="1" thickBot="1" x14ac:dyDescent="0.25">
      <c r="B77" s="21"/>
      <c r="C77" s="22"/>
      <c r="D77" s="23"/>
      <c r="E77" s="23"/>
      <c r="F77" s="23"/>
      <c r="G77" s="23"/>
      <c r="H77" s="23"/>
      <c r="I77" s="23"/>
      <c r="J77" s="23"/>
      <c r="K77" s="23"/>
      <c r="L77" s="23"/>
      <c r="M77" s="23"/>
      <c r="N77" s="22"/>
      <c r="O77" s="22"/>
      <c r="P77" s="22"/>
      <c r="Q77" s="22"/>
      <c r="R77" s="22"/>
      <c r="S77" s="22"/>
      <c r="T77" s="22"/>
      <c r="U77" s="22"/>
      <c r="V77" s="22"/>
      <c r="W77" s="22"/>
      <c r="X77" s="24"/>
    </row>
    <row r="78" spans="2:24" ht="16.5" customHeight="1" x14ac:dyDescent="0.2">
      <c r="D78" s="13"/>
      <c r="F78" s="13"/>
      <c r="G78" s="13"/>
      <c r="H78" s="13"/>
      <c r="I78" s="13"/>
      <c r="J78" s="13"/>
      <c r="K78" s="13"/>
      <c r="L78" s="13"/>
      <c r="M78" s="13"/>
      <c r="N78" s="13"/>
      <c r="O78" s="13"/>
      <c r="P78" s="13"/>
      <c r="Q78" s="13"/>
      <c r="R78" s="13"/>
    </row>
    <row r="79" spans="2:24" ht="16.5" customHeight="1" x14ac:dyDescent="0.2">
      <c r="D79" s="13"/>
      <c r="F79" s="13"/>
      <c r="G79" s="13"/>
      <c r="H79" s="13"/>
      <c r="I79" s="13"/>
      <c r="J79" s="13"/>
      <c r="K79" s="13"/>
      <c r="L79" s="13"/>
      <c r="M79" s="13"/>
      <c r="N79" s="13"/>
      <c r="O79" s="13"/>
      <c r="P79" s="13"/>
      <c r="Q79" s="13"/>
      <c r="R79" s="13"/>
    </row>
    <row r="80" spans="2:24" ht="12.75" customHeight="1" x14ac:dyDescent="0.2">
      <c r="D80" s="13"/>
      <c r="F80" s="13"/>
      <c r="G80" s="13"/>
      <c r="H80" s="13"/>
      <c r="I80" s="13"/>
      <c r="J80" s="13"/>
      <c r="K80" s="13"/>
      <c r="L80" s="13"/>
      <c r="M80" s="13"/>
      <c r="N80" s="13"/>
      <c r="O80" s="13"/>
      <c r="P80" s="13"/>
      <c r="Q80" s="13"/>
      <c r="R80" s="13"/>
    </row>
    <row r="81" spans="2:18" hidden="1" x14ac:dyDescent="0.2">
      <c r="B81" s="15" t="s">
        <v>307</v>
      </c>
      <c r="D81" s="13"/>
      <c r="F81" s="13"/>
      <c r="G81" s="13"/>
      <c r="H81" s="13"/>
      <c r="I81" s="13"/>
      <c r="J81" s="13"/>
      <c r="K81" s="13"/>
      <c r="L81" s="13"/>
      <c r="M81" s="13"/>
      <c r="N81" s="13"/>
      <c r="O81" s="13"/>
      <c r="P81" s="13"/>
      <c r="Q81" s="13"/>
      <c r="R81" s="13"/>
    </row>
    <row r="82" spans="2:18" ht="15" hidden="1" x14ac:dyDescent="0.25">
      <c r="B82" s="15" t="s">
        <v>305</v>
      </c>
      <c r="D82" s="25"/>
      <c r="F82" s="13"/>
      <c r="G82" s="25"/>
      <c r="H82" s="25"/>
      <c r="I82" s="25"/>
      <c r="J82" s="25"/>
      <c r="K82" s="25"/>
      <c r="L82" s="25"/>
      <c r="M82" s="25"/>
      <c r="N82" s="25"/>
      <c r="O82" s="25"/>
      <c r="P82" s="25"/>
      <c r="Q82" s="25"/>
      <c r="R82" s="25"/>
    </row>
    <row r="83" spans="2:18" hidden="1" x14ac:dyDescent="0.2">
      <c r="B83" s="15" t="s">
        <v>306</v>
      </c>
      <c r="D83" s="13"/>
      <c r="F83" s="13"/>
      <c r="G83" s="13"/>
      <c r="H83" s="13"/>
      <c r="I83" s="13"/>
      <c r="J83" s="13"/>
      <c r="K83" s="13"/>
      <c r="L83" s="13"/>
      <c r="M83" s="13"/>
      <c r="N83" s="13"/>
      <c r="O83" s="13"/>
      <c r="P83" s="13"/>
      <c r="Q83" s="13"/>
      <c r="R83" s="13"/>
    </row>
    <row r="84" spans="2:18" x14ac:dyDescent="0.2">
      <c r="D84" s="13"/>
      <c r="F84" s="13"/>
      <c r="G84" s="13"/>
      <c r="H84" s="13"/>
      <c r="I84" s="13"/>
      <c r="J84" s="13"/>
      <c r="K84" s="13"/>
      <c r="L84" s="13"/>
      <c r="M84" s="13"/>
      <c r="N84" s="13"/>
      <c r="O84" s="13"/>
      <c r="P84" s="13"/>
      <c r="Q84" s="13"/>
      <c r="R84" s="13"/>
    </row>
    <row r="85" spans="2:18" x14ac:dyDescent="0.2">
      <c r="D85" s="13"/>
      <c r="F85" s="13"/>
      <c r="G85" s="13"/>
      <c r="H85" s="13"/>
      <c r="I85" s="13"/>
      <c r="J85" s="13"/>
      <c r="K85" s="13"/>
      <c r="L85" s="13"/>
      <c r="M85" s="13"/>
      <c r="N85" s="13"/>
      <c r="O85" s="13"/>
      <c r="P85" s="13"/>
      <c r="Q85" s="13"/>
      <c r="R85" s="13"/>
    </row>
    <row r="86" spans="2:18" x14ac:dyDescent="0.2">
      <c r="D86" s="13"/>
      <c r="F86" s="13"/>
      <c r="G86" s="13"/>
      <c r="H86" s="13"/>
      <c r="I86" s="13"/>
      <c r="J86" s="13"/>
      <c r="K86" s="13"/>
      <c r="L86" s="13"/>
      <c r="M86" s="13"/>
      <c r="N86" s="13"/>
      <c r="O86" s="13"/>
      <c r="P86" s="13"/>
      <c r="Q86" s="13"/>
      <c r="R86" s="13"/>
    </row>
    <row r="87" spans="2:18" ht="12.75" customHeight="1" x14ac:dyDescent="0.2">
      <c r="D87" s="13"/>
    </row>
    <row r="88" spans="2:18" x14ac:dyDescent="0.2">
      <c r="D88" s="13"/>
    </row>
  </sheetData>
  <mergeCells count="49">
    <mergeCell ref="S75:T75"/>
    <mergeCell ref="P75:R75"/>
    <mergeCell ref="P72:R72"/>
    <mergeCell ref="B9:R9"/>
    <mergeCell ref="B6:X6"/>
    <mergeCell ref="F61:G61"/>
    <mergeCell ref="J61:M61"/>
    <mergeCell ref="H70:I70"/>
    <mergeCell ref="J63:K63"/>
    <mergeCell ref="J64:K64"/>
    <mergeCell ref="L65:M65"/>
    <mergeCell ref="L66:M66"/>
    <mergeCell ref="D69:K69"/>
    <mergeCell ref="F70:G70"/>
    <mergeCell ref="L63:M63"/>
    <mergeCell ref="L64:M64"/>
    <mergeCell ref="S72:T72"/>
    <mergeCell ref="F72:G72"/>
    <mergeCell ref="S73:T73"/>
    <mergeCell ref="S74:T74"/>
    <mergeCell ref="H74:I74"/>
    <mergeCell ref="F73:G73"/>
    <mergeCell ref="J66:K66"/>
    <mergeCell ref="P70:T70"/>
    <mergeCell ref="B2:B4"/>
    <mergeCell ref="C2:V4"/>
    <mergeCell ref="E70:E71"/>
    <mergeCell ref="H71:I71"/>
    <mergeCell ref="J67:K67"/>
    <mergeCell ref="L67:M67"/>
    <mergeCell ref="D70:D71"/>
    <mergeCell ref="F71:G71"/>
    <mergeCell ref="E62:E67"/>
    <mergeCell ref="W2:X4"/>
    <mergeCell ref="B7:X8"/>
    <mergeCell ref="F76:G76"/>
    <mergeCell ref="H76:I76"/>
    <mergeCell ref="P71:R71"/>
    <mergeCell ref="H73:I73"/>
    <mergeCell ref="H72:I72"/>
    <mergeCell ref="F74:G74"/>
    <mergeCell ref="F75:G75"/>
    <mergeCell ref="P74:R74"/>
    <mergeCell ref="H75:I75"/>
    <mergeCell ref="P73:R73"/>
    <mergeCell ref="L62:M62"/>
    <mergeCell ref="J62:K62"/>
    <mergeCell ref="J65:K65"/>
    <mergeCell ref="S71:T71"/>
  </mergeCells>
  <phoneticPr fontId="1" type="noConversion"/>
  <conditionalFormatting sqref="K11:K5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5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5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5"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EBB8B6-A10B-49F4-A423-9241CABF7D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a3bc-bd98-4f80-bbbd-7942033ae18f"/>
    <ds:schemaRef ds:uri="837f7691-f6b2-4e4d-a649-abd74f8cc6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C9B359-8089-41EE-BCAF-D3BF58C27C78}">
  <ds:schemaRefs>
    <ds:schemaRef ds:uri="837f7691-f6b2-4e4d-a649-abd74f8cc6e0"/>
    <ds:schemaRef ds:uri="http://purl.org/dc/terms/"/>
    <ds:schemaRef ds:uri="http://schemas.microsoft.com/office/2006/metadata/properties"/>
    <ds:schemaRef ds:uri="http://www.w3.org/XML/1998/namespace"/>
    <ds:schemaRef ds:uri="http://purl.org/dc/elements/1.1/"/>
    <ds:schemaRef ds:uri="http://schemas.microsoft.com/office/2006/documentManagement/types"/>
    <ds:schemaRef ds:uri="http://purl.org/dc/dcmitype/"/>
    <ds:schemaRef ds:uri="5878a3bc-bd98-4f80-bbbd-7942033ae18f"/>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71993931-2FE0-4C96-B836-A1B15D9E9A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Laura Daniela Carranza Jimenez</cp:lastModifiedBy>
  <cp:revision/>
  <dcterms:created xsi:type="dcterms:W3CDTF">2007-06-14T01:55:06Z</dcterms:created>
  <dcterms:modified xsi:type="dcterms:W3CDTF">2026-05-13T20:43:11Z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0x0101007BB53296E0569A4987EC719B6AB6C7C1</vt:lpwstr>
  </property>
</Properties>
</file>