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517"/>
  <workbookPr defaultThemeVersion="166925"/>
  <mc:AlternateContent xmlns:mc="http://schemas.openxmlformats.org/markup-compatibility/2006">
    <mc:Choice Requires="x15">
      <x15ac:absPath xmlns:x15ac="http://schemas.microsoft.com/office/spreadsheetml/2010/11/ac" url="/Users/ale/Desktop/GERENTE ESE/"/>
    </mc:Choice>
  </mc:AlternateContent>
  <xr:revisionPtr revIDLastSave="0" documentId="13_ncr:1_{7BB17048-75CD-7147-89D6-D7221C2CE451}" xr6:coauthVersionLast="47" xr6:coauthVersionMax="47" xr10:uidLastSave="{00000000-0000-0000-0000-000000000000}"/>
  <bookViews>
    <workbookView xWindow="0" yWindow="500" windowWidth="23260" windowHeight="12460" xr2:uid="{00000000-000D-0000-FFFF-FFFF00000000}"/>
  </bookViews>
  <sheets>
    <sheet name="Formulario 1" sheetId="7" r:id="rId1"/>
    <sheet name="Hoja1" sheetId="1" state="hidden" r:id="rId2"/>
  </sheets>
  <calcPr calcId="191029"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1" i="7" l="1"/>
  <c r="F12" i="7" l="1"/>
  <c r="F13" i="7" s="1"/>
  <c r="F14" i="7" s="1"/>
  <c r="N19" i="1"/>
  <c r="O19" i="1"/>
  <c r="E15" i="1"/>
  <c r="I15" i="1"/>
  <c r="G15" i="1"/>
  <c r="H15" i="1" s="1"/>
  <c r="F12" i="1"/>
  <c r="G12" i="1" s="1"/>
  <c r="H12" i="1"/>
  <c r="H7" i="1"/>
  <c r="H6" i="1"/>
  <c r="H5" i="1"/>
  <c r="H8" i="1" s="1"/>
  <c r="I8" i="1" l="1"/>
  <c r="J8" i="1" s="1"/>
  <c r="H9" i="1"/>
  <c r="J15" i="1" s="1"/>
  <c r="J12" i="1" l="1"/>
  <c r="K15" i="1"/>
  <c r="I12" i="1"/>
</calcChain>
</file>

<file path=xl/sharedStrings.xml><?xml version="1.0" encoding="utf-8"?>
<sst xmlns="http://schemas.openxmlformats.org/spreadsheetml/2006/main" count="55" uniqueCount="46">
  <si>
    <t>ESTUDIO DEL MERCADO</t>
  </si>
  <si>
    <t>EMPRESA</t>
  </si>
  <si>
    <t>DESTINO</t>
  </si>
  <si>
    <t>PROMEDIO SUMINISTRO</t>
  </si>
  <si>
    <t>SAN JOSE DE CHIQUITO</t>
  </si>
  <si>
    <t>CAÑAVERAL</t>
  </si>
  <si>
    <t>AGUAS PRIETAS</t>
  </si>
  <si>
    <t>ZONAS DISPERSAS</t>
  </si>
  <si>
    <t>SURTIAGUAS Y SERVICIOS MPD</t>
  </si>
  <si>
    <t>PROMEDIO DE TRANSPORTE DE AGUA A CORREGIMIENTOS</t>
  </si>
  <si>
    <t>PROMEDIO METRO CUBICO DE AGUA</t>
  </si>
  <si>
    <t xml:space="preserve"> COTIZACION</t>
  </si>
  <si>
    <t>TRASNPORTE DE AGUA GERMAN RAYA GUTIERREZ</t>
  </si>
  <si>
    <t>TRASNPORTABLE EL RUBIO</t>
  </si>
  <si>
    <t>ITEM</t>
  </si>
  <si>
    <t>NÚMERO DE VIAJES DIA</t>
  </si>
  <si>
    <t>NÚMERO DE DIAS</t>
  </si>
  <si>
    <t>CAPACIDAD SISTERNA M3</t>
  </si>
  <si>
    <t>VOLUMEN MES</t>
  </si>
  <si>
    <t>CAMIÓN 01</t>
  </si>
  <si>
    <t>VOLUMEN TOTAL</t>
  </si>
  <si>
    <t>TOTAL VOLUMEN SEMANA (LUNES-SABADO)</t>
  </si>
  <si>
    <t>VALOR MES</t>
  </si>
  <si>
    <t>VALOR TOTAL</t>
  </si>
  <si>
    <t>NÚMERO TOTAL DE VIAJES</t>
  </si>
  <si>
    <t>NUMERO DE VIAJES DIARIOS</t>
  </si>
  <si>
    <t>FORMULARIO 1</t>
  </si>
  <si>
    <t xml:space="preserve">Firma del Proponente </t>
  </si>
  <si>
    <t>PROPUESTA ECONÓMICA</t>
  </si>
  <si>
    <t>En la oferta el interesado deberá especificar el valor ofertado, según el cuadro que se indica a continuación sin exceder el presupuesto oficial de manera clara e independiente. Los datos resaltados en amarillo serán los únicos modificables.</t>
  </si>
  <si>
    <t>DESAGREGACIÓN DE LA PROPUESTA ECONÓMICA</t>
  </si>
  <si>
    <t>ÍTEM</t>
  </si>
  <si>
    <t>DESCRIPCIÓN DEL SERVICIO</t>
  </si>
  <si>
    <t>UNIDAD</t>
  </si>
  <si>
    <t>CANTIDAD</t>
  </si>
  <si>
    <t>VALOR UNITARIO
(Sin IVA)</t>
  </si>
  <si>
    <t>VALOR TOTAL
(Sin IVA)</t>
  </si>
  <si>
    <t>Global</t>
  </si>
  <si>
    <t>SUBTOTAL (Sin IVA):</t>
  </si>
  <si>
    <t>IVA (19%):</t>
  </si>
  <si>
    <t>VALOR TOTAL OFERTADO (Con IVA):</t>
  </si>
  <si>
    <r>
      <rPr>
        <b/>
        <sz val="10"/>
        <color theme="1"/>
        <rFont val="Century Gothic"/>
        <family val="2"/>
      </rPr>
      <t>[Nombre del representante legal o de la persona natural Proponente]</t>
    </r>
    <r>
      <rPr>
        <sz val="10"/>
        <color theme="1"/>
        <rFont val="Century Gothic"/>
        <family val="2"/>
      </rPr>
      <t xml:space="preserve">, identificado como aparece al pie de mi firma, </t>
    </r>
    <r>
      <rPr>
        <b/>
        <sz val="10"/>
        <color theme="1"/>
        <rFont val="Century Gothic"/>
        <family val="2"/>
      </rPr>
      <t>[obrando en mi propio nombre o en mi calidad de representante legal de] [nombre del Proponente]</t>
    </r>
    <r>
      <rPr>
        <sz val="10"/>
        <color theme="1"/>
        <rFont val="Century Gothic"/>
        <family val="2"/>
      </rPr>
      <t>, manifiesto que el valor total de la propuesta es por la suma de</t>
    </r>
    <r>
      <rPr>
        <b/>
        <sz val="10"/>
        <color theme="1"/>
        <rFont val="Century Gothic"/>
        <family val="2"/>
      </rPr>
      <t xml:space="preserve"> [valor de la propuesta en letras y números]</t>
    </r>
    <r>
      <rPr>
        <sz val="10"/>
        <color theme="1"/>
        <rFont val="Century Gothic"/>
        <family val="2"/>
      </rPr>
      <t>, Valor que incluye todos los gastos e impuestos a que haya lugar. Dicho valor obedece a los siguientes conceptos, en los cuales se relacionan todos los costos, gastos y valores que conforman el objeto a realizar:</t>
    </r>
  </si>
  <si>
    <t>OBJETO:PRÁCTICA DE PRUEBAS Y ESTUDIO, ANÁLISIS Y VALORACIÓN DE LOS RESULTADOS PARA EL CUMPLIMIENTO DE LAS COMPETENCIAS DETERMINADAS POR LA FUNCIÓN PÚBLICA CON EL FIN DE ELEGIR EL NUEVO GERENTE DEL HOSPITAL LOCAL DE TURBACO EMPRESA SOCIAL DEL ESTADO</t>
  </si>
  <si>
    <r>
      <t>Nombre: [</t>
    </r>
    <r>
      <rPr>
        <sz val="11"/>
        <color rgb="FFA6A6A6"/>
        <rFont val="Century Gothic"/>
        <family val="2"/>
      </rPr>
      <t>Insertar información</t>
    </r>
    <r>
      <rPr>
        <sz val="11"/>
        <color theme="1"/>
        <rFont val="Century Gothic"/>
        <family val="2"/>
      </rPr>
      <t xml:space="preserve">] </t>
    </r>
  </si>
  <si>
    <r>
      <t>Documento de Identidad: [</t>
    </r>
    <r>
      <rPr>
        <sz val="11"/>
        <color rgb="FFA6A6A6"/>
        <rFont val="Century Gothic"/>
        <family val="2"/>
      </rPr>
      <t>Insertar información</t>
    </r>
    <r>
      <rPr>
        <sz val="11"/>
        <color theme="1"/>
        <rFont val="Century Gothic"/>
        <family val="2"/>
      </rPr>
      <t>]</t>
    </r>
  </si>
  <si>
    <t xml:space="preserve">Servicio  para la eleccion Gerente Hospital Local de Turbaco Empresa Social del Estado que consta de lo siguiente:                             *Estudio y análisis del perfil del cargo de Gerente del Hospital Local de Turbaco ESE, diseño y ajuste del perfil según normativa DAFP (Resolución 680 de 2016 y Dto. 1427 de 2016) .                                                                                    *Diseño, aplicación y calificación de pruebas de competencias determinadas por la Función Pública (evaluación por competencias, pruebas psicotécnicas y entrevista estructurada basada en evidencia conductual) a los aspirantes al cargo de Gerente de la ESE.                                                                                                                                                                                                                                                                                                                 *Elaboración y entrega de informe detallado de resultados, ranking de candidatos y soportes documentales en las hojas de vida de los aspirantes (confidencialidad garantizada)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</si>
</sst>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quot;$&quot;\ #,##0.00;[Red]\-&quot;$&quot;\ #,##0.00"/>
    <numFmt numFmtId="164" formatCode="&quot;$&quot;#,##0.00;[Red]\-&quot;$&quot;#,##0.00"/>
    <numFmt numFmtId="165" formatCode="&quot;$&quot;\ #,##0.00"/>
    <numFmt numFmtId="166" formatCode="\$#,##0"/>
  </numFmts>
  <fonts count="22" x14ac:knownFonts="1">
    <font>
      <sz val="11"/>
      <color theme="1"/>
      <name val="Calibri"/>
      <family val="2"/>
      <scheme val="minor"/>
    </font>
    <font>
      <sz val="10"/>
      <color theme="1"/>
      <name val="Calibri"/>
      <family val="2"/>
      <scheme val="minor"/>
    </font>
    <font>
      <b/>
      <sz val="9"/>
      <color rgb="FFFFFFFF"/>
      <name val="Century Gothic"/>
      <family val="2"/>
    </font>
    <font>
      <b/>
      <sz val="8"/>
      <color rgb="FF000000"/>
      <name val="Century Gothic"/>
      <family val="2"/>
    </font>
    <font>
      <sz val="8"/>
      <color rgb="FF000000"/>
      <name val="Century Gothic"/>
      <family val="2"/>
    </font>
    <font>
      <sz val="10"/>
      <color theme="1"/>
      <name val="Times New Roman"/>
      <family val="1"/>
    </font>
    <font>
      <b/>
      <sz val="10"/>
      <color rgb="FF000000"/>
      <name val="Century Gothic"/>
      <family val="2"/>
    </font>
    <font>
      <sz val="10"/>
      <color rgb="FF000000"/>
      <name val="Century Gothic"/>
      <family val="2"/>
    </font>
    <font>
      <sz val="11"/>
      <color theme="1"/>
      <name val="Calibri"/>
      <family val="2"/>
      <scheme val="minor"/>
    </font>
    <font>
      <sz val="8"/>
      <color theme="1"/>
      <name val="Century Gothic"/>
      <family val="2"/>
    </font>
    <font>
      <sz val="10"/>
      <name val="Arial"/>
      <family val="2"/>
    </font>
    <font>
      <sz val="9"/>
      <color rgb="FF000000"/>
      <name val="Arial"/>
      <family val="2"/>
    </font>
    <font>
      <sz val="9"/>
      <name val="Arial"/>
      <family val="2"/>
    </font>
    <font>
      <b/>
      <sz val="10"/>
      <name val="Arial"/>
      <family val="2"/>
    </font>
    <font>
      <sz val="10"/>
      <color theme="1"/>
      <name val="Century Gothic"/>
      <family val="2"/>
    </font>
    <font>
      <b/>
      <sz val="10"/>
      <color theme="1"/>
      <name val="Century Gothic"/>
      <family val="2"/>
    </font>
    <font>
      <b/>
      <sz val="14"/>
      <name val="Century Gothic"/>
      <family val="2"/>
    </font>
    <font>
      <b/>
      <sz val="12"/>
      <name val="Century Gothic"/>
      <family val="2"/>
    </font>
    <font>
      <sz val="11"/>
      <color theme="1"/>
      <name val="Century Gothic"/>
      <family val="2"/>
    </font>
    <font>
      <b/>
      <sz val="9"/>
      <color rgb="FF000000"/>
      <name val="Century Gothic"/>
      <family val="2"/>
    </font>
    <font>
      <b/>
      <sz val="9"/>
      <name val="Arial"/>
      <family val="2"/>
    </font>
    <font>
      <sz val="11"/>
      <color rgb="FFA6A6A6"/>
      <name val="Century Gothic"/>
      <family val="2"/>
    </font>
  </fonts>
  <fills count="9">
    <fill>
      <patternFill patternType="none"/>
    </fill>
    <fill>
      <patternFill patternType="gray125"/>
    </fill>
    <fill>
      <patternFill patternType="solid">
        <fgColor rgb="FF002060"/>
        <bgColor indexed="64"/>
      </patternFill>
    </fill>
    <fill>
      <patternFill patternType="solid">
        <fgColor rgb="FFE7E6E6"/>
        <bgColor indexed="64"/>
      </patternFill>
    </fill>
    <fill>
      <patternFill patternType="solid">
        <fgColor rgb="FFFFFF00"/>
        <bgColor rgb="FFFFFF00"/>
      </patternFill>
    </fill>
    <fill>
      <patternFill patternType="solid">
        <fgColor theme="2"/>
        <bgColor rgb="FF0066CC"/>
      </patternFill>
    </fill>
    <fill>
      <patternFill patternType="solid">
        <fgColor theme="2"/>
        <bgColor rgb="FF333333"/>
      </patternFill>
    </fill>
    <fill>
      <patternFill patternType="solid">
        <fgColor theme="2"/>
        <bgColor rgb="FFD6DCE4"/>
      </patternFill>
    </fill>
    <fill>
      <patternFill patternType="solid">
        <fgColor theme="2"/>
        <bgColor rgb="FFBDD7EE"/>
      </patternFill>
    </fill>
  </fills>
  <borders count="11">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bottom/>
      <diagonal/>
    </border>
    <border>
      <left/>
      <right/>
      <top style="thick">
        <color auto="1"/>
      </top>
      <bottom/>
      <diagonal/>
    </border>
    <border>
      <left style="medium">
        <color indexed="64"/>
      </left>
      <right/>
      <top style="thick">
        <color auto="1"/>
      </top>
      <bottom/>
      <diagonal/>
    </border>
    <border>
      <left style="medium">
        <color auto="1"/>
      </left>
      <right/>
      <top style="medium">
        <color auto="1"/>
      </top>
      <bottom style="medium">
        <color auto="1"/>
      </bottom>
      <diagonal/>
    </border>
    <border>
      <left style="thin">
        <color auto="1"/>
      </left>
      <right/>
      <top style="thin">
        <color auto="1"/>
      </top>
      <bottom style="thin">
        <color auto="1"/>
      </bottom>
      <diagonal/>
    </border>
    <border>
      <left style="medium">
        <color auto="1"/>
      </left>
      <right style="medium">
        <color auto="1"/>
      </right>
      <top style="medium">
        <color auto="1"/>
      </top>
      <bottom style="medium">
        <color auto="1"/>
      </bottom>
      <diagonal/>
    </border>
    <border>
      <left style="medium">
        <color indexed="64"/>
      </left>
      <right/>
      <top style="thin">
        <color auto="1"/>
      </top>
      <bottom/>
      <diagonal/>
    </border>
    <border>
      <left/>
      <right/>
      <top style="thin">
        <color auto="1"/>
      </top>
      <bottom/>
      <diagonal/>
    </border>
  </borders>
  <cellStyleXfs count="3">
    <xf numFmtId="0" fontId="0" fillId="0" borderId="0"/>
    <xf numFmtId="0" fontId="10" fillId="0" borderId="0"/>
    <xf numFmtId="0" fontId="8" fillId="0" borderId="0"/>
  </cellStyleXfs>
  <cellXfs count="43">
    <xf numFmtId="0" fontId="0" fillId="0" borderId="0" xfId="0"/>
    <xf numFmtId="0" fontId="1" fillId="0" borderId="0" xfId="0" applyFont="1" applyAlignment="1">
      <alignment vertical="center" wrapText="1"/>
    </xf>
    <xf numFmtId="0" fontId="3" fillId="0" borderId="0" xfId="0" applyFont="1" applyAlignment="1">
      <alignment horizontal="right" vertical="center" wrapText="1"/>
    </xf>
    <xf numFmtId="0" fontId="5" fillId="0" borderId="0" xfId="0" applyFont="1" applyAlignment="1">
      <alignment horizontal="center" vertical="center" wrapText="1"/>
    </xf>
    <xf numFmtId="8" fontId="0" fillId="0" borderId="0" xfId="0" applyNumberFormat="1"/>
    <xf numFmtId="0" fontId="6" fillId="3" borderId="1" xfId="0" applyFont="1" applyFill="1" applyBorder="1" applyAlignment="1">
      <alignment horizontal="center" vertical="center" wrapText="1"/>
    </xf>
    <xf numFmtId="0" fontId="6" fillId="0" borderId="1" xfId="0" applyFont="1" applyBorder="1" applyAlignment="1">
      <alignment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8" fontId="4" fillId="0" borderId="1" xfId="0" applyNumberFormat="1" applyFont="1" applyBorder="1" applyAlignment="1">
      <alignment horizontal="right" vertical="center" wrapText="1"/>
    </xf>
    <xf numFmtId="8" fontId="3" fillId="0" borderId="1" xfId="0" applyNumberFormat="1" applyFont="1" applyBorder="1" applyAlignment="1">
      <alignment horizontal="right"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165" fontId="7" fillId="0" borderId="1" xfId="0" applyNumberFormat="1" applyFont="1" applyBorder="1" applyAlignment="1">
      <alignment horizontal="center" vertical="center"/>
    </xf>
    <xf numFmtId="164" fontId="0" fillId="0" borderId="0" xfId="0" applyNumberFormat="1"/>
    <xf numFmtId="0" fontId="9" fillId="0" borderId="0" xfId="0" applyFont="1"/>
    <xf numFmtId="0" fontId="9" fillId="0" borderId="3" xfId="0" applyFont="1" applyBorder="1"/>
    <xf numFmtId="0" fontId="11" fillId="0" borderId="1" xfId="0" applyFont="1" applyBorder="1" applyAlignment="1">
      <alignment horizontal="center" vertical="center"/>
    </xf>
    <xf numFmtId="166" fontId="12" fillId="4" borderId="1" xfId="0" applyNumberFormat="1" applyFont="1" applyFill="1" applyBorder="1" applyAlignment="1">
      <alignment horizontal="right" vertical="center"/>
    </xf>
    <xf numFmtId="0" fontId="18" fillId="0" borderId="0" xfId="0" applyFont="1"/>
    <xf numFmtId="0" fontId="20" fillId="6" borderId="1" xfId="0" applyFont="1" applyFill="1" applyBorder="1" applyAlignment="1">
      <alignment horizontal="center" vertical="center" wrapText="1"/>
    </xf>
    <xf numFmtId="166" fontId="20" fillId="7" borderId="1" xfId="0" applyNumberFormat="1" applyFont="1" applyFill="1" applyBorder="1" applyAlignment="1">
      <alignment horizontal="right" vertical="center"/>
    </xf>
    <xf numFmtId="166" fontId="20" fillId="8" borderId="1" xfId="0" applyNumberFormat="1" applyFont="1" applyFill="1" applyBorder="1" applyAlignment="1">
      <alignment horizontal="right" vertical="center"/>
    </xf>
    <xf numFmtId="166" fontId="13" fillId="6" borderId="8" xfId="0" applyNumberFormat="1" applyFont="1" applyFill="1" applyBorder="1" applyAlignment="1">
      <alignment horizontal="right" vertical="center"/>
    </xf>
    <xf numFmtId="0" fontId="18" fillId="0" borderId="5" xfId="1" applyFont="1" applyBorder="1" applyAlignment="1">
      <alignment horizontal="left" vertical="center"/>
    </xf>
    <xf numFmtId="0" fontId="18" fillId="0" borderId="4" xfId="1" applyFont="1" applyBorder="1"/>
    <xf numFmtId="0" fontId="18" fillId="0" borderId="3" xfId="1" applyFont="1" applyBorder="1" applyAlignment="1">
      <alignment horizontal="left" vertical="center"/>
    </xf>
    <xf numFmtId="0" fontId="18" fillId="0" borderId="0" xfId="1" applyFont="1"/>
    <xf numFmtId="0" fontId="18" fillId="0" borderId="0" xfId="1" applyFont="1" applyAlignment="1">
      <alignment vertical="top"/>
    </xf>
    <xf numFmtId="0" fontId="19" fillId="0" borderId="7" xfId="0" applyFont="1" applyBorder="1" applyAlignment="1">
      <alignment horizontal="left" vertical="center" wrapText="1"/>
    </xf>
    <xf numFmtId="0" fontId="19" fillId="0" borderId="2" xfId="0" applyFont="1" applyBorder="1" applyAlignment="1">
      <alignment horizontal="left" vertical="center" wrapText="1"/>
    </xf>
    <xf numFmtId="0" fontId="14" fillId="0" borderId="9" xfId="1" applyFont="1" applyBorder="1" applyAlignment="1">
      <alignment horizontal="left" vertical="top" wrapText="1"/>
    </xf>
    <xf numFmtId="0" fontId="14" fillId="0" borderId="10" xfId="1" applyFont="1" applyBorder="1" applyAlignment="1">
      <alignment horizontal="left" vertical="top" wrapText="1"/>
    </xf>
    <xf numFmtId="0" fontId="13" fillId="5" borderId="7" xfId="0" applyFont="1" applyFill="1" applyBorder="1" applyAlignment="1">
      <alignment horizontal="center" vertical="center"/>
    </xf>
    <xf numFmtId="0" fontId="20" fillId="7" borderId="7" xfId="0" applyFont="1" applyFill="1" applyBorder="1" applyAlignment="1">
      <alignment horizontal="right" vertical="center"/>
    </xf>
    <xf numFmtId="0" fontId="20" fillId="8" borderId="7" xfId="0" applyFont="1" applyFill="1" applyBorder="1" applyAlignment="1">
      <alignment horizontal="right" vertical="center"/>
    </xf>
    <xf numFmtId="0" fontId="13" fillId="6" borderId="6" xfId="0" applyFont="1" applyFill="1" applyBorder="1" applyAlignment="1">
      <alignment horizontal="right" vertical="center"/>
    </xf>
    <xf numFmtId="0" fontId="16" fillId="6" borderId="6" xfId="0" applyFont="1" applyFill="1" applyBorder="1" applyAlignment="1">
      <alignment horizontal="center" vertical="center"/>
    </xf>
    <xf numFmtId="0" fontId="17" fillId="6" borderId="6" xfId="0" applyFont="1" applyFill="1" applyBorder="1" applyAlignment="1">
      <alignment horizontal="center" vertical="center"/>
    </xf>
    <xf numFmtId="0" fontId="3"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11" fillId="0" borderId="1" xfId="0" applyFont="1" applyBorder="1" applyAlignment="1">
      <alignment horizontal="left" vertical="center" wrapText="1"/>
    </xf>
  </cellXfs>
  <cellStyles count="3">
    <cellStyle name="Normal" xfId="0" builtinId="0"/>
    <cellStyle name="Normal 2" xfId="1" xr:uid="{00000000-0005-0000-0000-000001000000}"/>
    <cellStyle name="Normal 3 11"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C9038B-5FEF-47F6-A982-0474BCD490E6}">
  <dimension ref="A1:F20"/>
  <sheetViews>
    <sheetView showGridLines="0" tabSelected="1" topLeftCell="A5" workbookViewId="0">
      <selection activeCell="B11" sqref="B11"/>
    </sheetView>
  </sheetViews>
  <sheetFormatPr baseColWidth="10" defaultColWidth="8.6640625" defaultRowHeight="15" x14ac:dyDescent="0.2"/>
  <cols>
    <col min="1" max="1" width="5" customWidth="1"/>
    <col min="2" max="2" width="50.5" customWidth="1"/>
    <col min="3" max="4" width="18" customWidth="1"/>
    <col min="5" max="6" width="22" customWidth="1"/>
  </cols>
  <sheetData>
    <row r="1" spans="1:6" ht="19" thickBot="1" x14ac:dyDescent="0.25">
      <c r="A1" s="38" t="s">
        <v>26</v>
      </c>
      <c r="B1" s="38"/>
      <c r="C1" s="38"/>
      <c r="D1" s="38"/>
      <c r="E1" s="38"/>
      <c r="F1" s="38"/>
    </row>
    <row r="2" spans="1:6" ht="17" thickBot="1" x14ac:dyDescent="0.25">
      <c r="A2" s="39" t="s">
        <v>28</v>
      </c>
      <c r="B2" s="39"/>
      <c r="C2" s="39"/>
      <c r="D2" s="39"/>
      <c r="E2" s="39"/>
      <c r="F2" s="39"/>
    </row>
    <row r="3" spans="1:6" ht="45" customHeight="1" x14ac:dyDescent="0.2">
      <c r="A3" s="32" t="s">
        <v>29</v>
      </c>
      <c r="B3" s="33"/>
      <c r="C3" s="33"/>
      <c r="D3" s="33"/>
      <c r="E3" s="33"/>
      <c r="F3" s="33"/>
    </row>
    <row r="4" spans="1:6" ht="7.5" customHeight="1" x14ac:dyDescent="0.2">
      <c r="A4" s="20"/>
      <c r="B4" s="20"/>
      <c r="C4" s="20"/>
      <c r="D4" s="20"/>
      <c r="E4" s="20"/>
      <c r="F4" s="20"/>
    </row>
    <row r="5" spans="1:6" ht="49.5" customHeight="1" x14ac:dyDescent="0.2">
      <c r="A5" s="30" t="s">
        <v>42</v>
      </c>
      <c r="B5" s="31"/>
      <c r="C5" s="31"/>
      <c r="D5" s="31"/>
      <c r="E5" s="31"/>
      <c r="F5" s="31"/>
    </row>
    <row r="6" spans="1:6" ht="7.5" customHeight="1" x14ac:dyDescent="0.2">
      <c r="A6" s="20"/>
      <c r="B6" s="20"/>
      <c r="C6" s="20"/>
      <c r="D6" s="20"/>
      <c r="E6" s="20"/>
      <c r="F6" s="20"/>
    </row>
    <row r="7" spans="1:6" ht="69.75" customHeight="1" x14ac:dyDescent="0.2">
      <c r="A7" s="32" t="s">
        <v>41</v>
      </c>
      <c r="B7" s="33"/>
      <c r="C7" s="33"/>
      <c r="D7" s="33"/>
      <c r="E7" s="33"/>
      <c r="F7" s="33"/>
    </row>
    <row r="8" spans="1:6" ht="7.5" customHeight="1" x14ac:dyDescent="0.2"/>
    <row r="9" spans="1:6" x14ac:dyDescent="0.2">
      <c r="A9" s="34" t="s">
        <v>30</v>
      </c>
      <c r="B9" s="34"/>
      <c r="C9" s="34"/>
      <c r="D9" s="34"/>
      <c r="E9" s="34"/>
      <c r="F9" s="34"/>
    </row>
    <row r="10" spans="1:6" ht="26" x14ac:dyDescent="0.2">
      <c r="A10" s="21" t="s">
        <v>31</v>
      </c>
      <c r="B10" s="21" t="s">
        <v>32</v>
      </c>
      <c r="C10" s="21" t="s">
        <v>33</v>
      </c>
      <c r="D10" s="21" t="s">
        <v>34</v>
      </c>
      <c r="E10" s="21" t="s">
        <v>35</v>
      </c>
      <c r="F10" s="21" t="s">
        <v>36</v>
      </c>
    </row>
    <row r="11" spans="1:6" ht="144" customHeight="1" x14ac:dyDescent="0.2">
      <c r="A11" s="18">
        <v>1</v>
      </c>
      <c r="B11" s="42" t="s">
        <v>45</v>
      </c>
      <c r="C11" s="18" t="s">
        <v>37</v>
      </c>
      <c r="D11" s="18">
        <v>1</v>
      </c>
      <c r="E11" s="19"/>
      <c r="F11" s="19">
        <f>D11*E11</f>
        <v>0</v>
      </c>
    </row>
    <row r="12" spans="1:6" x14ac:dyDescent="0.2">
      <c r="A12" s="35" t="s">
        <v>38</v>
      </c>
      <c r="B12" s="35"/>
      <c r="C12" s="35"/>
      <c r="D12" s="35"/>
      <c r="E12" s="35"/>
      <c r="F12" s="22">
        <f>SUM(F11:F11)</f>
        <v>0</v>
      </c>
    </row>
    <row r="13" spans="1:6" x14ac:dyDescent="0.2">
      <c r="A13" s="36" t="s">
        <v>39</v>
      </c>
      <c r="B13" s="36"/>
      <c r="C13" s="36"/>
      <c r="D13" s="36"/>
      <c r="E13" s="36"/>
      <c r="F13" s="23">
        <f>F12*0.19</f>
        <v>0</v>
      </c>
    </row>
    <row r="14" spans="1:6" ht="21.75" customHeight="1" thickBot="1" x14ac:dyDescent="0.25">
      <c r="A14" s="37" t="s">
        <v>40</v>
      </c>
      <c r="B14" s="37"/>
      <c r="C14" s="37"/>
      <c r="D14" s="37"/>
      <c r="E14" s="37"/>
      <c r="F14" s="24">
        <f>F12+F13</f>
        <v>0</v>
      </c>
    </row>
    <row r="17" spans="1:4" ht="16" thickBot="1" x14ac:dyDescent="0.25">
      <c r="A17" s="17"/>
      <c r="B17" s="16"/>
      <c r="C17" s="16"/>
      <c r="D17" s="16"/>
    </row>
    <row r="18" spans="1:4" ht="16" thickTop="1" x14ac:dyDescent="0.2">
      <c r="A18" s="25" t="s">
        <v>27</v>
      </c>
      <c r="B18" s="26"/>
      <c r="C18" s="16"/>
      <c r="D18" s="16"/>
    </row>
    <row r="19" spans="1:4" x14ac:dyDescent="0.2">
      <c r="A19" s="27" t="s">
        <v>43</v>
      </c>
      <c r="B19" s="28"/>
      <c r="C19" s="16"/>
      <c r="D19" s="16"/>
    </row>
    <row r="20" spans="1:4" x14ac:dyDescent="0.2">
      <c r="A20" s="29" t="s">
        <v>44</v>
      </c>
      <c r="B20" s="29"/>
      <c r="C20" s="16"/>
      <c r="D20" s="16"/>
    </row>
  </sheetData>
  <mergeCells count="9">
    <mergeCell ref="A14:E14"/>
    <mergeCell ref="A1:F1"/>
    <mergeCell ref="A2:F2"/>
    <mergeCell ref="A3:F3"/>
    <mergeCell ref="A5:F5"/>
    <mergeCell ref="A7:F7"/>
    <mergeCell ref="A9:F9"/>
    <mergeCell ref="A12:E12"/>
    <mergeCell ref="A13:E1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O19"/>
  <sheetViews>
    <sheetView topLeftCell="C1" zoomScale="125" workbookViewId="0">
      <selection activeCell="I5" sqref="I5"/>
    </sheetView>
  </sheetViews>
  <sheetFormatPr baseColWidth="10" defaultRowHeight="15" x14ac:dyDescent="0.2"/>
  <cols>
    <col min="3" max="3" width="42.6640625" customWidth="1"/>
    <col min="5" max="5" width="12" customWidth="1"/>
    <col min="9" max="9" width="14.33203125" customWidth="1"/>
    <col min="10" max="10" width="14" customWidth="1"/>
    <col min="11" max="11" width="14.1640625" bestFit="1" customWidth="1"/>
    <col min="12" max="12" width="14.33203125" bestFit="1" customWidth="1"/>
    <col min="13" max="13" width="13.83203125" customWidth="1"/>
  </cols>
  <sheetData>
    <row r="2" spans="2:14" x14ac:dyDescent="0.2">
      <c r="B2" s="41" t="s">
        <v>0</v>
      </c>
      <c r="C2" s="41"/>
      <c r="D2" s="41"/>
      <c r="E2" s="41"/>
      <c r="F2" s="41"/>
      <c r="G2" s="41"/>
      <c r="H2" s="41"/>
    </row>
    <row r="3" spans="2:14" x14ac:dyDescent="0.2">
      <c r="B3" s="40" t="s">
        <v>11</v>
      </c>
      <c r="C3" s="40" t="s">
        <v>1</v>
      </c>
      <c r="D3" s="40" t="s">
        <v>2</v>
      </c>
      <c r="E3" s="40"/>
      <c r="F3" s="40"/>
      <c r="G3" s="40"/>
      <c r="H3" s="40" t="s">
        <v>3</v>
      </c>
    </row>
    <row r="4" spans="2:14" ht="24" x14ac:dyDescent="0.2">
      <c r="B4" s="40"/>
      <c r="C4" s="40"/>
      <c r="D4" s="7" t="s">
        <v>4</v>
      </c>
      <c r="E4" s="7" t="s">
        <v>5</v>
      </c>
      <c r="F4" s="7" t="s">
        <v>6</v>
      </c>
      <c r="G4" s="7" t="s">
        <v>7</v>
      </c>
      <c r="H4" s="40"/>
    </row>
    <row r="5" spans="2:14" x14ac:dyDescent="0.2">
      <c r="B5" s="8">
        <v>1</v>
      </c>
      <c r="C5" s="9" t="s">
        <v>13</v>
      </c>
      <c r="D5" s="10">
        <v>320000</v>
      </c>
      <c r="E5" s="10">
        <v>260000</v>
      </c>
      <c r="F5" s="10">
        <v>260000</v>
      </c>
      <c r="G5" s="10">
        <v>260000</v>
      </c>
      <c r="H5" s="11">
        <f>AVERAGE(D5:G5)</f>
        <v>275000</v>
      </c>
      <c r="I5" s="15"/>
    </row>
    <row r="6" spans="2:14" x14ac:dyDescent="0.2">
      <c r="B6" s="8">
        <v>2</v>
      </c>
      <c r="C6" s="9" t="s">
        <v>12</v>
      </c>
      <c r="D6" s="10">
        <v>300000</v>
      </c>
      <c r="E6" s="10">
        <v>250000</v>
      </c>
      <c r="F6" s="10">
        <v>250000</v>
      </c>
      <c r="G6" s="10">
        <v>250000</v>
      </c>
      <c r="H6" s="11">
        <f t="shared" ref="H6" si="0">AVERAGE(D6:G6)</f>
        <v>262500</v>
      </c>
      <c r="I6" s="15"/>
    </row>
    <row r="7" spans="2:14" x14ac:dyDescent="0.2">
      <c r="B7" s="8">
        <v>3</v>
      </c>
      <c r="C7" s="9" t="s">
        <v>8</v>
      </c>
      <c r="D7" s="10">
        <v>270000</v>
      </c>
      <c r="E7" s="10">
        <v>230000</v>
      </c>
      <c r="F7" s="10">
        <v>230000</v>
      </c>
      <c r="G7" s="10">
        <v>230000</v>
      </c>
      <c r="H7" s="11">
        <f t="shared" ref="H7" si="1">AVERAGE(D7:G7)</f>
        <v>240000</v>
      </c>
    </row>
    <row r="8" spans="2:14" x14ac:dyDescent="0.2">
      <c r="B8" s="1"/>
      <c r="C8" s="1"/>
      <c r="D8" s="40" t="s">
        <v>9</v>
      </c>
      <c r="E8" s="40"/>
      <c r="F8" s="40"/>
      <c r="G8" s="40"/>
      <c r="H8" s="11">
        <f>AVERAGE(H5:H7)</f>
        <v>259166.66666666666</v>
      </c>
      <c r="I8" s="15">
        <f>+H8*9%</f>
        <v>23325</v>
      </c>
      <c r="J8" s="15">
        <f>+H8+I8</f>
        <v>282491.66666666663</v>
      </c>
      <c r="N8">
        <v>28000</v>
      </c>
    </row>
    <row r="9" spans="2:14" x14ac:dyDescent="0.2">
      <c r="B9" s="2"/>
      <c r="C9" s="3"/>
      <c r="D9" s="40" t="s">
        <v>10</v>
      </c>
      <c r="E9" s="40"/>
      <c r="F9" s="40"/>
      <c r="G9" s="40"/>
      <c r="H9" s="11">
        <f>+H8/10</f>
        <v>25916.666666666664</v>
      </c>
      <c r="J9" s="4"/>
      <c r="K9" s="4"/>
    </row>
    <row r="11" spans="2:14" ht="70" x14ac:dyDescent="0.2">
      <c r="B11" s="5" t="s">
        <v>14</v>
      </c>
      <c r="C11" s="5" t="s">
        <v>15</v>
      </c>
      <c r="D11" s="5" t="s">
        <v>16</v>
      </c>
      <c r="E11" s="5" t="s">
        <v>17</v>
      </c>
      <c r="F11" s="5" t="s">
        <v>21</v>
      </c>
      <c r="G11" s="5" t="s">
        <v>18</v>
      </c>
      <c r="H11" s="5" t="s">
        <v>20</v>
      </c>
      <c r="I11" s="5" t="s">
        <v>22</v>
      </c>
      <c r="J11" s="5" t="s">
        <v>23</v>
      </c>
    </row>
    <row r="12" spans="2:14" x14ac:dyDescent="0.2">
      <c r="B12" s="6" t="s">
        <v>19</v>
      </c>
      <c r="C12" s="12">
        <v>3</v>
      </c>
      <c r="D12" s="12">
        <v>67</v>
      </c>
      <c r="E12" s="12">
        <v>10</v>
      </c>
      <c r="F12" s="13">
        <f>+E12*C12*6</f>
        <v>180</v>
      </c>
      <c r="G12" s="12">
        <f>+F12*4</f>
        <v>720</v>
      </c>
      <c r="H12" s="12">
        <f>+E12*D12*C12</f>
        <v>2010</v>
      </c>
      <c r="I12" s="14">
        <f>+G12*H9</f>
        <v>18660000</v>
      </c>
      <c r="J12" s="14">
        <f>+H12*H9</f>
        <v>52092499.999999993</v>
      </c>
    </row>
    <row r="14" spans="2:14" ht="70" x14ac:dyDescent="0.2">
      <c r="B14" s="5" t="s">
        <v>14</v>
      </c>
      <c r="C14" s="5" t="s">
        <v>24</v>
      </c>
      <c r="D14" s="5" t="s">
        <v>25</v>
      </c>
      <c r="E14" s="5" t="s">
        <v>16</v>
      </c>
      <c r="F14" s="5" t="s">
        <v>17</v>
      </c>
      <c r="G14" s="5" t="s">
        <v>21</v>
      </c>
      <c r="H14" s="5" t="s">
        <v>18</v>
      </c>
      <c r="I14" s="5" t="s">
        <v>20</v>
      </c>
      <c r="J14" s="5" t="s">
        <v>22</v>
      </c>
      <c r="K14" s="5" t="s">
        <v>23</v>
      </c>
      <c r="M14">
        <v>1005</v>
      </c>
    </row>
    <row r="15" spans="2:14" x14ac:dyDescent="0.2">
      <c r="B15" s="6" t="s">
        <v>19</v>
      </c>
      <c r="C15" s="12">
        <v>201</v>
      </c>
      <c r="D15" s="12">
        <v>3</v>
      </c>
      <c r="E15" s="12">
        <f>ROUND((C15/D15),0)</f>
        <v>67</v>
      </c>
      <c r="F15" s="12">
        <v>10</v>
      </c>
      <c r="G15" s="13">
        <f>+F15*3*6</f>
        <v>180</v>
      </c>
      <c r="H15" s="12">
        <f>+G15*4</f>
        <v>720</v>
      </c>
      <c r="I15" s="12">
        <f>+F15*C15</f>
        <v>2010</v>
      </c>
      <c r="J15" s="14">
        <f>+H15*H9</f>
        <v>18660000</v>
      </c>
      <c r="K15" s="14">
        <f>+I15*H9</f>
        <v>52092499.999999993</v>
      </c>
    </row>
    <row r="18" spans="13:15" x14ac:dyDescent="0.2">
      <c r="M18" s="10">
        <v>52200000</v>
      </c>
      <c r="N18">
        <v>10354</v>
      </c>
      <c r="O18">
        <v>3</v>
      </c>
    </row>
    <row r="19" spans="13:15" x14ac:dyDescent="0.2">
      <c r="N19">
        <f>+M18/N18</f>
        <v>5041.5298435387294</v>
      </c>
      <c r="O19">
        <f>+N19/O18</f>
        <v>1680.5099478462432</v>
      </c>
    </row>
  </sheetData>
  <mergeCells count="7">
    <mergeCell ref="D9:G9"/>
    <mergeCell ref="B2:H2"/>
    <mergeCell ref="B3:B4"/>
    <mergeCell ref="C3:C4"/>
    <mergeCell ref="D3:G3"/>
    <mergeCell ref="H3:H4"/>
    <mergeCell ref="D8:G8"/>
  </mergeCell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Formulario 1</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INFRAESTRUCTURA</dc:creator>
  <cp:lastModifiedBy>A</cp:lastModifiedBy>
  <dcterms:created xsi:type="dcterms:W3CDTF">2023-02-16T15:00:48Z</dcterms:created>
  <dcterms:modified xsi:type="dcterms:W3CDTF">2026-05-26T02:32:52Z</dcterms:modified>
</cp:coreProperties>
</file>