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ionline-my.sharepoint.com/personal/arodriguez_ani_gov_co1/Documents/Carpeta Mar 2/02. Documentos Interventoría/8. Nueva interventoria Mar 2/WIP/02. AJUSTES SEGUN REV. CONTRATACION/"/>
    </mc:Choice>
  </mc:AlternateContent>
  <xr:revisionPtr revIDLastSave="64" documentId="13_ncr:1_{E6969CD8-A929-469D-9304-2499D9C5CF6A}" xr6:coauthVersionLast="47" xr6:coauthVersionMax="47" xr10:uidLastSave="{AA21D21B-43A4-4608-B65E-2752CEEC8BB1}"/>
  <bookViews>
    <workbookView showHorizontalScroll="0" showVerticalScroll="0" showSheetTabs="0" xWindow="2037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9" i="1" l="1"/>
  <c r="G9" i="1" s="1"/>
  <c r="F8" i="1"/>
  <c r="F19" i="1" l="1"/>
  <c r="G8" i="1"/>
  <c r="H9" i="1"/>
  <c r="H8" i="1"/>
  <c r="F20" i="1" l="1"/>
  <c r="G19" i="1"/>
</calcChain>
</file>

<file path=xl/sharedStrings.xml><?xml version="1.0" encoding="utf-8"?>
<sst xmlns="http://schemas.openxmlformats.org/spreadsheetml/2006/main" count="19" uniqueCount="18">
  <si>
    <t>ANEXO BIENES RELEVANTES</t>
  </si>
  <si>
    <t>LISTADO DE BIENES O INSUMOS PARA DETERMINAR LOS BIENES RELEVANTES EN EL PROCESO</t>
  </si>
  <si>
    <t>NOMBRE DEL PROCESO:</t>
  </si>
  <si>
    <t>INTERVENTORÍA INTEGRAL QUE INCLUYE, PERO NO SE LIMITA A: LA INTERVENTORÍA TÉCNICA, ECONÓMICA, FINANCIERA, CONTABLE, JURÍDICA, SOCIAL, PREDIAL, AMBIENTAL, ADMINISTRATIVA, DE SEGUROS, RIESGOS, OPERATIVA, MANTENIMIENTO, ADMINISTRATIVA DE AFORO Y RECAUDO Y DE GESTIÓN DE CALIDAD AL CONTRATO DE CONCESIÓN No. 018 DE 2015 BAJO EL ESQUEMA DE ASOCIACIÓN PÚBLICO PRIVADA DE INICIATIVA PÚBLICA "AUTOPISTA AL MAR 2".</t>
  </si>
  <si>
    <t>PRESUPUESTO OFICIAL:</t>
  </si>
  <si>
    <t>% DE PARATICIPACIÓN PARA CONSIDERARSE BIENES RELEVANTES</t>
  </si>
  <si>
    <t>No.</t>
  </si>
  <si>
    <t>DESCRIPCIÓN DEL BIEN O INSUMO</t>
  </si>
  <si>
    <t>UNIDAD</t>
  </si>
  <si>
    <t>CANTIDAD REQUERIDA</t>
  </si>
  <si>
    <t>VALOR UNITARIO</t>
  </si>
  <si>
    <t>VALOR TOTAL</t>
  </si>
  <si>
    <t>% DE PARTICIPACIÓN FRENTE AL P.O.</t>
  </si>
  <si>
    <t>APLICA PARA BIENES RELEVANTES</t>
  </si>
  <si>
    <t>Papelería, fotocopias, heliografías, informes y otros</t>
  </si>
  <si>
    <t>Mes</t>
  </si>
  <si>
    <t>Ensayos de laboratorio</t>
  </si>
  <si>
    <t>NOTA: AGREGAR LAS FILAS QUE SEAN REQUERIDAS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</si>
</sst>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(&quot;$&quot;\ * #,##0.00_);_(&quot;$&quot;\ * \(#,##0.00\);_(&quot;$&quot;\ * &quot;-&quot;??_);_(@_)"/>
    <numFmt numFmtId="167" formatCode="0.0%"/>
    <numFmt numFmtId="168" formatCode="0.000%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1" xfId="0" applyBorder="1" applyAlignment="1">
      <alignment horizontal="center" vertical="center"/>
    </xf>
    <xf numFmtId="164" fontId="0" fillId="0" borderId="1" xfId="1" applyFont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1" fontId="0" fillId="0" borderId="1" xfId="0" applyNumberFormat="1" applyBorder="1" applyAlignment="1">
      <alignment horizontal="left" vertical="top" wrapText="1"/>
    </xf>
    <xf numFmtId="0" fontId="0" fillId="0" borderId="10" xfId="0" applyBorder="1" applyAlignment="1">
      <alignment vertical="top"/>
    </xf>
    <xf numFmtId="0" fontId="0" fillId="0" borderId="1" xfId="0" applyBorder="1" applyAlignment="1">
      <alignment horizontal="center" vertical="top"/>
    </xf>
    <xf numFmtId="1" fontId="4" fillId="5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6" borderId="11" xfId="0" applyNumberFormat="1" applyFill="1" applyBorder="1" applyAlignment="1">
      <alignment horizontal="center" vertical="top"/>
    </xf>
    <xf numFmtId="10" fontId="0" fillId="0" borderId="1" xfId="2" applyNumberFormat="1" applyFont="1" applyBorder="1" applyAlignment="1">
      <alignment horizontal="center" vertical="center"/>
    </xf>
    <xf numFmtId="167" fontId="0" fillId="0" borderId="1" xfId="2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1" fontId="4" fillId="5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5" fontId="3" fillId="0" borderId="6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165" fontId="3" fillId="0" borderId="8" xfId="1" applyNumberFormat="1" applyFont="1" applyFill="1" applyBorder="1" applyAlignment="1">
      <alignment horizontal="center" vertical="center"/>
    </xf>
    <xf numFmtId="9" fontId="3" fillId="5" borderId="6" xfId="1" applyNumberFormat="1" applyFont="1" applyFill="1" applyBorder="1" applyAlignment="1">
      <alignment horizontal="right" vertical="center"/>
    </xf>
    <xf numFmtId="9" fontId="3" fillId="5" borderId="7" xfId="1" applyNumberFormat="1" applyFont="1" applyFill="1" applyBorder="1" applyAlignment="1">
      <alignment horizontal="right" vertical="center"/>
    </xf>
    <xf numFmtId="9" fontId="3" fillId="5" borderId="8" xfId="1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8" fontId="0" fillId="0" borderId="0" xfId="0" applyNumberFormat="1"/>
    <xf numFmtId="0" fontId="0" fillId="4" borderId="0" xfId="0" applyFill="1" applyAlignment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view="pageBreakPreview" topLeftCell="A4" zoomScale="85" zoomScaleNormal="85" zoomScaleSheetLayoutView="85" workbookViewId="0">
      <selection activeCell="F20" sqref="F20"/>
    </sheetView>
  </sheetViews>
  <sheetFormatPr defaultColWidth="11.42578125" defaultRowHeight="15"/>
  <cols>
    <col min="1" max="1" width="7" customWidth="1"/>
    <col min="2" max="2" width="44.28515625" style="16" customWidth="1"/>
    <col min="5" max="5" width="24.140625" customWidth="1"/>
    <col min="6" max="6" width="20.28515625" style="17" customWidth="1"/>
    <col min="7" max="7" width="21.5703125" style="18" customWidth="1"/>
    <col min="8" max="8" width="13.28515625" style="18" customWidth="1"/>
  </cols>
  <sheetData>
    <row r="1" spans="1:8" ht="16.5" customHeight="1">
      <c r="A1" s="31"/>
      <c r="B1" s="32"/>
      <c r="C1" s="46" t="s">
        <v>0</v>
      </c>
      <c r="D1" s="46"/>
      <c r="E1" s="46"/>
      <c r="F1" s="46"/>
      <c r="G1" s="46"/>
      <c r="H1" s="46"/>
    </row>
    <row r="2" spans="1:8" ht="64.5" customHeight="1">
      <c r="A2" s="33"/>
      <c r="B2" s="34"/>
      <c r="C2" s="47" t="s">
        <v>1</v>
      </c>
      <c r="D2" s="47"/>
      <c r="E2" s="47"/>
      <c r="F2" s="47"/>
      <c r="G2" s="47"/>
      <c r="H2" s="47"/>
    </row>
    <row r="4" spans="1:8" ht="89.25" customHeight="1">
      <c r="A4" s="36" t="s">
        <v>2</v>
      </c>
      <c r="B4" s="36"/>
      <c r="C4" s="37" t="s">
        <v>3</v>
      </c>
      <c r="D4" s="38"/>
      <c r="E4" s="38"/>
      <c r="F4" s="38"/>
      <c r="G4" s="38"/>
      <c r="H4" s="39"/>
    </row>
    <row r="5" spans="1:8" ht="32.25" customHeight="1">
      <c r="A5" s="36" t="s">
        <v>4</v>
      </c>
      <c r="B5" s="36"/>
      <c r="C5" s="40">
        <v>30274387003</v>
      </c>
      <c r="D5" s="41"/>
      <c r="E5" s="41"/>
      <c r="F5" s="41"/>
      <c r="G5" s="41"/>
      <c r="H5" s="42"/>
    </row>
    <row r="6" spans="1:8" ht="32.25" customHeight="1">
      <c r="A6" s="35" t="s">
        <v>5</v>
      </c>
      <c r="B6" s="35"/>
      <c r="C6" s="43">
        <v>0.4</v>
      </c>
      <c r="D6" s="44"/>
      <c r="E6" s="44"/>
      <c r="F6" s="44"/>
      <c r="G6" s="44"/>
      <c r="H6" s="45"/>
    </row>
    <row r="7" spans="1:8" ht="45">
      <c r="A7" s="1" t="s">
        <v>6</v>
      </c>
      <c r="B7" s="22" t="s">
        <v>7</v>
      </c>
      <c r="C7" s="1" t="s">
        <v>8</v>
      </c>
      <c r="D7" s="1" t="s">
        <v>9</v>
      </c>
      <c r="E7" s="1" t="s">
        <v>10</v>
      </c>
      <c r="F7" s="1" t="s">
        <v>11</v>
      </c>
      <c r="G7" s="1" t="s">
        <v>12</v>
      </c>
      <c r="H7" s="1" t="s">
        <v>13</v>
      </c>
    </row>
    <row r="8" spans="1:8" ht="30">
      <c r="A8" s="23">
        <v>1</v>
      </c>
      <c r="B8" s="24" t="s">
        <v>14</v>
      </c>
      <c r="C8" s="3" t="s">
        <v>15</v>
      </c>
      <c r="D8" s="25">
        <v>60</v>
      </c>
      <c r="E8" s="29">
        <v>1280000</v>
      </c>
      <c r="F8" s="4">
        <f>+E8*D8</f>
        <v>76800000</v>
      </c>
      <c r="G8" s="20">
        <f>IFERROR(F8/$C$5,0)</f>
        <v>2.5367978546482085E-3</v>
      </c>
      <c r="H8" s="3" t="str">
        <f>+IF(G79&gt;$C$6,"SI","NO")</f>
        <v>NO</v>
      </c>
    </row>
    <row r="9" spans="1:8">
      <c r="A9" s="23">
        <v>2</v>
      </c>
      <c r="B9" s="26" t="s">
        <v>16</v>
      </c>
      <c r="C9" s="27" t="s">
        <v>15</v>
      </c>
      <c r="D9" s="28">
        <f>14+8</f>
        <v>22</v>
      </c>
      <c r="E9" s="30">
        <v>6600000</v>
      </c>
      <c r="F9" s="4">
        <f t="shared" ref="F9:F18" si="0">+E9*D9</f>
        <v>145200000</v>
      </c>
      <c r="G9" s="20">
        <f>IFERROR(F9/$C$5,0)</f>
        <v>4.7961334439442687E-3</v>
      </c>
      <c r="H9" s="3" t="str">
        <f>+IF(G80&gt;$C$6,"SI","NO")</f>
        <v>NO</v>
      </c>
    </row>
    <row r="10" spans="1:8">
      <c r="A10" s="2"/>
      <c r="B10" s="6"/>
      <c r="C10" s="11"/>
      <c r="D10" s="12"/>
      <c r="E10" s="19"/>
      <c r="F10" s="4">
        <f t="shared" si="0"/>
        <v>0</v>
      </c>
      <c r="G10" s="21">
        <f t="shared" ref="G10:G19" si="1">IFERROR(F10/$C$5,0)</f>
        <v>0</v>
      </c>
      <c r="H10" s="3"/>
    </row>
    <row r="11" spans="1:8">
      <c r="A11" s="2"/>
      <c r="B11" s="6"/>
      <c r="C11" s="11"/>
      <c r="D11" s="12"/>
      <c r="E11" s="19"/>
      <c r="F11" s="4">
        <f t="shared" si="0"/>
        <v>0</v>
      </c>
      <c r="G11" s="21">
        <f t="shared" si="1"/>
        <v>0</v>
      </c>
      <c r="H11" s="3"/>
    </row>
    <row r="12" spans="1:8">
      <c r="A12" s="2"/>
      <c r="B12" s="7"/>
      <c r="C12" s="11"/>
      <c r="D12" s="12"/>
      <c r="E12" s="19"/>
      <c r="F12" s="4">
        <f t="shared" si="0"/>
        <v>0</v>
      </c>
      <c r="G12" s="21">
        <f t="shared" si="1"/>
        <v>0</v>
      </c>
      <c r="H12" s="3"/>
    </row>
    <row r="13" spans="1:8">
      <c r="A13" s="2"/>
      <c r="B13" s="8"/>
      <c r="C13" s="13"/>
      <c r="D13" s="12"/>
      <c r="E13" s="19"/>
      <c r="F13" s="4">
        <f t="shared" si="0"/>
        <v>0</v>
      </c>
      <c r="G13" s="21">
        <f t="shared" si="1"/>
        <v>0</v>
      </c>
      <c r="H13" s="3"/>
    </row>
    <row r="14" spans="1:8">
      <c r="A14" s="2"/>
      <c r="B14" s="7"/>
      <c r="C14" s="11"/>
      <c r="D14" s="12"/>
      <c r="E14" s="19"/>
      <c r="F14" s="4">
        <f t="shared" si="0"/>
        <v>0</v>
      </c>
      <c r="G14" s="21">
        <f t="shared" si="1"/>
        <v>0</v>
      </c>
      <c r="H14" s="3"/>
    </row>
    <row r="15" spans="1:8">
      <c r="A15" s="2"/>
      <c r="B15" s="6"/>
      <c r="C15" s="11"/>
      <c r="D15" s="12"/>
      <c r="E15" s="19"/>
      <c r="F15" s="4">
        <f t="shared" si="0"/>
        <v>0</v>
      </c>
      <c r="G15" s="21">
        <f t="shared" si="1"/>
        <v>0</v>
      </c>
      <c r="H15" s="3"/>
    </row>
    <row r="16" spans="1:8">
      <c r="A16" s="2"/>
      <c r="B16" s="7"/>
      <c r="C16" s="13"/>
      <c r="D16" s="14"/>
      <c r="E16" s="19"/>
      <c r="F16" s="4">
        <f t="shared" si="0"/>
        <v>0</v>
      </c>
      <c r="G16" s="21">
        <f t="shared" si="1"/>
        <v>0</v>
      </c>
      <c r="H16" s="3"/>
    </row>
    <row r="17" spans="1:8">
      <c r="A17" s="2"/>
      <c r="B17" s="6"/>
      <c r="C17" s="11"/>
      <c r="D17" s="14"/>
      <c r="E17" s="19"/>
      <c r="F17" s="4">
        <f t="shared" si="0"/>
        <v>0</v>
      </c>
      <c r="G17" s="21">
        <f t="shared" si="1"/>
        <v>0</v>
      </c>
      <c r="H17" s="3"/>
    </row>
    <row r="18" spans="1:8">
      <c r="A18" s="2"/>
      <c r="B18" s="9"/>
      <c r="C18" s="15"/>
      <c r="D18" s="14"/>
      <c r="E18" s="19"/>
      <c r="F18" s="4">
        <f t="shared" si="0"/>
        <v>0</v>
      </c>
      <c r="G18" s="21">
        <f t="shared" si="1"/>
        <v>0</v>
      </c>
      <c r="H18" s="3"/>
    </row>
    <row r="19" spans="1:8">
      <c r="A19" s="5"/>
      <c r="B19" s="10"/>
      <c r="C19" s="3"/>
      <c r="D19" s="3"/>
      <c r="E19" s="19"/>
      <c r="F19" s="4">
        <f>SUM(F8:F18)</f>
        <v>222000000</v>
      </c>
      <c r="G19" s="21">
        <f t="shared" si="1"/>
        <v>7.3329312985924771E-3</v>
      </c>
      <c r="H19" s="3"/>
    </row>
    <row r="20" spans="1:8">
      <c r="F20" s="48">
        <f>+F19/C5</f>
        <v>7.3329312985924771E-3</v>
      </c>
    </row>
    <row r="21" spans="1:8">
      <c r="A21" s="49" t="s">
        <v>17</v>
      </c>
      <c r="B21" s="49"/>
      <c r="C21" s="49"/>
      <c r="D21" s="49"/>
      <c r="E21" s="49"/>
      <c r="F21" s="49"/>
      <c r="G21" s="49"/>
    </row>
  </sheetData>
  <mergeCells count="10">
    <mergeCell ref="A21:G21"/>
    <mergeCell ref="A1:B2"/>
    <mergeCell ref="A6:B6"/>
    <mergeCell ref="A4:B4"/>
    <mergeCell ref="A5:B5"/>
    <mergeCell ref="C4:H4"/>
    <mergeCell ref="C5:H5"/>
    <mergeCell ref="C6:H6"/>
    <mergeCell ref="C1:H1"/>
    <mergeCell ref="C2:H2"/>
  </mergeCells>
  <pageMargins left="0.70866141732283472" right="0.70866141732283472" top="0.74803149606299213" bottom="0.74803149606299213" header="0.31496062992125984" footer="0.31496062992125984"/>
  <pageSetup scale="79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059b7611-0788-4cbd-a289-03b3114616f5">
      <Terms xmlns="http://schemas.microsoft.com/office/infopath/2007/PartnerControls"/>
    </lcf76f155ced4ddcb4097134ff3c332f>
    <_ip_UnifiedCompliancePolicyProperties xmlns="http://schemas.microsoft.com/sharepoint/v3" xsi:nil="true"/>
    <TaxCatchAll xmlns="2babd25d-d65c-43c2-9257-cf05eea91a9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4A3DD488C76B4F994CB43C805513FA" ma:contentTypeVersion="18" ma:contentTypeDescription="Crear nuevo documento." ma:contentTypeScope="" ma:versionID="d5ffaf36756fe2b59288310c1d1a6e23">
  <xsd:schema xmlns:xsd="http://www.w3.org/2001/XMLSchema" xmlns:xs="http://www.w3.org/2001/XMLSchema" xmlns:p="http://schemas.microsoft.com/office/2006/metadata/properties" xmlns:ns1="http://schemas.microsoft.com/sharepoint/v3" xmlns:ns2="059b7611-0788-4cbd-a289-03b3114616f5" xmlns:ns3="2babd25d-d65c-43c2-9257-cf05eea91a98" targetNamespace="http://schemas.microsoft.com/office/2006/metadata/properties" ma:root="true" ma:fieldsID="eedd64a80a7185c07387364a457241c3" ns1:_="" ns2:_="" ns3:_="">
    <xsd:import namespace="http://schemas.microsoft.com/sharepoint/v3"/>
    <xsd:import namespace="059b7611-0788-4cbd-a289-03b3114616f5"/>
    <xsd:import namespace="2babd25d-d65c-43c2-9257-cf05eea91a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9b7611-0788-4cbd-a289-03b3114616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e5d509d-97ca-41e2-ae05-ef8d2d270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abd25d-d65c-43c2-9257-cf05eea91a9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7ba61a-b769-4ed4-9e2f-7ebda1345bde}" ma:internalName="TaxCatchAll" ma:showField="CatchAllData" ma:web="2babd25d-d65c-43c2-9257-cf05eea91a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EB884D-869D-4D2C-806A-541562D3C625}"/>
</file>

<file path=customXml/itemProps2.xml><?xml version="1.0" encoding="utf-8"?>
<ds:datastoreItem xmlns:ds="http://schemas.openxmlformats.org/officeDocument/2006/customXml" ds:itemID="{09AF904F-757C-4275-9722-53884AEC160F}"/>
</file>

<file path=customXml/itemProps3.xml><?xml version="1.0" encoding="utf-8"?>
<ds:datastoreItem xmlns:ds="http://schemas.openxmlformats.org/officeDocument/2006/customXml" ds:itemID="{0A2A0D55-738C-488B-A5B8-9B2B902839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Edna Rocio Valenzuela Jimenez</dc:creator>
  <cp:keywords/>
  <dc:description/>
  <cp:lastModifiedBy>Adriana María Rodríguez Uribe</cp:lastModifiedBy>
  <cp:revision/>
  <dcterms:created xsi:type="dcterms:W3CDTF">2022-07-27T02:07:03Z</dcterms:created>
  <dcterms:modified xsi:type="dcterms:W3CDTF">2026-04-23T18:31:11Z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0x010100CA4A3DD488C76B4F994CB43C805513FA</vt:lpwstr>
  </property>
  <property fmtid="{D5CDD505-2E9C-101B-9397-08002B2CF9AE}" pid="3" name="MediaServiceImageTags">
    <vt:lpwstr/>
  </property>
</Properties>
</file>