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uss\OneDrive\Escritorio\DRA KATHERINE\DIANA GUERRERO\CONTRATACION\MORALES - CAUCA\PLACA HUELLA\OBRA\"/>
    </mc:Choice>
  </mc:AlternateContent>
  <xr:revisionPtr revIDLastSave="0" documentId="8_{D7395DCA-E125-46FF-B4F7-B88D10772D60}" xr6:coauthVersionLast="47" xr6:coauthVersionMax="47" xr10:uidLastSave="{00000000-0000-0000-0000-000000000000}"/>
  <bookViews>
    <workbookView xWindow="-110" yWindow="-110" windowWidth="19420" windowHeight="10300" xr2:uid="{997199DC-7D0D-4C4C-80A1-08FED5B6AAB6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7" i="1" l="1"/>
  <c r="H55" i="1"/>
  <c r="I55" i="1"/>
  <c r="I57" i="1" s="1"/>
  <c r="I53" i="1" s="1"/>
  <c r="B51" i="1"/>
  <c r="H49" i="1"/>
  <c r="H48" i="1"/>
  <c r="H47" i="1"/>
  <c r="H46" i="1"/>
  <c r="H45" i="1"/>
  <c r="H44" i="1"/>
  <c r="B40" i="1"/>
  <c r="H38" i="1"/>
  <c r="H37" i="1"/>
  <c r="H36" i="1"/>
  <c r="H35" i="1"/>
  <c r="H34" i="1"/>
  <c r="B30" i="1"/>
  <c r="H28" i="1"/>
  <c r="H27" i="1"/>
  <c r="B23" i="1"/>
  <c r="H21" i="1"/>
  <c r="H20" i="1"/>
  <c r="H19" i="1"/>
  <c r="B15" i="1"/>
  <c r="H13" i="1"/>
  <c r="H12" i="1"/>
  <c r="H11" i="1"/>
  <c r="I27" i="1" l="1"/>
  <c r="I13" i="1"/>
  <c r="I36" i="1"/>
  <c r="I45" i="1"/>
  <c r="I49" i="1"/>
  <c r="I21" i="1"/>
  <c r="I34" i="1"/>
  <c r="I38" i="1"/>
  <c r="I46" i="1"/>
  <c r="I35" i="1"/>
  <c r="I19" i="1"/>
  <c r="I28" i="1"/>
  <c r="I11" i="1"/>
  <c r="I44" i="1"/>
  <c r="I47" i="1"/>
  <c r="I12" i="1"/>
  <c r="I20" i="1"/>
  <c r="I37" i="1"/>
  <c r="I48" i="1"/>
  <c r="I30" i="1" l="1"/>
  <c r="I25" i="1" s="1"/>
  <c r="I40" i="1"/>
  <c r="I32" i="1" s="1"/>
  <c r="I23" i="1"/>
  <c r="I17" i="1" s="1"/>
  <c r="I51" i="1"/>
  <c r="I42" i="1" s="1"/>
  <c r="I15" i="1"/>
  <c r="I9" i="1" s="1"/>
  <c r="I59" i="1" l="1"/>
  <c r="I61" i="1" l="1"/>
  <c r="I60" i="1"/>
  <c r="I62" i="1"/>
  <c r="I63" i="1" l="1"/>
  <c r="I68" i="1" s="1"/>
</calcChain>
</file>

<file path=xl/sharedStrings.xml><?xml version="1.0" encoding="utf-8"?>
<sst xmlns="http://schemas.openxmlformats.org/spreadsheetml/2006/main" count="148" uniqueCount="93">
  <si>
    <t>REPUBLICA DE COLOMBIA, DEPARTAMENTO DEL CAUCA</t>
  </si>
  <si>
    <t>MUNICIPIO DE MORALES</t>
  </si>
  <si>
    <t>CONSTRUCCION DE PLACA HUELLA CORREGIMIENTO CHIMBORAZO - LOS ANDES DEL MUNICIPIO DE MORALES DEPARTAMENTO DEL CAUCA</t>
  </si>
  <si>
    <t>PRESUPUESTO DE OBRA</t>
  </si>
  <si>
    <t>ITEM</t>
  </si>
  <si>
    <t>ÍTEM
PAGO</t>
  </si>
  <si>
    <t>ESPECIFICACIÓN
INVIAS</t>
  </si>
  <si>
    <t>DESCRIPCION</t>
  </si>
  <si>
    <t>UND.</t>
  </si>
  <si>
    <t>VR.UNIT</t>
  </si>
  <si>
    <t>CANTIDAD</t>
  </si>
  <si>
    <t>VR. TOTAL</t>
  </si>
  <si>
    <t>PRELIMINARES</t>
  </si>
  <si>
    <t>1,01</t>
  </si>
  <si>
    <t>200.2.2</t>
  </si>
  <si>
    <t>DESMONTE Y LIMPIEZA EN BOSQUE</t>
  </si>
  <si>
    <t>M2</t>
  </si>
  <si>
    <t>1,02</t>
  </si>
  <si>
    <t>DEMOLICIÓN DE ESTRUCTURAS</t>
  </si>
  <si>
    <t>M3</t>
  </si>
  <si>
    <t>1,03</t>
  </si>
  <si>
    <t>REMOCIÓN DE ALCANTARILLAS</t>
  </si>
  <si>
    <t>ML</t>
  </si>
  <si>
    <t>EXPLANACIONES</t>
  </si>
  <si>
    <t>2,01</t>
  </si>
  <si>
    <t>210.2.2</t>
  </si>
  <si>
    <t>EXCAVACIÓN EN MATERIAL COMÚN DE LA EXPLANACIÓN Y CANALES</t>
  </si>
  <si>
    <t>2,02</t>
  </si>
  <si>
    <t>CONFORMACIÓN DE LA CALZADA EXISTENTE</t>
  </si>
  <si>
    <t>2,03</t>
  </si>
  <si>
    <t>900.2.1</t>
  </si>
  <si>
    <t>TRANSPORTE DE MATERIALES PROVENIENTES DE LA EXCAVACIÓN DE LA EXPLANACIÓN, CANALES Y PRÉSTAMOS PARA DISTANCIAS MAYORES DE MIL METROS (1.000 M) MEDIDOS A PARTIR DE CIEN METROS (100 M)</t>
  </si>
  <si>
    <t>M3-KM</t>
  </si>
  <si>
    <t>CAPAS GRANULARES</t>
  </si>
  <si>
    <t>3,01</t>
  </si>
  <si>
    <t>AFIRMADO</t>
  </si>
  <si>
    <t>3,02</t>
  </si>
  <si>
    <t>320.3.2</t>
  </si>
  <si>
    <t>SUBBASE GRANULAR CLASE C</t>
  </si>
  <si>
    <t>PLACA HUELLA</t>
  </si>
  <si>
    <t>4,01</t>
  </si>
  <si>
    <t>P1</t>
  </si>
  <si>
    <t>EXCAVACIONES VARIAS SIN CLASIFICAR A MANO PARA RIOSTRAS DE PLACA HUELLA</t>
  </si>
  <si>
    <t>4,02</t>
  </si>
  <si>
    <t>ACERO DE REFUERZO FY 420 MPA (PLACA HUELLA)</t>
  </si>
  <si>
    <t>KG</t>
  </si>
  <si>
    <t>4,03</t>
  </si>
  <si>
    <t>CONCRETO RESISTENCIA 14MPA (G) - CICLÓPEO</t>
  </si>
  <si>
    <t>4,04</t>
  </si>
  <si>
    <t>630.1.4.1</t>
  </si>
  <si>
    <t>CONCRETO RESISTENCIA 21MPA (D) (PLACAS, CUNETAS, VIGAS)</t>
  </si>
  <si>
    <t>4,05</t>
  </si>
  <si>
    <t>500.1P</t>
  </si>
  <si>
    <t>CORTE Y SELLO DE JUNTAS</t>
  </si>
  <si>
    <t>OBRAS DE DRENAJE</t>
  </si>
  <si>
    <t>5,01</t>
  </si>
  <si>
    <t>600.1.1</t>
  </si>
  <si>
    <t>EXCAVACIONES VARIAS SIN CLASIFICAR</t>
  </si>
  <si>
    <t>5,02</t>
  </si>
  <si>
    <t>630.1.6</t>
  </si>
  <si>
    <t>CONCRETO RESISTENCIA 14 MPA (F) (SOLADO ALCANTARILLAS)</t>
  </si>
  <si>
    <t>5,03</t>
  </si>
  <si>
    <t>ACERO DE REFUERZO FY 420 MPA (ALCANTARILLAS)</t>
  </si>
  <si>
    <t>5,04</t>
  </si>
  <si>
    <t>CONCRETO RESISTENCIA 21MPA (D) (ALCANTARILLAS)</t>
  </si>
  <si>
    <t>5,05</t>
  </si>
  <si>
    <t>TUBERÍA DE CONCRETO REFORZADO 21 MPA DE 900 MM DE DIÁMETRO INTERIOR</t>
  </si>
  <si>
    <t>5,06</t>
  </si>
  <si>
    <t>RELLENOS PARA ESTRUCTURAS CON RECEBO</t>
  </si>
  <si>
    <t>SEÑALIZACIÓN</t>
  </si>
  <si>
    <t>6,01</t>
  </si>
  <si>
    <t>710.1.1</t>
  </si>
  <si>
    <t>SEÑAL VERTICAL DE TRANSITO TIPO SR, SP Y/O SI, TABLERO EN LÁMINA RETROREFLECTIVA TIPO IV (75X75 CM)</t>
  </si>
  <si>
    <t>UN</t>
  </si>
  <si>
    <t>A</t>
  </si>
  <si>
    <t>COSTO DIRECTO DE OBRA</t>
  </si>
  <si>
    <t>B</t>
  </si>
  <si>
    <t>ADMINISTRACIÓN</t>
  </si>
  <si>
    <t>C</t>
  </si>
  <si>
    <t>IMPREVISTOS</t>
  </si>
  <si>
    <t>D</t>
  </si>
  <si>
    <t>UTILIDAD</t>
  </si>
  <si>
    <t>E</t>
  </si>
  <si>
    <t>TOTAL OBRA + AIU = (A+B+C+D)</t>
  </si>
  <si>
    <t>F</t>
  </si>
  <si>
    <t>INTERVENTORIA TECNICA, ADMINISTRATIVA Y FINANCIERA</t>
  </si>
  <si>
    <t>G</t>
  </si>
  <si>
    <t>IMPLEMENTACIÓN DE PLAN DE MANEJO DE TRÁFICO PMT</t>
  </si>
  <si>
    <t>H</t>
  </si>
  <si>
    <t>IMPLEMENTACIÓN DE PROGRAMA DE ADAPTACIÓN DE GUÍA AMBIENTAL PAGA</t>
  </si>
  <si>
    <t>I</t>
  </si>
  <si>
    <t>N/A</t>
  </si>
  <si>
    <t>VALOR TOTAL DE LA OBRA (E+G+H)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</si>
</sst>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6" formatCode="_(* #,##0_);_(* \(#,##0\);_(* &quot;-&quot;??_);_(@_)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Century Gothic"/>
      <family val="2"/>
    </font>
    <font>
      <sz val="10"/>
      <color indexed="8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b/>
      <sz val="10"/>
      <color theme="6" tint="0.79998168889431442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sz val="10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0" borderId="0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4" fontId="3" fillId="0" borderId="0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4" fillId="3" borderId="4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44" fontId="6" fillId="3" borderId="3" xfId="2" applyFont="1" applyFill="1" applyBorder="1" applyAlignment="1">
      <alignment horizontal="center" vertical="center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4" fontId="4" fillId="2" borderId="4" xfId="2" applyFont="1" applyFill="1" applyBorder="1" applyAlignment="1">
      <alignment horizontal="center" vertical="center" wrapText="1"/>
    </xf>
    <xf numFmtId="0" fontId="5" fillId="0" borderId="4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/>
    </xf>
    <xf numFmtId="44" fontId="5" fillId="0" borderId="4" xfId="2" applyFont="1" applyFill="1" applyBorder="1" applyAlignment="1" applyProtection="1">
      <alignment horizontal="center" vertical="center"/>
      <protection hidden="1"/>
    </xf>
    <xf numFmtId="2" fontId="5" fillId="0" borderId="4" xfId="0" applyNumberFormat="1" applyFont="1" applyBorder="1" applyAlignment="1" applyProtection="1">
      <alignment horizontal="center" vertical="center"/>
      <protection hidden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/>
    </xf>
    <xf numFmtId="44" fontId="5" fillId="0" borderId="2" xfId="2" applyFont="1" applyFill="1" applyBorder="1" applyAlignment="1" applyProtection="1">
      <alignment horizontal="center" vertical="center"/>
      <protection hidden="1"/>
    </xf>
    <xf numFmtId="2" fontId="5" fillId="0" borderId="3" xfId="0" applyNumberFormat="1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44" fontId="4" fillId="0" borderId="4" xfId="2" applyFont="1" applyFill="1" applyBorder="1" applyAlignment="1">
      <alignment horizontal="center" vertical="center"/>
    </xf>
    <xf numFmtId="10" fontId="5" fillId="0" borderId="1" xfId="3" applyNumberFormat="1" applyFont="1" applyFill="1" applyBorder="1" applyAlignment="1">
      <alignment horizontal="center" vertical="center"/>
    </xf>
    <xf numFmtId="10" fontId="5" fillId="0" borderId="2" xfId="3" applyNumberFormat="1" applyFont="1" applyFill="1" applyBorder="1" applyAlignment="1">
      <alignment horizontal="center" vertical="center"/>
    </xf>
    <xf numFmtId="10" fontId="5" fillId="0" borderId="3" xfId="3" applyNumberFormat="1" applyFont="1" applyFill="1" applyBorder="1" applyAlignment="1">
      <alignment horizontal="center" vertical="center"/>
    </xf>
    <xf numFmtId="0" fontId="4" fillId="3" borderId="4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4" fontId="3" fillId="0" borderId="0" xfId="2" applyFont="1" applyFill="1" applyBorder="1" applyAlignment="1">
      <alignment horizontal="center" vertical="center"/>
    </xf>
    <xf numFmtId="44" fontId="5" fillId="0" borderId="0" xfId="2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horizontal="center" vertical="center"/>
    </xf>
    <xf numFmtId="0" fontId="2" fillId="0" borderId="6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164" fontId="7" fillId="0" borderId="6" xfId="0" applyNumberFormat="1" applyFont="1" applyBorder="1" applyAlignment="1">
      <alignment horizontal="center" vertical="center"/>
    </xf>
    <xf numFmtId="44" fontId="7" fillId="0" borderId="6" xfId="2" applyFont="1" applyFill="1" applyBorder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44" fontId="3" fillId="0" borderId="7" xfId="2" applyFont="1" applyFill="1" applyBorder="1" applyAlignment="1">
      <alignment horizontal="center" vertical="center"/>
    </xf>
    <xf numFmtId="0" fontId="2" fillId="0" borderId="8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0" fontId="2" fillId="0" borderId="0" xfId="4" applyNumberFormat="1" applyFont="1" applyAlignment="1">
      <alignment horizontal="center" vertical="center"/>
    </xf>
    <xf numFmtId="44" fontId="3" fillId="0" borderId="9" xfId="2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2" xfId="1" applyNumberFormat="1" applyFont="1" applyFill="1" applyBorder="1" applyAlignment="1">
      <alignment horizontal="center" vertical="center"/>
    </xf>
    <xf numFmtId="0" fontId="4" fillId="0" borderId="2" xfId="4" applyFont="1" applyBorder="1" applyAlignment="1">
      <alignment horizontal="left" vertical="center"/>
    </xf>
    <xf numFmtId="0" fontId="8" fillId="0" borderId="2" xfId="4" applyFont="1" applyBorder="1" applyAlignment="1">
      <alignment horizontal="center" vertical="center"/>
    </xf>
    <xf numFmtId="44" fontId="8" fillId="0" borderId="2" xfId="2" applyFont="1" applyFill="1" applyBorder="1" applyAlignment="1">
      <alignment horizontal="center" vertical="center"/>
    </xf>
    <xf numFmtId="44" fontId="9" fillId="0" borderId="3" xfId="2" applyFont="1" applyFill="1" applyBorder="1" applyAlignment="1">
      <alignment horizontal="center" vertical="center"/>
    </xf>
    <xf numFmtId="0" fontId="5" fillId="0" borderId="0" xfId="4" applyFont="1" applyAlignment="1">
      <alignment horizontal="left" vertical="center"/>
    </xf>
    <xf numFmtId="166" fontId="3" fillId="0" borderId="0" xfId="1" applyNumberFormat="1" applyFont="1" applyFill="1" applyBorder="1" applyAlignment="1">
      <alignment horizontal="center" vertical="center"/>
    </xf>
    <xf numFmtId="10" fontId="2" fillId="0" borderId="0" xfId="4" applyNumberFormat="1" applyFont="1" applyAlignment="1">
      <alignment horizontal="right" vertical="center"/>
    </xf>
    <xf numFmtId="0" fontId="4" fillId="4" borderId="1" xfId="1" applyNumberFormat="1" applyFont="1" applyFill="1" applyBorder="1" applyAlignment="1">
      <alignment horizontal="center" vertical="center"/>
    </xf>
    <xf numFmtId="0" fontId="4" fillId="4" borderId="2" xfId="1" applyNumberFormat="1" applyFont="1" applyFill="1" applyBorder="1" applyAlignment="1">
      <alignment horizontal="center" vertical="center"/>
    </xf>
    <xf numFmtId="0" fontId="4" fillId="4" borderId="2" xfId="4" applyFont="1" applyFill="1" applyBorder="1" applyAlignment="1">
      <alignment horizontal="left" vertical="center"/>
    </xf>
    <xf numFmtId="0" fontId="4" fillId="4" borderId="2" xfId="4" applyFont="1" applyFill="1" applyBorder="1" applyAlignment="1">
      <alignment horizontal="center" vertical="center"/>
    </xf>
    <xf numFmtId="44" fontId="4" fillId="4" borderId="2" xfId="2" applyFont="1" applyFill="1" applyBorder="1" applyAlignment="1">
      <alignment horizontal="center" vertical="center"/>
    </xf>
    <xf numFmtId="44" fontId="4" fillId="4" borderId="3" xfId="2" applyFont="1" applyFill="1" applyBorder="1" applyAlignment="1">
      <alignment horizontal="center" vertical="center"/>
    </xf>
    <xf numFmtId="44" fontId="3" fillId="0" borderId="9" xfId="2" applyFont="1" applyFill="1" applyBorder="1" applyAlignment="1">
      <alignment horizontal="right" vertical="center"/>
    </xf>
  </cellXfs>
  <cellStyles count="5">
    <cellStyle name="Millares" xfId="1" builtinId="3"/>
    <cellStyle name="Moneda" xfId="2" builtinId="4"/>
    <cellStyle name="Normal" xfId="0" builtinId="0"/>
    <cellStyle name="Normal 3 10" xfId="4" xr:uid="{99C20DF2-40B2-47A2-80D9-054106778DF7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22995</xdr:colOff>
      <xdr:row>8</xdr:row>
      <xdr:rowOff>141037</xdr:rowOff>
    </xdr:from>
    <xdr:to>
      <xdr:col>1</xdr:col>
      <xdr:colOff>121921</xdr:colOff>
      <xdr:row>8</xdr:row>
      <xdr:rowOff>243840</xdr:rowOff>
    </xdr:to>
    <xdr:sp macro="[1]!SimplePres" textlink="">
      <xdr:nvSpPr>
        <xdr:cNvPr id="2" name="Elipse 1">
          <a:extLst>
            <a:ext uri="{FF2B5EF4-FFF2-40B4-BE49-F238E27FC236}">
              <a16:creationId xmlns:a16="http://schemas.microsoft.com/office/drawing/2014/main" id="{AFBF6610-7B23-48E2-B4F5-CBFBE613AC03}"/>
            </a:ext>
          </a:extLst>
        </xdr:cNvPr>
        <xdr:cNvSpPr/>
      </xdr:nvSpPr>
      <xdr:spPr>
        <a:xfrm>
          <a:off x="232545" y="1842837"/>
          <a:ext cx="98926" cy="102803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7620</xdr:colOff>
      <xdr:row>16</xdr:row>
      <xdr:rowOff>152400</xdr:rowOff>
    </xdr:from>
    <xdr:to>
      <xdr:col>1</xdr:col>
      <xdr:colOff>106546</xdr:colOff>
      <xdr:row>16</xdr:row>
      <xdr:rowOff>255203</xdr:rowOff>
    </xdr:to>
    <xdr:sp macro="[1]!SimplePres" textlink="">
      <xdr:nvSpPr>
        <xdr:cNvPr id="3" name="Elipse 2">
          <a:extLst>
            <a:ext uri="{FF2B5EF4-FFF2-40B4-BE49-F238E27FC236}">
              <a16:creationId xmlns:a16="http://schemas.microsoft.com/office/drawing/2014/main" id="{A40963D9-25CB-4091-B325-B54DDCDE091C}"/>
            </a:ext>
          </a:extLst>
        </xdr:cNvPr>
        <xdr:cNvSpPr/>
      </xdr:nvSpPr>
      <xdr:spPr>
        <a:xfrm>
          <a:off x="217170" y="3511550"/>
          <a:ext cx="98926" cy="102803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7620</xdr:colOff>
      <xdr:row>24</xdr:row>
      <xdr:rowOff>160020</xdr:rowOff>
    </xdr:from>
    <xdr:to>
      <xdr:col>1</xdr:col>
      <xdr:colOff>106546</xdr:colOff>
      <xdr:row>24</xdr:row>
      <xdr:rowOff>262823</xdr:rowOff>
    </xdr:to>
    <xdr:sp macro="[1]!SimplePres" textlink="">
      <xdr:nvSpPr>
        <xdr:cNvPr id="5" name="Elipse 4">
          <a:extLst>
            <a:ext uri="{FF2B5EF4-FFF2-40B4-BE49-F238E27FC236}">
              <a16:creationId xmlns:a16="http://schemas.microsoft.com/office/drawing/2014/main" id="{7BB9BEBA-1EAD-43B1-A07E-DC3BADDAEB69}"/>
            </a:ext>
          </a:extLst>
        </xdr:cNvPr>
        <xdr:cNvSpPr/>
      </xdr:nvSpPr>
      <xdr:spPr>
        <a:xfrm>
          <a:off x="217170" y="5798820"/>
          <a:ext cx="98926" cy="102803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7620</xdr:colOff>
      <xdr:row>31</xdr:row>
      <xdr:rowOff>160020</xdr:rowOff>
    </xdr:from>
    <xdr:to>
      <xdr:col>1</xdr:col>
      <xdr:colOff>106546</xdr:colOff>
      <xdr:row>31</xdr:row>
      <xdr:rowOff>262823</xdr:rowOff>
    </xdr:to>
    <xdr:sp macro="[1]!SimplePres" textlink="">
      <xdr:nvSpPr>
        <xdr:cNvPr id="6" name="Elipse 5">
          <a:extLst>
            <a:ext uri="{FF2B5EF4-FFF2-40B4-BE49-F238E27FC236}">
              <a16:creationId xmlns:a16="http://schemas.microsoft.com/office/drawing/2014/main" id="{9389042E-C9F2-448A-A6AA-D76D9AC7DDC2}"/>
            </a:ext>
          </a:extLst>
        </xdr:cNvPr>
        <xdr:cNvSpPr/>
      </xdr:nvSpPr>
      <xdr:spPr>
        <a:xfrm>
          <a:off x="217170" y="7240270"/>
          <a:ext cx="98926" cy="102803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7620</xdr:colOff>
      <xdr:row>41</xdr:row>
      <xdr:rowOff>160020</xdr:rowOff>
    </xdr:from>
    <xdr:to>
      <xdr:col>1</xdr:col>
      <xdr:colOff>106546</xdr:colOff>
      <xdr:row>41</xdr:row>
      <xdr:rowOff>262823</xdr:rowOff>
    </xdr:to>
    <xdr:sp macro="[1]!SimplePres" textlink="">
      <xdr:nvSpPr>
        <xdr:cNvPr id="7" name="Elipse 6">
          <a:extLst>
            <a:ext uri="{FF2B5EF4-FFF2-40B4-BE49-F238E27FC236}">
              <a16:creationId xmlns:a16="http://schemas.microsoft.com/office/drawing/2014/main" id="{1EDE1871-A69E-4849-B6FF-B18B8E6E7357}"/>
            </a:ext>
          </a:extLst>
        </xdr:cNvPr>
        <xdr:cNvSpPr/>
      </xdr:nvSpPr>
      <xdr:spPr>
        <a:xfrm>
          <a:off x="217170" y="9310370"/>
          <a:ext cx="98926" cy="102803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7620</xdr:colOff>
      <xdr:row>52</xdr:row>
      <xdr:rowOff>160020</xdr:rowOff>
    </xdr:from>
    <xdr:to>
      <xdr:col>1</xdr:col>
      <xdr:colOff>106546</xdr:colOff>
      <xdr:row>52</xdr:row>
      <xdr:rowOff>262823</xdr:rowOff>
    </xdr:to>
    <xdr:sp macro="[1]!SimplePres" textlink="">
      <xdr:nvSpPr>
        <xdr:cNvPr id="8" name="Elipse 7">
          <a:extLst>
            <a:ext uri="{FF2B5EF4-FFF2-40B4-BE49-F238E27FC236}">
              <a16:creationId xmlns:a16="http://schemas.microsoft.com/office/drawing/2014/main" id="{76A5844C-D6BA-460C-9DBE-C4E8AB3D2D48}"/>
            </a:ext>
          </a:extLst>
        </xdr:cNvPr>
        <xdr:cNvSpPr/>
      </xdr:nvSpPr>
      <xdr:spPr>
        <a:xfrm>
          <a:off x="217170" y="11736070"/>
          <a:ext cx="98926" cy="102803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ouss\OneDrive\Escritorio\DRA%20KATHERINE\DIANA%20GUERRERO\CONTRATACION\MORALES%20-%20CAUCA\PLACA%20HUELLA\Pres.%20PH%20Chimborazo%20V3.xlsx" TargetMode="External"/><Relationship Id="rId1" Type="http://schemas.openxmlformats.org/officeDocument/2006/relationships/externalLinkPath" Target="file:///C:\Users\jouss\OneDrive\Escritorio\DRA%20KATHERINE\DIANA%20GUERRERO\CONTRATACION\MORALES%20-%20CAUCA\PLACA%20HUELLA\Pres.%20PH%20Chimborazo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UX"/>
      <sheetName val="INV"/>
      <sheetName val="INDICE"/>
      <sheetName val="Dist."/>
      <sheetName val="Eq"/>
      <sheetName val="Tr"/>
      <sheetName val="Mat"/>
      <sheetName val="Salarios"/>
      <sheetName val="M.Ob"/>
      <sheetName val="Otros"/>
      <sheetName val="F. Mult"/>
      <sheetName val="INT"/>
      <sheetName val="P.Carg."/>
      <sheetName val="F.Prest"/>
      <sheetName val="GL"/>
      <sheetName val="AUI"/>
      <sheetName val="PMT"/>
      <sheetName val="PAGA"/>
      <sheetName val="PMA"/>
      <sheetName val="C.VIAL"/>
      <sheetName val="M.Tierras"/>
      <sheetName val="CANT"/>
      <sheetName val="PRES."/>
      <sheetName val="CRON."/>
      <sheetName val="APU'B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1,01"/>
      <sheetName val="1,02"/>
      <sheetName val="1,03"/>
      <sheetName val="2,01"/>
      <sheetName val="2,02"/>
      <sheetName val="2,03"/>
      <sheetName val="3,01"/>
      <sheetName val="3,02"/>
      <sheetName val="4,01"/>
      <sheetName val="4,02"/>
      <sheetName val="4,03"/>
      <sheetName val="4,04"/>
      <sheetName val="4,05"/>
      <sheetName val="5,01"/>
      <sheetName val="5,02"/>
      <sheetName val="5,03"/>
      <sheetName val="5,04"/>
      <sheetName val="5,05"/>
      <sheetName val="5,06"/>
      <sheetName val="6,01"/>
      <sheetName val="PMT 2.1"/>
      <sheetName val="PMT 2.2"/>
      <sheetName val="PMT 2.3"/>
      <sheetName val="PMT 2.4"/>
      <sheetName val="PMT 2.5"/>
      <sheetName val="PMT 2.6"/>
      <sheetName val="PMT 2.7"/>
      <sheetName val="PMT 2.8"/>
      <sheetName val="PMT 2.9"/>
      <sheetName val="PMT 2.10"/>
      <sheetName val="A 2.3.1"/>
      <sheetName val="A 3.1.1"/>
      <sheetName val="A 3.1.2"/>
      <sheetName val="A 3.1.3"/>
      <sheetName val="A 3.1.4"/>
      <sheetName val="A 3.2.1"/>
      <sheetName val="A 3.2.2"/>
      <sheetName val="A 3.2.3"/>
      <sheetName val="A 3.2.4"/>
      <sheetName val="A 3.3.1"/>
      <sheetName val="A 3.3.2"/>
      <sheetName val="A 3.3.3"/>
      <sheetName val="A 3.4.1"/>
      <sheetName val="A 3.5.1"/>
      <sheetName val="A 3.5.2"/>
      <sheetName val="A 3.5.3"/>
      <sheetName val="A 3.6.1"/>
      <sheetName val="A 4.1.1"/>
      <sheetName val="A 4.2.1"/>
      <sheetName val="A 4.2.2"/>
    </sheetNames>
    <definedNames>
      <definedName name="SimplePr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37">
          <cell r="L37">
            <v>3315.2</v>
          </cell>
        </row>
        <row r="62">
          <cell r="L62">
            <v>10</v>
          </cell>
        </row>
        <row r="87">
          <cell r="L87">
            <v>12</v>
          </cell>
        </row>
        <row r="112">
          <cell r="L112">
            <v>1286.46</v>
          </cell>
        </row>
        <row r="137">
          <cell r="L137">
            <v>8724.15</v>
          </cell>
        </row>
        <row r="174">
          <cell r="L174">
            <v>16723.98</v>
          </cell>
        </row>
        <row r="199">
          <cell r="L199">
            <v>271.7</v>
          </cell>
        </row>
        <row r="224">
          <cell r="L224">
            <v>1308.6199999999999</v>
          </cell>
        </row>
        <row r="261">
          <cell r="L261">
            <v>55.66</v>
          </cell>
        </row>
        <row r="286">
          <cell r="L286">
            <v>56537.2</v>
          </cell>
        </row>
        <row r="327">
          <cell r="L327">
            <v>478.4</v>
          </cell>
        </row>
        <row r="352">
          <cell r="L352">
            <v>960.34</v>
          </cell>
        </row>
        <row r="381">
          <cell r="L381">
            <v>5576.1</v>
          </cell>
        </row>
        <row r="406">
          <cell r="L406">
            <v>406.4</v>
          </cell>
        </row>
        <row r="439">
          <cell r="L439">
            <v>7.2</v>
          </cell>
        </row>
        <row r="470">
          <cell r="L470">
            <v>5881.05</v>
          </cell>
        </row>
        <row r="505">
          <cell r="L505">
            <v>78.37</v>
          </cell>
        </row>
        <row r="540">
          <cell r="L540">
            <v>63</v>
          </cell>
        </row>
        <row r="571">
          <cell r="L571">
            <v>47.25</v>
          </cell>
        </row>
        <row r="602">
          <cell r="L602">
            <v>26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6AD2-C910-4942-98FC-806DEEF105A2}">
  <dimension ref="B2:I68"/>
  <sheetViews>
    <sheetView tabSelected="1" workbookViewId="0">
      <selection activeCell="I69" sqref="I69"/>
    </sheetView>
  </sheetViews>
  <sheetFormatPr baseColWidth="10" defaultRowHeight="14.5" x14ac:dyDescent="0.35"/>
  <cols>
    <col min="5" max="5" width="33.36328125" customWidth="1"/>
    <col min="7" max="7" width="16.81640625" customWidth="1"/>
    <col min="9" max="9" width="19.08984375" customWidth="1"/>
  </cols>
  <sheetData>
    <row r="2" spans="2:9" x14ac:dyDescent="0.35">
      <c r="B2" s="1" t="s">
        <v>0</v>
      </c>
      <c r="C2" s="1"/>
      <c r="D2" s="1"/>
      <c r="E2" s="1"/>
      <c r="F2" s="1"/>
      <c r="G2" s="1"/>
      <c r="H2" s="1"/>
      <c r="I2" s="1"/>
    </row>
    <row r="3" spans="2:9" x14ac:dyDescent="0.35">
      <c r="B3" s="2"/>
      <c r="C3" s="2"/>
      <c r="D3" s="2"/>
      <c r="E3" s="3"/>
      <c r="F3" s="3"/>
      <c r="G3" s="4"/>
      <c r="H3" s="3"/>
      <c r="I3" s="4"/>
    </row>
    <row r="4" spans="2:9" x14ac:dyDescent="0.35">
      <c r="B4" s="1" t="s">
        <v>1</v>
      </c>
      <c r="C4" s="1"/>
      <c r="D4" s="1"/>
      <c r="E4" s="1"/>
      <c r="F4" s="1"/>
      <c r="G4" s="1"/>
      <c r="H4" s="1"/>
      <c r="I4" s="1"/>
    </row>
    <row r="5" spans="2:9" x14ac:dyDescent="0.35">
      <c r="B5" s="2"/>
      <c r="C5" s="2"/>
      <c r="D5" s="2"/>
      <c r="E5" s="3"/>
      <c r="F5" s="3"/>
      <c r="G5" s="4"/>
      <c r="H5" s="3"/>
      <c r="I5" s="4"/>
    </row>
    <row r="6" spans="2:9" x14ac:dyDescent="0.35">
      <c r="B6" s="5" t="s">
        <v>2</v>
      </c>
      <c r="C6" s="5"/>
      <c r="D6" s="5"/>
      <c r="E6" s="5"/>
      <c r="F6" s="5"/>
      <c r="G6" s="5"/>
      <c r="H6" s="5"/>
      <c r="I6" s="5"/>
    </row>
    <row r="7" spans="2:9" x14ac:dyDescent="0.35">
      <c r="B7" s="6"/>
      <c r="C7" s="6"/>
      <c r="D7" s="6"/>
      <c r="E7" s="7"/>
      <c r="F7" s="7"/>
      <c r="G7" s="8"/>
      <c r="H7" s="7"/>
      <c r="I7" s="8"/>
    </row>
    <row r="8" spans="2:9" x14ac:dyDescent="0.35">
      <c r="B8" s="9" t="s">
        <v>3</v>
      </c>
      <c r="C8" s="10"/>
      <c r="D8" s="10"/>
      <c r="E8" s="10"/>
      <c r="F8" s="10"/>
      <c r="G8" s="10"/>
      <c r="H8" s="10"/>
      <c r="I8" s="11"/>
    </row>
    <row r="9" spans="2:9" x14ac:dyDescent="0.35">
      <c r="B9" s="12">
        <v>1</v>
      </c>
      <c r="C9" s="13" t="s">
        <v>12</v>
      </c>
      <c r="D9" s="14"/>
      <c r="E9" s="14"/>
      <c r="F9" s="14"/>
      <c r="G9" s="14"/>
      <c r="H9" s="14"/>
      <c r="I9" s="15">
        <f>+I15</f>
        <v>0</v>
      </c>
    </row>
    <row r="10" spans="2:9" ht="37.5" x14ac:dyDescent="0.35">
      <c r="B10" s="16" t="s">
        <v>4</v>
      </c>
      <c r="C10" s="16" t="s">
        <v>5</v>
      </c>
      <c r="D10" s="16" t="s">
        <v>6</v>
      </c>
      <c r="E10" s="17" t="s">
        <v>7</v>
      </c>
      <c r="F10" s="17" t="s">
        <v>8</v>
      </c>
      <c r="G10" s="18" t="s">
        <v>9</v>
      </c>
      <c r="H10" s="17" t="s">
        <v>10</v>
      </c>
      <c r="I10" s="18" t="s">
        <v>11</v>
      </c>
    </row>
    <row r="11" spans="2:9" x14ac:dyDescent="0.35">
      <c r="B11" s="19" t="s">
        <v>13</v>
      </c>
      <c r="C11" s="19" t="s">
        <v>14</v>
      </c>
      <c r="D11" s="19">
        <v>200</v>
      </c>
      <c r="E11" s="20" t="s">
        <v>15</v>
      </c>
      <c r="F11" s="21" t="s">
        <v>16</v>
      </c>
      <c r="G11" s="22"/>
      <c r="H11" s="23">
        <f>+[1]CANT!L37</f>
        <v>3315.2</v>
      </c>
      <c r="I11" s="22">
        <f>ROUND(G11*H11,2)</f>
        <v>0</v>
      </c>
    </row>
    <row r="12" spans="2:9" x14ac:dyDescent="0.35">
      <c r="B12" s="19" t="s">
        <v>17</v>
      </c>
      <c r="C12" s="19">
        <v>201.7</v>
      </c>
      <c r="D12" s="19">
        <v>201</v>
      </c>
      <c r="E12" s="20" t="s">
        <v>18</v>
      </c>
      <c r="F12" s="21" t="s">
        <v>19</v>
      </c>
      <c r="G12" s="22"/>
      <c r="H12" s="23">
        <f>+[1]CANT!L62</f>
        <v>10</v>
      </c>
      <c r="I12" s="22">
        <f>ROUND(G12*H12,2)</f>
        <v>0</v>
      </c>
    </row>
    <row r="13" spans="2:9" x14ac:dyDescent="0.35">
      <c r="B13" s="19" t="s">
        <v>20</v>
      </c>
      <c r="C13" s="19">
        <v>201.15</v>
      </c>
      <c r="D13" s="19">
        <v>201</v>
      </c>
      <c r="E13" s="20" t="s">
        <v>21</v>
      </c>
      <c r="F13" s="21" t="s">
        <v>22</v>
      </c>
      <c r="G13" s="22"/>
      <c r="H13" s="23">
        <f>+[1]CANT!L87</f>
        <v>12</v>
      </c>
      <c r="I13" s="22">
        <f>ROUND(G13*H13,2)</f>
        <v>0</v>
      </c>
    </row>
    <row r="14" spans="2:9" x14ac:dyDescent="0.35">
      <c r="B14" s="24"/>
      <c r="C14" s="25"/>
      <c r="D14" s="25"/>
      <c r="E14" s="26"/>
      <c r="F14" s="27"/>
      <c r="G14" s="28"/>
      <c r="H14" s="29"/>
      <c r="I14" s="22"/>
    </row>
    <row r="15" spans="2:9" x14ac:dyDescent="0.35">
      <c r="B15" s="30" t="str">
        <f>+CONCATENATE("SUBTOTAL ",C9,"     ")</f>
        <v xml:space="preserve">SUBTOTAL PRELIMINARES     </v>
      </c>
      <c r="C15" s="31"/>
      <c r="D15" s="31"/>
      <c r="E15" s="31"/>
      <c r="F15" s="31"/>
      <c r="G15" s="31"/>
      <c r="H15" s="32"/>
      <c r="I15" s="33">
        <f>SUM(I11:I14)</f>
        <v>0</v>
      </c>
    </row>
    <row r="16" spans="2:9" x14ac:dyDescent="0.35">
      <c r="B16" s="34"/>
      <c r="C16" s="35"/>
      <c r="D16" s="35"/>
      <c r="E16" s="35"/>
      <c r="F16" s="35"/>
      <c r="G16" s="35"/>
      <c r="H16" s="35"/>
      <c r="I16" s="36"/>
    </row>
    <row r="17" spans="2:9" x14ac:dyDescent="0.35">
      <c r="B17" s="12">
        <v>2</v>
      </c>
      <c r="C17" s="13" t="s">
        <v>23</v>
      </c>
      <c r="D17" s="14"/>
      <c r="E17" s="14"/>
      <c r="F17" s="14"/>
      <c r="G17" s="14"/>
      <c r="H17" s="14"/>
      <c r="I17" s="15">
        <f>+I23</f>
        <v>0</v>
      </c>
    </row>
    <row r="18" spans="2:9" ht="37.5" x14ac:dyDescent="0.35">
      <c r="B18" s="16" t="s">
        <v>4</v>
      </c>
      <c r="C18" s="16" t="s">
        <v>5</v>
      </c>
      <c r="D18" s="16" t="s">
        <v>6</v>
      </c>
      <c r="E18" s="17" t="s">
        <v>7</v>
      </c>
      <c r="F18" s="17" t="s">
        <v>8</v>
      </c>
      <c r="G18" s="18" t="s">
        <v>9</v>
      </c>
      <c r="H18" s="17" t="s">
        <v>10</v>
      </c>
      <c r="I18" s="18" t="s">
        <v>11</v>
      </c>
    </row>
    <row r="19" spans="2:9" ht="25" x14ac:dyDescent="0.35">
      <c r="B19" s="19" t="s">
        <v>24</v>
      </c>
      <c r="C19" s="19" t="s">
        <v>25</v>
      </c>
      <c r="D19" s="19">
        <v>210</v>
      </c>
      <c r="E19" s="20" t="s">
        <v>26</v>
      </c>
      <c r="F19" s="21" t="s">
        <v>19</v>
      </c>
      <c r="G19" s="22"/>
      <c r="H19" s="23">
        <f>+[1]CANT!L112</f>
        <v>1286.46</v>
      </c>
      <c r="I19" s="22">
        <f>ROUND(G19*H19,2)</f>
        <v>0</v>
      </c>
    </row>
    <row r="20" spans="2:9" ht="25" x14ac:dyDescent="0.35">
      <c r="B20" s="19" t="s">
        <v>27</v>
      </c>
      <c r="C20" s="19">
        <v>310.10000000000002</v>
      </c>
      <c r="D20" s="19">
        <v>310</v>
      </c>
      <c r="E20" s="20" t="s">
        <v>28</v>
      </c>
      <c r="F20" s="21" t="s">
        <v>16</v>
      </c>
      <c r="G20" s="22"/>
      <c r="H20" s="23">
        <f>+[1]CANT!L137</f>
        <v>8724.15</v>
      </c>
      <c r="I20" s="22">
        <f>ROUND(G20*H20,2)</f>
        <v>0</v>
      </c>
    </row>
    <row r="21" spans="2:9" ht="93.5" customHeight="1" x14ac:dyDescent="0.35">
      <c r="B21" s="19" t="s">
        <v>29</v>
      </c>
      <c r="C21" s="19" t="s">
        <v>30</v>
      </c>
      <c r="D21" s="19">
        <v>900</v>
      </c>
      <c r="E21" s="20" t="s">
        <v>31</v>
      </c>
      <c r="F21" s="21" t="s">
        <v>32</v>
      </c>
      <c r="G21" s="22"/>
      <c r="H21" s="23">
        <f>+[1]CANT!L174</f>
        <v>16723.98</v>
      </c>
      <c r="I21" s="22">
        <f>ROUND(G21*H21,2)</f>
        <v>0</v>
      </c>
    </row>
    <row r="22" spans="2:9" x14ac:dyDescent="0.35">
      <c r="B22" s="24"/>
      <c r="C22" s="25"/>
      <c r="D22" s="25"/>
      <c r="E22" s="26"/>
      <c r="F22" s="27"/>
      <c r="G22" s="28"/>
      <c r="H22" s="29"/>
      <c r="I22" s="22"/>
    </row>
    <row r="23" spans="2:9" x14ac:dyDescent="0.35">
      <c r="B23" s="30" t="str">
        <f>+CONCATENATE("SUBTOTAL ",C17,"     ")</f>
        <v xml:space="preserve">SUBTOTAL EXPLANACIONES     </v>
      </c>
      <c r="C23" s="31"/>
      <c r="D23" s="31"/>
      <c r="E23" s="31"/>
      <c r="F23" s="31"/>
      <c r="G23" s="31"/>
      <c r="H23" s="32"/>
      <c r="I23" s="33">
        <f>SUM(I19:I22)</f>
        <v>0</v>
      </c>
    </row>
    <row r="24" spans="2:9" x14ac:dyDescent="0.35">
      <c r="B24" s="34"/>
      <c r="C24" s="35"/>
      <c r="D24" s="35"/>
      <c r="E24" s="35"/>
      <c r="F24" s="35"/>
      <c r="G24" s="35"/>
      <c r="H24" s="35"/>
      <c r="I24" s="36"/>
    </row>
    <row r="25" spans="2:9" x14ac:dyDescent="0.35">
      <c r="B25" s="12">
        <v>3</v>
      </c>
      <c r="C25" s="13" t="s">
        <v>33</v>
      </c>
      <c r="D25" s="14"/>
      <c r="E25" s="14"/>
      <c r="F25" s="14"/>
      <c r="G25" s="14"/>
      <c r="H25" s="14"/>
      <c r="I25" s="15">
        <f>+I30</f>
        <v>0</v>
      </c>
    </row>
    <row r="26" spans="2:9" ht="37.5" x14ac:dyDescent="0.35">
      <c r="B26" s="16" t="s">
        <v>4</v>
      </c>
      <c r="C26" s="16" t="s">
        <v>5</v>
      </c>
      <c r="D26" s="16" t="s">
        <v>6</v>
      </c>
      <c r="E26" s="17" t="s">
        <v>7</v>
      </c>
      <c r="F26" s="17" t="s">
        <v>8</v>
      </c>
      <c r="G26" s="18" t="s">
        <v>9</v>
      </c>
      <c r="H26" s="17" t="s">
        <v>10</v>
      </c>
      <c r="I26" s="18" t="s">
        <v>11</v>
      </c>
    </row>
    <row r="27" spans="2:9" x14ac:dyDescent="0.35">
      <c r="B27" s="19" t="s">
        <v>34</v>
      </c>
      <c r="C27" s="19">
        <v>311.10000000000002</v>
      </c>
      <c r="D27" s="19">
        <v>311</v>
      </c>
      <c r="E27" s="20" t="s">
        <v>35</v>
      </c>
      <c r="F27" s="21" t="s">
        <v>19</v>
      </c>
      <c r="G27" s="22"/>
      <c r="H27" s="23">
        <f>+[1]CANT!L199</f>
        <v>271.7</v>
      </c>
      <c r="I27" s="22">
        <f>ROUND(G27*H27,2)</f>
        <v>0</v>
      </c>
    </row>
    <row r="28" spans="2:9" x14ac:dyDescent="0.35">
      <c r="B28" s="19" t="s">
        <v>36</v>
      </c>
      <c r="C28" s="19" t="s">
        <v>37</v>
      </c>
      <c r="D28" s="19">
        <v>320</v>
      </c>
      <c r="E28" s="20" t="s">
        <v>38</v>
      </c>
      <c r="F28" s="21" t="s">
        <v>19</v>
      </c>
      <c r="G28" s="22"/>
      <c r="H28" s="23">
        <f>+[1]CANT!L224</f>
        <v>1308.6199999999999</v>
      </c>
      <c r="I28" s="22">
        <f>ROUND(G28*H28,2)</f>
        <v>0</v>
      </c>
    </row>
    <row r="29" spans="2:9" x14ac:dyDescent="0.35">
      <c r="B29" s="24"/>
      <c r="C29" s="25"/>
      <c r="D29" s="25"/>
      <c r="E29" s="26"/>
      <c r="F29" s="27"/>
      <c r="G29" s="28"/>
      <c r="H29" s="29"/>
      <c r="I29" s="22"/>
    </row>
    <row r="30" spans="2:9" x14ac:dyDescent="0.35">
      <c r="B30" s="30" t="str">
        <f>+CONCATENATE("SUBTOTAL ",C25,"     ")</f>
        <v xml:space="preserve">SUBTOTAL CAPAS GRANULARES     </v>
      </c>
      <c r="C30" s="31"/>
      <c r="D30" s="31"/>
      <c r="E30" s="31"/>
      <c r="F30" s="31"/>
      <c r="G30" s="31"/>
      <c r="H30" s="32"/>
      <c r="I30" s="33">
        <f>SUM(I27:I29)</f>
        <v>0</v>
      </c>
    </row>
    <row r="31" spans="2:9" x14ac:dyDescent="0.35">
      <c r="B31" s="34"/>
      <c r="C31" s="35"/>
      <c r="D31" s="35"/>
      <c r="E31" s="35"/>
      <c r="F31" s="35"/>
      <c r="G31" s="35"/>
      <c r="H31" s="35"/>
      <c r="I31" s="36"/>
    </row>
    <row r="32" spans="2:9" x14ac:dyDescent="0.35">
      <c r="B32" s="12">
        <v>4</v>
      </c>
      <c r="C32" s="13" t="s">
        <v>39</v>
      </c>
      <c r="D32" s="14"/>
      <c r="E32" s="14"/>
      <c r="F32" s="14"/>
      <c r="G32" s="14"/>
      <c r="H32" s="14"/>
      <c r="I32" s="15">
        <f>+I40</f>
        <v>0</v>
      </c>
    </row>
    <row r="33" spans="2:9" ht="37.5" x14ac:dyDescent="0.35">
      <c r="B33" s="16" t="s">
        <v>4</v>
      </c>
      <c r="C33" s="16" t="s">
        <v>5</v>
      </c>
      <c r="D33" s="16" t="s">
        <v>6</v>
      </c>
      <c r="E33" s="17" t="s">
        <v>7</v>
      </c>
      <c r="F33" s="17" t="s">
        <v>8</v>
      </c>
      <c r="G33" s="18" t="s">
        <v>9</v>
      </c>
      <c r="H33" s="17" t="s">
        <v>10</v>
      </c>
      <c r="I33" s="18" t="s">
        <v>11</v>
      </c>
    </row>
    <row r="34" spans="2:9" ht="43.5" customHeight="1" x14ac:dyDescent="0.35">
      <c r="B34" s="19" t="s">
        <v>40</v>
      </c>
      <c r="C34" s="19" t="s">
        <v>41</v>
      </c>
      <c r="D34" s="19"/>
      <c r="E34" s="20" t="s">
        <v>42</v>
      </c>
      <c r="F34" s="21" t="s">
        <v>19</v>
      </c>
      <c r="G34" s="22"/>
      <c r="H34" s="23">
        <f>+[1]CANT!L261</f>
        <v>55.66</v>
      </c>
      <c r="I34" s="22">
        <f t="shared" ref="I34:I38" si="0">ROUND(G34*H34,2)</f>
        <v>0</v>
      </c>
    </row>
    <row r="35" spans="2:9" ht="34.5" customHeight="1" x14ac:dyDescent="0.35">
      <c r="B35" s="19" t="s">
        <v>43</v>
      </c>
      <c r="C35" s="19">
        <v>640.1</v>
      </c>
      <c r="D35" s="19">
        <v>640</v>
      </c>
      <c r="E35" s="20" t="s">
        <v>44</v>
      </c>
      <c r="F35" s="21" t="s">
        <v>45</v>
      </c>
      <c r="G35" s="22"/>
      <c r="H35" s="23">
        <f>+[1]CANT!L286</f>
        <v>56537.2</v>
      </c>
      <c r="I35" s="22">
        <f t="shared" si="0"/>
        <v>0</v>
      </c>
    </row>
    <row r="36" spans="2:9" ht="37.5" customHeight="1" x14ac:dyDescent="0.35">
      <c r="B36" s="19" t="s">
        <v>46</v>
      </c>
      <c r="C36" s="19">
        <v>630.70000000000005</v>
      </c>
      <c r="D36" s="19">
        <v>630</v>
      </c>
      <c r="E36" s="20" t="s">
        <v>47</v>
      </c>
      <c r="F36" s="21" t="s">
        <v>19</v>
      </c>
      <c r="G36" s="22"/>
      <c r="H36" s="23">
        <f>+[1]CANT!L327</f>
        <v>478.4</v>
      </c>
      <c r="I36" s="22">
        <f t="shared" si="0"/>
        <v>0</v>
      </c>
    </row>
    <row r="37" spans="2:9" ht="36.5" customHeight="1" x14ac:dyDescent="0.35">
      <c r="B37" s="19" t="s">
        <v>48</v>
      </c>
      <c r="C37" s="19" t="s">
        <v>49</v>
      </c>
      <c r="D37" s="19">
        <v>630</v>
      </c>
      <c r="E37" s="20" t="s">
        <v>50</v>
      </c>
      <c r="F37" s="21" t="s">
        <v>19</v>
      </c>
      <c r="G37" s="22"/>
      <c r="H37" s="23">
        <f>+[1]CANT!L352</f>
        <v>960.34</v>
      </c>
      <c r="I37" s="22">
        <f t="shared" si="0"/>
        <v>0</v>
      </c>
    </row>
    <row r="38" spans="2:9" ht="21.5" customHeight="1" x14ac:dyDescent="0.35">
      <c r="B38" s="19" t="s">
        <v>51</v>
      </c>
      <c r="C38" s="19" t="s">
        <v>52</v>
      </c>
      <c r="D38" s="19">
        <v>500</v>
      </c>
      <c r="E38" s="20" t="s">
        <v>53</v>
      </c>
      <c r="F38" s="21" t="s">
        <v>22</v>
      </c>
      <c r="G38" s="22"/>
      <c r="H38" s="23">
        <f>+[1]CANT!L381</f>
        <v>5576.1</v>
      </c>
      <c r="I38" s="22">
        <f t="shared" si="0"/>
        <v>0</v>
      </c>
    </row>
    <row r="39" spans="2:9" x14ac:dyDescent="0.35">
      <c r="B39" s="24"/>
      <c r="C39" s="25"/>
      <c r="D39" s="25"/>
      <c r="E39" s="26"/>
      <c r="F39" s="27"/>
      <c r="G39" s="28"/>
      <c r="H39" s="29"/>
      <c r="I39" s="22"/>
    </row>
    <row r="40" spans="2:9" x14ac:dyDescent="0.35">
      <c r="B40" s="30" t="str">
        <f>+CONCATENATE("SUBTOTAL ",C32,"     ")</f>
        <v xml:space="preserve">SUBTOTAL PLACA HUELLA     </v>
      </c>
      <c r="C40" s="31"/>
      <c r="D40" s="31"/>
      <c r="E40" s="31"/>
      <c r="F40" s="31"/>
      <c r="G40" s="31"/>
      <c r="H40" s="32"/>
      <c r="I40" s="33">
        <f>SUM(I34:I39)</f>
        <v>0</v>
      </c>
    </row>
    <row r="41" spans="2:9" x14ac:dyDescent="0.35">
      <c r="B41" s="34"/>
      <c r="C41" s="35"/>
      <c r="D41" s="35"/>
      <c r="E41" s="35"/>
      <c r="F41" s="35"/>
      <c r="G41" s="35"/>
      <c r="H41" s="35"/>
      <c r="I41" s="36"/>
    </row>
    <row r="42" spans="2:9" x14ac:dyDescent="0.35">
      <c r="B42" s="12">
        <v>5</v>
      </c>
      <c r="C42" s="13" t="s">
        <v>54</v>
      </c>
      <c r="D42" s="14"/>
      <c r="E42" s="14"/>
      <c r="F42" s="14"/>
      <c r="G42" s="14"/>
      <c r="H42" s="14"/>
      <c r="I42" s="15">
        <f>+I51</f>
        <v>0</v>
      </c>
    </row>
    <row r="43" spans="2:9" ht="37.5" x14ac:dyDescent="0.35">
      <c r="B43" s="16" t="s">
        <v>4</v>
      </c>
      <c r="C43" s="16" t="s">
        <v>5</v>
      </c>
      <c r="D43" s="16" t="s">
        <v>6</v>
      </c>
      <c r="E43" s="17" t="s">
        <v>7</v>
      </c>
      <c r="F43" s="17" t="s">
        <v>8</v>
      </c>
      <c r="G43" s="18" t="s">
        <v>9</v>
      </c>
      <c r="H43" s="17" t="s">
        <v>10</v>
      </c>
      <c r="I43" s="18" t="s">
        <v>11</v>
      </c>
    </row>
    <row r="44" spans="2:9" ht="33.5" customHeight="1" x14ac:dyDescent="0.35">
      <c r="B44" s="19" t="s">
        <v>55</v>
      </c>
      <c r="C44" s="19" t="s">
        <v>56</v>
      </c>
      <c r="D44" s="19">
        <v>600</v>
      </c>
      <c r="E44" s="20" t="s">
        <v>57</v>
      </c>
      <c r="F44" s="21" t="s">
        <v>19</v>
      </c>
      <c r="G44" s="22"/>
      <c r="H44" s="23">
        <f>+[1]CANT!L406</f>
        <v>406.4</v>
      </c>
      <c r="I44" s="22">
        <f t="shared" ref="I44:I49" si="1">ROUND(G44*H44,2)</f>
        <v>0</v>
      </c>
    </row>
    <row r="45" spans="2:9" ht="38.5" customHeight="1" x14ac:dyDescent="0.35">
      <c r="B45" s="19" t="s">
        <v>58</v>
      </c>
      <c r="C45" s="19" t="s">
        <v>59</v>
      </c>
      <c r="D45" s="19">
        <v>630</v>
      </c>
      <c r="E45" s="20" t="s">
        <v>60</v>
      </c>
      <c r="F45" s="21" t="s">
        <v>19</v>
      </c>
      <c r="G45" s="22"/>
      <c r="H45" s="23">
        <f>+[1]CANT!L439</f>
        <v>7.2</v>
      </c>
      <c r="I45" s="22">
        <f t="shared" si="1"/>
        <v>0</v>
      </c>
    </row>
    <row r="46" spans="2:9" ht="27.5" customHeight="1" x14ac:dyDescent="0.35">
      <c r="B46" s="19" t="s">
        <v>61</v>
      </c>
      <c r="C46" s="19">
        <v>640.1</v>
      </c>
      <c r="D46" s="19">
        <v>640</v>
      </c>
      <c r="E46" s="20" t="s">
        <v>62</v>
      </c>
      <c r="F46" s="21" t="s">
        <v>45</v>
      </c>
      <c r="G46" s="22"/>
      <c r="H46" s="23">
        <f>+[1]CANT!L470</f>
        <v>5881.05</v>
      </c>
      <c r="I46" s="22">
        <f t="shared" si="1"/>
        <v>0</v>
      </c>
    </row>
    <row r="47" spans="2:9" ht="30" customHeight="1" x14ac:dyDescent="0.35">
      <c r="B47" s="19" t="s">
        <v>63</v>
      </c>
      <c r="C47" s="19" t="s">
        <v>49</v>
      </c>
      <c r="D47" s="19">
        <v>630</v>
      </c>
      <c r="E47" s="20" t="s">
        <v>64</v>
      </c>
      <c r="F47" s="21" t="s">
        <v>19</v>
      </c>
      <c r="G47" s="22"/>
      <c r="H47" s="23">
        <f>+[1]CANT!L505</f>
        <v>78.37</v>
      </c>
      <c r="I47" s="22">
        <f t="shared" si="1"/>
        <v>0</v>
      </c>
    </row>
    <row r="48" spans="2:9" ht="43" customHeight="1" x14ac:dyDescent="0.35">
      <c r="B48" s="19" t="s">
        <v>65</v>
      </c>
      <c r="C48" s="19">
        <v>661.1</v>
      </c>
      <c r="D48" s="19">
        <v>661</v>
      </c>
      <c r="E48" s="20" t="s">
        <v>66</v>
      </c>
      <c r="F48" s="21" t="s">
        <v>22</v>
      </c>
      <c r="G48" s="22"/>
      <c r="H48" s="23">
        <f>+[1]CANT!L540</f>
        <v>63</v>
      </c>
      <c r="I48" s="22">
        <f t="shared" si="1"/>
        <v>0</v>
      </c>
    </row>
    <row r="49" spans="2:9" ht="29.5" customHeight="1" x14ac:dyDescent="0.35">
      <c r="B49" s="19" t="s">
        <v>67</v>
      </c>
      <c r="C49" s="19">
        <v>610.20000000000005</v>
      </c>
      <c r="D49" s="19">
        <v>610</v>
      </c>
      <c r="E49" s="20" t="s">
        <v>68</v>
      </c>
      <c r="F49" s="21" t="s">
        <v>19</v>
      </c>
      <c r="G49" s="22"/>
      <c r="H49" s="23">
        <f>+[1]CANT!L571</f>
        <v>47.25</v>
      </c>
      <c r="I49" s="22">
        <f t="shared" si="1"/>
        <v>0</v>
      </c>
    </row>
    <row r="50" spans="2:9" x14ac:dyDescent="0.35">
      <c r="B50" s="24"/>
      <c r="C50" s="25"/>
      <c r="D50" s="25"/>
      <c r="E50" s="26"/>
      <c r="F50" s="27"/>
      <c r="G50" s="28"/>
      <c r="H50" s="29"/>
      <c r="I50" s="22"/>
    </row>
    <row r="51" spans="2:9" x14ac:dyDescent="0.35">
      <c r="B51" s="30" t="str">
        <f>+CONCATENATE("SUBTOTAL ",C42,"     ")</f>
        <v xml:space="preserve">SUBTOTAL OBRAS DE DRENAJE     </v>
      </c>
      <c r="C51" s="31"/>
      <c r="D51" s="31"/>
      <c r="E51" s="31"/>
      <c r="F51" s="31"/>
      <c r="G51" s="31"/>
      <c r="H51" s="32"/>
      <c r="I51" s="33">
        <f>SUM(I44:I50)</f>
        <v>0</v>
      </c>
    </row>
    <row r="52" spans="2:9" x14ac:dyDescent="0.35">
      <c r="B52" s="34"/>
      <c r="C52" s="35"/>
      <c r="D52" s="35"/>
      <c r="E52" s="35"/>
      <c r="F52" s="35"/>
      <c r="G52" s="35"/>
      <c r="H52" s="35"/>
      <c r="I52" s="36"/>
    </row>
    <row r="53" spans="2:9" x14ac:dyDescent="0.35">
      <c r="B53" s="37">
        <v>6</v>
      </c>
      <c r="C53" s="13" t="s">
        <v>69</v>
      </c>
      <c r="D53" s="14"/>
      <c r="E53" s="14"/>
      <c r="F53" s="14"/>
      <c r="G53" s="14"/>
      <c r="H53" s="14"/>
      <c r="I53" s="15">
        <f>+I57</f>
        <v>0</v>
      </c>
    </row>
    <row r="54" spans="2:9" ht="37.5" x14ac:dyDescent="0.35">
      <c r="B54" s="16" t="s">
        <v>4</v>
      </c>
      <c r="C54" s="16" t="s">
        <v>5</v>
      </c>
      <c r="D54" s="16" t="s">
        <v>6</v>
      </c>
      <c r="E54" s="17" t="s">
        <v>7</v>
      </c>
      <c r="F54" s="17" t="s">
        <v>8</v>
      </c>
      <c r="G54" s="18" t="s">
        <v>9</v>
      </c>
      <c r="H54" s="17" t="s">
        <v>10</v>
      </c>
      <c r="I54" s="18" t="s">
        <v>11</v>
      </c>
    </row>
    <row r="55" spans="2:9" ht="57.5" customHeight="1" x14ac:dyDescent="0.35">
      <c r="B55" s="19" t="s">
        <v>70</v>
      </c>
      <c r="C55" s="19" t="s">
        <v>71</v>
      </c>
      <c r="D55" s="19">
        <v>710</v>
      </c>
      <c r="E55" s="20" t="s">
        <v>72</v>
      </c>
      <c r="F55" s="21" t="s">
        <v>73</v>
      </c>
      <c r="G55" s="22"/>
      <c r="H55" s="23">
        <f>+[1]CANT!L602</f>
        <v>26</v>
      </c>
      <c r="I55" s="22">
        <f>ROUND(G55*H55,2)</f>
        <v>0</v>
      </c>
    </row>
    <row r="56" spans="2:9" x14ac:dyDescent="0.35">
      <c r="B56" s="24"/>
      <c r="C56" s="25"/>
      <c r="D56" s="25"/>
      <c r="E56" s="26"/>
      <c r="F56" s="27"/>
      <c r="G56" s="28"/>
      <c r="H56" s="29"/>
      <c r="I56" s="22"/>
    </row>
    <row r="57" spans="2:9" x14ac:dyDescent="0.35">
      <c r="B57" s="30" t="str">
        <f>+CONCATENATE("SUBTOTAL ",C53,"     ")</f>
        <v xml:space="preserve">SUBTOTAL SEÑALIZACIÓN     </v>
      </c>
      <c r="C57" s="31"/>
      <c r="D57" s="31"/>
      <c r="E57" s="31"/>
      <c r="F57" s="31"/>
      <c r="G57" s="31"/>
      <c r="H57" s="32"/>
      <c r="I57" s="33">
        <f>SUM(I55:I56)</f>
        <v>0</v>
      </c>
    </row>
    <row r="58" spans="2:9" x14ac:dyDescent="0.35">
      <c r="B58" s="38"/>
      <c r="C58" s="38"/>
      <c r="D58" s="38"/>
      <c r="E58" s="39"/>
      <c r="F58" s="40"/>
      <c r="G58" s="41"/>
      <c r="H58" s="40"/>
      <c r="I58" s="42"/>
    </row>
    <row r="59" spans="2:9" x14ac:dyDescent="0.35">
      <c r="B59" s="43" t="s">
        <v>74</v>
      </c>
      <c r="C59" s="44"/>
      <c r="D59" s="44"/>
      <c r="E59" s="45" t="s">
        <v>75</v>
      </c>
      <c r="F59" s="46"/>
      <c r="G59" s="47"/>
      <c r="H59" s="48"/>
      <c r="I59" s="49">
        <f>+SUM(I9:I58)/3</f>
        <v>0</v>
      </c>
    </row>
    <row r="60" spans="2:9" x14ac:dyDescent="0.35">
      <c r="B60" s="50" t="s">
        <v>76</v>
      </c>
      <c r="C60" s="2"/>
      <c r="D60" s="2"/>
      <c r="E60" s="51" t="s">
        <v>77</v>
      </c>
      <c r="F60" s="40"/>
      <c r="G60" s="52">
        <v>0.22</v>
      </c>
      <c r="H60" s="40"/>
      <c r="I60" s="53">
        <f>+ROUND(I59*G60,2)</f>
        <v>0</v>
      </c>
    </row>
    <row r="61" spans="2:9" x14ac:dyDescent="0.35">
      <c r="B61" s="50" t="s">
        <v>78</v>
      </c>
      <c r="C61" s="2"/>
      <c r="D61" s="2"/>
      <c r="E61" s="51" t="s">
        <v>79</v>
      </c>
      <c r="F61" s="40"/>
      <c r="G61" s="52">
        <v>0.03</v>
      </c>
      <c r="H61" s="40"/>
      <c r="I61" s="53">
        <f>+ROUND(I59*G61,2)</f>
        <v>0</v>
      </c>
    </row>
    <row r="62" spans="2:9" x14ac:dyDescent="0.35">
      <c r="B62" s="50" t="s">
        <v>80</v>
      </c>
      <c r="C62" s="2"/>
      <c r="D62" s="2"/>
      <c r="E62" s="51" t="s">
        <v>81</v>
      </c>
      <c r="F62" s="40"/>
      <c r="G62" s="52">
        <v>0.05</v>
      </c>
      <c r="H62" s="40"/>
      <c r="I62" s="53">
        <f>+ROUND(I59*G62,2)</f>
        <v>0</v>
      </c>
    </row>
    <row r="63" spans="2:9" x14ac:dyDescent="0.35">
      <c r="B63" s="54" t="s">
        <v>82</v>
      </c>
      <c r="C63" s="55"/>
      <c r="D63" s="55"/>
      <c r="E63" s="56" t="s">
        <v>83</v>
      </c>
      <c r="F63" s="57"/>
      <c r="G63" s="58"/>
      <c r="H63" s="57"/>
      <c r="I63" s="59">
        <f>SUM(I59:I62)</f>
        <v>0</v>
      </c>
    </row>
    <row r="64" spans="2:9" x14ac:dyDescent="0.35">
      <c r="B64" s="50"/>
      <c r="C64" s="2"/>
      <c r="D64" s="2"/>
      <c r="E64" s="51"/>
      <c r="F64" s="52"/>
      <c r="G64" s="4"/>
      <c r="H64" s="40"/>
      <c r="I64" s="53"/>
    </row>
    <row r="65" spans="2:9" x14ac:dyDescent="0.35">
      <c r="B65" s="50" t="s">
        <v>84</v>
      </c>
      <c r="C65" s="2"/>
      <c r="D65" s="2"/>
      <c r="E65" s="60" t="s">
        <v>85</v>
      </c>
      <c r="F65" s="61"/>
      <c r="G65" s="52"/>
      <c r="H65" s="61"/>
      <c r="I65" s="69" t="s">
        <v>91</v>
      </c>
    </row>
    <row r="66" spans="2:9" x14ac:dyDescent="0.35">
      <c r="B66" s="50" t="s">
        <v>86</v>
      </c>
      <c r="C66" s="2"/>
      <c r="D66" s="2"/>
      <c r="E66" s="60" t="s">
        <v>87</v>
      </c>
      <c r="F66" s="62"/>
      <c r="G66" s="4"/>
      <c r="H66" s="61"/>
      <c r="I66" s="53"/>
    </row>
    <row r="67" spans="2:9" x14ac:dyDescent="0.35">
      <c r="B67" s="50" t="s">
        <v>88</v>
      </c>
      <c r="C67" s="2"/>
      <c r="D67" s="2"/>
      <c r="E67" s="60" t="s">
        <v>89</v>
      </c>
      <c r="F67" s="62"/>
      <c r="G67" s="4"/>
      <c r="H67" s="61"/>
      <c r="I67" s="53"/>
    </row>
    <row r="68" spans="2:9" x14ac:dyDescent="0.35">
      <c r="B68" s="63" t="s">
        <v>90</v>
      </c>
      <c r="C68" s="64"/>
      <c r="D68" s="64"/>
      <c r="E68" s="65" t="s">
        <v>92</v>
      </c>
      <c r="F68" s="66"/>
      <c r="G68" s="67"/>
      <c r="H68" s="66"/>
      <c r="I68" s="68">
        <f>+I63+I66+I67</f>
        <v>0</v>
      </c>
    </row>
  </sheetData>
  <mergeCells count="21">
    <mergeCell ref="B41:I41"/>
    <mergeCell ref="C42:H42"/>
    <mergeCell ref="B51:H51"/>
    <mergeCell ref="B52:I52"/>
    <mergeCell ref="C53:H53"/>
    <mergeCell ref="B57:H57"/>
    <mergeCell ref="B24:I24"/>
    <mergeCell ref="C25:H25"/>
    <mergeCell ref="B30:H30"/>
    <mergeCell ref="B31:I31"/>
    <mergeCell ref="C32:H32"/>
    <mergeCell ref="B40:H40"/>
    <mergeCell ref="C9:H9"/>
    <mergeCell ref="B15:H15"/>
    <mergeCell ref="B16:I16"/>
    <mergeCell ref="C17:H17"/>
    <mergeCell ref="B23:H23"/>
    <mergeCell ref="B2:I2"/>
    <mergeCell ref="B4:I4"/>
    <mergeCell ref="B6:I6"/>
    <mergeCell ref="B8:I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ABOGADOS</dc:creator>
  <cp:lastModifiedBy>ABOGADOS</cp:lastModifiedBy>
  <dcterms:created xsi:type="dcterms:W3CDTF">2025-09-19T20:58:00Z</dcterms:created>
  <dcterms:modified xsi:type="dcterms:W3CDTF">2025-09-19T21:03:26Z</dcterms:modified>
</cp:coreProperties>
</file>