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66925"/>
  <xr:revisionPtr revIDLastSave="0" documentId="13_ncr:1_{A7AF5199-F375-442C-B9E8-07741056F3AE}" xr6:coauthVersionLast="47" xr6:coauthVersionMax="47" xr10:uidLastSave="{00000000-0000-0000-0000-000000000000}"/>
  <bookViews>
    <workbookView xWindow="-110" yWindow="-110" windowWidth="19420" windowHeight="11500" xr2:uid="{00000000-000D-0000-FFFF-FFFF00000000}"/>
  </bookViews>
  <sheets>
    <sheet name="MATRIZ RIESGOS" sheetId="1" r:id="rId1"/>
    <sheet name="DILIGENCIAMIENTO" sheetId="2" r:id="rId2"/>
  </sheets>
  <externalReferences>
    <externalReference r:id="rId3"/>
    <externalReference r:id="rId4"/>
  </externalReferences>
  <definedNames>
    <definedName name="_xlnm._FilterDatabase" localSheetId="1" hidden="1">DILIGENCIAMIENTO!#REF!</definedName>
    <definedName name="_xlnm.Print_Area" localSheetId="0">'MATRIZ RIESGOS'!$A$1:$AC$32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44" i="1" l="1"/>
  <c r="S44" i="1"/>
  <c r="V44" i="1" s="1"/>
  <c r="W44" i="1" s="1"/>
  <c r="L44" i="1"/>
  <c r="J44" i="1"/>
  <c r="U43" i="1"/>
  <c r="S43" i="1"/>
  <c r="L43" i="1"/>
  <c r="J43" i="1"/>
  <c r="U42" i="1"/>
  <c r="S42" i="1"/>
  <c r="V42" i="1" s="1"/>
  <c r="W42" i="1" s="1"/>
  <c r="L42" i="1"/>
  <c r="J42" i="1"/>
  <c r="M42" i="1" s="1"/>
  <c r="N42" i="1" s="1"/>
  <c r="U41" i="1"/>
  <c r="S41" i="1"/>
  <c r="L41" i="1"/>
  <c r="J41" i="1"/>
  <c r="M41" i="1" s="1"/>
  <c r="N41" i="1" s="1"/>
  <c r="U40" i="1"/>
  <c r="S40" i="1"/>
  <c r="L40" i="1"/>
  <c r="J40" i="1"/>
  <c r="U39" i="1"/>
  <c r="S39" i="1"/>
  <c r="V39" i="1" s="1"/>
  <c r="W39" i="1" s="1"/>
  <c r="L39" i="1"/>
  <c r="J39" i="1"/>
  <c r="M39" i="1" s="1"/>
  <c r="N39" i="1" s="1"/>
  <c r="U38" i="1"/>
  <c r="S38" i="1"/>
  <c r="V38" i="1" s="1"/>
  <c r="W38" i="1" s="1"/>
  <c r="L38" i="1"/>
  <c r="J38" i="1"/>
  <c r="M38" i="1" s="1"/>
  <c r="N38" i="1" s="1"/>
  <c r="U37" i="1"/>
  <c r="S37" i="1"/>
  <c r="L37" i="1"/>
  <c r="J37" i="1"/>
  <c r="M37" i="1" s="1"/>
  <c r="N37" i="1" s="1"/>
  <c r="U36" i="1"/>
  <c r="S36" i="1"/>
  <c r="L36" i="1"/>
  <c r="J36" i="1"/>
  <c r="U35" i="1"/>
  <c r="S35" i="1"/>
  <c r="L35" i="1"/>
  <c r="J35" i="1"/>
  <c r="U34" i="1"/>
  <c r="S34" i="1"/>
  <c r="L34" i="1"/>
  <c r="J34" i="1"/>
  <c r="U33" i="1"/>
  <c r="S33" i="1"/>
  <c r="L33" i="1"/>
  <c r="J33" i="1"/>
  <c r="U32" i="1"/>
  <c r="S32" i="1"/>
  <c r="L32" i="1"/>
  <c r="J32" i="1"/>
  <c r="U31" i="1"/>
  <c r="S31" i="1"/>
  <c r="L31" i="1"/>
  <c r="J31" i="1"/>
  <c r="U19" i="1"/>
  <c r="S19" i="1"/>
  <c r="L19" i="1"/>
  <c r="J19" i="1"/>
  <c r="U18" i="1"/>
  <c r="S18" i="1"/>
  <c r="L18" i="1"/>
  <c r="J18" i="1"/>
  <c r="U17" i="1"/>
  <c r="S17" i="1"/>
  <c r="L17" i="1"/>
  <c r="J17" i="1"/>
  <c r="U16" i="1"/>
  <c r="S16" i="1"/>
  <c r="L16" i="1"/>
  <c r="J16" i="1"/>
  <c r="U15" i="1"/>
  <c r="S15" i="1"/>
  <c r="L15" i="1"/>
  <c r="J15" i="1"/>
  <c r="M44" i="1" l="1"/>
  <c r="N44" i="1" s="1"/>
  <c r="V43" i="1"/>
  <c r="W43" i="1" s="1"/>
  <c r="M43" i="1"/>
  <c r="N43" i="1" s="1"/>
  <c r="V41" i="1"/>
  <c r="W41" i="1" s="1"/>
  <c r="V40" i="1"/>
  <c r="W40" i="1" s="1"/>
  <c r="M40" i="1"/>
  <c r="N40" i="1" s="1"/>
  <c r="V37" i="1"/>
  <c r="W37" i="1" s="1"/>
  <c r="V34" i="1"/>
  <c r="W34" i="1" s="1"/>
  <c r="V33" i="1"/>
  <c r="W33" i="1" s="1"/>
  <c r="V36" i="1"/>
  <c r="W36" i="1" s="1"/>
  <c r="M31" i="1"/>
  <c r="N31" i="1" s="1"/>
  <c r="M36" i="1"/>
  <c r="N36" i="1" s="1"/>
  <c r="V35" i="1"/>
  <c r="W35" i="1" s="1"/>
  <c r="M35" i="1"/>
  <c r="N35" i="1" s="1"/>
  <c r="M34" i="1"/>
  <c r="N34" i="1" s="1"/>
  <c r="M33" i="1"/>
  <c r="N33" i="1" s="1"/>
  <c r="V32" i="1"/>
  <c r="W32" i="1" s="1"/>
  <c r="M32" i="1"/>
  <c r="N32" i="1" s="1"/>
  <c r="V31" i="1"/>
  <c r="W31" i="1" s="1"/>
  <c r="M16" i="1"/>
  <c r="N16" i="1" s="1"/>
  <c r="M19" i="1"/>
  <c r="N19" i="1" s="1"/>
  <c r="V16" i="1"/>
  <c r="W16" i="1" s="1"/>
  <c r="V15" i="1"/>
  <c r="W15" i="1" s="1"/>
  <c r="V17" i="1"/>
  <c r="W17" i="1" s="1"/>
  <c r="M18" i="1"/>
  <c r="N18" i="1" s="1"/>
  <c r="M15" i="1"/>
  <c r="N15" i="1" s="1"/>
  <c r="M17" i="1"/>
  <c r="N17" i="1" s="1"/>
  <c r="V18" i="1"/>
  <c r="W18" i="1" s="1"/>
  <c r="V19" i="1"/>
  <c r="W19" i="1" s="1"/>
  <c r="U27" i="1"/>
  <c r="S27" i="1"/>
  <c r="L27" i="1"/>
  <c r="J27" i="1"/>
  <c r="M27" i="1" l="1"/>
  <c r="N27" i="1" s="1"/>
  <c r="V27" i="1"/>
  <c r="W27" i="1" s="1"/>
  <c r="S20" i="1"/>
  <c r="U20" i="1"/>
  <c r="S21" i="1"/>
  <c r="U21" i="1"/>
  <c r="S22" i="1"/>
  <c r="U22" i="1"/>
  <c r="S23" i="1"/>
  <c r="U23" i="1"/>
  <c r="S24" i="1"/>
  <c r="U24" i="1"/>
  <c r="S25" i="1"/>
  <c r="U25" i="1"/>
  <c r="S26" i="1"/>
  <c r="U26" i="1"/>
  <c r="S28" i="1"/>
  <c r="U28" i="1"/>
  <c r="S29" i="1"/>
  <c r="U29" i="1"/>
  <c r="S30" i="1"/>
  <c r="U30" i="1"/>
  <c r="V29" i="1" l="1"/>
  <c r="W29" i="1" s="1"/>
  <c r="V28" i="1"/>
  <c r="W28" i="1" s="1"/>
  <c r="V25" i="1"/>
  <c r="W25" i="1" s="1"/>
  <c r="V23" i="1"/>
  <c r="W23" i="1" s="1"/>
  <c r="V21" i="1"/>
  <c r="W21" i="1" s="1"/>
  <c r="V24" i="1"/>
  <c r="W24" i="1" s="1"/>
  <c r="V26" i="1"/>
  <c r="W26" i="1" s="1"/>
  <c r="V22" i="1"/>
  <c r="W22" i="1" s="1"/>
  <c r="V20" i="1"/>
  <c r="W20" i="1" s="1"/>
  <c r="V30" i="1"/>
  <c r="W30" i="1" s="1"/>
  <c r="L20" i="1"/>
  <c r="L21" i="1"/>
  <c r="L22" i="1"/>
  <c r="L23" i="1"/>
  <c r="L24" i="1"/>
  <c r="L25" i="1"/>
  <c r="L26" i="1"/>
  <c r="L28" i="1"/>
  <c r="L29" i="1"/>
  <c r="L30" i="1"/>
  <c r="J20" i="1" l="1"/>
  <c r="M20" i="1" s="1"/>
  <c r="N20" i="1" s="1"/>
  <c r="J21" i="1"/>
  <c r="M21" i="1" s="1"/>
  <c r="N21" i="1" s="1"/>
  <c r="J22" i="1"/>
  <c r="M22" i="1" s="1"/>
  <c r="N22" i="1" s="1"/>
  <c r="J23" i="1"/>
  <c r="M23" i="1" s="1"/>
  <c r="N23" i="1" s="1"/>
  <c r="J24" i="1"/>
  <c r="M24" i="1" s="1"/>
  <c r="N24" i="1" s="1"/>
  <c r="J25" i="1"/>
  <c r="M25" i="1" s="1"/>
  <c r="N25" i="1" s="1"/>
  <c r="J26" i="1"/>
  <c r="M26" i="1" s="1"/>
  <c r="N26" i="1" s="1"/>
  <c r="J28" i="1"/>
  <c r="M28" i="1" s="1"/>
  <c r="N28" i="1" s="1"/>
  <c r="J29" i="1"/>
  <c r="M29" i="1" s="1"/>
  <c r="N29" i="1" s="1"/>
  <c r="J30" i="1"/>
  <c r="M30" i="1" s="1"/>
  <c r="N30" i="1" s="1"/>
</calcChain>
</file>

<file path=xl/sharedStrings.xml><?xml version="1.0" encoding="utf-8"?>
<sst xmlns="http://schemas.openxmlformats.org/spreadsheetml/2006/main" count="653" uniqueCount="245">
  <si>
    <t>FORMATO MATRIZ DE  IDENTIFICACIÓN Y COBERTURA DE RIESGOS</t>
  </si>
  <si>
    <t>CODIGO: GCONT-FO-028</t>
  </si>
  <si>
    <t>PROCESO DE CONTRATACIÓN</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</si>
  <si>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</si>
  <si>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</si>
  <si>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</si>
  <si>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</si>
  <si>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</si>
  <si>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</si>
  <si>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</si>
  <si>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</si>
  <si>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</si>
  <si>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</si>
  <si>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</si>
  <si>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</si>
  <si>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</si>
  <si>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</si>
  <si>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</si>
  <si>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</si>
  <si>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</si>
  <si>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</si>
  <si>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</si>
  <si>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</si>
  <si>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</si>
  <si>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</si>
  <si>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</si>
  <si>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</si>
  <si>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</si>
  <si>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</si>
  <si>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</si>
  <si>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</si>
  <si>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</si>
  <si>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</si>
  <si>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CONTRATACIÓN</t>
  </si>
  <si>
    <t>REGULATORIOS</t>
  </si>
  <si>
    <t>Posible</t>
  </si>
  <si>
    <t>MENOR</t>
  </si>
  <si>
    <t>Contratista/Entidad</t>
  </si>
  <si>
    <t>Improbable</t>
  </si>
  <si>
    <t>SI</t>
  </si>
  <si>
    <t>Desde la Apertura del Proceso de Contratación</t>
  </si>
  <si>
    <t>Hasta el perfeccionamiento o acta de inicio del contrato</t>
  </si>
  <si>
    <t>Correos de solicitud de documentos</t>
  </si>
  <si>
    <t>Permanente</t>
  </si>
  <si>
    <t>EJECUCIÓN</t>
  </si>
  <si>
    <t>SOCIALES O POLÍTICOS</t>
  </si>
  <si>
    <t>MODERADO</t>
  </si>
  <si>
    <t>Contratista</t>
  </si>
  <si>
    <t>Desde el cumplimiento de los requisitos previstos para iniciar la
ejecución del contrato</t>
  </si>
  <si>
    <t>Hasta el vencimiento 
del plazo de ejecución</t>
  </si>
  <si>
    <t>ECONÓMICOS</t>
  </si>
  <si>
    <t>Sobrecostos y reclamaciones de rompimiento del equilibrio económico por parte del contratista.
Perdida de utilidad del contratista.</t>
  </si>
  <si>
    <t>INSIGNIFICANTE</t>
  </si>
  <si>
    <t>NO</t>
  </si>
  <si>
    <t>Lectura de las obligaciones y servicios requeridos</t>
  </si>
  <si>
    <t>OPERACIONALES</t>
  </si>
  <si>
    <t>FINANCIEROS</t>
  </si>
  <si>
    <t>Suspensión del contrato.
Cesión del contrato.
Posible incumplimiento del contrato</t>
  </si>
  <si>
    <t>MAYOR</t>
  </si>
  <si>
    <t>ESPECÍFICO</t>
  </si>
  <si>
    <t>Probable</t>
  </si>
  <si>
    <t>Raro</t>
  </si>
  <si>
    <t>Inicio de la ejecución del contrato</t>
  </si>
  <si>
    <t>Finalización de la ejecución del contrato.</t>
  </si>
  <si>
    <t xml:space="preserve">Monitoreo permanente en conjunto con el contratista. </t>
  </si>
  <si>
    <t>INTERNO</t>
  </si>
  <si>
    <t>TODAS LAS ETAPAS</t>
  </si>
  <si>
    <t>DE LA NATURALEZA</t>
  </si>
  <si>
    <t>Demandas al contratista y declaración de incumplimiento</t>
  </si>
  <si>
    <t xml:space="preserve">Realizar la suscripción de los acuerdos de confidencialidad y verificación de cumplimiento de los mismos a lo largo de la ejecución del proyecto. </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</si>
  <si>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</si>
  <si>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</si>
  <si>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</si>
  <si>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</si>
  <si>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</si>
  <si>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</si>
  <si>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</si>
  <si>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</si>
  <si>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</si>
  <si>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</si>
  <si>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</si>
  <si>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</si>
  <si>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</si>
  <si>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</si>
  <si>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</si>
  <si>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</si>
  <si>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</si>
  <si>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</si>
  <si>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</si>
  <si>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</si>
  <si>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</si>
  <si>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</si>
  <si>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</si>
  <si>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</si>
  <si>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</si>
  <si>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</si>
  <si>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</si>
  <si>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</si>
  <si>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</si>
  <si>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</si>
  <si>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</si>
  <si>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</si>
  <si>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</si>
  <si>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</si>
  <si>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</si>
  <si>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</si>
  <si>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</si>
  <si>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</si>
  <si>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</si>
  <si>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</si>
  <si>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</si>
  <si>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</si>
  <si>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</si>
  <si>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</si>
  <si>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</si>
  <si>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</si>
  <si>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</si>
  <si>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</si>
  <si>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</si>
  <si>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Contratista / Entidad</t>
  </si>
  <si>
    <t>Objeto Contrato</t>
  </si>
  <si>
    <t>Fecha</t>
  </si>
  <si>
    <t>Prestar el servicio de vigilancia y seguridad privada en las modalidades que se requieran, en las sedes a nivel nacional donde tenga o llegare a tener presencia el Fondo Nacional del Ahorro S.A.</t>
  </si>
  <si>
    <t>Retrasos en la ejecución del contrato
Afectaciones a la operación del FNA por indisponibilidad del servicio</t>
  </si>
  <si>
    <t xml:space="preserve">Solicitar anticipadamente y reiterativamente los documentos de perfeccionamiento </t>
  </si>
  <si>
    <t>Estimación errada o inadecuada de la propuesta económica realizada por el proponente por no calcular los costos necesarios para el cumplimiento de objeto del Contrato</t>
  </si>
  <si>
    <t>Estimación adecuada de los costos, procesos y tiempos. 
Conocimiento de los requerimientos técnicos y especificaciones del proceso</t>
  </si>
  <si>
    <t>Indisponibilidad del proveedor por pérdida de liquidez o por encontrarse en proceso de insolvencia.</t>
  </si>
  <si>
    <t>Inicio de suspensión o Cesión o inicio de un nuevo proceso de selección, según corresponda.Disponer de los medios económicos que le brinden financiación al objeto del contrato (créditos, fiducias, hipotecas, entre otros)</t>
  </si>
  <si>
    <t>si</t>
  </si>
  <si>
    <t>Requisitos financieros habilitantes, seguimiento de vigencia de Carta de cupo crédito</t>
  </si>
  <si>
    <t>Descubrir información relevante (incluidos cambios en la normatividad) que impongan nuevos tributos, impuestos o cargas parafiscales, que deba ser estudiadas para la ejecución del contrato</t>
  </si>
  <si>
    <t>Retraso en la ejecución del contrato. Cargas adicionales a las previstas, que pueden afectar a cualquiera de las partes del contrato</t>
  </si>
  <si>
    <t>Revisión constante de la normatividad que impacta al objeto contractual. Mesas de trabajo para identificar el impacto normativo y presupuestal y determinar las acciones necesarias para mitigar el posible desequilibrio financiero del mismo</t>
  </si>
  <si>
    <t>Verificación constante de la normatividad</t>
  </si>
  <si>
    <t>Fallas tecnológicas del centro de monitoreo que impidan la comunicación efectiva de posibles eventos de riesgo</t>
  </si>
  <si>
    <t>Demora en la reacción ante posibles eventos de riesgo</t>
  </si>
  <si>
    <t>Garantizar la comunicación efectiva y disponible por los diversos medios.</t>
  </si>
  <si>
    <t>Baja calidad o veracidad de los estudios de seguridad y análisis de riesgos de las condiciones generales y particulares de seguridad de la Sede Principal y los Puntos de Atención donde se preste el servicio de Seguridad y Vigilancia Privada</t>
  </si>
  <si>
    <t>Manifestación de posibles vulnerabilidades o riesgo de seguridad para el personal. Demandas al contratista, penalidades por incumplimiento. Sanciones para el FNA</t>
  </si>
  <si>
    <t>Revisión dede la información entregada por el contratista en virtud de la ejecución del objeto y verificando que la misma cumpla con las características pactadas en el contrato y sus anexos. Seguimiento a la prestación del servicio</t>
  </si>
  <si>
    <t>Retrasos o incumplimientos en los servicios contratados o cuando los mismos no corresponden  a lo mínimo solicitado en las especificaciones técnicas</t>
  </si>
  <si>
    <t>Riesgos de seguridad para los funcionarios, usuarios y visitantes de los puntos de atención. Demandas al contratista, penalidades por incumplimiento</t>
  </si>
  <si>
    <t>Seguimiento a la prestación del servicio mediante monitoreo mensual de los indicadores de ANS</t>
  </si>
  <si>
    <t>Posibilidad de revelación de información confidencial a un tercero no autorizado</t>
  </si>
  <si>
    <t>Hasta la liquidación a satifacción</t>
  </si>
  <si>
    <t>Utilización indebida de la información a la cual tiene acceso el contratista o de las consultas resultantes</t>
  </si>
  <si>
    <t>Demandas al contratista y declaración de incumplimiento. Exposición por incumplimiento en las normas de Manejo de Datos Personales. Jurídicas y pecuniarias por la exposición de la información</t>
  </si>
  <si>
    <t>Falta de idoneidad del personal asignado por el contratista, aún cuando cumplan con los perfiles mínimos requeridos</t>
  </si>
  <si>
    <t>Inadecuada o deficiente ejecución del contrato</t>
  </si>
  <si>
    <t>Fallas en la atención del personal de seguridad a los Funcionarios, Contratista, Usuarios y Público en General por las omisiones en la aplicación de los protocolos y procedimientos establecidos por la entidad</t>
  </si>
  <si>
    <t>Afectaciones en la operación de los puntos de atención. Incremento en los indicadores de PQRS</t>
  </si>
  <si>
    <t>Revisión de la oferta y demanda de profesionales que ejecuten las actividades del proyecto. Seguimiento a la prestación del servicio mediante monitoreo mensual de los indicadores de ANS</t>
  </si>
  <si>
    <t>Monitoreo Permanente</t>
  </si>
  <si>
    <t>Afectación en la prestación del servicio por manifestación de inseguridad, desconocimientos de procedimientos y protocolos y calidad deficiente del servicio</t>
  </si>
  <si>
    <t>Incumplimento de permisos para el soporte y manipulación de armas. Posibilidad de que la compañía de vigilancia no aporte los permisos respectivos para estos servicios</t>
  </si>
  <si>
    <t>Suspensión inmediata del servicio. Afectación en la prestación del servicio</t>
  </si>
  <si>
    <t>Hasta el vencimiento del plazo de ejecución</t>
  </si>
  <si>
    <t>No contar con cobertura a nivel nacional</t>
  </si>
  <si>
    <t>Afectación en la prestación del servicio por indisponibilidad del personal de seguridad contratado</t>
  </si>
  <si>
    <t>Seguimiento y verificación de informes. Aplicación de ANS</t>
  </si>
  <si>
    <t>Incumplimiento del contratista en las políticas de seguridad de la información y SARLAFT</t>
  </si>
  <si>
    <t>Inicio de procesos jurídicos. Multas y sanciones en contra del Fondo Nacional del Ahorro</t>
  </si>
  <si>
    <t>Implementar controles de validación y verificación del cumplimiento de las políticas</t>
  </si>
  <si>
    <t>Verificación de informes y avance</t>
  </si>
  <si>
    <t>Accidentes laborales del personal del contratista por no cumplir con los estándares de acuerdo con el nivel de riesgo de conformidad con el objeto contractual</t>
  </si>
  <si>
    <t>Acciones judiciales en contra del FNA
Retrasos o imposibilidad para continuar con la ejecución del contrato</t>
  </si>
  <si>
    <t>Uso adecuado de todos los elementos y protocolos de seguridad. Asignación de nuevo personal capaz e idóneo para el cumplimiento del objeto</t>
  </si>
  <si>
    <t>Revisión de cumplimiento de protocolos</t>
  </si>
  <si>
    <t>Definición insuficiente del alcance técnico/operativo (dispositivo por sede, relevos, equipos, radios/repetidoras, turnos) y/o inconsistencias entre anexos que dificulten la estructuración del servicio</t>
  </si>
  <si>
    <t>Aclaraciones/ajustes posteriores; retrasos en la implementación; aumento de reclamaciones por alcance; riesgo de fallas en continuidad del servicio</t>
  </si>
  <si>
    <t>Entidad</t>
  </si>
  <si>
    <t>Validación cruzada de anexos (técnico, ANS, matriz de riesgos); mesa técnica previa a pliegos; control de versiones y trazabilidad de cambios; consolidado de respuestas y ajustes</t>
  </si>
  <si>
    <t>Desde elaboración de estudios previos / proyecto de pliego</t>
  </si>
  <si>
    <t>Hasta publicación del pliego definitivo</t>
  </si>
  <si>
    <t>Actas de mesa técnica; Control de versiones; Checklist de coherencia documental</t>
  </si>
  <si>
    <t>Semanal</t>
  </si>
  <si>
    <t>Presentación de ofertas artificialmente bajas (subcotización) para ganar, con posterior riesgo de incumplimiento, sobrecostos o reclamaciones de equilibrio económico</t>
  </si>
  <si>
    <t>Incumplimientos operativos; aumento de ANS; presión por adiciones; posible terminación anticipada o suspensión</t>
  </si>
  <si>
    <t>Reglas para identificar ofertas anormalmente bajas; solicitud de justificación de precios; verificación de coherencia costos vs obligaciones (relevos, dotaciones, equipos, CNM, planes)</t>
  </si>
  <si>
    <t>Desde apertura del proceso</t>
  </si>
  <si>
    <t>Hasta adjudicación del proceso</t>
  </si>
  <si>
    <t>Informe de evaluación; matriz de coherencia de costos vs obligaciones</t>
  </si>
  <si>
    <t>Por hito</t>
  </si>
  <si>
    <t>Discontinuidad del servicio por no cubrir relevos de almuerzo/descanso y/o por programación que implique doblaje de turnos (fatiga y errores)</t>
  </si>
  <si>
    <t>Brechas de seguridad; incidentes en sedes; ANS y descuentos; deterioro del servicio</t>
  </si>
  <si>
    <t>Plan de relevantes por sede; programación validada; control de jornada máxima; reemplazo inmediato ante ausencias; auditoría de turnos y minutas</t>
  </si>
  <si>
    <t xml:space="preserve">Revisión de programación, minutas, reportes de novedades y evidencias de relevos </t>
  </si>
  <si>
    <t>Semanalmente</t>
  </si>
  <si>
    <t>Fallas operativas; disminución de capacidad disuasiva; incidentes; controversias por incumplimiento y aplicación de ANS</t>
  </si>
  <si>
    <t>Recepción técnica con checklist por sede; homologación de referencias; actas de aprobación; reemplazo inmediato por no conformidad</t>
  </si>
  <si>
    <t>Actas de entrega; inspecciones aleatorias; reporte de no conformidades</t>
  </si>
  <si>
    <t>Mensualmente</t>
  </si>
  <si>
    <t>Alteraciones de orden público, amenazas, vandalismo o eventos extraordinarios en regiones que superen la capacidad de respuesta prevista</t>
  </si>
  <si>
    <t>Suministro de dotación/equipos que no sean nuevos o que no cumplan fichas técnicas mínimas (calidad inferior o especificaciones incompletas)</t>
  </si>
  <si>
    <t>Interrupción del servicio; incidentes a personas/bienes; necesidad de servicios adicionales no planificados; afectación reputacional</t>
  </si>
  <si>
    <t>Plan de contingencia por región; coordinación con autoridades; escalamiento de recursos; protocolos de cierre / apertura; simulacros y comunicaciones</t>
  </si>
  <si>
    <t>Reportes de eventos; comité de seguimiento; indicadores de incidentes; actas con autoridades</t>
  </si>
  <si>
    <t>Retrasos en pagos por parte de la Entidad que afecten el flujo de caja del contratista y comprometan continuidad (nómina, dotaciones, reposiciones, relevantes)</t>
  </si>
  <si>
    <t>Calendario de radicación y validación de factura; control de tiempos de aprobación; actas de conformidad oportunas; canal único de subsanación</t>
  </si>
  <si>
    <t>Hasta la liquidación a satisfacción</t>
  </si>
  <si>
    <t>Tablero de facturación; seguimiento de tiempos; alertas por vencimiento</t>
  </si>
  <si>
    <t>.</t>
  </si>
  <si>
    <t>Incumplimiento del contratista en el pago oportuno de salarios, prestaciones sociales, seguridad social, aportes parafiscales u obligaciones laborales del personal asignado al contrato.</t>
  </si>
  <si>
    <t>Afectación en la continuidad y calidad del servicio; reclamaciones laborales; suspensión o retiro del personal; posibles acciones administrativas, judiciales o solidarias contra la Entidad; afectación reputacional y riesgo de incumplimiento contractual.</t>
  </si>
  <si>
    <t xml:space="preserve">Indisponibilidad de personal o equipos; deterioro del servicio; riesgos laborales; posibles suspensiones o reclamaciones. </t>
  </si>
  <si>
    <t>Exigir mensualmente soportes de pago de nómina, seguridad social, prestaciones y parafiscales del personal asignado; certificación del representante legal y/o revisor fiscal; verificación previa al pago de facturas; requerimientos de subsanación; aplicación de ANS, descuentos, multas o cláusulas contractuales en caso de incumplimiento.</t>
  </si>
  <si>
    <t>Sanciones administrativas al contratista; suspensión o restricción del servicio; afectación de la continuidad operativa; incumplimiento contractual; riesgos jurídicos, reputacionales y operativos para la Entidad.</t>
  </si>
  <si>
    <t>Verificar la vigencia de licencias, autorizaciones, permisos y habilitaciones requeridas para la prestación del servicio; solicitar certificaciones de cumplimiento normativo; realizar seguimiento a novedades regulatorias; exigir plan de cumplimiento normativo y reportes periódicos del contratista</t>
  </si>
  <si>
    <t>Hasta el vencimiento del plazo de ejecución o liquidación del contrato</t>
  </si>
  <si>
    <t>Revisión de licencias, certificaciones, permisos, reportes normativos, informes del contratista y validaciones documentales durante la supervisión contractual.</t>
  </si>
  <si>
    <t>Trimestralmente</t>
  </si>
  <si>
    <t>Alta rotación, ausentismo o indisponibilidad recurrente del personal de vigilancia asignado a las sedes, puntos de atención o puestos de servicio.</t>
  </si>
  <si>
    <t>Pérdida de continuidad operativa; desconocimiento de protocolos específicos por sede; incremento de novedades; deterioro en la calidad del servicio; mayores tiempos de respuesta; posibles incumplimientos de ANS.</t>
  </si>
  <si>
    <t>Revisión de programación de turnos, novedades de personal, reportes de ausentismo, indicadores de rotación, minutas de servicio y soportes de reemplazos.</t>
  </si>
  <si>
    <t>Uso inadecuado, indebido, imprudente o no autorizado de armas de dotación por parte del personal de vigilancia asignado al contrato.</t>
  </si>
  <si>
    <t>Lesiones a personas; afectación a funcionarios, usuarios, visitantes o terceros; investigaciones administrativas, disciplinarias, penales o civiles; suspensión del servicio; afectación reputacional; incumplimiento contractual</t>
  </si>
  <si>
    <t xml:space="preserve">
Verificar capacitación vigente en manejo de armas; controles psicofísicos y de idoneidad; protocolos de porte, custodia y uso; registro de entrega y recibo de armamento; supervisión operativa; reporte inmediato de novedades; aplicación de medidas correctivas y retiro del personal que incumpla protocolos.</t>
  </si>
  <si>
    <t>Exigir plan de administración del personal por sede; bolsa de reemplazos habilitados; control de ausentismo y rotación; inducción obligatoria para personal nuevo; reporte previo de cambios; autorización o validación de reemplazos; aplicación de ANS por puestos descubiertos o reemplazos no idóneos.</t>
  </si>
  <si>
    <t>Revisión de certificaciones de capacitación, permisos, controles de entrega y recibo de armas, informes de supervisión, novedades operativas y reportes de incidentes.</t>
  </si>
  <si>
    <t>Pérdida, hurto, extravío, daño, préstamo no autorizado o uso indebido de armas, radios, equipos de comunicación, dispositivos tecnológicos o elementos de dotación asignados para la prestación del servicio</t>
  </si>
  <si>
    <t>Debilitamiento de la capacidad operativa; riesgo de uso indebido por terceros; afectación de la seguridad de las sedes; investigaciones administrativas o judiciales; incumplimiento contractual; necesidad de reposición inmediata de equipos</t>
  </si>
  <si>
    <t xml:space="preserve">
Implementar inventario detallado por sede y puesto; registro de seriales; actas de entrega y recibo; controles diarios de novedades; custodia segura de armas y equipos; reposición inmediata; reporte a autoridades cuando corresponda; trazabilidad de responsables por turno.</t>
  </si>
  <si>
    <t>Verificación de inventarios, actas de entrega y recibo, reportes de novedades, inspecciones aleatorias, informes de supervisión y controles de reposición.</t>
  </si>
  <si>
    <t>Fallas, omisiones o aplicación inadecuada de los protocolos de control de acceso de funcionarios, contratistas, usuarios, visitantes, proveedores, vehículos, paquetes o elementos que ingresen o salgan de las sedes</t>
  </si>
  <si>
    <t>Ingreso no autorizado de personas o elementos; incidentes de seguridad; afectación a funcionarios, usuarios, visitantes o bienes; pérdida de trazabilidad; incumplimiento de protocolos internos; afectación reputacional y contractual.</t>
  </si>
  <si>
    <t>Socializar y capacitar al personal en protocolos de acceso por sede; mantener listados actualizados de autorizados; diligenciar bitácoras físicas o digitales; verificar identificación; realizar inspecciones aleatorias; implementar doble validación en sedes críticas; aplicar ANS y planes de mejora ante incumplimientos.</t>
  </si>
  <si>
    <t>Revisión de bitácoras, minutas, registros de ingreso y salida, novedades de seguridad, auditorías aleatorias, informes de supervisión y seguimiento de ANS.</t>
  </si>
  <si>
    <t>Falta de coordinación operativa entre el personal de vigilancia física y los sistemas tecnológicos de seguridad, tales como CCTV, alarmas, control de acceso, radios, aplicativos de reporte, botones de pánico o sistemas de monitoreo.</t>
  </si>
  <si>
    <t>Demora en la detección, comunicación y reacción frente a eventos de riesgo; pérdida de trazabilidad; atención inoportuna de incidentes; debilitamiento del esquema integral de seguridad; afectación de la continuidad y calidad del servicio.</t>
  </si>
  <si>
    <t>Definir protocolos de integración entre vigilancia física y sistemas tecnológicos; capacitar al personal en el uso de equipos y canales de comunicación; realizar pruebas periódicas; establecer matriz de escalamiento; documentar tiempos de respuesta; validar funcionamiento de radios, alarmas y sistemas de reporte</t>
  </si>
  <si>
    <t>Pruebas funcionales, reportes del centro de monitoreo, verificación de radios y equipos, simulacros, revisión de incidentes, informes de tiempos de respuesta y actas de seguimiento.</t>
  </si>
  <si>
    <t>Deficiencias en la activación oportuna de planes de contingencia, reemplazos, refuerzos, redistribución de puestos o coordinación con autoridades ante situaciones críticas, emergencias, alteraciones de orden público o eventos extraordinarios.</t>
  </si>
  <si>
    <t>Respuesta tardía o insuficiente ante eventos de riesgo; interrupción parcial o total del servicio; exposición de personas, bienes e instalaciones; incumplimiento de ANS; afectación reputacional; necesidad de servicios adicionales no planificados.</t>
  </si>
  <si>
    <t xml:space="preserve">
Exigir plan de continuidad y contingencia por sede o región; definir tiempos máximos de activación de reemplazos y refuerzos; mantener directorio actualizado de responsables y autoridades; realizar simulacros; establecer rutas de escalamiento; verificar disponibilidad de personal de respaldo; documentar la redistribución de puestos en contingencias.</t>
  </si>
  <si>
    <t>Revisión del plan de contingencia, actas de simulacros, reportes de eventos, tiempos de activación de refuerzos, evidencias de coordinación con autoridades, comités de seguimiento y registros de novedades.</t>
  </si>
  <si>
    <t>Trimestralmente y cuando ocurra un evento</t>
  </si>
  <si>
    <t>Verificar hojas de vida, perfiles, experiencia, capacitación, certificaciones, antecedentes, cursos vigentes y competencias requeridas del personal asignado; exigir inducción específica por sede; realizar evaluación periódica del desempeño; solicitar reemplazo inmediato del personal que no cumpla con el perfil, competencias o estándares de servicio requeridos.</t>
  </si>
  <si>
    <t>Revisión de hojas de vida, certificaciones, cursos, antecedentes, evaluaciones de desempeño, novedades de supervisión y soportes de inducción del personal asignado.</t>
  </si>
  <si>
    <t>Revisión mensual de planillas PILA, soportes de nómina, certificaciones de pago, paz y salvos laborales y validación previa al trámite de pago</t>
  </si>
  <si>
    <t>Incumplimiento por parte del contratista de la normativa aplicable a los servicios de vigilancia y seguridad privada, así como de los estándares, autorizaciones, licencias, instrucciones o requerimientos exigidos por autoridades competentes.</t>
  </si>
  <si>
    <t>Demora en la iniciación del contrato por falta de requisitos de perfeccionamiento</t>
  </si>
  <si>
    <t>Falta de capacitación y entrenamiento del personal de seguridad. Posibilidad que algunos vigilantes no cumplan las evaluaciones correspondientes a los cursos de capacitación en los centros de entrenamiento debidamente autorizados por la Supervigilancia</t>
  </si>
  <si>
    <t>Verificar periódicamente las constancias de capacitación y entrenamiento del personal</t>
  </si>
  <si>
    <t>Verificar periódicamente los permisos de porte de armas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</si>
</sst>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0" fontId="2" fillId="0" borderId="0"/>
  </cellStyleXfs>
  <cellXfs count="107">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6" borderId="1" xfId="1" applyFont="1" applyFill="1" applyBorder="1" applyAlignment="1" applyProtection="1">
      <alignment horizontal="center" vertical="center" wrapText="1"/>
      <protection locked="0" hidden="1"/>
    </xf>
    <xf numFmtId="0" fontId="5" fillId="7" borderId="11" xfId="1" applyFont="1" applyFill="1" applyBorder="1" applyAlignment="1">
      <alignment horizontal="center" vertical="center" textRotation="90" wrapText="1"/>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0" borderId="1" xfId="1"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0" borderId="26"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7" borderId="25" xfId="1" applyFont="1" applyFill="1" applyBorder="1" applyAlignment="1">
      <alignment horizontal="center" vertical="center" textRotation="90" wrapText="1"/>
    </xf>
    <xf numFmtId="0" fontId="5" fillId="7" borderId="27" xfId="1" applyFont="1" applyFill="1" applyBorder="1" applyAlignment="1">
      <alignment horizontal="center" vertical="center" textRotation="90" wrapText="1"/>
    </xf>
    <xf numFmtId="0" fontId="5" fillId="0" borderId="27" xfId="1" applyFont="1" applyBorder="1" applyAlignment="1" applyProtection="1">
      <alignment horizontal="center" vertical="center" wrapText="1"/>
      <protection locked="0"/>
    </xf>
    <xf numFmtId="0" fontId="5" fillId="0" borderId="27" xfId="1" applyFont="1" applyBorder="1" applyAlignment="1" applyProtection="1">
      <alignment horizontal="center" vertical="center" wrapText="1"/>
      <protection locked="0" hidden="1"/>
    </xf>
    <xf numFmtId="0" fontId="5" fillId="2" borderId="27" xfId="1" applyFont="1" applyFill="1" applyBorder="1" applyAlignment="1">
      <alignment horizontal="center" vertical="center" wrapText="1"/>
    </xf>
    <xf numFmtId="0" fontId="5" fillId="2" borderId="27" xfId="1" applyFont="1" applyFill="1" applyBorder="1" applyAlignment="1">
      <alignment horizontal="justify" vertical="center" wrapText="1"/>
    </xf>
    <xf numFmtId="0" fontId="5" fillId="6" borderId="27" xfId="1" applyFont="1" applyFill="1" applyBorder="1" applyAlignment="1" applyProtection="1">
      <alignment horizontal="center" vertical="center" wrapText="1"/>
      <protection locked="0" hidden="1"/>
    </xf>
    <xf numFmtId="0" fontId="5" fillId="2" borderId="27" xfId="1" applyFont="1" applyFill="1" applyBorder="1" applyAlignment="1">
      <alignment horizontal="left" vertical="center" wrapText="1"/>
    </xf>
    <xf numFmtId="0" fontId="5" fillId="0" borderId="33" xfId="0" applyFont="1" applyBorder="1" applyAlignment="1" applyProtection="1">
      <alignment horizontal="center" vertical="center" wrapText="1"/>
      <protection locked="0"/>
    </xf>
    <xf numFmtId="0" fontId="3" fillId="5" borderId="4" xfId="1" applyFont="1" applyFill="1" applyBorder="1" applyAlignment="1" applyProtection="1">
      <alignment horizontal="center" vertical="center" wrapText="1"/>
      <protection locked="0"/>
    </xf>
    <xf numFmtId="0" fontId="3" fillId="5" borderId="4" xfId="1" applyFont="1" applyFill="1" applyBorder="1" applyAlignment="1" applyProtection="1">
      <alignment horizontal="center" vertical="center" textRotation="90" wrapText="1"/>
      <protection locked="0"/>
    </xf>
    <xf numFmtId="0" fontId="3" fillId="5" borderId="5" xfId="1" applyFont="1" applyFill="1" applyBorder="1" applyAlignment="1" applyProtection="1">
      <alignment horizontal="center" vertical="center" wrapText="1"/>
      <protection locked="0"/>
    </xf>
    <xf numFmtId="0" fontId="1" fillId="2" borderId="0" xfId="0" applyFont="1" applyFill="1" applyAlignment="1">
      <alignment horizontal="center" vertical="center"/>
    </xf>
    <xf numFmtId="0" fontId="5" fillId="2" borderId="26"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6"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1" fillId="2" borderId="0" xfId="0" applyFont="1" applyFill="1" applyAlignment="1">
      <alignment horizontal="left" vertical="center"/>
    </xf>
    <xf numFmtId="0" fontId="5" fillId="0" borderId="26" xfId="1" applyFont="1" applyBorder="1" applyAlignment="1">
      <alignment horizontal="left" vertical="center" wrapText="1"/>
    </xf>
    <xf numFmtId="0" fontId="5" fillId="0" borderId="3" xfId="1" applyFont="1" applyBorder="1" applyAlignment="1">
      <alignment horizontal="left" vertical="center" wrapText="1"/>
    </xf>
    <xf numFmtId="0" fontId="5" fillId="2" borderId="1" xfId="1" applyFont="1" applyFill="1" applyBorder="1" applyAlignment="1">
      <alignment horizontal="justify" vertical="center" wrapText="1"/>
    </xf>
    <xf numFmtId="0" fontId="8" fillId="0" borderId="14" xfId="1" applyFont="1" applyBorder="1" applyAlignment="1">
      <alignment horizontal="center" vertical="center"/>
    </xf>
    <xf numFmtId="0" fontId="8" fillId="0" borderId="13" xfId="1" applyFont="1" applyBorder="1" applyAlignment="1">
      <alignment horizontal="center" vertical="center"/>
    </xf>
    <xf numFmtId="0" fontId="8" fillId="0" borderId="15" xfId="1" applyFont="1" applyBorder="1" applyAlignment="1">
      <alignment horizontal="center" vertical="center"/>
    </xf>
    <xf numFmtId="0" fontId="8" fillId="0" borderId="6" xfId="1" applyFont="1" applyBorder="1" applyAlignment="1">
      <alignment horizontal="center" vertical="center"/>
    </xf>
    <xf numFmtId="0" fontId="8" fillId="0" borderId="16" xfId="1" applyFont="1" applyBorder="1" applyAlignment="1">
      <alignment horizontal="center" vertical="center"/>
    </xf>
    <xf numFmtId="0" fontId="8" fillId="0" borderId="17" xfId="1" applyFont="1" applyBorder="1" applyAlignment="1">
      <alignment horizontal="center" vertical="center"/>
    </xf>
    <xf numFmtId="0" fontId="8" fillId="0" borderId="7"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21" xfId="1" applyFont="1" applyBorder="1" applyAlignment="1">
      <alignment horizontal="center" vertical="center"/>
    </xf>
    <xf numFmtId="0" fontId="8" fillId="0" borderId="20" xfId="1" applyFont="1" applyBorder="1" applyAlignment="1">
      <alignment horizontal="center" vertical="center"/>
    </xf>
    <xf numFmtId="0" fontId="8" fillId="0" borderId="22"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4" xfId="1" applyFont="1" applyBorder="1" applyAlignment="1">
      <alignment horizontal="center" vertical="center"/>
    </xf>
    <xf numFmtId="0" fontId="6" fillId="4" borderId="9" xfId="1" applyFont="1" applyFill="1" applyBorder="1" applyAlignment="1" applyProtection="1">
      <alignment horizontal="center" vertical="center" textRotation="90" wrapText="1"/>
      <protection locked="0"/>
    </xf>
    <xf numFmtId="0" fontId="6" fillId="4" borderId="4" xfId="1" applyFont="1" applyFill="1" applyBorder="1" applyAlignment="1" applyProtection="1">
      <alignment horizontal="center" vertical="center" textRotation="90" wrapText="1"/>
      <protection locked="0"/>
    </xf>
    <xf numFmtId="0" fontId="6" fillId="5" borderId="9" xfId="1" applyFont="1" applyFill="1" applyBorder="1" applyAlignment="1" applyProtection="1">
      <alignment horizontal="center" vertical="center" wrapText="1"/>
      <protection locked="0"/>
    </xf>
    <xf numFmtId="0" fontId="6" fillId="5" borderId="4" xfId="1" applyFont="1" applyFill="1" applyBorder="1" applyAlignment="1" applyProtection="1">
      <alignment horizontal="center" vertical="center" wrapText="1"/>
      <protection locked="0"/>
    </xf>
    <xf numFmtId="0" fontId="6" fillId="4" borderId="9" xfId="1" applyFont="1" applyFill="1" applyBorder="1" applyAlignment="1" applyProtection="1">
      <alignment horizontal="center" vertical="center" wrapText="1"/>
      <protection locked="0"/>
    </xf>
    <xf numFmtId="0" fontId="6" fillId="4" borderId="4" xfId="1" applyFont="1" applyFill="1" applyBorder="1" applyAlignment="1" applyProtection="1">
      <alignment horizontal="center" vertical="center" wrapText="1"/>
      <protection locked="0"/>
    </xf>
    <xf numFmtId="0" fontId="6" fillId="3" borderId="8" xfId="1" applyFont="1" applyFill="1" applyBorder="1" applyAlignment="1" applyProtection="1">
      <alignment horizontal="center" vertical="center" textRotation="90" wrapText="1"/>
      <protection locked="0"/>
    </xf>
    <xf numFmtId="0" fontId="6" fillId="3" borderId="12" xfId="1" applyFont="1" applyFill="1" applyBorder="1" applyAlignment="1" applyProtection="1">
      <alignment horizontal="center" vertical="center" textRotation="90" wrapText="1"/>
      <protection locked="0"/>
    </xf>
    <xf numFmtId="0" fontId="6" fillId="3" borderId="9" xfId="1" applyFont="1" applyFill="1" applyBorder="1" applyAlignment="1" applyProtection="1">
      <alignment horizontal="center" vertical="center" textRotation="90" wrapText="1"/>
      <protection locked="0"/>
    </xf>
    <xf numFmtId="0" fontId="6" fillId="3" borderId="4" xfId="1" applyFont="1" applyFill="1" applyBorder="1" applyAlignment="1" applyProtection="1">
      <alignment horizontal="center" vertical="center" textRotation="90" wrapText="1"/>
      <protection locked="0"/>
    </xf>
    <xf numFmtId="0" fontId="6" fillId="3" borderId="9" xfId="1" applyFont="1" applyFill="1" applyBorder="1" applyAlignment="1" applyProtection="1">
      <alignment horizontal="center" vertical="center" wrapText="1"/>
      <protection locked="0"/>
    </xf>
    <xf numFmtId="0" fontId="6" fillId="3" borderId="4" xfId="1" applyFont="1" applyFill="1" applyBorder="1" applyAlignment="1" applyProtection="1">
      <alignment horizontal="center" vertical="center" wrapText="1"/>
      <protection locked="0"/>
    </xf>
    <xf numFmtId="14" fontId="1" fillId="2" borderId="0" xfId="0" applyNumberFormat="1" applyFont="1" applyFill="1" applyAlignment="1">
      <alignment horizontal="left" vertical="center"/>
    </xf>
    <xf numFmtId="0" fontId="7" fillId="9" borderId="14"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7" fillId="9" borderId="30" xfId="1" applyFont="1" applyFill="1" applyBorder="1" applyAlignment="1" applyProtection="1">
      <alignment horizontal="center" vertical="center"/>
      <protection locked="0"/>
    </xf>
    <xf numFmtId="0" fontId="7" fillId="8" borderId="28" xfId="1" applyFont="1" applyFill="1" applyBorder="1" applyAlignment="1" applyProtection="1">
      <alignment horizontal="center" vertical="center"/>
      <protection locked="0"/>
    </xf>
    <xf numFmtId="0" fontId="7" fillId="8" borderId="29" xfId="1" applyFont="1" applyFill="1" applyBorder="1" applyAlignment="1" applyProtection="1">
      <alignment horizontal="center" vertical="center"/>
      <protection locked="0"/>
    </xf>
    <xf numFmtId="0" fontId="7" fillId="10" borderId="29" xfId="1" applyFont="1" applyFill="1" applyBorder="1" applyAlignment="1" applyProtection="1">
      <alignment horizontal="center" vertical="center"/>
      <protection locked="0"/>
    </xf>
    <xf numFmtId="0" fontId="7" fillId="10" borderId="31" xfId="1" applyFont="1" applyFill="1" applyBorder="1" applyAlignment="1" applyProtection="1">
      <alignment horizontal="center" vertical="center"/>
      <protection locked="0"/>
    </xf>
    <xf numFmtId="0" fontId="5" fillId="2" borderId="6" xfId="1" applyFont="1" applyFill="1" applyBorder="1" applyAlignment="1">
      <alignment horizontal="center" vertical="center" wrapText="1"/>
    </xf>
    <xf numFmtId="0" fontId="5" fillId="2" borderId="32" xfId="1" applyFont="1" applyFill="1" applyBorder="1" applyAlignment="1">
      <alignment horizontal="center" vertical="center" wrapText="1"/>
    </xf>
    <xf numFmtId="0" fontId="6" fillId="5" borderId="10" xfId="1" applyFont="1" applyFill="1" applyBorder="1" applyAlignment="1" applyProtection="1">
      <alignment horizontal="center" vertical="center" wrapText="1"/>
      <protection locked="0"/>
    </xf>
    <xf numFmtId="0" fontId="3" fillId="5" borderId="4" xfId="1" applyFont="1" applyFill="1" applyBorder="1" applyAlignment="1" applyProtection="1">
      <alignment horizontal="center" vertical="center" wrapText="1"/>
      <protection locked="0"/>
    </xf>
    <xf numFmtId="0" fontId="5" fillId="2" borderId="27" xfId="1" applyFont="1" applyFill="1" applyBorder="1" applyAlignment="1">
      <alignment horizontal="justify" vertical="center" wrapText="1"/>
    </xf>
    <xf numFmtId="0" fontId="5" fillId="0" borderId="26" xfId="1" applyFont="1" applyBorder="1" applyAlignment="1">
      <alignment horizontal="center" vertical="center" wrapText="1"/>
    </xf>
    <xf numFmtId="0" fontId="5" fillId="0" borderId="3" xfId="1" applyFont="1" applyBorder="1" applyAlignment="1">
      <alignment horizontal="center" vertical="center" wrapText="1"/>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25" xfId="0" applyFont="1" applyFill="1" applyBorder="1" applyAlignment="1">
      <alignment horizontal="center" vertical="center"/>
    </xf>
  </cellXfs>
  <cellStyles count="2">
    <cellStyle name="Normal" xfId="0" builtinId="0"/>
    <cellStyle name="Normal 2" xfId="1" xr:uid="{00000000-0005-0000-0000-000001000000}"/>
  </cellStyles>
  <dxfs count="10">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puentesb/AppData/Local/Microsoft/Windows/INetCache/Content.Outlook/NL2N3YKB/MATRIZ%20DE%20RIESGOS%20Rev%20Te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2"/>
  <sheetViews>
    <sheetView tabSelected="1" zoomScale="40" zoomScaleNormal="40" zoomScaleSheetLayoutView="70" workbookViewId="0">
      <selection activeCell="J59" sqref="J59"/>
    </sheetView>
  </sheetViews>
  <sheetFormatPr baseColWidth="10" defaultColWidth="11.453125" defaultRowHeight="14.5"/>
  <cols>
    <col min="1" max="4" width="8.81640625" style="1" customWidth="1"/>
    <col min="5" max="5" width="14.26953125" style="2" customWidth="1"/>
    <col min="6" max="6" width="28.1796875" style="2" customWidth="1"/>
    <col min="7" max="7" width="11.453125" style="5"/>
    <col min="8" max="8" width="26.453125" style="5" customWidth="1"/>
    <col min="9" max="10" width="12.453125" style="5" customWidth="1"/>
    <col min="11" max="11" width="15.26953125" style="5" customWidth="1"/>
    <col min="12" max="14" width="12.453125" style="5" customWidth="1"/>
    <col min="15" max="15" width="30" style="5" bestFit="1" customWidth="1"/>
    <col min="16" max="16" width="15.81640625" style="5" customWidth="1"/>
    <col min="17" max="17" width="22.54296875" style="5" customWidth="1"/>
    <col min="18" max="19" width="12.453125" style="5" customWidth="1"/>
    <col min="20" max="20" width="16.1796875" style="5" customWidth="1"/>
    <col min="21" max="21" width="12.453125" style="5" customWidth="1"/>
    <col min="22" max="23" width="13.1796875" style="5" customWidth="1"/>
    <col min="24" max="24" width="15.54296875" style="5" customWidth="1"/>
    <col min="25" max="25" width="24.453125" style="5" customWidth="1"/>
    <col min="26" max="26" width="21.453125" style="5" customWidth="1"/>
    <col min="27" max="27" width="22.1796875" style="5" customWidth="1"/>
    <col min="28" max="28" width="28.36328125" style="1" customWidth="1"/>
    <col min="29" max="29" width="16.90625" style="1" customWidth="1"/>
    <col min="30" max="31" width="11.1796875" style="5" customWidth="1"/>
    <col min="32" max="16384" width="11.453125" style="5"/>
  </cols>
  <sheetData>
    <row r="1" spans="1:29" ht="26.25" customHeight="1">
      <c r="A1" s="64"/>
      <c r="B1" s="65"/>
      <c r="C1" s="65"/>
      <c r="D1" s="65"/>
      <c r="E1" s="65"/>
      <c r="F1" s="65"/>
      <c r="G1" s="65"/>
      <c r="H1" s="70" t="s">
        <v>0</v>
      </c>
      <c r="I1" s="70"/>
      <c r="J1" s="70"/>
      <c r="K1" s="70"/>
      <c r="L1" s="70"/>
      <c r="M1" s="70"/>
      <c r="N1" s="70"/>
      <c r="O1" s="70"/>
      <c r="P1" s="70"/>
      <c r="Q1" s="70"/>
      <c r="R1" s="70"/>
      <c r="S1" s="70"/>
      <c r="T1" s="70"/>
      <c r="U1" s="70"/>
      <c r="V1" s="70"/>
      <c r="W1" s="70"/>
      <c r="X1" s="70"/>
      <c r="Y1" s="52" t="s">
        <v>1</v>
      </c>
      <c r="Z1" s="53"/>
      <c r="AA1" s="53"/>
      <c r="AB1" s="53"/>
      <c r="AC1" s="54"/>
    </row>
    <row r="2" spans="1:29" ht="26.25" customHeight="1">
      <c r="A2" s="66"/>
      <c r="B2" s="67"/>
      <c r="C2" s="67"/>
      <c r="D2" s="67"/>
      <c r="E2" s="67"/>
      <c r="F2" s="67"/>
      <c r="G2" s="67"/>
      <c r="H2" s="71"/>
      <c r="I2" s="71"/>
      <c r="J2" s="71"/>
      <c r="K2" s="71"/>
      <c r="L2" s="71"/>
      <c r="M2" s="71"/>
      <c r="N2" s="71"/>
      <c r="O2" s="71"/>
      <c r="P2" s="71"/>
      <c r="Q2" s="71"/>
      <c r="R2" s="71"/>
      <c r="S2" s="71"/>
      <c r="T2" s="71"/>
      <c r="U2" s="71"/>
      <c r="V2" s="71"/>
      <c r="W2" s="71"/>
      <c r="X2" s="71"/>
      <c r="Y2" s="55"/>
      <c r="Z2" s="56"/>
      <c r="AA2" s="56"/>
      <c r="AB2" s="56"/>
      <c r="AC2" s="57"/>
    </row>
    <row r="3" spans="1:29" ht="26.25" customHeight="1">
      <c r="A3" s="66"/>
      <c r="B3" s="67"/>
      <c r="C3" s="67"/>
      <c r="D3" s="67"/>
      <c r="E3" s="67"/>
      <c r="F3" s="67"/>
      <c r="G3" s="67"/>
      <c r="H3" s="71" t="s">
        <v>2</v>
      </c>
      <c r="I3" s="71"/>
      <c r="J3" s="71"/>
      <c r="K3" s="71"/>
      <c r="L3" s="71"/>
      <c r="M3" s="71"/>
      <c r="N3" s="71"/>
      <c r="O3" s="71"/>
      <c r="P3" s="71"/>
      <c r="Q3" s="71"/>
      <c r="R3" s="71"/>
      <c r="S3" s="71"/>
      <c r="T3" s="71"/>
      <c r="U3" s="71"/>
      <c r="V3" s="71"/>
      <c r="W3" s="71"/>
      <c r="X3" s="71"/>
      <c r="Y3" s="58" t="s">
        <v>3</v>
      </c>
      <c r="Z3" s="59"/>
      <c r="AA3" s="59"/>
      <c r="AB3" s="59"/>
      <c r="AC3" s="60"/>
    </row>
    <row r="4" spans="1:29" ht="26.25" customHeight="1" thickBot="1">
      <c r="A4" s="68"/>
      <c r="B4" s="69"/>
      <c r="C4" s="69"/>
      <c r="D4" s="69"/>
      <c r="E4" s="69"/>
      <c r="F4" s="69"/>
      <c r="G4" s="69"/>
      <c r="H4" s="72"/>
      <c r="I4" s="72"/>
      <c r="J4" s="72"/>
      <c r="K4" s="72"/>
      <c r="L4" s="72"/>
      <c r="M4" s="72"/>
      <c r="N4" s="72"/>
      <c r="O4" s="72"/>
      <c r="P4" s="72"/>
      <c r="Q4" s="72"/>
      <c r="R4" s="72"/>
      <c r="S4" s="72"/>
      <c r="T4" s="72"/>
      <c r="U4" s="72"/>
      <c r="V4" s="72"/>
      <c r="W4" s="72"/>
      <c r="X4" s="72"/>
      <c r="Y4" s="61"/>
      <c r="Z4" s="62"/>
      <c r="AA4" s="62"/>
      <c r="AB4" s="62"/>
      <c r="AC4" s="63"/>
    </row>
    <row r="6" spans="1:29">
      <c r="A6" s="48" t="s">
        <v>120</v>
      </c>
      <c r="B6" s="48"/>
      <c r="C6" s="48"/>
      <c r="D6" s="48" t="s">
        <v>122</v>
      </c>
      <c r="E6" s="48"/>
      <c r="F6" s="48"/>
      <c r="G6" s="48"/>
      <c r="H6" s="48"/>
      <c r="I6" s="48"/>
      <c r="J6" s="48"/>
      <c r="K6" s="48"/>
      <c r="L6" s="48"/>
      <c r="M6" s="48"/>
      <c r="N6" s="48"/>
      <c r="O6" s="48"/>
      <c r="P6" s="48"/>
      <c r="Q6" s="48"/>
      <c r="R6" s="48"/>
      <c r="S6" s="48"/>
      <c r="T6" s="48"/>
      <c r="U6" s="48"/>
      <c r="V6" s="48"/>
      <c r="W6" s="48"/>
      <c r="X6" s="48"/>
    </row>
    <row r="8" spans="1:29">
      <c r="A8" s="48" t="s">
        <v>121</v>
      </c>
      <c r="B8" s="48"/>
      <c r="C8" s="48"/>
      <c r="D8" s="85">
        <v>46177</v>
      </c>
      <c r="E8" s="48"/>
      <c r="F8" s="48"/>
      <c r="G8" s="48"/>
      <c r="H8" s="48"/>
      <c r="I8" s="48"/>
      <c r="J8" s="48"/>
      <c r="K8" s="48"/>
      <c r="L8" s="48"/>
      <c r="M8" s="48"/>
      <c r="N8" s="48"/>
      <c r="O8" s="48"/>
      <c r="P8" s="48"/>
      <c r="Q8" s="48"/>
      <c r="R8" s="48"/>
      <c r="S8" s="48"/>
      <c r="T8" s="48"/>
      <c r="U8" s="48"/>
      <c r="V8" s="48"/>
      <c r="W8" s="48"/>
      <c r="X8" s="48"/>
    </row>
    <row r="11" spans="1:29" ht="15" thickBot="1"/>
    <row r="12" spans="1:29" ht="16" thickBot="1">
      <c r="A12" s="89" t="s">
        <v>4</v>
      </c>
      <c r="B12" s="90"/>
      <c r="C12" s="90"/>
      <c r="D12" s="90"/>
      <c r="E12" s="90"/>
      <c r="F12" s="90"/>
      <c r="G12" s="86" t="s">
        <v>5</v>
      </c>
      <c r="H12" s="87"/>
      <c r="I12" s="87"/>
      <c r="J12" s="87"/>
      <c r="K12" s="87"/>
      <c r="L12" s="87"/>
      <c r="M12" s="87"/>
      <c r="N12" s="88"/>
      <c r="O12" s="91" t="s">
        <v>6</v>
      </c>
      <c r="P12" s="91"/>
      <c r="Q12" s="91"/>
      <c r="R12" s="91"/>
      <c r="S12" s="91"/>
      <c r="T12" s="91"/>
      <c r="U12" s="91"/>
      <c r="V12" s="91"/>
      <c r="W12" s="91"/>
      <c r="X12" s="91"/>
      <c r="Y12" s="91"/>
      <c r="Z12" s="91"/>
      <c r="AA12" s="91"/>
      <c r="AB12" s="91"/>
      <c r="AC12" s="92"/>
    </row>
    <row r="13" spans="1:29" ht="36.75" customHeight="1">
      <c r="A13" s="79" t="s">
        <v>7</v>
      </c>
      <c r="B13" s="81" t="s">
        <v>8</v>
      </c>
      <c r="C13" s="81" t="s">
        <v>9</v>
      </c>
      <c r="D13" s="81" t="s">
        <v>10</v>
      </c>
      <c r="E13" s="83" t="s">
        <v>11</v>
      </c>
      <c r="F13" s="83"/>
      <c r="G13" s="77" t="s">
        <v>12</v>
      </c>
      <c r="H13" s="77"/>
      <c r="I13" s="77" t="s">
        <v>13</v>
      </c>
      <c r="J13" s="77"/>
      <c r="K13" s="77" t="s">
        <v>14</v>
      </c>
      <c r="L13" s="77"/>
      <c r="M13" s="73" t="s">
        <v>15</v>
      </c>
      <c r="N13" s="73" t="s">
        <v>16</v>
      </c>
      <c r="O13" s="75" t="s">
        <v>17</v>
      </c>
      <c r="P13" s="75" t="s">
        <v>18</v>
      </c>
      <c r="Q13" s="75"/>
      <c r="R13" s="75" t="s">
        <v>19</v>
      </c>
      <c r="S13" s="75"/>
      <c r="T13" s="75"/>
      <c r="U13" s="75"/>
      <c r="V13" s="75"/>
      <c r="W13" s="75"/>
      <c r="X13" s="75" t="s">
        <v>20</v>
      </c>
      <c r="Y13" s="75" t="s">
        <v>21</v>
      </c>
      <c r="Z13" s="75" t="s">
        <v>22</v>
      </c>
      <c r="AA13" s="75" t="s">
        <v>23</v>
      </c>
      <c r="AB13" s="75" t="s">
        <v>24</v>
      </c>
      <c r="AC13" s="95"/>
    </row>
    <row r="14" spans="1:29" s="6" customFormat="1" ht="77.25" customHeight="1" thickBot="1">
      <c r="A14" s="80"/>
      <c r="B14" s="82"/>
      <c r="C14" s="82"/>
      <c r="D14" s="82"/>
      <c r="E14" s="84"/>
      <c r="F14" s="84"/>
      <c r="G14" s="78"/>
      <c r="H14" s="78"/>
      <c r="I14" s="78"/>
      <c r="J14" s="78"/>
      <c r="K14" s="78"/>
      <c r="L14" s="78"/>
      <c r="M14" s="74"/>
      <c r="N14" s="74"/>
      <c r="O14" s="76"/>
      <c r="P14" s="76"/>
      <c r="Q14" s="76"/>
      <c r="R14" s="96" t="s">
        <v>25</v>
      </c>
      <c r="S14" s="96"/>
      <c r="T14" s="96" t="s">
        <v>26</v>
      </c>
      <c r="U14" s="96"/>
      <c r="V14" s="41" t="s">
        <v>27</v>
      </c>
      <c r="W14" s="41" t="s">
        <v>28</v>
      </c>
      <c r="X14" s="76"/>
      <c r="Y14" s="76"/>
      <c r="Z14" s="76"/>
      <c r="AA14" s="76"/>
      <c r="AB14" s="40" t="s">
        <v>29</v>
      </c>
      <c r="AC14" s="42" t="s">
        <v>30</v>
      </c>
    </row>
    <row r="15" spans="1:29" ht="103.5" customHeight="1">
      <c r="A15" s="32" t="s">
        <v>31</v>
      </c>
      <c r="B15" s="32" t="s">
        <v>32</v>
      </c>
      <c r="C15" s="32" t="s">
        <v>33</v>
      </c>
      <c r="D15" s="32" t="s">
        <v>34</v>
      </c>
      <c r="E15" s="93" t="s">
        <v>241</v>
      </c>
      <c r="F15" s="94"/>
      <c r="G15" s="93" t="s">
        <v>123</v>
      </c>
      <c r="H15" s="94"/>
      <c r="I15" s="33" t="s">
        <v>38</v>
      </c>
      <c r="J15" s="34" t="str">
        <f t="shared" ref="J15:J19" si="0">IF(I15="Raro","1",IF(I15="Improbable","2",IF(I15="Posible","3",IF(I15="Probable","4",IF(I15="Casi cierto","5","0")))))</f>
        <v>2</v>
      </c>
      <c r="K15" s="33" t="s">
        <v>46</v>
      </c>
      <c r="L15" s="34" t="str">
        <f t="shared" ref="L15:L19" si="1">IF(K15="INSIGNIFICANTE","1",IF(K15="MENOR","2",IF(K15="MODERADO","3",IF(K15="MAYOR","4",IF(K15="CATASTRÓFICO","5","0")))))</f>
        <v>3</v>
      </c>
      <c r="M15" s="34">
        <f t="shared" ref="M15:M30" si="2">+J15+L15</f>
        <v>5</v>
      </c>
      <c r="N15" s="34" t="str">
        <f t="shared" ref="N15:N19" si="3">IF(M15=0," ",IF(M15&lt;=4,"Riesgo Bajo",IF(M15&lt;=5,"Riesgo Medio",IF(M15&lt;=7,"Riesgo Alto",IF(M15&lt;=10,"Riesgo Extremo","No Disponible")))))</f>
        <v>Riesgo Medio</v>
      </c>
      <c r="O15" s="35" t="s">
        <v>37</v>
      </c>
      <c r="P15" s="97" t="s">
        <v>124</v>
      </c>
      <c r="Q15" s="97"/>
      <c r="R15" s="33" t="s">
        <v>61</v>
      </c>
      <c r="S15" s="34" t="str">
        <f t="shared" ref="S15:S19" si="4">IF(R15="Raro","1",IF(R15="Improbable","2",IF(R15="Posible","3",IF(R15="Probable","4",IF(R15="Casi cierto","5","0")))))</f>
        <v>1</v>
      </c>
      <c r="T15" s="33" t="s">
        <v>36</v>
      </c>
      <c r="U15" s="34" t="str">
        <f t="shared" ref="U15:U19" si="5">IF(T15="INSIGNIFICANTE","1",IF(T15="MENOR","2",IF(T15="MODERADO","3",IF(T15="MAYOR","4",IF(T15="CATASTRÓFICO","5","0")))))</f>
        <v>2</v>
      </c>
      <c r="V15" s="34">
        <f t="shared" ref="V15:V19" si="6">S15+U15</f>
        <v>3</v>
      </c>
      <c r="W15" s="37" t="str">
        <f t="shared" ref="W15:W19" si="7">IF(V15=0," ",IF(V15&lt;=4,"Riesgo Bajo",IF(V15&lt;=5,"Riesgo Medio",IF(V15&lt;=7,"Riesgo Alto",IF(V15&lt;=10,"Riesgo Extremo","No Disponible")))))</f>
        <v>Riesgo Bajo</v>
      </c>
      <c r="X15" s="35" t="s">
        <v>39</v>
      </c>
      <c r="Y15" s="35" t="s">
        <v>37</v>
      </c>
      <c r="Z15" s="36" t="s">
        <v>40</v>
      </c>
      <c r="AA15" s="38" t="s">
        <v>41</v>
      </c>
      <c r="AB15" s="35" t="s">
        <v>42</v>
      </c>
      <c r="AC15" s="39" t="s">
        <v>43</v>
      </c>
    </row>
    <row r="16" spans="1:29" ht="91" customHeight="1">
      <c r="A16" s="31" t="s">
        <v>31</v>
      </c>
      <c r="B16" s="32" t="s">
        <v>32</v>
      </c>
      <c r="C16" s="32" t="s">
        <v>33</v>
      </c>
      <c r="D16" s="12" t="s">
        <v>50</v>
      </c>
      <c r="E16" s="46" t="s">
        <v>125</v>
      </c>
      <c r="F16" s="47"/>
      <c r="G16" s="46" t="s">
        <v>51</v>
      </c>
      <c r="H16" s="47"/>
      <c r="I16" s="27" t="s">
        <v>35</v>
      </c>
      <c r="J16" s="28" t="str">
        <f t="shared" si="0"/>
        <v>3</v>
      </c>
      <c r="K16" s="27" t="s">
        <v>36</v>
      </c>
      <c r="L16" s="28" t="str">
        <f t="shared" si="1"/>
        <v>2</v>
      </c>
      <c r="M16" s="28">
        <f t="shared" si="2"/>
        <v>5</v>
      </c>
      <c r="N16" s="28" t="str">
        <f t="shared" si="3"/>
        <v>Riesgo Medio</v>
      </c>
      <c r="O16" s="8" t="s">
        <v>47</v>
      </c>
      <c r="P16" s="51" t="s">
        <v>126</v>
      </c>
      <c r="Q16" s="51"/>
      <c r="R16" s="27" t="s">
        <v>38</v>
      </c>
      <c r="S16" s="28" t="str">
        <f t="shared" si="4"/>
        <v>2</v>
      </c>
      <c r="T16" s="27" t="s">
        <v>46</v>
      </c>
      <c r="U16" s="28" t="str">
        <f t="shared" si="5"/>
        <v>3</v>
      </c>
      <c r="V16" s="28">
        <f t="shared" si="6"/>
        <v>5</v>
      </c>
      <c r="W16" s="14" t="str">
        <f t="shared" si="7"/>
        <v>Riesgo Medio</v>
      </c>
      <c r="X16" s="8" t="s">
        <v>53</v>
      </c>
      <c r="Y16" s="8" t="s">
        <v>47</v>
      </c>
      <c r="Z16" s="25" t="s">
        <v>40</v>
      </c>
      <c r="AA16" s="25" t="s">
        <v>49</v>
      </c>
      <c r="AB16" s="8" t="s">
        <v>54</v>
      </c>
      <c r="AC16" s="30" t="s">
        <v>43</v>
      </c>
    </row>
    <row r="17" spans="1:29" ht="120" customHeight="1">
      <c r="A17" s="15" t="s">
        <v>31</v>
      </c>
      <c r="B17" s="12" t="s">
        <v>32</v>
      </c>
      <c r="C17" s="12" t="s">
        <v>44</v>
      </c>
      <c r="D17" s="12" t="s">
        <v>56</v>
      </c>
      <c r="E17" s="46" t="s">
        <v>127</v>
      </c>
      <c r="F17" s="47"/>
      <c r="G17" s="46" t="s">
        <v>57</v>
      </c>
      <c r="H17" s="47"/>
      <c r="I17" s="27" t="s">
        <v>35</v>
      </c>
      <c r="J17" s="28" t="str">
        <f t="shared" si="0"/>
        <v>3</v>
      </c>
      <c r="K17" s="27" t="s">
        <v>36</v>
      </c>
      <c r="L17" s="28" t="str">
        <f t="shared" si="1"/>
        <v>2</v>
      </c>
      <c r="M17" s="28">
        <f t="shared" si="2"/>
        <v>5</v>
      </c>
      <c r="N17" s="28" t="str">
        <f t="shared" si="3"/>
        <v>Riesgo Medio</v>
      </c>
      <c r="O17" s="8" t="s">
        <v>47</v>
      </c>
      <c r="P17" s="51" t="s">
        <v>128</v>
      </c>
      <c r="Q17" s="51"/>
      <c r="R17" s="27" t="s">
        <v>38</v>
      </c>
      <c r="S17" s="28" t="str">
        <f t="shared" si="4"/>
        <v>2</v>
      </c>
      <c r="T17" s="27" t="s">
        <v>36</v>
      </c>
      <c r="U17" s="28" t="str">
        <f t="shared" si="5"/>
        <v>2</v>
      </c>
      <c r="V17" s="28">
        <f t="shared" si="6"/>
        <v>4</v>
      </c>
      <c r="W17" s="14" t="str">
        <f t="shared" si="7"/>
        <v>Riesgo Bajo</v>
      </c>
      <c r="X17" s="8" t="s">
        <v>129</v>
      </c>
      <c r="Y17" s="8" t="s">
        <v>47</v>
      </c>
      <c r="Z17" s="25" t="s">
        <v>48</v>
      </c>
      <c r="AA17" s="26" t="s">
        <v>49</v>
      </c>
      <c r="AB17" s="8" t="s">
        <v>130</v>
      </c>
      <c r="AC17" s="30" t="s">
        <v>43</v>
      </c>
    </row>
    <row r="18" spans="1:29" ht="120" customHeight="1">
      <c r="A18" s="15" t="s">
        <v>31</v>
      </c>
      <c r="B18" s="12" t="s">
        <v>32</v>
      </c>
      <c r="C18" s="12" t="s">
        <v>44</v>
      </c>
      <c r="D18" s="12" t="s">
        <v>34</v>
      </c>
      <c r="E18" s="46" t="s">
        <v>131</v>
      </c>
      <c r="F18" s="47"/>
      <c r="G18" s="46" t="s">
        <v>132</v>
      </c>
      <c r="H18" s="47"/>
      <c r="I18" s="27" t="s">
        <v>38</v>
      </c>
      <c r="J18" s="28" t="str">
        <f t="shared" si="0"/>
        <v>2</v>
      </c>
      <c r="K18" s="27" t="s">
        <v>46</v>
      </c>
      <c r="L18" s="28" t="str">
        <f t="shared" si="1"/>
        <v>3</v>
      </c>
      <c r="M18" s="28">
        <f t="shared" si="2"/>
        <v>5</v>
      </c>
      <c r="N18" s="28" t="str">
        <f t="shared" si="3"/>
        <v>Riesgo Medio</v>
      </c>
      <c r="O18" s="8" t="s">
        <v>119</v>
      </c>
      <c r="P18" s="51" t="s">
        <v>133</v>
      </c>
      <c r="Q18" s="51"/>
      <c r="R18" s="27" t="s">
        <v>38</v>
      </c>
      <c r="S18" s="28" t="str">
        <f t="shared" si="4"/>
        <v>2</v>
      </c>
      <c r="T18" s="27" t="s">
        <v>36</v>
      </c>
      <c r="U18" s="28" t="str">
        <f t="shared" si="5"/>
        <v>2</v>
      </c>
      <c r="V18" s="28">
        <f t="shared" si="6"/>
        <v>4</v>
      </c>
      <c r="W18" s="14" t="str">
        <f t="shared" si="7"/>
        <v>Riesgo Bajo</v>
      </c>
      <c r="X18" s="8" t="s">
        <v>39</v>
      </c>
      <c r="Y18" s="8" t="s">
        <v>119</v>
      </c>
      <c r="Z18" s="25" t="s">
        <v>48</v>
      </c>
      <c r="AA18" s="25" t="s">
        <v>49</v>
      </c>
      <c r="AB18" s="8" t="s">
        <v>134</v>
      </c>
      <c r="AC18" s="30" t="s">
        <v>43</v>
      </c>
    </row>
    <row r="19" spans="1:29" ht="120" customHeight="1">
      <c r="A19" s="15" t="s">
        <v>59</v>
      </c>
      <c r="B19" s="12" t="s">
        <v>32</v>
      </c>
      <c r="C19" s="12" t="s">
        <v>44</v>
      </c>
      <c r="D19" s="12" t="s">
        <v>55</v>
      </c>
      <c r="E19" s="98" t="s">
        <v>135</v>
      </c>
      <c r="F19" s="99"/>
      <c r="G19" s="46" t="s">
        <v>136</v>
      </c>
      <c r="H19" s="47"/>
      <c r="I19" s="27" t="s">
        <v>35</v>
      </c>
      <c r="J19" s="28" t="str">
        <f t="shared" si="0"/>
        <v>3</v>
      </c>
      <c r="K19" s="27" t="s">
        <v>58</v>
      </c>
      <c r="L19" s="28" t="str">
        <f t="shared" si="1"/>
        <v>4</v>
      </c>
      <c r="M19" s="28">
        <f t="shared" si="2"/>
        <v>7</v>
      </c>
      <c r="N19" s="28" t="str">
        <f t="shared" si="3"/>
        <v>Riesgo Alto</v>
      </c>
      <c r="O19" s="8" t="s">
        <v>47</v>
      </c>
      <c r="P19" s="46" t="s">
        <v>137</v>
      </c>
      <c r="Q19" s="47"/>
      <c r="R19" s="27" t="s">
        <v>35</v>
      </c>
      <c r="S19" s="28" t="str">
        <f t="shared" si="4"/>
        <v>3</v>
      </c>
      <c r="T19" s="27" t="s">
        <v>36</v>
      </c>
      <c r="U19" s="28" t="str">
        <f t="shared" si="5"/>
        <v>2</v>
      </c>
      <c r="V19" s="28">
        <f t="shared" si="6"/>
        <v>5</v>
      </c>
      <c r="W19" s="14" t="str">
        <f t="shared" si="7"/>
        <v>Riesgo Medio</v>
      </c>
      <c r="X19" s="8" t="s">
        <v>39</v>
      </c>
      <c r="Y19" s="8" t="s">
        <v>47</v>
      </c>
      <c r="Z19" s="25" t="s">
        <v>62</v>
      </c>
      <c r="AA19" s="25" t="s">
        <v>49</v>
      </c>
      <c r="AB19" s="29" t="s">
        <v>64</v>
      </c>
      <c r="AC19" s="30" t="s">
        <v>43</v>
      </c>
    </row>
    <row r="20" spans="1:29" ht="119" customHeight="1">
      <c r="A20" s="15" t="s">
        <v>59</v>
      </c>
      <c r="B20" s="12" t="s">
        <v>32</v>
      </c>
      <c r="C20" s="12" t="s">
        <v>44</v>
      </c>
      <c r="D20" s="12" t="s">
        <v>55</v>
      </c>
      <c r="E20" s="49" t="s">
        <v>138</v>
      </c>
      <c r="F20" s="50"/>
      <c r="G20" s="46" t="s">
        <v>139</v>
      </c>
      <c r="H20" s="47"/>
      <c r="I20" s="27" t="s">
        <v>35</v>
      </c>
      <c r="J20" s="28" t="str">
        <f t="shared" ref="J20:J30" si="8">IF(I20="Raro","1",IF(I20="Improbable","2",IF(I20="Posible","3",IF(I20="Probable","4",IF(I20="Casi cierto","5","0")))))</f>
        <v>3</v>
      </c>
      <c r="K20" s="27" t="s">
        <v>46</v>
      </c>
      <c r="L20" s="28" t="str">
        <f t="shared" ref="L20:L30" si="9">IF(K20="INSIGNIFICANTE","1",IF(K20="MENOR","2",IF(K20="MODERADO","3",IF(K20="MAYOR","4",IF(K20="CATASTRÓFICO","5","0")))))</f>
        <v>3</v>
      </c>
      <c r="M20" s="28">
        <f t="shared" si="2"/>
        <v>6</v>
      </c>
      <c r="N20" s="14" t="str">
        <f t="shared" ref="N20:N30" si="10">IF(M20=0," ",IF(M20&lt;=4,"Riesgo Bajo",IF(M20&lt;=5,"Riesgo Medio",IF(M20&lt;=7,"Riesgo Alto",IF(M20&lt;=10,"Riesgo Extremo","No Disponible")))))</f>
        <v>Riesgo Alto</v>
      </c>
      <c r="O20" s="8" t="s">
        <v>47</v>
      </c>
      <c r="P20" s="46" t="s">
        <v>140</v>
      </c>
      <c r="Q20" s="47"/>
      <c r="R20" s="27" t="s">
        <v>38</v>
      </c>
      <c r="S20" s="28" t="str">
        <f t="shared" ref="S20:S30" si="11">IF(R20="Raro","1",IF(R20="Improbable","2",IF(R20="Posible","3",IF(R20="Probable","4",IF(R20="Casi cierto","5","0")))))</f>
        <v>2</v>
      </c>
      <c r="T20" s="27" t="s">
        <v>36</v>
      </c>
      <c r="U20" s="28" t="str">
        <f t="shared" ref="U20:U30" si="12">IF(T20="INSIGNIFICANTE","1",IF(T20="MENOR","2",IF(T20="MODERADO","3",IF(T20="MAYOR","4",IF(T20="CATASTRÓFICO","5","0")))))</f>
        <v>2</v>
      </c>
      <c r="V20" s="11">
        <f t="shared" ref="V20:V30" si="13">S20+U20</f>
        <v>4</v>
      </c>
      <c r="W20" s="14" t="str">
        <f t="shared" ref="W20:W30" si="14">IF(V20=0," ",IF(V20&lt;=4,"Riesgo Bajo",IF(V20&lt;=5,"Riesgo Medio",IF(V20&lt;=7,"Riesgo Alto",IF(V20&lt;=10,"Riesgo Extremo","No Disponible")))))</f>
        <v>Riesgo Bajo</v>
      </c>
      <c r="X20" s="8" t="s">
        <v>53</v>
      </c>
      <c r="Y20" s="8" t="s">
        <v>47</v>
      </c>
      <c r="Z20" s="25" t="s">
        <v>62</v>
      </c>
      <c r="AA20" s="25" t="s">
        <v>49</v>
      </c>
      <c r="AB20" s="8" t="s">
        <v>64</v>
      </c>
      <c r="AC20" s="9" t="s">
        <v>43</v>
      </c>
    </row>
    <row r="21" spans="1:29" ht="90.5" customHeight="1">
      <c r="A21" s="15" t="s">
        <v>59</v>
      </c>
      <c r="B21" s="12" t="s">
        <v>32</v>
      </c>
      <c r="C21" s="12" t="s">
        <v>44</v>
      </c>
      <c r="D21" s="12" t="s">
        <v>55</v>
      </c>
      <c r="E21" s="49" t="s">
        <v>141</v>
      </c>
      <c r="F21" s="50"/>
      <c r="G21" s="46" t="s">
        <v>142</v>
      </c>
      <c r="H21" s="47"/>
      <c r="I21" s="27" t="s">
        <v>35</v>
      </c>
      <c r="J21" s="28" t="str">
        <f t="shared" si="8"/>
        <v>3</v>
      </c>
      <c r="K21" s="27" t="s">
        <v>46</v>
      </c>
      <c r="L21" s="28" t="str">
        <f t="shared" si="9"/>
        <v>3</v>
      </c>
      <c r="M21" s="28">
        <f t="shared" si="2"/>
        <v>6</v>
      </c>
      <c r="N21" s="14" t="str">
        <f t="shared" si="10"/>
        <v>Riesgo Alto</v>
      </c>
      <c r="O21" s="8" t="s">
        <v>47</v>
      </c>
      <c r="P21" s="46" t="s">
        <v>143</v>
      </c>
      <c r="Q21" s="47"/>
      <c r="R21" s="27" t="s">
        <v>38</v>
      </c>
      <c r="S21" s="28" t="str">
        <f t="shared" si="11"/>
        <v>2</v>
      </c>
      <c r="T21" s="27" t="s">
        <v>36</v>
      </c>
      <c r="U21" s="28" t="str">
        <f t="shared" si="12"/>
        <v>2</v>
      </c>
      <c r="V21" s="11">
        <f t="shared" si="13"/>
        <v>4</v>
      </c>
      <c r="W21" s="14" t="str">
        <f t="shared" si="14"/>
        <v>Riesgo Bajo</v>
      </c>
      <c r="X21" s="8" t="s">
        <v>53</v>
      </c>
      <c r="Y21" s="8" t="s">
        <v>47</v>
      </c>
      <c r="Z21" s="25" t="s">
        <v>62</v>
      </c>
      <c r="AA21" s="25" t="s">
        <v>49</v>
      </c>
      <c r="AB21" s="8" t="s">
        <v>64</v>
      </c>
      <c r="AC21" s="9" t="s">
        <v>43</v>
      </c>
    </row>
    <row r="22" spans="1:29" ht="91.5" customHeight="1">
      <c r="A22" s="15" t="s">
        <v>59</v>
      </c>
      <c r="B22" s="12" t="s">
        <v>32</v>
      </c>
      <c r="C22" s="12" t="s">
        <v>44</v>
      </c>
      <c r="D22" s="12" t="s">
        <v>55</v>
      </c>
      <c r="E22" s="49" t="s">
        <v>144</v>
      </c>
      <c r="F22" s="50"/>
      <c r="G22" s="46" t="s">
        <v>68</v>
      </c>
      <c r="H22" s="47"/>
      <c r="I22" s="27" t="s">
        <v>35</v>
      </c>
      <c r="J22" s="28" t="str">
        <f t="shared" si="8"/>
        <v>3</v>
      </c>
      <c r="K22" s="27" t="s">
        <v>46</v>
      </c>
      <c r="L22" s="28" t="str">
        <f t="shared" si="9"/>
        <v>3</v>
      </c>
      <c r="M22" s="28">
        <f t="shared" si="2"/>
        <v>6</v>
      </c>
      <c r="N22" s="14" t="str">
        <f t="shared" si="10"/>
        <v>Riesgo Alto</v>
      </c>
      <c r="O22" s="8" t="s">
        <v>47</v>
      </c>
      <c r="P22" s="46" t="s">
        <v>69</v>
      </c>
      <c r="Q22" s="47"/>
      <c r="R22" s="27" t="s">
        <v>38</v>
      </c>
      <c r="S22" s="28" t="str">
        <f t="shared" si="11"/>
        <v>2</v>
      </c>
      <c r="T22" s="27" t="s">
        <v>36</v>
      </c>
      <c r="U22" s="28" t="str">
        <f t="shared" si="12"/>
        <v>2</v>
      </c>
      <c r="V22" s="11">
        <f t="shared" si="13"/>
        <v>4</v>
      </c>
      <c r="W22" s="14" t="str">
        <f t="shared" si="14"/>
        <v>Riesgo Bajo</v>
      </c>
      <c r="X22" s="8" t="s">
        <v>39</v>
      </c>
      <c r="Y22" s="8" t="s">
        <v>47</v>
      </c>
      <c r="Z22" s="25" t="s">
        <v>62</v>
      </c>
      <c r="AA22" s="25" t="s">
        <v>200</v>
      </c>
      <c r="AB22" s="8" t="s">
        <v>64</v>
      </c>
      <c r="AC22" s="9" t="s">
        <v>43</v>
      </c>
    </row>
    <row r="23" spans="1:29" ht="91.5" customHeight="1">
      <c r="A23" s="15" t="s">
        <v>59</v>
      </c>
      <c r="B23" s="12" t="s">
        <v>32</v>
      </c>
      <c r="C23" s="12" t="s">
        <v>44</v>
      </c>
      <c r="D23" s="12" t="s">
        <v>55</v>
      </c>
      <c r="E23" s="49" t="s">
        <v>146</v>
      </c>
      <c r="F23" s="50"/>
      <c r="G23" s="46" t="s">
        <v>147</v>
      </c>
      <c r="H23" s="47"/>
      <c r="I23" s="27" t="s">
        <v>35</v>
      </c>
      <c r="J23" s="28" t="str">
        <f t="shared" si="8"/>
        <v>3</v>
      </c>
      <c r="K23" s="27" t="s">
        <v>46</v>
      </c>
      <c r="L23" s="28" t="str">
        <f t="shared" si="9"/>
        <v>3</v>
      </c>
      <c r="M23" s="28">
        <f t="shared" si="2"/>
        <v>6</v>
      </c>
      <c r="N23" s="14" t="str">
        <f t="shared" si="10"/>
        <v>Riesgo Alto</v>
      </c>
      <c r="O23" s="8" t="s">
        <v>47</v>
      </c>
      <c r="P23" s="46" t="s">
        <v>69</v>
      </c>
      <c r="Q23" s="47"/>
      <c r="R23" s="27" t="s">
        <v>38</v>
      </c>
      <c r="S23" s="28" t="str">
        <f t="shared" si="11"/>
        <v>2</v>
      </c>
      <c r="T23" s="27" t="s">
        <v>36</v>
      </c>
      <c r="U23" s="28" t="str">
        <f t="shared" si="12"/>
        <v>2</v>
      </c>
      <c r="V23" s="11">
        <f t="shared" si="13"/>
        <v>4</v>
      </c>
      <c r="W23" s="14" t="str">
        <f t="shared" si="14"/>
        <v>Riesgo Bajo</v>
      </c>
      <c r="X23" s="8" t="s">
        <v>39</v>
      </c>
      <c r="Y23" s="8" t="s">
        <v>37</v>
      </c>
      <c r="Z23" s="25" t="s">
        <v>62</v>
      </c>
      <c r="AA23" s="25" t="s">
        <v>63</v>
      </c>
      <c r="AB23" s="8" t="s">
        <v>64</v>
      </c>
      <c r="AC23" s="9" t="s">
        <v>43</v>
      </c>
    </row>
    <row r="24" spans="1:29" ht="188.5" customHeight="1">
      <c r="A24" s="15" t="s">
        <v>31</v>
      </c>
      <c r="B24" s="12" t="s">
        <v>32</v>
      </c>
      <c r="C24" s="12" t="s">
        <v>44</v>
      </c>
      <c r="D24" s="12" t="s">
        <v>55</v>
      </c>
      <c r="E24" s="44" t="s">
        <v>148</v>
      </c>
      <c r="F24" s="45"/>
      <c r="G24" s="46" t="s">
        <v>149</v>
      </c>
      <c r="H24" s="47"/>
      <c r="I24" s="27" t="s">
        <v>35</v>
      </c>
      <c r="J24" s="28" t="str">
        <f t="shared" si="8"/>
        <v>3</v>
      </c>
      <c r="K24" s="27" t="s">
        <v>36</v>
      </c>
      <c r="L24" s="28" t="str">
        <f t="shared" si="9"/>
        <v>2</v>
      </c>
      <c r="M24" s="28">
        <f t="shared" si="2"/>
        <v>5</v>
      </c>
      <c r="N24" s="14" t="str">
        <f t="shared" si="10"/>
        <v>Riesgo Medio</v>
      </c>
      <c r="O24" s="8" t="s">
        <v>47</v>
      </c>
      <c r="P24" s="46" t="s">
        <v>237</v>
      </c>
      <c r="Q24" s="47"/>
      <c r="R24" s="27" t="s">
        <v>38</v>
      </c>
      <c r="S24" s="28" t="str">
        <f t="shared" si="11"/>
        <v>2</v>
      </c>
      <c r="T24" s="27" t="s">
        <v>36</v>
      </c>
      <c r="U24" s="28" t="str">
        <f t="shared" si="12"/>
        <v>2</v>
      </c>
      <c r="V24" s="11">
        <f t="shared" si="13"/>
        <v>4</v>
      </c>
      <c r="W24" s="14" t="str">
        <f t="shared" si="14"/>
        <v>Riesgo Bajo</v>
      </c>
      <c r="X24" s="8" t="s">
        <v>39</v>
      </c>
      <c r="Y24" s="8" t="s">
        <v>47</v>
      </c>
      <c r="Z24" s="25" t="s">
        <v>62</v>
      </c>
      <c r="AA24" s="25" t="s">
        <v>145</v>
      </c>
      <c r="AB24" s="8" t="s">
        <v>238</v>
      </c>
      <c r="AC24" s="9" t="s">
        <v>43</v>
      </c>
    </row>
    <row r="25" spans="1:29" ht="93.75" customHeight="1">
      <c r="A25" s="15" t="s">
        <v>31</v>
      </c>
      <c r="B25" s="12" t="s">
        <v>32</v>
      </c>
      <c r="C25" s="12" t="s">
        <v>44</v>
      </c>
      <c r="D25" s="12" t="s">
        <v>55</v>
      </c>
      <c r="E25" s="44" t="s">
        <v>150</v>
      </c>
      <c r="F25" s="45"/>
      <c r="G25" s="46" t="s">
        <v>151</v>
      </c>
      <c r="H25" s="47"/>
      <c r="I25" s="27" t="s">
        <v>35</v>
      </c>
      <c r="J25" s="28" t="str">
        <f t="shared" si="8"/>
        <v>3</v>
      </c>
      <c r="K25" s="27" t="s">
        <v>46</v>
      </c>
      <c r="L25" s="28" t="str">
        <f t="shared" si="9"/>
        <v>3</v>
      </c>
      <c r="M25" s="28">
        <f t="shared" si="2"/>
        <v>6</v>
      </c>
      <c r="N25" s="14" t="str">
        <f t="shared" si="10"/>
        <v>Riesgo Alto</v>
      </c>
      <c r="O25" s="8" t="s">
        <v>47</v>
      </c>
      <c r="P25" s="46" t="s">
        <v>152</v>
      </c>
      <c r="Q25" s="47"/>
      <c r="R25" s="27" t="s">
        <v>38</v>
      </c>
      <c r="S25" s="28" t="str">
        <f t="shared" si="11"/>
        <v>2</v>
      </c>
      <c r="T25" s="27" t="s">
        <v>36</v>
      </c>
      <c r="U25" s="28" t="str">
        <f t="shared" si="12"/>
        <v>2</v>
      </c>
      <c r="V25" s="11">
        <f t="shared" si="13"/>
        <v>4</v>
      </c>
      <c r="W25" s="14" t="str">
        <f t="shared" si="14"/>
        <v>Riesgo Bajo</v>
      </c>
      <c r="X25" s="8" t="s">
        <v>39</v>
      </c>
      <c r="Y25" s="8" t="s">
        <v>47</v>
      </c>
      <c r="Z25" s="25" t="s">
        <v>48</v>
      </c>
      <c r="AA25" s="25" t="s">
        <v>49</v>
      </c>
      <c r="AB25" s="8" t="s">
        <v>153</v>
      </c>
      <c r="AC25" s="9" t="s">
        <v>43</v>
      </c>
    </row>
    <row r="26" spans="1:29" ht="93" customHeight="1">
      <c r="A26" s="15" t="s">
        <v>31</v>
      </c>
      <c r="B26" s="13" t="s">
        <v>32</v>
      </c>
      <c r="C26" s="12" t="s">
        <v>44</v>
      </c>
      <c r="D26" s="12" t="s">
        <v>55</v>
      </c>
      <c r="E26" s="44" t="s">
        <v>242</v>
      </c>
      <c r="F26" s="45"/>
      <c r="G26" s="46" t="s">
        <v>154</v>
      </c>
      <c r="H26" s="47"/>
      <c r="I26" s="27" t="s">
        <v>35</v>
      </c>
      <c r="J26" s="28" t="str">
        <f t="shared" si="8"/>
        <v>3</v>
      </c>
      <c r="K26" s="27" t="s">
        <v>36</v>
      </c>
      <c r="L26" s="28" t="str">
        <f t="shared" si="9"/>
        <v>2</v>
      </c>
      <c r="M26" s="28">
        <f t="shared" si="2"/>
        <v>5</v>
      </c>
      <c r="N26" s="14" t="str">
        <f t="shared" si="10"/>
        <v>Riesgo Medio</v>
      </c>
      <c r="O26" s="8" t="s">
        <v>47</v>
      </c>
      <c r="P26" s="46" t="s">
        <v>243</v>
      </c>
      <c r="Q26" s="47"/>
      <c r="R26" s="27" t="s">
        <v>38</v>
      </c>
      <c r="S26" s="28" t="str">
        <f t="shared" si="11"/>
        <v>2</v>
      </c>
      <c r="T26" s="27" t="s">
        <v>36</v>
      </c>
      <c r="U26" s="28" t="str">
        <f t="shared" si="12"/>
        <v>2</v>
      </c>
      <c r="V26" s="11">
        <f t="shared" si="13"/>
        <v>4</v>
      </c>
      <c r="W26" s="14" t="str">
        <f t="shared" si="14"/>
        <v>Riesgo Bajo</v>
      </c>
      <c r="X26" s="8" t="s">
        <v>39</v>
      </c>
      <c r="Y26" s="8" t="s">
        <v>47</v>
      </c>
      <c r="Z26" s="25" t="s">
        <v>48</v>
      </c>
      <c r="AA26" s="25" t="s">
        <v>49</v>
      </c>
      <c r="AB26" s="8" t="s">
        <v>153</v>
      </c>
      <c r="AC26" s="9" t="s">
        <v>43</v>
      </c>
    </row>
    <row r="27" spans="1:29" ht="93" customHeight="1">
      <c r="A27" s="15" t="s">
        <v>31</v>
      </c>
      <c r="B27" s="13" t="s">
        <v>32</v>
      </c>
      <c r="C27" s="12" t="s">
        <v>44</v>
      </c>
      <c r="D27" s="12" t="s">
        <v>55</v>
      </c>
      <c r="E27" s="51" t="s">
        <v>155</v>
      </c>
      <c r="F27" s="51"/>
      <c r="G27" s="51" t="s">
        <v>156</v>
      </c>
      <c r="H27" s="51"/>
      <c r="I27" s="27" t="s">
        <v>35</v>
      </c>
      <c r="J27" s="28" t="str">
        <f t="shared" si="8"/>
        <v>3</v>
      </c>
      <c r="K27" s="27" t="s">
        <v>36</v>
      </c>
      <c r="L27" s="28" t="str">
        <f t="shared" si="9"/>
        <v>2</v>
      </c>
      <c r="M27" s="28">
        <f t="shared" si="2"/>
        <v>5</v>
      </c>
      <c r="N27" s="14" t="str">
        <f t="shared" si="10"/>
        <v>Riesgo Medio</v>
      </c>
      <c r="O27" s="8" t="s">
        <v>47</v>
      </c>
      <c r="P27" s="51" t="s">
        <v>244</v>
      </c>
      <c r="Q27" s="51"/>
      <c r="R27" s="27" t="s">
        <v>38</v>
      </c>
      <c r="S27" s="28" t="str">
        <f t="shared" si="11"/>
        <v>2</v>
      </c>
      <c r="T27" s="27" t="s">
        <v>36</v>
      </c>
      <c r="U27" s="28" t="str">
        <f t="shared" si="12"/>
        <v>2</v>
      </c>
      <c r="V27" s="11">
        <f t="shared" si="13"/>
        <v>4</v>
      </c>
      <c r="W27" s="14" t="str">
        <f t="shared" si="14"/>
        <v>Riesgo Bajo</v>
      </c>
      <c r="X27" s="10" t="s">
        <v>39</v>
      </c>
      <c r="Y27" s="8" t="s">
        <v>47</v>
      </c>
      <c r="Z27" s="25" t="s">
        <v>48</v>
      </c>
      <c r="AA27" s="25" t="s">
        <v>157</v>
      </c>
      <c r="AB27" s="8" t="s">
        <v>153</v>
      </c>
      <c r="AC27" s="9" t="s">
        <v>43</v>
      </c>
    </row>
    <row r="28" spans="1:29" ht="93" customHeight="1">
      <c r="A28" s="15" t="s">
        <v>31</v>
      </c>
      <c r="B28" s="13" t="s">
        <v>32</v>
      </c>
      <c r="C28" s="12" t="s">
        <v>44</v>
      </c>
      <c r="D28" s="12" t="s">
        <v>55</v>
      </c>
      <c r="E28" s="49" t="s">
        <v>158</v>
      </c>
      <c r="F28" s="50"/>
      <c r="G28" s="46" t="s">
        <v>159</v>
      </c>
      <c r="H28" s="47"/>
      <c r="I28" s="27" t="s">
        <v>35</v>
      </c>
      <c r="J28" s="28" t="str">
        <f t="shared" si="8"/>
        <v>3</v>
      </c>
      <c r="K28" s="27" t="s">
        <v>46</v>
      </c>
      <c r="L28" s="28" t="str">
        <f t="shared" si="9"/>
        <v>3</v>
      </c>
      <c r="M28" s="28">
        <f t="shared" si="2"/>
        <v>6</v>
      </c>
      <c r="N28" s="14" t="str">
        <f t="shared" si="10"/>
        <v>Riesgo Alto</v>
      </c>
      <c r="O28" s="8" t="s">
        <v>47</v>
      </c>
      <c r="P28" s="46" t="s">
        <v>160</v>
      </c>
      <c r="Q28" s="47"/>
      <c r="R28" s="27" t="s">
        <v>38</v>
      </c>
      <c r="S28" s="28" t="str">
        <f t="shared" si="11"/>
        <v>2</v>
      </c>
      <c r="T28" s="27" t="s">
        <v>36</v>
      </c>
      <c r="U28" s="28" t="str">
        <f t="shared" si="12"/>
        <v>2</v>
      </c>
      <c r="V28" s="11">
        <f t="shared" si="13"/>
        <v>4</v>
      </c>
      <c r="W28" s="14" t="str">
        <f t="shared" si="14"/>
        <v>Riesgo Bajo</v>
      </c>
      <c r="X28" s="8" t="s">
        <v>39</v>
      </c>
      <c r="Y28" s="8" t="s">
        <v>47</v>
      </c>
      <c r="Z28" s="25" t="s">
        <v>62</v>
      </c>
      <c r="AA28" s="25" t="s">
        <v>157</v>
      </c>
      <c r="AB28" s="8" t="s">
        <v>153</v>
      </c>
      <c r="AC28" s="9" t="s">
        <v>43</v>
      </c>
    </row>
    <row r="29" spans="1:29" ht="93" customHeight="1">
      <c r="A29" s="15" t="s">
        <v>31</v>
      </c>
      <c r="B29" s="13" t="s">
        <v>32</v>
      </c>
      <c r="C29" s="12" t="s">
        <v>44</v>
      </c>
      <c r="D29" s="12" t="s">
        <v>55</v>
      </c>
      <c r="E29" s="44" t="s">
        <v>161</v>
      </c>
      <c r="F29" s="45"/>
      <c r="G29" s="46" t="s">
        <v>162</v>
      </c>
      <c r="H29" s="47"/>
      <c r="I29" s="27" t="s">
        <v>38</v>
      </c>
      <c r="J29" s="28" t="str">
        <f t="shared" si="8"/>
        <v>2</v>
      </c>
      <c r="K29" s="27" t="s">
        <v>46</v>
      </c>
      <c r="L29" s="28" t="str">
        <f t="shared" si="9"/>
        <v>3</v>
      </c>
      <c r="M29" s="28">
        <f t="shared" si="2"/>
        <v>5</v>
      </c>
      <c r="N29" s="14" t="str">
        <f t="shared" si="10"/>
        <v>Riesgo Medio</v>
      </c>
      <c r="O29" s="8" t="s">
        <v>47</v>
      </c>
      <c r="P29" s="46" t="s">
        <v>163</v>
      </c>
      <c r="Q29" s="47"/>
      <c r="R29" s="27" t="s">
        <v>38</v>
      </c>
      <c r="S29" s="28" t="str">
        <f t="shared" si="11"/>
        <v>2</v>
      </c>
      <c r="T29" s="27" t="s">
        <v>52</v>
      </c>
      <c r="U29" s="28" t="str">
        <f t="shared" si="12"/>
        <v>1</v>
      </c>
      <c r="V29" s="11">
        <f t="shared" si="13"/>
        <v>3</v>
      </c>
      <c r="W29" s="14" t="str">
        <f t="shared" si="14"/>
        <v>Riesgo Bajo</v>
      </c>
      <c r="X29" s="8" t="s">
        <v>39</v>
      </c>
      <c r="Y29" s="8" t="s">
        <v>47</v>
      </c>
      <c r="Z29" s="25" t="s">
        <v>48</v>
      </c>
      <c r="AA29" s="25" t="s">
        <v>145</v>
      </c>
      <c r="AB29" s="8" t="s">
        <v>164</v>
      </c>
      <c r="AC29" s="9" t="s">
        <v>43</v>
      </c>
    </row>
    <row r="30" spans="1:29" ht="93" customHeight="1">
      <c r="A30" s="15" t="s">
        <v>59</v>
      </c>
      <c r="B30" s="13" t="s">
        <v>32</v>
      </c>
      <c r="C30" s="12" t="s">
        <v>44</v>
      </c>
      <c r="D30" s="12" t="s">
        <v>55</v>
      </c>
      <c r="E30" s="44" t="s">
        <v>165</v>
      </c>
      <c r="F30" s="45"/>
      <c r="G30" s="46" t="s">
        <v>166</v>
      </c>
      <c r="H30" s="47"/>
      <c r="I30" s="27" t="s">
        <v>38</v>
      </c>
      <c r="J30" s="28" t="str">
        <f t="shared" si="8"/>
        <v>2</v>
      </c>
      <c r="K30" s="27" t="s">
        <v>46</v>
      </c>
      <c r="L30" s="28" t="str">
        <f t="shared" si="9"/>
        <v>3</v>
      </c>
      <c r="M30" s="28">
        <f t="shared" si="2"/>
        <v>5</v>
      </c>
      <c r="N30" s="14" t="str">
        <f t="shared" si="10"/>
        <v>Riesgo Medio</v>
      </c>
      <c r="O30" s="8" t="s">
        <v>47</v>
      </c>
      <c r="P30" s="46" t="s">
        <v>167</v>
      </c>
      <c r="Q30" s="47"/>
      <c r="R30" s="27" t="s">
        <v>38</v>
      </c>
      <c r="S30" s="28" t="str">
        <f t="shared" si="11"/>
        <v>2</v>
      </c>
      <c r="T30" s="27" t="s">
        <v>52</v>
      </c>
      <c r="U30" s="28" t="str">
        <f t="shared" si="12"/>
        <v>1</v>
      </c>
      <c r="V30" s="11">
        <f t="shared" si="13"/>
        <v>3</v>
      </c>
      <c r="W30" s="14" t="str">
        <f t="shared" si="14"/>
        <v>Riesgo Bajo</v>
      </c>
      <c r="X30" s="8" t="s">
        <v>39</v>
      </c>
      <c r="Y30" s="8" t="s">
        <v>47</v>
      </c>
      <c r="Z30" s="25" t="s">
        <v>62</v>
      </c>
      <c r="AA30" s="25" t="s">
        <v>157</v>
      </c>
      <c r="AB30" s="8" t="s">
        <v>168</v>
      </c>
      <c r="AC30" s="9" t="s">
        <v>43</v>
      </c>
    </row>
    <row r="31" spans="1:29" ht="106.5" customHeight="1">
      <c r="A31" s="15" t="s">
        <v>31</v>
      </c>
      <c r="B31" s="13" t="s">
        <v>65</v>
      </c>
      <c r="C31" s="12" t="s">
        <v>80</v>
      </c>
      <c r="D31" s="12" t="s">
        <v>55</v>
      </c>
      <c r="E31" s="44" t="s">
        <v>169</v>
      </c>
      <c r="F31" s="45"/>
      <c r="G31" s="46" t="s">
        <v>170</v>
      </c>
      <c r="H31" s="47"/>
      <c r="I31" s="27" t="s">
        <v>35</v>
      </c>
      <c r="J31" s="28" t="str">
        <f t="shared" ref="J31" si="15">IF(I31="Raro","1",IF(I31="Improbable","2",IF(I31="Posible","3",IF(I31="Probable","4",IF(I31="Casi cierto","5","0")))))</f>
        <v>3</v>
      </c>
      <c r="K31" s="27" t="s">
        <v>46</v>
      </c>
      <c r="L31" s="28" t="str">
        <f t="shared" ref="L31" si="16">IF(K31="INSIGNIFICANTE","1",IF(K31="MENOR","2",IF(K31="MODERADO","3",IF(K31="MAYOR","4",IF(K31="CATASTRÓFICO","5","0")))))</f>
        <v>3</v>
      </c>
      <c r="M31" s="28">
        <f t="shared" ref="M31" si="17">+J31+L31</f>
        <v>6</v>
      </c>
      <c r="N31" s="14" t="str">
        <f t="shared" ref="N31" si="18">IF(M31=0," ",IF(M31&lt;=4,"Riesgo Bajo",IF(M31&lt;=5,"Riesgo Medio",IF(M31&lt;=7,"Riesgo Alto",IF(M31&lt;=10,"Riesgo Extremo","No Disponible")))))</f>
        <v>Riesgo Alto</v>
      </c>
      <c r="O31" s="8" t="s">
        <v>171</v>
      </c>
      <c r="P31" s="46" t="s">
        <v>172</v>
      </c>
      <c r="Q31" s="47"/>
      <c r="R31" s="27" t="s">
        <v>38</v>
      </c>
      <c r="S31" s="28" t="str">
        <f t="shared" ref="S31" si="19">IF(R31="Raro","1",IF(R31="Improbable","2",IF(R31="Posible","3",IF(R31="Probable","4",IF(R31="Casi cierto","5","0")))))</f>
        <v>2</v>
      </c>
      <c r="T31" s="27" t="s">
        <v>36</v>
      </c>
      <c r="U31" s="28" t="str">
        <f t="shared" ref="U31" si="20">IF(T31="INSIGNIFICANTE","1",IF(T31="MENOR","2",IF(T31="MODERADO","3",IF(T31="MAYOR","4",IF(T31="CATASTRÓFICO","5","0")))))</f>
        <v>2</v>
      </c>
      <c r="V31" s="11">
        <f t="shared" ref="V31" si="21">S31+U31</f>
        <v>4</v>
      </c>
      <c r="W31" s="14" t="str">
        <f t="shared" ref="W31" si="22">IF(V31=0," ",IF(V31&lt;=4,"Riesgo Bajo",IF(V31&lt;=5,"Riesgo Medio",IF(V31&lt;=7,"Riesgo Alto",IF(V31&lt;=10,"Riesgo Extremo","No Disponible")))))</f>
        <v>Riesgo Bajo</v>
      </c>
      <c r="X31" s="8" t="s">
        <v>39</v>
      </c>
      <c r="Y31" s="8" t="s">
        <v>171</v>
      </c>
      <c r="Z31" s="25" t="s">
        <v>173</v>
      </c>
      <c r="AA31" s="25" t="s">
        <v>174</v>
      </c>
      <c r="AB31" s="8" t="s">
        <v>175</v>
      </c>
      <c r="AC31" s="9" t="s">
        <v>176</v>
      </c>
    </row>
    <row r="32" spans="1:29" ht="101.5" customHeight="1">
      <c r="A32" s="15" t="s">
        <v>31</v>
      </c>
      <c r="B32" s="13" t="s">
        <v>32</v>
      </c>
      <c r="C32" s="12" t="s">
        <v>82</v>
      </c>
      <c r="D32" s="12" t="s">
        <v>50</v>
      </c>
      <c r="E32" s="44" t="s">
        <v>177</v>
      </c>
      <c r="F32" s="45"/>
      <c r="G32" s="46" t="s">
        <v>178</v>
      </c>
      <c r="H32" s="47"/>
      <c r="I32" s="27" t="s">
        <v>35</v>
      </c>
      <c r="J32" s="28" t="str">
        <f t="shared" ref="J32" si="23">IF(I32="Raro","1",IF(I32="Improbable","2",IF(I32="Posible","3",IF(I32="Probable","4",IF(I32="Casi cierto","5","0")))))</f>
        <v>3</v>
      </c>
      <c r="K32" s="27" t="s">
        <v>58</v>
      </c>
      <c r="L32" s="28" t="str">
        <f t="shared" ref="L32" si="24">IF(K32="INSIGNIFICANTE","1",IF(K32="MENOR","2",IF(K32="MODERADO","3",IF(K32="MAYOR","4",IF(K32="CATASTRÓFICO","5","0")))))</f>
        <v>4</v>
      </c>
      <c r="M32" s="28">
        <f t="shared" ref="M32" si="25">+J32+L32</f>
        <v>7</v>
      </c>
      <c r="N32" s="14" t="str">
        <f t="shared" ref="N32" si="26">IF(M32=0," ",IF(M32&lt;=4,"Riesgo Bajo",IF(M32&lt;=5,"Riesgo Medio",IF(M32&lt;=7,"Riesgo Alto",IF(M32&lt;=10,"Riesgo Extremo","No Disponible")))))</f>
        <v>Riesgo Alto</v>
      </c>
      <c r="O32" s="8" t="s">
        <v>119</v>
      </c>
      <c r="P32" s="46" t="s">
        <v>179</v>
      </c>
      <c r="Q32" s="47"/>
      <c r="R32" s="27" t="s">
        <v>38</v>
      </c>
      <c r="S32" s="28" t="str">
        <f t="shared" ref="S32" si="27">IF(R32="Raro","1",IF(R32="Improbable","2",IF(R32="Posible","3",IF(R32="Probable","4",IF(R32="Casi cierto","5","0")))))</f>
        <v>2</v>
      </c>
      <c r="T32" s="27" t="s">
        <v>46</v>
      </c>
      <c r="U32" s="28" t="str">
        <f t="shared" ref="U32" si="28">IF(T32="INSIGNIFICANTE","1",IF(T32="MENOR","2",IF(T32="MODERADO","3",IF(T32="MAYOR","4",IF(T32="CATASTRÓFICO","5","0")))))</f>
        <v>3</v>
      </c>
      <c r="V32" s="11">
        <f t="shared" ref="V32" si="29">S32+U32</f>
        <v>5</v>
      </c>
      <c r="W32" s="14" t="str">
        <f t="shared" ref="W32" si="30">IF(V32=0," ",IF(V32&lt;=4,"Riesgo Bajo",IF(V32&lt;=5,"Riesgo Medio",IF(V32&lt;=7,"Riesgo Alto",IF(V32&lt;=10,"Riesgo Extremo","No Disponible")))))</f>
        <v>Riesgo Medio</v>
      </c>
      <c r="X32" s="8" t="s">
        <v>39</v>
      </c>
      <c r="Y32" s="8" t="s">
        <v>171</v>
      </c>
      <c r="Z32" s="25" t="s">
        <v>180</v>
      </c>
      <c r="AA32" s="25" t="s">
        <v>181</v>
      </c>
      <c r="AB32" s="8" t="s">
        <v>182</v>
      </c>
      <c r="AC32" s="9" t="s">
        <v>183</v>
      </c>
    </row>
    <row r="33" spans="1:29" ht="94" customHeight="1">
      <c r="A33" s="15" t="s">
        <v>59</v>
      </c>
      <c r="B33" s="13" t="s">
        <v>32</v>
      </c>
      <c r="C33" s="12" t="s">
        <v>44</v>
      </c>
      <c r="D33" s="12" t="s">
        <v>55</v>
      </c>
      <c r="E33" s="44" t="s">
        <v>184</v>
      </c>
      <c r="F33" s="45"/>
      <c r="G33" s="46" t="s">
        <v>185</v>
      </c>
      <c r="H33" s="47"/>
      <c r="I33" s="27" t="s">
        <v>35</v>
      </c>
      <c r="J33" s="28" t="str">
        <f t="shared" ref="J33" si="31">IF(I33="Raro","1",IF(I33="Improbable","2",IF(I33="Posible","3",IF(I33="Probable","4",IF(I33="Casi cierto","5","0")))))</f>
        <v>3</v>
      </c>
      <c r="K33" s="27" t="s">
        <v>58</v>
      </c>
      <c r="L33" s="28" t="str">
        <f t="shared" ref="L33" si="32">IF(K33="INSIGNIFICANTE","1",IF(K33="MENOR","2",IF(K33="MODERADO","3",IF(K33="MAYOR","4",IF(K33="CATASTRÓFICO","5","0")))))</f>
        <v>4</v>
      </c>
      <c r="M33" s="28">
        <f t="shared" ref="M33" si="33">+J33+L33</f>
        <v>7</v>
      </c>
      <c r="N33" s="14" t="str">
        <f t="shared" ref="N33" si="34">IF(M33=0," ",IF(M33&lt;=4,"Riesgo Bajo",IF(M33&lt;=5,"Riesgo Medio",IF(M33&lt;=7,"Riesgo Alto",IF(M33&lt;=10,"Riesgo Extremo","No Disponible")))))</f>
        <v>Riesgo Alto</v>
      </c>
      <c r="O33" s="8" t="s">
        <v>47</v>
      </c>
      <c r="P33" s="46" t="s">
        <v>186</v>
      </c>
      <c r="Q33" s="47"/>
      <c r="R33" s="27" t="s">
        <v>38</v>
      </c>
      <c r="S33" s="28" t="str">
        <f t="shared" ref="S33" si="35">IF(R33="Raro","1",IF(R33="Improbable","2",IF(R33="Posible","3",IF(R33="Probable","4",IF(R33="Casi cierto","5","0")))))</f>
        <v>2</v>
      </c>
      <c r="T33" s="27" t="s">
        <v>46</v>
      </c>
      <c r="U33" s="28" t="str">
        <f t="shared" ref="U33" si="36">IF(T33="INSIGNIFICANTE","1",IF(T33="MENOR","2",IF(T33="MODERADO","3",IF(T33="MAYOR","4",IF(T33="CATASTRÓFICO","5","0")))))</f>
        <v>3</v>
      </c>
      <c r="V33" s="11">
        <f t="shared" ref="V33" si="37">S33+U33</f>
        <v>5</v>
      </c>
      <c r="W33" s="14" t="str">
        <f t="shared" ref="W33" si="38">IF(V33=0," ",IF(V33&lt;=4,"Riesgo Bajo",IF(V33&lt;=5,"Riesgo Medio",IF(V33&lt;=7,"Riesgo Alto",IF(V33&lt;=10,"Riesgo Extremo","No Disponible")))))</f>
        <v>Riesgo Medio</v>
      </c>
      <c r="X33" s="8" t="s">
        <v>39</v>
      </c>
      <c r="Y33" s="8" t="s">
        <v>47</v>
      </c>
      <c r="Z33" s="25" t="s">
        <v>62</v>
      </c>
      <c r="AA33" s="25" t="s">
        <v>157</v>
      </c>
      <c r="AB33" s="8" t="s">
        <v>187</v>
      </c>
      <c r="AC33" s="9" t="s">
        <v>188</v>
      </c>
    </row>
    <row r="34" spans="1:29" ht="84">
      <c r="A34" s="15" t="s">
        <v>59</v>
      </c>
      <c r="B34" s="13" t="s">
        <v>32</v>
      </c>
      <c r="C34" s="12" t="s">
        <v>44</v>
      </c>
      <c r="D34" s="12" t="s">
        <v>55</v>
      </c>
      <c r="E34" s="44" t="s">
        <v>194</v>
      </c>
      <c r="F34" s="45"/>
      <c r="G34" s="46" t="s">
        <v>189</v>
      </c>
      <c r="H34" s="47"/>
      <c r="I34" s="27" t="s">
        <v>35</v>
      </c>
      <c r="J34" s="28" t="str">
        <f t="shared" ref="J34" si="39">IF(I34="Raro","1",IF(I34="Improbable","2",IF(I34="Posible","3",IF(I34="Probable","4",IF(I34="Casi cierto","5","0")))))</f>
        <v>3</v>
      </c>
      <c r="K34" s="27" t="s">
        <v>46</v>
      </c>
      <c r="L34" s="28" t="str">
        <f t="shared" ref="L34" si="40">IF(K34="INSIGNIFICANTE","1",IF(K34="MENOR","2",IF(K34="MODERADO","3",IF(K34="MAYOR","4",IF(K34="CATASTRÓFICO","5","0")))))</f>
        <v>3</v>
      </c>
      <c r="M34" s="28">
        <f t="shared" ref="M34" si="41">+J34+L34</f>
        <v>6</v>
      </c>
      <c r="N34" s="14" t="str">
        <f t="shared" ref="N34" si="42">IF(M34=0," ",IF(M34&lt;=4,"Riesgo Bajo",IF(M34&lt;=5,"Riesgo Medio",IF(M34&lt;=7,"Riesgo Alto",IF(M34&lt;=10,"Riesgo Extremo","No Disponible")))))</f>
        <v>Riesgo Alto</v>
      </c>
      <c r="O34" s="8" t="s">
        <v>47</v>
      </c>
      <c r="P34" s="46" t="s">
        <v>190</v>
      </c>
      <c r="Q34" s="47"/>
      <c r="R34" s="27" t="s">
        <v>38</v>
      </c>
      <c r="S34" s="28" t="str">
        <f t="shared" ref="S34" si="43">IF(R34="Raro","1",IF(R34="Improbable","2",IF(R34="Posible","3",IF(R34="Probable","4",IF(R34="Casi cierto","5","0")))))</f>
        <v>2</v>
      </c>
      <c r="T34" s="27" t="s">
        <v>36</v>
      </c>
      <c r="U34" s="28" t="str">
        <f t="shared" ref="U34" si="44">IF(T34="INSIGNIFICANTE","1",IF(T34="MENOR","2",IF(T34="MODERADO","3",IF(T34="MAYOR","4",IF(T34="CATASTRÓFICO","5","0")))))</f>
        <v>2</v>
      </c>
      <c r="V34" s="11">
        <f t="shared" ref="V34" si="45">S34+U34</f>
        <v>4</v>
      </c>
      <c r="W34" s="14" t="str">
        <f t="shared" ref="W34" si="46">IF(V34=0," ",IF(V34&lt;=4,"Riesgo Bajo",IF(V34&lt;=5,"Riesgo Medio",IF(V34&lt;=7,"Riesgo Alto",IF(V34&lt;=10,"Riesgo Extremo","No Disponible")))))</f>
        <v>Riesgo Bajo</v>
      </c>
      <c r="X34" s="8" t="s">
        <v>39</v>
      </c>
      <c r="Y34" s="8" t="s">
        <v>47</v>
      </c>
      <c r="Z34" s="25" t="s">
        <v>62</v>
      </c>
      <c r="AA34" s="25" t="s">
        <v>157</v>
      </c>
      <c r="AB34" s="8" t="s">
        <v>191</v>
      </c>
      <c r="AC34" s="9" t="s">
        <v>192</v>
      </c>
    </row>
    <row r="35" spans="1:29" ht="66">
      <c r="A35" s="15" t="s">
        <v>59</v>
      </c>
      <c r="B35" s="13" t="s">
        <v>32</v>
      </c>
      <c r="C35" s="12" t="s">
        <v>44</v>
      </c>
      <c r="D35" s="12" t="s">
        <v>45</v>
      </c>
      <c r="E35" s="44" t="s">
        <v>193</v>
      </c>
      <c r="F35" s="45"/>
      <c r="G35" s="46" t="s">
        <v>195</v>
      </c>
      <c r="H35" s="47"/>
      <c r="I35" s="27" t="s">
        <v>35</v>
      </c>
      <c r="J35" s="28" t="str">
        <f t="shared" ref="J35" si="47">IF(I35="Raro","1",IF(I35="Improbable","2",IF(I35="Posible","3",IF(I35="Probable","4",IF(I35="Casi cierto","5","0")))))</f>
        <v>3</v>
      </c>
      <c r="K35" s="27" t="s">
        <v>58</v>
      </c>
      <c r="L35" s="28" t="str">
        <f t="shared" ref="L35" si="48">IF(K35="INSIGNIFICANTE","1",IF(K35="MENOR","2",IF(K35="MODERADO","3",IF(K35="MAYOR","4",IF(K35="CATASTRÓFICO","5","0")))))</f>
        <v>4</v>
      </c>
      <c r="M35" s="28">
        <f t="shared" ref="M35" si="49">+J35+L35</f>
        <v>7</v>
      </c>
      <c r="N35" s="14" t="str">
        <f t="shared" ref="N35" si="50">IF(M35=0," ",IF(M35&lt;=4,"Riesgo Bajo",IF(M35&lt;=5,"Riesgo Medio",IF(M35&lt;=7,"Riesgo Alto",IF(M35&lt;=10,"Riesgo Extremo","No Disponible")))))</f>
        <v>Riesgo Alto</v>
      </c>
      <c r="O35" s="8" t="s">
        <v>119</v>
      </c>
      <c r="P35" s="46" t="s">
        <v>196</v>
      </c>
      <c r="Q35" s="47"/>
      <c r="R35" s="27" t="s">
        <v>38</v>
      </c>
      <c r="S35" s="28" t="str">
        <f t="shared" ref="S35" si="51">IF(R35="Raro","1",IF(R35="Improbable","2",IF(R35="Posible","3",IF(R35="Probable","4",IF(R35="Casi cierto","5","0")))))</f>
        <v>2</v>
      </c>
      <c r="T35" s="27" t="s">
        <v>46</v>
      </c>
      <c r="U35" s="28" t="str">
        <f t="shared" ref="U35" si="52">IF(T35="INSIGNIFICANTE","1",IF(T35="MENOR","2",IF(T35="MODERADO","3",IF(T35="MAYOR","4",IF(T35="CATASTRÓFICO","5","0")))))</f>
        <v>3</v>
      </c>
      <c r="V35" s="11">
        <f t="shared" ref="V35" si="53">S35+U35</f>
        <v>5</v>
      </c>
      <c r="W35" s="14" t="str">
        <f t="shared" ref="W35" si="54">IF(V35=0," ",IF(V35&lt;=4,"Riesgo Bajo",IF(V35&lt;=5,"Riesgo Medio",IF(V35&lt;=7,"Riesgo Alto",IF(V35&lt;=10,"Riesgo Extremo","No Disponible")))))</f>
        <v>Riesgo Medio</v>
      </c>
      <c r="X35" s="8" t="s">
        <v>39</v>
      </c>
      <c r="Y35" s="8" t="s">
        <v>119</v>
      </c>
      <c r="Z35" s="25" t="s">
        <v>62</v>
      </c>
      <c r="AA35" s="25" t="s">
        <v>157</v>
      </c>
      <c r="AB35" s="8" t="s">
        <v>197</v>
      </c>
      <c r="AC35" s="9" t="s">
        <v>43</v>
      </c>
    </row>
    <row r="36" spans="1:29" ht="72.5">
      <c r="A36" s="15" t="s">
        <v>31</v>
      </c>
      <c r="B36" s="13" t="s">
        <v>65</v>
      </c>
      <c r="C36" s="12" t="s">
        <v>44</v>
      </c>
      <c r="D36" s="12" t="s">
        <v>56</v>
      </c>
      <c r="E36" s="44" t="s">
        <v>198</v>
      </c>
      <c r="F36" s="45"/>
      <c r="G36" s="46" t="s">
        <v>205</v>
      </c>
      <c r="H36" s="47"/>
      <c r="I36" s="27" t="s">
        <v>38</v>
      </c>
      <c r="J36" s="28" t="str">
        <f t="shared" ref="J36" si="55">IF(I36="Raro","1",IF(I36="Improbable","2",IF(I36="Posible","3",IF(I36="Probable","4",IF(I36="Casi cierto","5","0")))))</f>
        <v>2</v>
      </c>
      <c r="K36" s="27" t="s">
        <v>58</v>
      </c>
      <c r="L36" s="28" t="str">
        <f t="shared" ref="L36" si="56">IF(K36="INSIGNIFICANTE","1",IF(K36="MENOR","2",IF(K36="MODERADO","3",IF(K36="MAYOR","4",IF(K36="CATASTRÓFICO","5","0")))))</f>
        <v>4</v>
      </c>
      <c r="M36" s="28">
        <f t="shared" ref="M36" si="57">+J36+L36</f>
        <v>6</v>
      </c>
      <c r="N36" s="14" t="str">
        <f t="shared" ref="N36" si="58">IF(M36=0," ",IF(M36&lt;=4,"Riesgo Bajo",IF(M36&lt;=5,"Riesgo Medio",IF(M36&lt;=7,"Riesgo Alto",IF(M36&lt;=10,"Riesgo Extremo","No Disponible")))))</f>
        <v>Riesgo Alto</v>
      </c>
      <c r="O36" s="8" t="s">
        <v>119</v>
      </c>
      <c r="P36" s="46" t="s">
        <v>199</v>
      </c>
      <c r="Q36" s="47"/>
      <c r="R36" s="27" t="s">
        <v>61</v>
      </c>
      <c r="S36" s="28" t="str">
        <f t="shared" ref="S36" si="59">IF(R36="Raro","1",IF(R36="Improbable","2",IF(R36="Posible","3",IF(R36="Probable","4",IF(R36="Casi cierto","5","0")))))</f>
        <v>1</v>
      </c>
      <c r="T36" s="27" t="s">
        <v>46</v>
      </c>
      <c r="U36" s="28" t="str">
        <f t="shared" ref="U36" si="60">IF(T36="INSIGNIFICANTE","1",IF(T36="MENOR","2",IF(T36="MODERADO","3",IF(T36="MAYOR","4",IF(T36="CATASTRÓFICO","5","0")))))</f>
        <v>3</v>
      </c>
      <c r="V36" s="11">
        <f t="shared" ref="V36" si="61">S36+U36</f>
        <v>4</v>
      </c>
      <c r="W36" s="14" t="str">
        <f t="shared" ref="W36" si="62">IF(V36=0," ",IF(V36&lt;=4,"Riesgo Bajo",IF(V36&lt;=5,"Riesgo Medio",IF(V36&lt;=7,"Riesgo Alto",IF(V36&lt;=10,"Riesgo Extremo","No Disponible")))))</f>
        <v>Riesgo Bajo</v>
      </c>
      <c r="X36" s="8" t="s">
        <v>39</v>
      </c>
      <c r="Y36" s="8" t="s">
        <v>119</v>
      </c>
      <c r="Z36" s="25" t="s">
        <v>62</v>
      </c>
      <c r="AA36" s="25" t="s">
        <v>200</v>
      </c>
      <c r="AB36" s="8" t="s">
        <v>201</v>
      </c>
      <c r="AC36" s="9" t="s">
        <v>192</v>
      </c>
    </row>
    <row r="37" spans="1:29" ht="163" customHeight="1">
      <c r="A37" s="15" t="s">
        <v>31</v>
      </c>
      <c r="B37" s="13" t="s">
        <v>32</v>
      </c>
      <c r="C37" s="12" t="s">
        <v>44</v>
      </c>
      <c r="D37" s="12" t="s">
        <v>56</v>
      </c>
      <c r="E37" s="44" t="s">
        <v>203</v>
      </c>
      <c r="F37" s="45"/>
      <c r="G37" s="46" t="s">
        <v>204</v>
      </c>
      <c r="H37" s="47"/>
      <c r="I37" s="27" t="s">
        <v>35</v>
      </c>
      <c r="J37" s="28" t="str">
        <f t="shared" ref="J37" si="63">IF(I37="Raro","1",IF(I37="Improbable","2",IF(I37="Posible","3",IF(I37="Probable","4",IF(I37="Casi cierto","5","0")))))</f>
        <v>3</v>
      </c>
      <c r="K37" s="27" t="s">
        <v>58</v>
      </c>
      <c r="L37" s="28" t="str">
        <f t="shared" ref="L37" si="64">IF(K37="INSIGNIFICANTE","1",IF(K37="MENOR","2",IF(K37="MODERADO","3",IF(K37="MAYOR","4",IF(K37="CATASTRÓFICO","5","0")))))</f>
        <v>4</v>
      </c>
      <c r="M37" s="28">
        <f t="shared" ref="M37" si="65">+J37+L37</f>
        <v>7</v>
      </c>
      <c r="N37" s="14" t="str">
        <f t="shared" ref="N37" si="66">IF(M37=0," ",IF(M37&lt;=4,"Riesgo Bajo",IF(M37&lt;=5,"Riesgo Medio",IF(M37&lt;=7,"Riesgo Alto",IF(M37&lt;=10,"Riesgo Extremo","No Disponible")))))</f>
        <v>Riesgo Alto</v>
      </c>
      <c r="O37" s="8" t="s">
        <v>47</v>
      </c>
      <c r="P37" s="46" t="s">
        <v>206</v>
      </c>
      <c r="Q37" s="47"/>
      <c r="R37" s="27" t="s">
        <v>38</v>
      </c>
      <c r="S37" s="28" t="str">
        <f t="shared" ref="S37" si="67">IF(R37="Raro","1",IF(R37="Improbable","2",IF(R37="Posible","3",IF(R37="Probable","4",IF(R37="Casi cierto","5","0")))))</f>
        <v>2</v>
      </c>
      <c r="T37" s="27" t="s">
        <v>46</v>
      </c>
      <c r="U37" s="28" t="str">
        <f t="shared" ref="U37" si="68">IF(T37="INSIGNIFICANTE","1",IF(T37="MENOR","2",IF(T37="MODERADO","3",IF(T37="MAYOR","4",IF(T37="CATASTRÓFICO","5","0")))))</f>
        <v>3</v>
      </c>
      <c r="V37" s="11">
        <f t="shared" ref="V37" si="69">S37+U37</f>
        <v>5</v>
      </c>
      <c r="W37" s="14" t="str">
        <f t="shared" ref="W37" si="70">IF(V37=0," ",IF(V37&lt;=4,"Riesgo Bajo",IF(V37&lt;=5,"Riesgo Medio",IF(V37&lt;=7,"Riesgo Alto",IF(V37&lt;=10,"Riesgo Extremo","No Disponible")))))</f>
        <v>Riesgo Medio</v>
      </c>
      <c r="X37" s="8" t="s">
        <v>39</v>
      </c>
      <c r="Y37" s="8" t="s">
        <v>119</v>
      </c>
      <c r="Z37" s="25" t="s">
        <v>62</v>
      </c>
      <c r="AA37" s="25" t="s">
        <v>200</v>
      </c>
      <c r="AB37" s="8" t="s">
        <v>239</v>
      </c>
      <c r="AC37" s="9" t="s">
        <v>192</v>
      </c>
    </row>
    <row r="38" spans="1:29" ht="107.5" customHeight="1">
      <c r="A38" s="15" t="s">
        <v>31</v>
      </c>
      <c r="B38" s="13" t="s">
        <v>32</v>
      </c>
      <c r="C38" s="12" t="s">
        <v>44</v>
      </c>
      <c r="D38" s="12" t="s">
        <v>34</v>
      </c>
      <c r="E38" s="44" t="s">
        <v>240</v>
      </c>
      <c r="F38" s="45"/>
      <c r="G38" s="46" t="s">
        <v>207</v>
      </c>
      <c r="H38" s="47"/>
      <c r="I38" s="27" t="s">
        <v>38</v>
      </c>
      <c r="J38" s="28" t="str">
        <f t="shared" ref="J38" si="71">IF(I38="Raro","1",IF(I38="Improbable","2",IF(I38="Posible","3",IF(I38="Probable","4",IF(I38="Casi cierto","5","0")))))</f>
        <v>2</v>
      </c>
      <c r="K38" s="27" t="s">
        <v>58</v>
      </c>
      <c r="L38" s="28" t="str">
        <f t="shared" ref="L38" si="72">IF(K38="INSIGNIFICANTE","1",IF(K38="MENOR","2",IF(K38="MODERADO","3",IF(K38="MAYOR","4",IF(K38="CATASTRÓFICO","5","0")))))</f>
        <v>4</v>
      </c>
      <c r="M38" s="28">
        <f t="shared" ref="M38" si="73">+J38+L38</f>
        <v>6</v>
      </c>
      <c r="N38" s="14" t="str">
        <f t="shared" ref="N38" si="74">IF(M38=0," ",IF(M38&lt;=4,"Riesgo Bajo",IF(M38&lt;=5,"Riesgo Medio",IF(M38&lt;=7,"Riesgo Alto",IF(M38&lt;=10,"Riesgo Extremo","No Disponible")))))</f>
        <v>Riesgo Alto</v>
      </c>
      <c r="O38" s="8" t="s">
        <v>47</v>
      </c>
      <c r="P38" s="46" t="s">
        <v>208</v>
      </c>
      <c r="Q38" s="47"/>
      <c r="R38" s="27" t="s">
        <v>61</v>
      </c>
      <c r="S38" s="28" t="str">
        <f t="shared" ref="S38" si="75">IF(R38="Raro","1",IF(R38="Improbable","2",IF(R38="Posible","3",IF(R38="Probable","4",IF(R38="Casi cierto","5","0")))))</f>
        <v>1</v>
      </c>
      <c r="T38" s="27" t="s">
        <v>46</v>
      </c>
      <c r="U38" s="28" t="str">
        <f t="shared" ref="U38" si="76">IF(T38="INSIGNIFICANTE","1",IF(T38="MENOR","2",IF(T38="MODERADO","3",IF(T38="MAYOR","4",IF(T38="CATASTRÓFICO","5","0")))))</f>
        <v>3</v>
      </c>
      <c r="V38" s="11">
        <f t="shared" ref="V38" si="77">S38+U38</f>
        <v>4</v>
      </c>
      <c r="W38" s="14" t="str">
        <f t="shared" ref="W38" si="78">IF(V38=0," ",IF(V38&lt;=4,"Riesgo Bajo",IF(V38&lt;=5,"Riesgo Medio",IF(V38&lt;=7,"Riesgo Alto",IF(V38&lt;=10,"Riesgo Extremo","No Disponible")))))</f>
        <v>Riesgo Bajo</v>
      </c>
      <c r="X38" s="8" t="s">
        <v>39</v>
      </c>
      <c r="Y38" s="8" t="s">
        <v>119</v>
      </c>
      <c r="Z38" s="25" t="s">
        <v>48</v>
      </c>
      <c r="AA38" s="25" t="s">
        <v>209</v>
      </c>
      <c r="AB38" s="8" t="s">
        <v>210</v>
      </c>
      <c r="AC38" s="9" t="s">
        <v>211</v>
      </c>
    </row>
    <row r="39" spans="1:29" ht="146.5" customHeight="1">
      <c r="A39" s="15" t="s">
        <v>59</v>
      </c>
      <c r="B39" s="13" t="s">
        <v>32</v>
      </c>
      <c r="C39" s="12" t="s">
        <v>44</v>
      </c>
      <c r="D39" s="12" t="s">
        <v>55</v>
      </c>
      <c r="E39" s="44" t="s">
        <v>212</v>
      </c>
      <c r="F39" s="45"/>
      <c r="G39" s="46" t="s">
        <v>213</v>
      </c>
      <c r="H39" s="47"/>
      <c r="I39" s="27" t="s">
        <v>35</v>
      </c>
      <c r="J39" s="28" t="str">
        <f t="shared" ref="J39" si="79">IF(I39="Raro","1",IF(I39="Improbable","2",IF(I39="Posible","3",IF(I39="Probable","4",IF(I39="Casi cierto","5","0")))))</f>
        <v>3</v>
      </c>
      <c r="K39" s="27" t="s">
        <v>46</v>
      </c>
      <c r="L39" s="28" t="str">
        <f t="shared" ref="L39" si="80">IF(K39="INSIGNIFICANTE","1",IF(K39="MENOR","2",IF(K39="MODERADO","3",IF(K39="MAYOR","4",IF(K39="CATASTRÓFICO","5","0")))))</f>
        <v>3</v>
      </c>
      <c r="M39" s="28">
        <f t="shared" ref="M39" si="81">+J39+L39</f>
        <v>6</v>
      </c>
      <c r="N39" s="14" t="str">
        <f t="shared" ref="N39" si="82">IF(M39=0," ",IF(M39&lt;=4,"Riesgo Bajo",IF(M39&lt;=5,"Riesgo Medio",IF(M39&lt;=7,"Riesgo Alto",IF(M39&lt;=10,"Riesgo Extremo","No Disponible")))))</f>
        <v>Riesgo Alto</v>
      </c>
      <c r="O39" s="8" t="s">
        <v>47</v>
      </c>
      <c r="P39" s="46" t="s">
        <v>218</v>
      </c>
      <c r="Q39" s="47"/>
      <c r="R39" s="27" t="s">
        <v>38</v>
      </c>
      <c r="S39" s="28" t="str">
        <f t="shared" ref="S39" si="83">IF(R39="Raro","1",IF(R39="Improbable","2",IF(R39="Posible","3",IF(R39="Probable","4",IF(R39="Casi cierto","5","0")))))</f>
        <v>2</v>
      </c>
      <c r="T39" s="27" t="s">
        <v>36</v>
      </c>
      <c r="U39" s="28" t="str">
        <f t="shared" ref="U39" si="84">IF(T39="INSIGNIFICANTE","1",IF(T39="MENOR","2",IF(T39="MODERADO","3",IF(T39="MAYOR","4",IF(T39="CATASTRÓFICO","5","0")))))</f>
        <v>2</v>
      </c>
      <c r="V39" s="11">
        <f t="shared" ref="V39" si="85">S39+U39</f>
        <v>4</v>
      </c>
      <c r="W39" s="14" t="str">
        <f t="shared" ref="W39" si="86">IF(V39=0," ",IF(V39&lt;=4,"Riesgo Bajo",IF(V39&lt;=5,"Riesgo Medio",IF(V39&lt;=7,"Riesgo Alto",IF(V39&lt;=10,"Riesgo Extremo","No Disponible")))))</f>
        <v>Riesgo Bajo</v>
      </c>
      <c r="X39" s="8" t="s">
        <v>39</v>
      </c>
      <c r="Y39" s="8" t="s">
        <v>47</v>
      </c>
      <c r="Z39" s="25" t="s">
        <v>62</v>
      </c>
      <c r="AA39" s="25" t="s">
        <v>157</v>
      </c>
      <c r="AB39" s="8" t="s">
        <v>214</v>
      </c>
      <c r="AC39" s="9" t="s">
        <v>192</v>
      </c>
    </row>
    <row r="40" spans="1:29" ht="155" customHeight="1">
      <c r="A40" s="15" t="s">
        <v>59</v>
      </c>
      <c r="B40" s="13" t="s">
        <v>32</v>
      </c>
      <c r="C40" s="12" t="s">
        <v>44</v>
      </c>
      <c r="D40" s="12" t="s">
        <v>55</v>
      </c>
      <c r="E40" s="44" t="s">
        <v>215</v>
      </c>
      <c r="F40" s="45"/>
      <c r="G40" s="46" t="s">
        <v>216</v>
      </c>
      <c r="H40" s="47"/>
      <c r="I40" s="27" t="s">
        <v>38</v>
      </c>
      <c r="J40" s="28" t="str">
        <f t="shared" ref="J40" si="87">IF(I40="Raro","1",IF(I40="Improbable","2",IF(I40="Posible","3",IF(I40="Probable","4",IF(I40="Casi cierto","5","0")))))</f>
        <v>2</v>
      </c>
      <c r="K40" s="27" t="s">
        <v>58</v>
      </c>
      <c r="L40" s="28" t="str">
        <f t="shared" ref="L40" si="88">IF(K40="INSIGNIFICANTE","1",IF(K40="MENOR","2",IF(K40="MODERADO","3",IF(K40="MAYOR","4",IF(K40="CATASTRÓFICO","5","0")))))</f>
        <v>4</v>
      </c>
      <c r="M40" s="28">
        <f t="shared" ref="M40" si="89">+J40+L40</f>
        <v>6</v>
      </c>
      <c r="N40" s="14" t="str">
        <f t="shared" ref="N40" si="90">IF(M40=0," ",IF(M40&lt;=4,"Riesgo Bajo",IF(M40&lt;=5,"Riesgo Medio",IF(M40&lt;=7,"Riesgo Alto",IF(M40&lt;=10,"Riesgo Extremo","No Disponible")))))</f>
        <v>Riesgo Alto</v>
      </c>
      <c r="O40" s="8" t="s">
        <v>47</v>
      </c>
      <c r="P40" s="46" t="s">
        <v>217</v>
      </c>
      <c r="Q40" s="47"/>
      <c r="R40" s="27" t="s">
        <v>61</v>
      </c>
      <c r="S40" s="28" t="str">
        <f t="shared" ref="S40" si="91">IF(R40="Raro","1",IF(R40="Improbable","2",IF(R40="Posible","3",IF(R40="Probable","4",IF(R40="Casi cierto","5","0")))))</f>
        <v>1</v>
      </c>
      <c r="T40" s="27" t="s">
        <v>58</v>
      </c>
      <c r="U40" s="28" t="str">
        <f t="shared" ref="U40" si="92">IF(T40="INSIGNIFICANTE","1",IF(T40="MENOR","2",IF(T40="MODERADO","3",IF(T40="MAYOR","4",IF(T40="CATASTRÓFICO","5","0")))))</f>
        <v>4</v>
      </c>
      <c r="V40" s="11">
        <f t="shared" ref="V40" si="93">S40+U40</f>
        <v>5</v>
      </c>
      <c r="W40" s="14" t="str">
        <f t="shared" ref="W40" si="94">IF(V40=0," ",IF(V40&lt;=4,"Riesgo Bajo",IF(V40&lt;=5,"Riesgo Medio",IF(V40&lt;=7,"Riesgo Alto",IF(V40&lt;=10,"Riesgo Extremo","No Disponible")))))</f>
        <v>Riesgo Medio</v>
      </c>
      <c r="X40" s="8" t="s">
        <v>39</v>
      </c>
      <c r="Y40" s="8" t="s">
        <v>47</v>
      </c>
      <c r="Z40" s="25" t="s">
        <v>62</v>
      </c>
      <c r="AA40" s="25" t="s">
        <v>157</v>
      </c>
      <c r="AB40" s="8" t="s">
        <v>219</v>
      </c>
      <c r="AC40" s="9" t="s">
        <v>192</v>
      </c>
    </row>
    <row r="41" spans="1:29" ht="151.5" customHeight="1">
      <c r="A41" s="15" t="s">
        <v>59</v>
      </c>
      <c r="B41" s="13" t="s">
        <v>32</v>
      </c>
      <c r="C41" s="12" t="s">
        <v>44</v>
      </c>
      <c r="D41" s="12" t="s">
        <v>55</v>
      </c>
      <c r="E41" s="44" t="s">
        <v>220</v>
      </c>
      <c r="F41" s="45"/>
      <c r="G41" s="46" t="s">
        <v>221</v>
      </c>
      <c r="H41" s="47"/>
      <c r="I41" s="27" t="s">
        <v>38</v>
      </c>
      <c r="J41" s="28" t="str">
        <f t="shared" ref="J41" si="95">IF(I41="Raro","1",IF(I41="Improbable","2",IF(I41="Posible","3",IF(I41="Probable","4",IF(I41="Casi cierto","5","0")))))</f>
        <v>2</v>
      </c>
      <c r="K41" s="27" t="s">
        <v>58</v>
      </c>
      <c r="L41" s="28" t="str">
        <f t="shared" ref="L41" si="96">IF(K41="INSIGNIFICANTE","1",IF(K41="MENOR","2",IF(K41="MODERADO","3",IF(K41="MAYOR","4",IF(K41="CATASTRÓFICO","5","0")))))</f>
        <v>4</v>
      </c>
      <c r="M41" s="28">
        <f t="shared" ref="M41" si="97">+J41+L41</f>
        <v>6</v>
      </c>
      <c r="N41" s="14" t="str">
        <f t="shared" ref="N41" si="98">IF(M41=0," ",IF(M41&lt;=4,"Riesgo Bajo",IF(M41&lt;=5,"Riesgo Medio",IF(M41&lt;=7,"Riesgo Alto",IF(M41&lt;=10,"Riesgo Extremo","No Disponible")))))</f>
        <v>Riesgo Alto</v>
      </c>
      <c r="O41" s="8" t="s">
        <v>47</v>
      </c>
      <c r="P41" s="46" t="s">
        <v>222</v>
      </c>
      <c r="Q41" s="47"/>
      <c r="R41" s="27" t="s">
        <v>61</v>
      </c>
      <c r="S41" s="28" t="str">
        <f t="shared" ref="S41" si="99">IF(R41="Raro","1",IF(R41="Improbable","2",IF(R41="Posible","3",IF(R41="Probable","4",IF(R41="Casi cierto","5","0")))))</f>
        <v>1</v>
      </c>
      <c r="T41" s="27" t="s">
        <v>46</v>
      </c>
      <c r="U41" s="28" t="str">
        <f t="shared" ref="U41" si="100">IF(T41="INSIGNIFICANTE","1",IF(T41="MENOR","2",IF(T41="MODERADO","3",IF(T41="MAYOR","4",IF(T41="CATASTRÓFICO","5","0")))))</f>
        <v>3</v>
      </c>
      <c r="V41" s="11">
        <f t="shared" ref="V41" si="101">S41+U41</f>
        <v>4</v>
      </c>
      <c r="W41" s="14" t="str">
        <f t="shared" ref="W41" si="102">IF(V41=0," ",IF(V41&lt;=4,"Riesgo Bajo",IF(V41&lt;=5,"Riesgo Medio",IF(V41&lt;=7,"Riesgo Alto",IF(V41&lt;=10,"Riesgo Extremo","No Disponible")))))</f>
        <v>Riesgo Bajo</v>
      </c>
      <c r="X41" s="8" t="s">
        <v>39</v>
      </c>
      <c r="Y41" s="8" t="s">
        <v>47</v>
      </c>
      <c r="Z41" s="25" t="s">
        <v>62</v>
      </c>
      <c r="AA41" s="25" t="s">
        <v>157</v>
      </c>
      <c r="AB41" s="8" t="s">
        <v>223</v>
      </c>
      <c r="AC41" s="9" t="s">
        <v>192</v>
      </c>
    </row>
    <row r="42" spans="1:29" ht="177.5" customHeight="1">
      <c r="A42" s="15" t="s">
        <v>59</v>
      </c>
      <c r="B42" s="13" t="s">
        <v>32</v>
      </c>
      <c r="C42" s="12" t="s">
        <v>44</v>
      </c>
      <c r="D42" s="12" t="s">
        <v>55</v>
      </c>
      <c r="E42" s="44" t="s">
        <v>224</v>
      </c>
      <c r="F42" s="45"/>
      <c r="G42" s="46" t="s">
        <v>225</v>
      </c>
      <c r="H42" s="47"/>
      <c r="I42" s="27" t="s">
        <v>35</v>
      </c>
      <c r="J42" s="28" t="str">
        <f t="shared" ref="J42" si="103">IF(I42="Raro","1",IF(I42="Improbable","2",IF(I42="Posible","3",IF(I42="Probable","4",IF(I42="Casi cierto","5","0")))))</f>
        <v>3</v>
      </c>
      <c r="K42" s="27" t="s">
        <v>58</v>
      </c>
      <c r="L42" s="28" t="str">
        <f t="shared" ref="L42" si="104">IF(K42="INSIGNIFICANTE","1",IF(K42="MENOR","2",IF(K42="MODERADO","3",IF(K42="MAYOR","4",IF(K42="CATASTRÓFICO","5","0")))))</f>
        <v>4</v>
      </c>
      <c r="M42" s="28">
        <f t="shared" ref="M42" si="105">+J42+L42</f>
        <v>7</v>
      </c>
      <c r="N42" s="14" t="str">
        <f t="shared" ref="N42" si="106">IF(M42=0," ",IF(M42&lt;=4,"Riesgo Bajo",IF(M42&lt;=5,"Riesgo Medio",IF(M42&lt;=7,"Riesgo Alto",IF(M42&lt;=10,"Riesgo Extremo","No Disponible")))))</f>
        <v>Riesgo Alto</v>
      </c>
      <c r="O42" s="8" t="s">
        <v>47</v>
      </c>
      <c r="P42" s="46" t="s">
        <v>226</v>
      </c>
      <c r="Q42" s="47"/>
      <c r="R42" s="27" t="s">
        <v>38</v>
      </c>
      <c r="S42" s="28" t="str">
        <f t="shared" ref="S42" si="107">IF(R42="Raro","1",IF(R42="Improbable","2",IF(R42="Posible","3",IF(R42="Probable","4",IF(R42="Casi cierto","5","0")))))</f>
        <v>2</v>
      </c>
      <c r="T42" s="27" t="s">
        <v>46</v>
      </c>
      <c r="U42" s="28" t="str">
        <f t="shared" ref="U42" si="108">IF(T42="INSIGNIFICANTE","1",IF(T42="MENOR","2",IF(T42="MODERADO","3",IF(T42="MAYOR","4",IF(T42="CATASTRÓFICO","5","0")))))</f>
        <v>3</v>
      </c>
      <c r="V42" s="11">
        <f t="shared" ref="V42" si="109">S42+U42</f>
        <v>5</v>
      </c>
      <c r="W42" s="14" t="str">
        <f t="shared" ref="W42" si="110">IF(V42=0," ",IF(V42&lt;=4,"Riesgo Bajo",IF(V42&lt;=5,"Riesgo Medio",IF(V42&lt;=7,"Riesgo Alto",IF(V42&lt;=10,"Riesgo Extremo","No Disponible")))))</f>
        <v>Riesgo Medio</v>
      </c>
      <c r="X42" s="8" t="s">
        <v>39</v>
      </c>
      <c r="Y42" s="8" t="s">
        <v>119</v>
      </c>
      <c r="Z42" s="25" t="s">
        <v>62</v>
      </c>
      <c r="AA42" s="25" t="s">
        <v>157</v>
      </c>
      <c r="AB42" s="8" t="s">
        <v>227</v>
      </c>
      <c r="AC42" s="9" t="s">
        <v>43</v>
      </c>
    </row>
    <row r="43" spans="1:29" ht="136.5" customHeight="1">
      <c r="A43" s="15" t="s">
        <v>59</v>
      </c>
      <c r="B43" s="13" t="s">
        <v>32</v>
      </c>
      <c r="C43" s="12" t="s">
        <v>44</v>
      </c>
      <c r="D43" s="12" t="s">
        <v>96</v>
      </c>
      <c r="E43" s="44" t="s">
        <v>228</v>
      </c>
      <c r="F43" s="45"/>
      <c r="G43" s="46" t="s">
        <v>229</v>
      </c>
      <c r="H43" s="47"/>
      <c r="I43" s="27" t="s">
        <v>35</v>
      </c>
      <c r="J43" s="28" t="str">
        <f t="shared" ref="J43" si="111">IF(I43="Raro","1",IF(I43="Improbable","2",IF(I43="Posible","3",IF(I43="Probable","4",IF(I43="Casi cierto","5","0")))))</f>
        <v>3</v>
      </c>
      <c r="K43" s="27" t="s">
        <v>46</v>
      </c>
      <c r="L43" s="28" t="str">
        <f t="shared" ref="L43" si="112">IF(K43="INSIGNIFICANTE","1",IF(K43="MENOR","2",IF(K43="MODERADO","3",IF(K43="MAYOR","4",IF(K43="CATASTRÓFICO","5","0")))))</f>
        <v>3</v>
      </c>
      <c r="M43" s="28">
        <f t="shared" ref="M43" si="113">+J43+L43</f>
        <v>6</v>
      </c>
      <c r="N43" s="14" t="str">
        <f t="shared" ref="N43" si="114">IF(M43=0," ",IF(M43&lt;=4,"Riesgo Bajo",IF(M43&lt;=5,"Riesgo Medio",IF(M43&lt;=7,"Riesgo Alto",IF(M43&lt;=10,"Riesgo Extremo","No Disponible")))))</f>
        <v>Riesgo Alto</v>
      </c>
      <c r="O43" s="8" t="s">
        <v>47</v>
      </c>
      <c r="P43" s="46" t="s">
        <v>230</v>
      </c>
      <c r="Q43" s="47"/>
      <c r="R43" s="27" t="s">
        <v>38</v>
      </c>
      <c r="S43" s="28" t="str">
        <f t="shared" ref="S43" si="115">IF(R43="Raro","1",IF(R43="Improbable","2",IF(R43="Posible","3",IF(R43="Probable","4",IF(R43="Casi cierto","5","0")))))</f>
        <v>2</v>
      </c>
      <c r="T43" s="27" t="s">
        <v>36</v>
      </c>
      <c r="U43" s="28" t="str">
        <f t="shared" ref="U43" si="116">IF(T43="INSIGNIFICANTE","1",IF(T43="MENOR","2",IF(T43="MODERADO","3",IF(T43="MAYOR","4",IF(T43="CATASTRÓFICO","5","0")))))</f>
        <v>2</v>
      </c>
      <c r="V43" s="11">
        <f t="shared" ref="V43" si="117">S43+U43</f>
        <v>4</v>
      </c>
      <c r="W43" s="14" t="str">
        <f t="shared" ref="W43" si="118">IF(V43=0," ",IF(V43&lt;=4,"Riesgo Bajo",IF(V43&lt;=5,"Riesgo Medio",IF(V43&lt;=7,"Riesgo Alto",IF(V43&lt;=10,"Riesgo Extremo","No Disponible")))))</f>
        <v>Riesgo Bajo</v>
      </c>
      <c r="X43" s="8" t="s">
        <v>39</v>
      </c>
      <c r="Y43" s="8" t="s">
        <v>119</v>
      </c>
      <c r="Z43" s="25" t="s">
        <v>62</v>
      </c>
      <c r="AA43" s="25" t="s">
        <v>157</v>
      </c>
      <c r="AB43" s="8" t="s">
        <v>231</v>
      </c>
      <c r="AC43" s="9" t="s">
        <v>192</v>
      </c>
    </row>
    <row r="44" spans="1:29" ht="145" customHeight="1">
      <c r="A44" s="15" t="s">
        <v>59</v>
      </c>
      <c r="B44" s="13" t="s">
        <v>32</v>
      </c>
      <c r="C44" s="12" t="s">
        <v>44</v>
      </c>
      <c r="D44" s="12" t="s">
        <v>55</v>
      </c>
      <c r="E44" s="44" t="s">
        <v>232</v>
      </c>
      <c r="F44" s="45"/>
      <c r="G44" s="46" t="s">
        <v>233</v>
      </c>
      <c r="H44" s="47"/>
      <c r="I44" s="27" t="s">
        <v>35</v>
      </c>
      <c r="J44" s="28" t="str">
        <f t="shared" ref="J44" si="119">IF(I44="Raro","1",IF(I44="Improbable","2",IF(I44="Posible","3",IF(I44="Probable","4",IF(I44="Casi cierto","5","0")))))</f>
        <v>3</v>
      </c>
      <c r="K44" s="27" t="s">
        <v>58</v>
      </c>
      <c r="L44" s="28" t="str">
        <f t="shared" ref="L44" si="120">IF(K44="INSIGNIFICANTE","1",IF(K44="MENOR","2",IF(K44="MODERADO","3",IF(K44="MAYOR","4",IF(K44="CATASTRÓFICO","5","0")))))</f>
        <v>4</v>
      </c>
      <c r="M44" s="28">
        <f t="shared" ref="M44" si="121">+J44+L44</f>
        <v>7</v>
      </c>
      <c r="N44" s="14" t="str">
        <f t="shared" ref="N44" si="122">IF(M44=0," ",IF(M44&lt;=4,"Riesgo Bajo",IF(M44&lt;=5,"Riesgo Medio",IF(M44&lt;=7,"Riesgo Alto",IF(M44&lt;=10,"Riesgo Extremo","No Disponible")))))</f>
        <v>Riesgo Alto</v>
      </c>
      <c r="O44" s="8" t="s">
        <v>119</v>
      </c>
      <c r="P44" s="46" t="s">
        <v>234</v>
      </c>
      <c r="Q44" s="47"/>
      <c r="R44" s="27" t="s">
        <v>38</v>
      </c>
      <c r="S44" s="28" t="str">
        <f t="shared" ref="S44" si="123">IF(R44="Raro","1",IF(R44="Improbable","2",IF(R44="Posible","3",IF(R44="Probable","4",IF(R44="Casi cierto","5","0")))))</f>
        <v>2</v>
      </c>
      <c r="T44" s="27" t="s">
        <v>46</v>
      </c>
      <c r="U44" s="28" t="str">
        <f t="shared" ref="U44" si="124">IF(T44="INSIGNIFICANTE","1",IF(T44="MENOR","2",IF(T44="MODERADO","3",IF(T44="MAYOR","4",IF(T44="CATASTRÓFICO","5","0")))))</f>
        <v>3</v>
      </c>
      <c r="V44" s="11">
        <f t="shared" ref="V44" si="125">S44+U44</f>
        <v>5</v>
      </c>
      <c r="W44" s="14" t="str">
        <f t="shared" ref="W44" si="126">IF(V44=0," ",IF(V44&lt;=4,"Riesgo Bajo",IF(V44&lt;=5,"Riesgo Medio",IF(V44&lt;=7,"Riesgo Alto",IF(V44&lt;=10,"Riesgo Extremo","No Disponible")))))</f>
        <v>Riesgo Medio</v>
      </c>
      <c r="X44" s="8" t="s">
        <v>39</v>
      </c>
      <c r="Y44" s="8" t="s">
        <v>119</v>
      </c>
      <c r="Z44" s="25" t="s">
        <v>62</v>
      </c>
      <c r="AA44" s="25" t="s">
        <v>157</v>
      </c>
      <c r="AB44" s="8" t="s">
        <v>235</v>
      </c>
      <c r="AC44" s="9" t="s">
        <v>236</v>
      </c>
    </row>
    <row r="47" spans="1:29">
      <c r="A47" s="43"/>
    </row>
    <row r="54" spans="1:4">
      <c r="A54" s="48"/>
      <c r="B54" s="48"/>
      <c r="C54" s="48"/>
      <c r="D54" s="48"/>
    </row>
    <row r="55" spans="1:4">
      <c r="A55" s="48"/>
      <c r="B55" s="48"/>
      <c r="C55" s="48"/>
      <c r="D55" s="48"/>
    </row>
    <row r="92" spans="1:1">
      <c r="A92" s="1" t="s">
        <v>202</v>
      </c>
    </row>
  </sheetData>
  <mergeCells count="124">
    <mergeCell ref="E44:F44"/>
    <mergeCell ref="G44:H44"/>
    <mergeCell ref="P44:Q44"/>
    <mergeCell ref="E42:F42"/>
    <mergeCell ref="G42:H42"/>
    <mergeCell ref="P42:Q42"/>
    <mergeCell ref="E43:F43"/>
    <mergeCell ref="G43:H43"/>
    <mergeCell ref="P43:Q43"/>
    <mergeCell ref="G41:H41"/>
    <mergeCell ref="P41:Q41"/>
    <mergeCell ref="E18:F18"/>
    <mergeCell ref="G18:H18"/>
    <mergeCell ref="P18:Q18"/>
    <mergeCell ref="E19:F19"/>
    <mergeCell ref="G19:H19"/>
    <mergeCell ref="P19:Q19"/>
    <mergeCell ref="P30:Q30"/>
    <mergeCell ref="P26:Q26"/>
    <mergeCell ref="P27:Q27"/>
    <mergeCell ref="P28:Q28"/>
    <mergeCell ref="P29:Q29"/>
    <mergeCell ref="P21:Q21"/>
    <mergeCell ref="P22:Q22"/>
    <mergeCell ref="P23:Q23"/>
    <mergeCell ref="P24:Q24"/>
    <mergeCell ref="P25:Q25"/>
    <mergeCell ref="E29:F29"/>
    <mergeCell ref="P20:Q20"/>
    <mergeCell ref="G29:H29"/>
    <mergeCell ref="G30:H30"/>
    <mergeCell ref="E30:F30"/>
    <mergeCell ref="E21:F21"/>
    <mergeCell ref="E16:F16"/>
    <mergeCell ref="E17:F17"/>
    <mergeCell ref="G16:H16"/>
    <mergeCell ref="G17:H17"/>
    <mergeCell ref="G12:N12"/>
    <mergeCell ref="A12:F12"/>
    <mergeCell ref="O12:AC12"/>
    <mergeCell ref="E15:F15"/>
    <mergeCell ref="G15:H15"/>
    <mergeCell ref="G13:H14"/>
    <mergeCell ref="M13:M14"/>
    <mergeCell ref="AB13:AC13"/>
    <mergeCell ref="R14:S14"/>
    <mergeCell ref="T14:U14"/>
    <mergeCell ref="R13:W13"/>
    <mergeCell ref="P17:Q17"/>
    <mergeCell ref="X13:X14"/>
    <mergeCell ref="Y13:Y14"/>
    <mergeCell ref="Z13:Z14"/>
    <mergeCell ref="AA13:AA14"/>
    <mergeCell ref="P13:Q14"/>
    <mergeCell ref="P16:Q16"/>
    <mergeCell ref="P15:Q15"/>
    <mergeCell ref="Y1:AC2"/>
    <mergeCell ref="Y3:AC4"/>
    <mergeCell ref="A1:G4"/>
    <mergeCell ref="H1:X2"/>
    <mergeCell ref="H3:X4"/>
    <mergeCell ref="N13:N14"/>
    <mergeCell ref="O13:O14"/>
    <mergeCell ref="I13:J14"/>
    <mergeCell ref="K13:L14"/>
    <mergeCell ref="A13:A14"/>
    <mergeCell ref="B13:B14"/>
    <mergeCell ref="C13:C14"/>
    <mergeCell ref="D13:D14"/>
    <mergeCell ref="E13:F14"/>
    <mergeCell ref="A6:C6"/>
    <mergeCell ref="A8:C8"/>
    <mergeCell ref="D6:X6"/>
    <mergeCell ref="D8:X8"/>
    <mergeCell ref="G28:H28"/>
    <mergeCell ref="E28:F28"/>
    <mergeCell ref="E20:F20"/>
    <mergeCell ref="G21:H21"/>
    <mergeCell ref="E22:F22"/>
    <mergeCell ref="G27:H27"/>
    <mergeCell ref="G22:H22"/>
    <mergeCell ref="G23:H23"/>
    <mergeCell ref="G24:H24"/>
    <mergeCell ref="G25:H25"/>
    <mergeCell ref="G20:H20"/>
    <mergeCell ref="E25:F25"/>
    <mergeCell ref="E24:F24"/>
    <mergeCell ref="E23:F23"/>
    <mergeCell ref="G26:H26"/>
    <mergeCell ref="E26:F26"/>
    <mergeCell ref="E27:F27"/>
    <mergeCell ref="E31:F31"/>
    <mergeCell ref="G31:H31"/>
    <mergeCell ref="P31:Q31"/>
    <mergeCell ref="E32:F32"/>
    <mergeCell ref="G32:H32"/>
    <mergeCell ref="P32:Q32"/>
    <mergeCell ref="E33:F33"/>
    <mergeCell ref="G33:H33"/>
    <mergeCell ref="P33:Q33"/>
    <mergeCell ref="E34:F34"/>
    <mergeCell ref="G34:H34"/>
    <mergeCell ref="P34:Q34"/>
    <mergeCell ref="A54:D54"/>
    <mergeCell ref="A55:D55"/>
    <mergeCell ref="E35:F35"/>
    <mergeCell ref="G35:H35"/>
    <mergeCell ref="P35:Q35"/>
    <mergeCell ref="E36:F36"/>
    <mergeCell ref="G36:H36"/>
    <mergeCell ref="P36:Q36"/>
    <mergeCell ref="E37:F37"/>
    <mergeCell ref="G37:H37"/>
    <mergeCell ref="P37:Q37"/>
    <mergeCell ref="E38:F38"/>
    <mergeCell ref="G38:H38"/>
    <mergeCell ref="P38:Q38"/>
    <mergeCell ref="E39:F39"/>
    <mergeCell ref="G39:H39"/>
    <mergeCell ref="P39:Q39"/>
    <mergeCell ref="E40:F40"/>
    <mergeCell ref="G40:H40"/>
    <mergeCell ref="P40:Q40"/>
    <mergeCell ref="E41:F41"/>
  </mergeCells>
  <conditionalFormatting sqref="N15:N19">
    <cfRule type="containsText" priority="7" operator="containsText" text="Riesgo Extremo">
      <formula>NOT(ISERROR(SEARCH("Riesgo Extremo",N15)))</formula>
    </cfRule>
    <cfRule type="containsText" dxfId="9" priority="8" stopIfTrue="1" operator="containsText" text="Riesgo Alto">
      <formula>NOT(ISERROR(SEARCH("Riesgo Alto",N15)))</formula>
    </cfRule>
    <cfRule type="containsText" dxfId="8" priority="9" stopIfTrue="1" operator="containsText" text="Riesgo Medio">
      <formula>NOT(ISERROR(SEARCH("Riesgo Medio",N15)))</formula>
    </cfRule>
    <cfRule type="containsText" dxfId="7" priority="10" stopIfTrue="1" operator="containsText" text="Riesgo Bajo">
      <formula>NOT(ISERROR(SEARCH("Riesgo Bajo",N15)))</formula>
    </cfRule>
  </conditionalFormatting>
  <conditionalFormatting sqref="N20:N44 W20:W44">
    <cfRule type="containsText" priority="42" stopIfTrue="1" operator="containsText" text="Riesgo Extremo">
      <formula>NOT(ISERROR(SEARCH("Riesgo Extremo",N20)))</formula>
    </cfRule>
    <cfRule type="containsText" dxfId="6" priority="43" stopIfTrue="1" operator="containsText" text="Riesgo Alto">
      <formula>NOT(ISERROR(SEARCH("Riesgo Alto",N20)))</formula>
    </cfRule>
    <cfRule type="containsText" dxfId="5" priority="44" stopIfTrue="1" operator="containsText" text="Riesgo Medio">
      <formula>NOT(ISERROR(SEARCH("Riesgo Medio",N20)))</formula>
    </cfRule>
    <cfRule type="containsText" dxfId="4" priority="45" stopIfTrue="1" operator="containsText" text="Riesgo Bajo">
      <formula>NOT(ISERROR(SEARCH("Riesgo Bajo",N20)))</formula>
    </cfRule>
  </conditionalFormatting>
  <conditionalFormatting sqref="W15:W19">
    <cfRule type="containsText" priority="2" operator="containsText" text="Riesgo Extremo">
      <formula>NOT(ISERROR(SEARCH("Riesgo Extremo",W15)))</formula>
    </cfRule>
    <cfRule type="containsText" dxfId="3" priority="3" stopIfTrue="1" operator="containsText" text="Riesgo Alto">
      <formula>NOT(ISERROR(SEARCH("Riesgo Alto",W15)))</formula>
    </cfRule>
    <cfRule type="containsText" dxfId="2" priority="4" stopIfTrue="1" operator="containsText" text="Riesgo Medio">
      <formula>NOT(ISERROR(SEARCH("Riesgo Medio",W15)))</formula>
    </cfRule>
    <cfRule type="containsText" dxfId="1" priority="5" stopIfTrue="1" operator="containsText" text="Riesgo Bajo">
      <formula>NOT(ISERROR(SEARCH("Riesgo Bajo",W15)))</formula>
    </cfRule>
  </conditionalFormatting>
  <conditionalFormatting sqref="W15:W44 N15:N44">
    <cfRule type="containsText" dxfId="0" priority="6" stopIfTrue="1" operator="containsText" text="Riesgo Extremo">
      <formula>NOT(ISERROR(SEARCH("Riesgo Extremo",N15)))</formula>
    </cfRule>
  </conditionalFormatting>
  <printOptions horizontalCentered="1" verticalCentered="1"/>
  <pageMargins left="0.25" right="0.25" top="0.75" bottom="0.75" header="0.3" footer="0.3"/>
  <pageSetup paperSize="5" scale="37" orientation="landscape" r:id="rId1"/>
  <rowBreaks count="1" manualBreakCount="1">
    <brk id="21" max="28" man="1"/>
  </rowBreaks>
  <colBreaks count="1" manualBreakCount="1">
    <brk id="29" max="1048575" man="1"/>
  </colBreaks>
  <drawing r:id="rId2"/>
  <extLst>
    <ext xmlns:x14="http://schemas.microsoft.com/office/spreadsheetml/2009/9/main" uri="{CCE6A557-97BC-4b89-ADB6-D9C93CAAB3DF}">
      <x14:dataValidations xmlns:xm="http://schemas.microsoft.com/office/excel/2006/main" count="18">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A20:A26 A28:A44</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B20:B26 B28:B44</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D20:D26 D28:D44</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R20:R26 I20:I26 I28:I44 R28:R44</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T20:T26 K20:K26 K28:K44 T28:T44</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C20:C26 C28:C44</xm:sqref>
        </x14:dataValidation>
        <x14:dataValidation type="list" allowBlank="1" showInputMessage="1" showErrorMessage="1" error="Verifique la etapa del riesgo analizado" promptTitle="ETAPA" prompt="Seleccione la etapa del riesgo analizado" xr:uid="{00000000-0002-0000-0000-000006000000}">
          <x14:formula1>
            <xm:f>'D:\Users\Epuentesc\Documents\Procesos de contratación\2021\Interventoría Gestor Documental Garantías\[MATRIZ DE RIESGOS INTERVENTORÍA GESTOR DOCUMENTAL.xlsx]DILIGENCIAMIENTO'!#REF!</xm:f>
          </x14:formula1>
          <xm:sqref>C27</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7000000}">
          <x14:formula1>
            <xm:f>'D:\Users\Epuentesc\Documents\Procesos de contratación\2021\Interventoría Gestor Documental Garantías\[MATRIZ DE RIESGOS INTERVENTORÍA GESTOR DOCUMENTAL.xlsx]DILIGENCIAMIENTO'!#REF!</xm:f>
          </x14:formula1>
          <xm:sqref>K27 T27</xm:sqref>
        </x14:dataValidation>
        <x14:dataValidation type="list" errorStyle="warning" allowBlank="1" showInputMessage="1" showErrorMessage="1" error="Verifique la probabilidad de ocurrencia" promptTitle="PROBABILIDAD" prompt="Probabilidad de ocurrencia del riesgo analizado" xr:uid="{00000000-0002-0000-0000-000008000000}">
          <x14:formula1>
            <xm:f>'D:\Users\Epuentesc\Documents\Procesos de contratación\2021\Interventoría Gestor Documental Garantías\[MATRIZ DE RIESGOS INTERVENTORÍA GESTOR DOCUMENTAL.xlsx]DILIGENCIAMIENTO'!#REF!</xm:f>
          </x14:formula1>
          <xm:sqref>I27 R27</xm:sqref>
        </x14:dataValidation>
        <x14:dataValidation type="list" allowBlank="1" showInputMessage="1" showErrorMessage="1" error="Verifique el tipo de riesgo analizado" promptTitle="TIPO" prompt="Seleccione el tipo de riesgo analizado" xr:uid="{00000000-0002-0000-0000-000009000000}">
          <x14:formula1>
            <xm:f>'D:\Users\Epuentesc\Documents\Procesos de contratación\2021\Interventoría Gestor Documental Garantías\[MATRIZ DE RIESGOS INTERVENTORÍA GESTOR DOCUMENTAL.xlsx]DILIGENCIAMIENTO'!#REF!</xm:f>
          </x14:formula1>
          <xm:sqref>D27</xm:sqref>
        </x14:dataValidation>
        <x14:dataValidation type="list" allowBlank="1" showInputMessage="1" showErrorMessage="1" error="Verifique la lista de fuente del riesgo analizado" promptTitle="FUENTE" prompt="Seleccione la fuente del riesgo analizado" xr:uid="{00000000-0002-0000-0000-00000A000000}">
          <x14:formula1>
            <xm:f>'D:\Users\Epuentesc\Documents\Procesos de contratación\2021\Interventoría Gestor Documental Garantías\[MATRIZ DE RIESGOS INTERVENTORÍA GESTOR DOCUMENTAL.xlsx]DILIGENCIAMIENTO'!#REF!</xm:f>
          </x14:formula1>
          <xm:sqref>B27</xm:sqref>
        </x14:dataValidation>
        <x14:dataValidation type="list" allowBlank="1" showInputMessage="1" showErrorMessage="1" error="Verifique la lista de clases" promptTitle="CLASE DE RIESGO" prompt="Selecciones la clase del riesgo analizado" xr:uid="{00000000-0002-0000-0000-00000B000000}">
          <x14:formula1>
            <xm:f>'D:\Users\Epuentesc\Documents\Procesos de contratación\2021\Interventoría Gestor Documental Garantías\[MATRIZ DE RIESGOS INTERVENTORÍA GESTOR DOCUMENTAL.xlsx]DILIGENCIAMIENTO'!#REF!</xm:f>
          </x14:formula1>
          <xm:sqref>A27</xm:sqref>
        </x14:dataValidation>
        <x14:dataValidation type="list" allowBlank="1" showInputMessage="1" showErrorMessage="1" error="Verifique la etapa del riesgo analizado" promptTitle="ETAPA" prompt="Seleccione la etapa del riesgo analizado" xr:uid="{4A07F709-1CCD-4BE8-A7ED-E1A3E4807905}">
          <x14:formula1>
            <xm:f>'C:\Users\jpuentesb\AppData\Local\Microsoft\Windows\INetCache\Content.Outlook\NL2N3YKB\[MATRIZ DE RIESGOS Rev Tec.xlsx]DILIGENCIAMIENTO'!#REF!</xm:f>
          </x14:formula1>
          <xm:sqref>C15:C19</xm:sqref>
        </x14:dataValidation>
        <x14:dataValidation type="list" errorStyle="warning" allowBlank="1" showInputMessage="1" showErrorMessage="1" error="Verifique el impacto del riesgo analizado" promptTitle="IMPACTO" prompt="Determine el impacto por la ocurrencia del riesgo analizado" xr:uid="{7055A678-E45F-4502-8AA7-70127B0EC7A5}">
          <x14:formula1>
            <xm:f>'C:\Users\jpuentesb\AppData\Local\Microsoft\Windows\INetCache\Content.Outlook\NL2N3YKB\[MATRIZ DE RIESGOS Rev Tec.xlsx]DILIGENCIAMIENTO'!#REF!</xm:f>
          </x14:formula1>
          <xm:sqref>K15:K19 T15:T19</xm:sqref>
        </x14:dataValidation>
        <x14:dataValidation type="list" errorStyle="warning" allowBlank="1" showInputMessage="1" showErrorMessage="1" error="Verifique la probabilidad de ocurrencia" promptTitle="PROBABILIDAD" prompt="Probabilidad de ocurrencia del riesgo analizado" xr:uid="{FAC90DA7-18F8-4E74-B949-AE4C5A630945}">
          <x14:formula1>
            <xm:f>'C:\Users\jpuentesb\AppData\Local\Microsoft\Windows\INetCache\Content.Outlook\NL2N3YKB\[MATRIZ DE RIESGOS Rev Tec.xlsx]DILIGENCIAMIENTO'!#REF!</xm:f>
          </x14:formula1>
          <xm:sqref>I15:I19 R15:R19</xm:sqref>
        </x14:dataValidation>
        <x14:dataValidation type="list" allowBlank="1" showInputMessage="1" showErrorMessage="1" error="Verifique el tipo de riesgo analizado" promptTitle="TIPO" prompt="Seleccione el tipo de riesgo analizado" xr:uid="{40345F81-63E6-4430-B772-1B4E4FBB5A48}">
          <x14:formula1>
            <xm:f>'C:\Users\jpuentesb\AppData\Local\Microsoft\Windows\INetCache\Content.Outlook\NL2N3YKB\[MATRIZ DE RIESGOS Rev Tec.xlsx]DILIGENCIAMIENTO'!#REF!</xm:f>
          </x14:formula1>
          <xm:sqref>D15:D19</xm:sqref>
        </x14:dataValidation>
        <x14:dataValidation type="list" allowBlank="1" showInputMessage="1" showErrorMessage="1" error="Verifique la lista de fuente del riesgo analizado" promptTitle="FUENTE" prompt="Seleccione la fuente del riesgo analizado" xr:uid="{75425969-DC2B-4104-A8B1-231496FF790C}">
          <x14:formula1>
            <xm:f>'C:\Users\jpuentesb\AppData\Local\Microsoft\Windows\INetCache\Content.Outlook\NL2N3YKB\[MATRIZ DE RIESGOS Rev Tec.xlsx]DILIGENCIAMIENTO'!#REF!</xm:f>
          </x14:formula1>
          <xm:sqref>B15:B19</xm:sqref>
        </x14:dataValidation>
        <x14:dataValidation type="list" allowBlank="1" showInputMessage="1" showErrorMessage="1" error="Verifique la lista de clases" promptTitle="CLASE DE RIESGO" prompt="Selecciones la clase del riesgo analizado" xr:uid="{A58D80B4-086D-47EC-AE12-5CE5A6B00214}">
          <x14:formula1>
            <xm:f>'C:\Users\jpuentesb\AppData\Local\Microsoft\Windows\INetCache\Content.Outlook\NL2N3YKB\[MATRIZ DE RIESGOS Rev Tec.xlsx]DILIGENCIAMIENTO'!#REF!</xm:f>
          </x14:formula1>
          <xm:sqref>A15:A19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57" zoomScale="85" zoomScaleNormal="85" workbookViewId="0">
      <selection activeCell="A56" sqref="A56"/>
    </sheetView>
  </sheetViews>
  <sheetFormatPr baseColWidth="10" defaultColWidth="11.453125" defaultRowHeight="14.5"/>
  <cols>
    <col min="1" max="1" width="28.7265625" style="1" customWidth="1"/>
    <col min="2" max="2" width="114.54296875" style="2" customWidth="1"/>
    <col min="3" max="3" width="16.26953125" style="1" customWidth="1"/>
    <col min="4" max="4" width="7.54296875" style="1" customWidth="1"/>
    <col min="5" max="5" width="14" style="1" customWidth="1"/>
    <col min="6" max="6" width="11.7265625" style="1" customWidth="1"/>
    <col min="7" max="11" width="21.54296875" style="1" customWidth="1"/>
    <col min="12" max="16384" width="11.453125" style="1"/>
  </cols>
  <sheetData>
    <row r="1" spans="1:2" ht="18.5">
      <c r="A1" s="100" t="s">
        <v>70</v>
      </c>
      <c r="B1" s="100"/>
    </row>
    <row r="2" spans="1:2" ht="18.5">
      <c r="A2" s="16"/>
      <c r="B2" s="17"/>
    </row>
    <row r="3" spans="1:2" ht="18.5">
      <c r="A3" s="100" t="s">
        <v>71</v>
      </c>
      <c r="B3" s="100"/>
    </row>
    <row r="4" spans="1:2" ht="18.5">
      <c r="A4" s="16"/>
      <c r="B4" s="17"/>
    </row>
    <row r="5" spans="1:2" ht="18.5">
      <c r="A5" s="100" t="s">
        <v>72</v>
      </c>
      <c r="B5" s="100"/>
    </row>
    <row r="7" spans="1:2" ht="15" thickBot="1"/>
    <row r="8" spans="1:2">
      <c r="A8" s="101" t="s">
        <v>73</v>
      </c>
      <c r="B8" s="102"/>
    </row>
    <row r="9" spans="1:2" ht="29">
      <c r="A9" s="18" t="s">
        <v>31</v>
      </c>
      <c r="B9" s="19" t="s">
        <v>74</v>
      </c>
    </row>
    <row r="10" spans="1:2" ht="15" thickBot="1">
      <c r="A10" s="20" t="s">
        <v>59</v>
      </c>
      <c r="B10" s="21" t="s">
        <v>75</v>
      </c>
    </row>
    <row r="12" spans="1:2" ht="15" thickBot="1"/>
    <row r="13" spans="1:2">
      <c r="A13" s="101" t="s">
        <v>76</v>
      </c>
      <c r="B13" s="102"/>
    </row>
    <row r="14" spans="1:2">
      <c r="A14" s="18" t="s">
        <v>65</v>
      </c>
      <c r="B14" s="19" t="s">
        <v>77</v>
      </c>
    </row>
    <row r="15" spans="1:2" ht="29.5" thickBot="1">
      <c r="A15" s="20" t="s">
        <v>32</v>
      </c>
      <c r="B15" s="21" t="s">
        <v>78</v>
      </c>
    </row>
    <row r="16" spans="1:2" ht="15" thickBot="1"/>
    <row r="17" spans="1:2">
      <c r="A17" s="101" t="s">
        <v>79</v>
      </c>
      <c r="B17" s="102"/>
    </row>
    <row r="18" spans="1:2" ht="232">
      <c r="A18" s="18" t="s">
        <v>80</v>
      </c>
      <c r="B18" s="19" t="s">
        <v>81</v>
      </c>
    </row>
    <row r="19" spans="1:2" ht="130.5">
      <c r="A19" s="18" t="s">
        <v>82</v>
      </c>
      <c r="B19" s="19" t="s">
        <v>83</v>
      </c>
    </row>
    <row r="20" spans="1:2" ht="130.5">
      <c r="A20" s="18" t="s">
        <v>33</v>
      </c>
      <c r="B20" s="19" t="s">
        <v>84</v>
      </c>
    </row>
    <row r="21" spans="1:2" ht="116">
      <c r="A21" s="18" t="s">
        <v>44</v>
      </c>
      <c r="B21" s="19" t="s">
        <v>85</v>
      </c>
    </row>
    <row r="22" spans="1:2" ht="15" thickBot="1">
      <c r="A22" s="20" t="s">
        <v>66</v>
      </c>
      <c r="B22" s="21" t="s">
        <v>86</v>
      </c>
    </row>
    <row r="24" spans="1:2">
      <c r="A24" s="103" t="s">
        <v>87</v>
      </c>
      <c r="B24" s="103"/>
    </row>
    <row r="25" spans="1:2" ht="29">
      <c r="A25" s="3" t="s">
        <v>50</v>
      </c>
      <c r="B25" s="4" t="s">
        <v>88</v>
      </c>
    </row>
    <row r="26" spans="1:2" ht="29">
      <c r="A26" s="3" t="s">
        <v>45</v>
      </c>
      <c r="B26" s="4" t="s">
        <v>89</v>
      </c>
    </row>
    <row r="27" spans="1:2" ht="29">
      <c r="A27" s="3" t="s">
        <v>55</v>
      </c>
      <c r="B27" s="4" t="s">
        <v>90</v>
      </c>
    </row>
    <row r="28" spans="1:2" ht="43.5">
      <c r="A28" s="3" t="s">
        <v>56</v>
      </c>
      <c r="B28" s="4" t="s">
        <v>91</v>
      </c>
    </row>
    <row r="29" spans="1:2">
      <c r="A29" s="3" t="s">
        <v>34</v>
      </c>
      <c r="B29" s="4" t="s">
        <v>92</v>
      </c>
    </row>
    <row r="30" spans="1:2" ht="29">
      <c r="A30" s="3" t="s">
        <v>67</v>
      </c>
      <c r="B30" s="4" t="s">
        <v>93</v>
      </c>
    </row>
    <row r="31" spans="1:2" ht="43.5">
      <c r="A31" s="3" t="s">
        <v>94</v>
      </c>
      <c r="B31" s="4" t="s">
        <v>95</v>
      </c>
    </row>
    <row r="32" spans="1:2" ht="29">
      <c r="A32" s="3" t="s">
        <v>96</v>
      </c>
      <c r="B32" s="4" t="s">
        <v>97</v>
      </c>
    </row>
    <row r="35" spans="1:3" ht="15" thickBot="1"/>
    <row r="36" spans="1:3">
      <c r="A36" s="101" t="s">
        <v>98</v>
      </c>
      <c r="B36" s="102"/>
    </row>
    <row r="37" spans="1:3">
      <c r="A37" s="22" t="s">
        <v>61</v>
      </c>
      <c r="B37" s="19" t="s">
        <v>99</v>
      </c>
    </row>
    <row r="38" spans="1:3">
      <c r="A38" s="22" t="s">
        <v>38</v>
      </c>
      <c r="B38" s="19" t="s">
        <v>100</v>
      </c>
    </row>
    <row r="39" spans="1:3">
      <c r="A39" s="22" t="s">
        <v>35</v>
      </c>
      <c r="B39" s="19" t="s">
        <v>101</v>
      </c>
    </row>
    <row r="40" spans="1:3">
      <c r="A40" s="22" t="s">
        <v>60</v>
      </c>
      <c r="B40" s="19" t="s">
        <v>102</v>
      </c>
    </row>
    <row r="41" spans="1:3" ht="15" thickBot="1">
      <c r="A41" s="23" t="s">
        <v>103</v>
      </c>
      <c r="B41" s="21" t="s">
        <v>104</v>
      </c>
    </row>
    <row r="42" spans="1:3">
      <c r="A42" s="7"/>
    </row>
    <row r="43" spans="1:3" ht="15" thickBot="1"/>
    <row r="44" spans="1:3">
      <c r="A44" s="101" t="s">
        <v>105</v>
      </c>
      <c r="B44" s="102"/>
    </row>
    <row r="45" spans="1:3" ht="30" customHeight="1">
      <c r="A45" s="104" t="s">
        <v>52</v>
      </c>
      <c r="B45" s="19" t="s">
        <v>106</v>
      </c>
      <c r="C45" s="24" t="s">
        <v>107</v>
      </c>
    </row>
    <row r="46" spans="1:3" ht="30" customHeight="1">
      <c r="A46" s="106"/>
      <c r="B46" s="19" t="s">
        <v>108</v>
      </c>
      <c r="C46" s="24" t="s">
        <v>109</v>
      </c>
    </row>
    <row r="47" spans="1:3" ht="30" customHeight="1">
      <c r="A47" s="104" t="s">
        <v>36</v>
      </c>
      <c r="B47" s="19" t="s">
        <v>110</v>
      </c>
      <c r="C47" s="24" t="s">
        <v>107</v>
      </c>
    </row>
    <row r="48" spans="1:3" ht="30" customHeight="1">
      <c r="A48" s="106"/>
      <c r="B48" s="19" t="s">
        <v>111</v>
      </c>
      <c r="C48" s="24" t="s">
        <v>109</v>
      </c>
    </row>
    <row r="49" spans="1:3" ht="30" customHeight="1">
      <c r="A49" s="104" t="s">
        <v>46</v>
      </c>
      <c r="B49" s="19" t="s">
        <v>112</v>
      </c>
      <c r="C49" s="24" t="s">
        <v>107</v>
      </c>
    </row>
    <row r="50" spans="1:3" ht="30" customHeight="1">
      <c r="A50" s="106"/>
      <c r="B50" s="19" t="s">
        <v>113</v>
      </c>
      <c r="C50" s="24" t="s">
        <v>109</v>
      </c>
    </row>
    <row r="51" spans="1:3" ht="30" customHeight="1">
      <c r="A51" s="104" t="s">
        <v>58</v>
      </c>
      <c r="B51" s="19" t="s">
        <v>114</v>
      </c>
      <c r="C51" s="24" t="s">
        <v>107</v>
      </c>
    </row>
    <row r="52" spans="1:3" ht="30" customHeight="1">
      <c r="A52" s="106"/>
      <c r="B52" s="19" t="s">
        <v>115</v>
      </c>
      <c r="C52" s="24" t="s">
        <v>109</v>
      </c>
    </row>
    <row r="53" spans="1:3" ht="30" customHeight="1">
      <c r="A53" s="104" t="s">
        <v>116</v>
      </c>
      <c r="B53" s="19" t="s">
        <v>117</v>
      </c>
      <c r="C53" s="24" t="s">
        <v>107</v>
      </c>
    </row>
    <row r="54" spans="1:3" ht="30" customHeight="1" thickBot="1">
      <c r="A54" s="105"/>
      <c r="B54" s="21" t="s">
        <v>118</v>
      </c>
      <c r="C54" s="24" t="s">
        <v>109</v>
      </c>
    </row>
    <row r="62" spans="1:3" ht="56.25" customHeight="1"/>
    <row r="63" spans="1:3" ht="56.25" customHeight="1"/>
    <row r="64" spans="1:3" ht="56.25" customHeight="1"/>
    <row r="65" ht="56.25" customHeight="1"/>
    <row r="66" ht="56.25" customHeight="1"/>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e3c3bb1e-6ae0-48e4-8116-88e1589f729b">
      <UserInfo>
        <DisplayName/>
        <AccountId xsi:nil="true"/>
        <AccountType/>
      </UserInfo>
    </SharedWithUsers>
    <MediaLengthInSeconds xmlns="152d78e0-b124-4a84-8ea5-a05b8bf1e908" xsi:nil="true"/>
    <TaxCatchAll xmlns="e3c3bb1e-6ae0-48e4-8116-88e1589f729b" xsi:nil="true"/>
    <lcf76f155ced4ddcb4097134ff3c332f xmlns="152d78e0-b124-4a84-8ea5-a05b8bf1e908">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DEC65F56C036B438DC0919AAA6BA02D" ma:contentTypeVersion="19" ma:contentTypeDescription="Crear nuevo documento." ma:contentTypeScope="" ma:versionID="377b66aff48f74d753c07b3d1c746def">
  <xsd:schema xmlns:xsd="http://www.w3.org/2001/XMLSchema" xmlns:xs="http://www.w3.org/2001/XMLSchema" xmlns:p="http://schemas.microsoft.com/office/2006/metadata/properties" xmlns:ns1="http://schemas.microsoft.com/sharepoint/v3" xmlns:ns2="e3c3bb1e-6ae0-48e4-8116-88e1589f729b" xmlns:ns3="152d78e0-b124-4a84-8ea5-a05b8bf1e908" targetNamespace="http://schemas.microsoft.com/office/2006/metadata/properties" ma:root="true" ma:fieldsID="45a85d14a8ac55101e98d7ec8410c777" ns1:_="" ns2:_="" ns3:_="">
    <xsd:import namespace="http://schemas.microsoft.com/sharepoint/v3"/>
    <xsd:import namespace="e3c3bb1e-6ae0-48e4-8116-88e1589f729b"/>
    <xsd:import namespace="152d78e0-b124-4a84-8ea5-a05b8bf1e90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element ref="ns3:MediaServiceObjectDetectorVersions" minOccurs="0"/>
                <xsd:element ref="ns3: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Propiedades de la Directiva de cumplimiento unificado" ma:hidden="true" ma:internalName="_ip_UnifiedCompliancePolicyProperties">
      <xsd:simpleType>
        <xsd:restriction base="dms:Note"/>
      </xsd:simpleType>
    </xsd:element>
    <xsd:element name="_ip_UnifiedCompliancePolicyUIAction" ma:index="2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3c3bb1e-6ae0-48e4-8116-88e1589f729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ead10d4-91c4-4027-8abf-b38e9fa5c719}" ma:internalName="TaxCatchAll" ma:showField="CatchAllData" ma:web="e3c3bb1e-6ae0-48e4-8116-88e1589f729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52d78e0-b124-4a84-8ea5-a05b8bf1e90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b36ebc05-8d2a-4695-83d3-2f0df523ca34"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1B617F-E710-4F39-BA24-617DA0E81680}">
  <ds:schemaRefs>
    <ds:schemaRef ds:uri="http://schemas.microsoft.com/office/infopath/2007/PartnerControls"/>
    <ds:schemaRef ds:uri="http://purl.org/dc/dcmitype/"/>
    <ds:schemaRef ds:uri="152d78e0-b124-4a84-8ea5-a05b8bf1e908"/>
    <ds:schemaRef ds:uri="http://schemas.microsoft.com/office/2006/metadata/properties"/>
    <ds:schemaRef ds:uri="http://purl.org/dc/terms/"/>
    <ds:schemaRef ds:uri="http://schemas.microsoft.com/office/2006/documentManagement/types"/>
    <ds:schemaRef ds:uri="http://purl.org/dc/elements/1.1/"/>
    <ds:schemaRef ds:uri="http://schemas.openxmlformats.org/package/2006/metadata/core-properties"/>
    <ds:schemaRef ds:uri="e3c3bb1e-6ae0-48e4-8116-88e1589f729b"/>
    <ds:schemaRef ds:uri="http://www.w3.org/XML/1998/namespace"/>
  </ds:schemaRefs>
</ds:datastoreItem>
</file>

<file path=customXml/itemProps2.xml><?xml version="1.0" encoding="utf-8"?>
<ds:datastoreItem xmlns:ds="http://schemas.openxmlformats.org/officeDocument/2006/customXml" ds:itemID="{59E69620-1DAF-4FED-B18D-43915E0F3D30}">
  <ds:schemaRefs>
    <ds:schemaRef ds:uri="http://schemas.microsoft.com/sharepoint/v3/contenttype/forms"/>
  </ds:schemaRefs>
</ds:datastoreItem>
</file>

<file path=customXml/itemProps3.xml><?xml version="1.0" encoding="utf-8"?>
<ds:datastoreItem xmlns:ds="http://schemas.openxmlformats.org/officeDocument/2006/customXml" ds:itemID="{841B2E0E-6251-4191-89A1-2801CFC773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2026-06-04T19:42:31Z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0x010100DDEC65F56C036B438DC0919AAA6BA02D</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y fmtid="{D5CDD505-2E9C-101B-9397-08002B2CF9AE}" pid="6" name="MediaServiceImageTags">
    <vt:lpwstr/>
  </property>
</Properties>
</file>