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HERRAMIENTAS/EXPEDIENTE/"/>
    </mc:Choice>
  </mc:AlternateContent>
  <xr:revisionPtr revIDLastSave="4" documentId="8_{5179D36A-EF56-4663-983C-EA107A80065F}" xr6:coauthVersionLast="47" xr6:coauthVersionMax="47" xr10:uidLastSave="{5CAD79BE-F08A-4D13-99CF-A9B248B8962C}"/>
  <bookViews>
    <workbookView xWindow="-108" yWindow="-108" windowWidth="23256" windowHeight="12456" xr2:uid="{00000000-000D-0000-FFFF-FFFF00000000}"/>
  </bookViews>
  <sheets>
    <sheet name="Table 1" sheetId="1" r:id="rId1"/>
  </sheets>
  <definedNames>
    <definedName name="_xlnm._FilterDatabase" localSheetId="0" hidden="1">'Table 1'!$A$3:$I$4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K15" i="1"/>
  <c r="K4" i="1"/>
  <c r="H4" i="1"/>
  <c r="M4" i="1"/>
  <c r="L4" i="1"/>
  <c r="L15" i="1"/>
  <c r="L8" i="1"/>
  <c r="L9" i="1"/>
  <c r="L10" i="1"/>
  <c r="L11" i="1"/>
  <c r="L12" i="1"/>
  <c r="L13" i="1"/>
  <c r="L14" i="1"/>
  <c r="L5" i="1"/>
  <c r="L6" i="1"/>
  <c r="L7" i="1"/>
  <c r="J5" i="1"/>
  <c r="K5" i="1" s="1"/>
  <c r="J6" i="1"/>
  <c r="K6" i="1" s="1"/>
  <c r="J7" i="1"/>
  <c r="K7" i="1" s="1"/>
  <c r="J8" i="1"/>
  <c r="K8" i="1" s="1"/>
  <c r="J9" i="1"/>
  <c r="K9" i="1" s="1"/>
  <c r="J10" i="1"/>
  <c r="K10" i="1"/>
  <c r="J11" i="1"/>
  <c r="K11" i="1" s="1"/>
  <c r="J12" i="1"/>
  <c r="K12" i="1" s="1"/>
  <c r="J13" i="1"/>
  <c r="K13" i="1" s="1"/>
  <c r="J14" i="1"/>
  <c r="K14" i="1" s="1"/>
  <c r="J15" i="1"/>
  <c r="F16" i="1"/>
  <c r="G7" i="1"/>
  <c r="H7" i="1" s="1"/>
  <c r="G8" i="1"/>
  <c r="H8" i="1" s="1"/>
  <c r="G9" i="1"/>
  <c r="H9" i="1" s="1"/>
  <c r="G10" i="1"/>
  <c r="H10" i="1"/>
  <c r="G11" i="1"/>
  <c r="H11" i="1"/>
  <c r="G12" i="1"/>
  <c r="H12" i="1"/>
  <c r="G13" i="1"/>
  <c r="H13" i="1"/>
  <c r="G14" i="1"/>
  <c r="H14" i="1" s="1"/>
  <c r="G15" i="1"/>
  <c r="M15" i="1" l="1"/>
  <c r="M14" i="1"/>
  <c r="M12" i="1"/>
  <c r="M13" i="1"/>
  <c r="M10" i="1"/>
  <c r="M9" i="1"/>
  <c r="M11" i="1"/>
  <c r="M8" i="1"/>
  <c r="M7" i="1"/>
  <c r="J4" i="1"/>
  <c r="G5" i="1"/>
  <c r="G6" i="1"/>
  <c r="G4" i="1"/>
  <c r="G16" i="1" s="1"/>
  <c r="H5" i="1" l="1"/>
  <c r="M5" i="1" s="1"/>
  <c r="H6" i="1"/>
  <c r="M6" i="1" s="1"/>
  <c r="J16" i="1"/>
  <c r="I16" i="1"/>
  <c r="M16" i="1" l="1"/>
  <c r="H16" i="1"/>
  <c r="L16" i="1"/>
  <c r="K16" i="1"/>
</calcChain>
</file>

<file path=xl/sharedStrings.xml><?xml version="1.0" encoding="utf-8"?>
<sst xmlns="http://schemas.openxmlformats.org/spreadsheetml/2006/main" count="55" uniqueCount="39">
  <si>
    <t>VALOR
TOTAL</t>
  </si>
  <si>
    <t>Promedio</t>
  </si>
  <si>
    <t>VALOR
UNITARIO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</si>
  <si>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</si>
  <si>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</si>
  <si>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IVA</t>
  </si>
  <si>
    <t>VALOR TOTAL</t>
  </si>
  <si>
    <t>VALOR TORAL</t>
  </si>
  <si>
    <t>ITEM</t>
  </si>
  <si>
    <t>BIEN</t>
  </si>
  <si>
    <t xml:space="preserve">DESCRIPCIÓN DEL BIEN Y/O SERVICIO </t>
  </si>
  <si>
    <t>Unidad</t>
  </si>
  <si>
    <t xml:space="preserve">CANT </t>
  </si>
  <si>
    <t>Palaustre de 7 pulgadas</t>
  </si>
  <si>
    <t>Material de la hoja: Acero templado o acero inoxidable de alta resistencia.
Tamaño: 7 pulgadas.
Mango: Generalmente ergonómico en madera, plástico o goma para mejor agarre.
Forma: Hoja triangular o puntiaguda que facilita el manejo y la precisión en espacios reducidos.
Uso: Levantar mezcla, aplicar mortero, resanar superficies y realizar acabados en mampostería.</t>
  </si>
  <si>
    <t>Balde 5 galones</t>
  </si>
  <si>
    <t>Capacidad: 5 galones (aproximadamente 19 litros).
Material: Plástico reciclado de alta resistencia.
Color: Amarillo.
Diseño: Cilíndrico con asa metálica o plástica para fácil transporte.
Uso: Recolección y almacenamiento de agua, mezclas, residuos o materiales de limpieza.</t>
  </si>
  <si>
    <t>Regla de aluminio</t>
  </si>
  <si>
    <t>Material: Aluminio de alta resistencia.
Dimensiones: 1 x 3 pulgadas.
Longitud: 6 metros.
Forma: Perfil rectangular liviano y rígido.
Uso: Nivelación de concreto, mortero, pisos y superficies en trabajos de construcción y acabados.</t>
  </si>
  <si>
    <t>Flexómetro de 7 metros</t>
  </si>
  <si>
    <t>Tipo: Cinta métrica retráctil.
Longitud: 7 metros.
Material de la cinta: Acero flexible con recubrimiento anticorrosivo.
Carcasa: Plástica o recubierta en goma resistente a impactos.
Uso: Medición de longitudes, alturas, superficies y distancias en diferentes actividades técnicas y de construcción.</t>
  </si>
  <si>
    <t>Pala de punta con cabo</t>
  </si>
  <si>
    <t>Hoja metálica de 9”.
Punta redonda para fácil penetración en el terreno.
Cabo largo ergonómico.
Resistente al desgaste y la corrosión.
Ideal para trabajo pesado y uso continuo.</t>
  </si>
  <si>
    <t>Llana de madera</t>
  </si>
  <si>
    <t>Fabricada en madera resistente.
Medida aproximada: 12 x 5”.
Mango ergonómico.
Ideal para acabados en obra.</t>
  </si>
  <si>
    <t>Serrucho</t>
  </si>
  <si>
    <t>Hoja dentada de acero de 10”.
Mango ergonómico.
Corte preciso y resistente.</t>
  </si>
  <si>
    <t>Machete</t>
  </si>
  <si>
    <t>Hoja de acero templado de 18”.
Mango antideslizante.
Alta resistencia y durabilidad.</t>
  </si>
  <si>
    <t>Diámetro: 1/2”.
Longitud: 6 metros.
Fabricado en acero galvanizado.
Resistente a corrosión y humedad.</t>
  </si>
  <si>
    <t>Alicate</t>
  </si>
  <si>
    <t>Tamaño: 6”.
Fabricado en acero de alta resistencia.
Mango recubierto antideslizante.</t>
  </si>
  <si>
    <t>Discos de corte metálico de 4 pulgadas</t>
  </si>
  <si>
    <t>Diámetro: 4”.
Fabricados en material abrasivo de alta resistencia.
Compatibles con pulidoras angulares estándar.</t>
  </si>
  <si>
    <t>Tanque plástico de 500 litros</t>
  </si>
  <si>
    <t>Capacidad: 500 litros.
Fabricado en polietileno de alta densidad.
Resistente a rayos UV e impactos.
Uso doméstico, agrícola e industrial.</t>
  </si>
  <si>
    <r>
      <t xml:space="preserve">Objeto: Contratar la adquisición de herramientas y equipos para la formación continua especialidad del Centro Para El Desarrollo Agroecológico y Agroindustrial
</t>
    </r>
    <r>
      <rPr>
        <b/>
        <i/>
        <sz val="11"/>
        <rFont val="Calibri"/>
        <family val="2"/>
        <scheme val="minor"/>
      </rPr>
      <t xml:space="preserve">
</t>
    </r>
  </si>
  <si>
    <t>COTIZACION 1 -SUMIWELD</t>
  </si>
  <si>
    <t>COTIZACION 2 - INDUSTRIAS Y ASESORIAS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</si>
</sst>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Times New Roman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53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2" fillId="2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7" fillId="0" borderId="7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4" fontId="7" fillId="0" borderId="9" xfId="1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4" fontId="7" fillId="6" borderId="7" xfId="1" applyNumberFormat="1" applyFont="1" applyFill="1" applyBorder="1" applyAlignment="1">
      <alignment horizontal="center" vertical="center" wrapText="1"/>
    </xf>
    <xf numFmtId="164" fontId="14" fillId="0" borderId="7" xfId="1" applyNumberFormat="1" applyFont="1" applyFill="1" applyBorder="1" applyAlignment="1">
      <alignment horizontal="center" vertical="center" wrapText="1"/>
    </xf>
    <xf numFmtId="164" fontId="7" fillId="0" borderId="5" xfId="1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3" fontId="12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top"/>
    </xf>
    <xf numFmtId="43" fontId="0" fillId="0" borderId="0" xfId="2" applyFont="1" applyAlignment="1">
      <alignment horizontal="left" vertical="top"/>
    </xf>
    <xf numFmtId="44" fontId="0" fillId="0" borderId="0" xfId="0" applyNumberFormat="1" applyAlignment="1">
      <alignment horizontal="left" vertical="top"/>
    </xf>
    <xf numFmtId="164" fontId="7" fillId="0" borderId="6" xfId="1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 wrapText="1"/>
    </xf>
    <xf numFmtId="3" fontId="12" fillId="0" borderId="2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879475</xdr:colOff>
      <xdr:row>0</xdr:row>
      <xdr:rowOff>75142</xdr:rowOff>
    </xdr:from>
    <xdr:to>
      <xdr:col>2</xdr:col>
      <xdr:colOff>881239</xdr:colOff>
      <xdr:row>0</xdr:row>
      <xdr:rowOff>829475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92" y="75142"/>
          <a:ext cx="771525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="98" zoomScaleNormal="100" workbookViewId="0">
      <selection activeCell="A3" sqref="A3:E15"/>
    </sheetView>
  </sheetViews>
  <sheetFormatPr baseColWidth="10" defaultColWidth="8.77734375" defaultRowHeight="13.2" x14ac:dyDescent="0.25"/>
  <cols>
    <col min="1" max="1" width="9.77734375" customWidth="1"/>
    <col min="2" max="2" width="13" customWidth="1"/>
    <col min="3" max="3" width="60.33203125" customWidth="1"/>
    <col min="4" max="4" width="11" customWidth="1"/>
    <col min="5" max="5" width="9.21875" customWidth="1"/>
    <col min="6" max="6" width="16.6640625" bestFit="1" customWidth="1"/>
    <col min="7" max="7" width="14.44140625" customWidth="1"/>
    <col min="8" max="8" width="21.33203125" customWidth="1"/>
    <col min="9" max="9" width="16.6640625" bestFit="1" customWidth="1"/>
    <col min="10" max="10" width="14.44140625" customWidth="1"/>
    <col min="11" max="11" width="18.21875" customWidth="1"/>
    <col min="12" max="12" width="26" customWidth="1"/>
    <col min="13" max="13" width="28.6640625" customWidth="1"/>
  </cols>
  <sheetData>
    <row r="1" spans="1:13" ht="71.25" customHeight="1" thickBot="1" x14ac:dyDescent="0.3">
      <c r="A1" s="36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13" ht="40.5" customHeight="1" thickBot="1" x14ac:dyDescent="0.3">
      <c r="A2" s="45" t="s">
        <v>36</v>
      </c>
      <c r="B2" s="46"/>
      <c r="C2" s="46"/>
      <c r="D2" s="46"/>
      <c r="E2" s="47"/>
      <c r="F2" s="42" t="s">
        <v>37</v>
      </c>
      <c r="G2" s="43"/>
      <c r="H2" s="44"/>
      <c r="I2" s="48" t="s">
        <v>38</v>
      </c>
      <c r="J2" s="49"/>
      <c r="K2" s="50"/>
      <c r="L2" s="51" t="s">
        <v>1</v>
      </c>
      <c r="M2" s="52"/>
    </row>
    <row r="3" spans="1:13" ht="31.8" thickBot="1" x14ac:dyDescent="0.3">
      <c r="A3" s="1" t="s">
        <v>8</v>
      </c>
      <c r="B3" s="24" t="s">
        <v>9</v>
      </c>
      <c r="C3" s="24" t="s">
        <v>10</v>
      </c>
      <c r="D3" s="24" t="s">
        <v>11</v>
      </c>
      <c r="E3" s="29" t="s">
        <v>12</v>
      </c>
      <c r="F3" s="8" t="s">
        <v>4</v>
      </c>
      <c r="G3" s="9" t="s">
        <v>5</v>
      </c>
      <c r="H3" s="10" t="s">
        <v>0</v>
      </c>
      <c r="I3" s="5" t="s">
        <v>4</v>
      </c>
      <c r="J3" s="6" t="s">
        <v>5</v>
      </c>
      <c r="K3" s="7" t="s">
        <v>0</v>
      </c>
      <c r="L3" s="4" t="s">
        <v>2</v>
      </c>
      <c r="M3" s="2" t="s">
        <v>6</v>
      </c>
    </row>
    <row r="4" spans="1:13" s="3" customFormat="1" ht="124.2" customHeight="1" thickBot="1" x14ac:dyDescent="0.3">
      <c r="A4" s="30">
        <v>1</v>
      </c>
      <c r="B4" s="19" t="s">
        <v>13</v>
      </c>
      <c r="C4" s="20" t="s">
        <v>14</v>
      </c>
      <c r="D4" s="20" t="s">
        <v>11</v>
      </c>
      <c r="E4" s="21">
        <v>34</v>
      </c>
      <c r="F4" s="28">
        <v>68770</v>
      </c>
      <c r="G4" s="12">
        <f>F4*19%</f>
        <v>13066.3</v>
      </c>
      <c r="H4" s="18">
        <f>(F4+G4)*E4</f>
        <v>2782434.2</v>
      </c>
      <c r="I4" s="11">
        <v>48000</v>
      </c>
      <c r="J4" s="12">
        <f>I4*19%</f>
        <v>9120</v>
      </c>
      <c r="K4" s="18">
        <f>(I4+J4)*E4</f>
        <v>1942080</v>
      </c>
      <c r="L4" s="11">
        <f>AVERAGE(F4,I4)</f>
        <v>58385</v>
      </c>
      <c r="M4" s="14">
        <f>AVERAGE(H4,K4)</f>
        <v>2362257.1</v>
      </c>
    </row>
    <row r="5" spans="1:13" ht="86.1" customHeight="1" thickBot="1" x14ac:dyDescent="0.3">
      <c r="A5" s="31">
        <v>2</v>
      </c>
      <c r="B5" s="15" t="s">
        <v>15</v>
      </c>
      <c r="C5" s="13" t="s">
        <v>16</v>
      </c>
      <c r="D5" s="13" t="s">
        <v>11</v>
      </c>
      <c r="E5" s="34">
        <v>34</v>
      </c>
      <c r="F5" s="28">
        <v>91770</v>
      </c>
      <c r="G5" s="12">
        <f t="shared" ref="G5:G6" si="0">F5*19%</f>
        <v>17436.3</v>
      </c>
      <c r="H5" s="18">
        <f t="shared" ref="H5:H6" si="1">(F5+G5)*E5</f>
        <v>3713014.2</v>
      </c>
      <c r="I5" s="11">
        <v>47000</v>
      </c>
      <c r="J5" s="12">
        <f t="shared" ref="J5:J15" si="2">I5*19%</f>
        <v>8930</v>
      </c>
      <c r="K5" s="18">
        <f t="shared" ref="K5:K14" si="3">(I5+J5)*E5</f>
        <v>1901620</v>
      </c>
      <c r="L5" s="11">
        <f t="shared" ref="L5:L8" si="4">AVERAGE(F5,I5)</f>
        <v>69385</v>
      </c>
      <c r="M5" s="14">
        <f t="shared" ref="M5:M14" si="5">AVERAGE(H5,K5)</f>
        <v>2807317.1</v>
      </c>
    </row>
    <row r="6" spans="1:13" ht="86.1" customHeight="1" thickBot="1" x14ac:dyDescent="0.3">
      <c r="A6" s="31">
        <v>3</v>
      </c>
      <c r="B6" s="15" t="s">
        <v>17</v>
      </c>
      <c r="C6" s="13" t="s">
        <v>18</v>
      </c>
      <c r="D6" s="13" t="s">
        <v>11</v>
      </c>
      <c r="E6" s="34">
        <v>34</v>
      </c>
      <c r="F6" s="28">
        <v>675000</v>
      </c>
      <c r="G6" s="12">
        <f t="shared" si="0"/>
        <v>128250</v>
      </c>
      <c r="H6" s="18">
        <f t="shared" si="1"/>
        <v>27310500</v>
      </c>
      <c r="I6" s="11">
        <v>580000</v>
      </c>
      <c r="J6" s="12">
        <f t="shared" si="2"/>
        <v>110200</v>
      </c>
      <c r="K6" s="18">
        <f t="shared" si="3"/>
        <v>23466800</v>
      </c>
      <c r="L6" s="11">
        <f t="shared" si="4"/>
        <v>627500</v>
      </c>
      <c r="M6" s="14">
        <f t="shared" si="5"/>
        <v>25388650</v>
      </c>
    </row>
    <row r="7" spans="1:13" ht="90.75" customHeight="1" thickBot="1" x14ac:dyDescent="0.3">
      <c r="A7" s="31">
        <v>4</v>
      </c>
      <c r="B7" s="15" t="s">
        <v>19</v>
      </c>
      <c r="C7" s="13" t="s">
        <v>20</v>
      </c>
      <c r="D7" s="13" t="s">
        <v>11</v>
      </c>
      <c r="E7" s="34">
        <v>34</v>
      </c>
      <c r="F7" s="28">
        <v>94070</v>
      </c>
      <c r="G7" s="12">
        <f t="shared" ref="G7:G15" si="6">F7*19%</f>
        <v>17873.3</v>
      </c>
      <c r="H7" s="18">
        <f t="shared" ref="H7:H14" si="7">(F7+G7)*E7</f>
        <v>3806072.2</v>
      </c>
      <c r="I7" s="11">
        <v>42000</v>
      </c>
      <c r="J7" s="12">
        <f t="shared" si="2"/>
        <v>7980</v>
      </c>
      <c r="K7" s="18">
        <f t="shared" si="3"/>
        <v>1699320</v>
      </c>
      <c r="L7" s="11">
        <f t="shared" si="4"/>
        <v>68035</v>
      </c>
      <c r="M7" s="14">
        <f t="shared" si="5"/>
        <v>2752696.1</v>
      </c>
    </row>
    <row r="8" spans="1:13" ht="86.1" customHeight="1" thickBot="1" x14ac:dyDescent="0.3">
      <c r="A8" s="32">
        <v>5</v>
      </c>
      <c r="B8" s="15" t="s">
        <v>21</v>
      </c>
      <c r="C8" s="13" t="s">
        <v>22</v>
      </c>
      <c r="D8" s="13" t="s">
        <v>11</v>
      </c>
      <c r="E8" s="34">
        <v>34</v>
      </c>
      <c r="F8" s="28">
        <v>110000</v>
      </c>
      <c r="G8" s="12">
        <f t="shared" si="6"/>
        <v>20900</v>
      </c>
      <c r="H8" s="18">
        <f t="shared" si="7"/>
        <v>4450600</v>
      </c>
      <c r="I8" s="11">
        <v>72000</v>
      </c>
      <c r="J8" s="12">
        <f t="shared" si="2"/>
        <v>13680</v>
      </c>
      <c r="K8" s="18">
        <f t="shared" si="3"/>
        <v>2913120</v>
      </c>
      <c r="L8" s="11">
        <f t="shared" si="4"/>
        <v>91000</v>
      </c>
      <c r="M8" s="14">
        <f t="shared" si="5"/>
        <v>3681860</v>
      </c>
    </row>
    <row r="9" spans="1:13" ht="86.1" customHeight="1" thickBot="1" x14ac:dyDescent="0.3">
      <c r="A9" s="32">
        <v>6</v>
      </c>
      <c r="B9" s="15" t="s">
        <v>23</v>
      </c>
      <c r="C9" s="13" t="s">
        <v>24</v>
      </c>
      <c r="D9" s="13" t="s">
        <v>11</v>
      </c>
      <c r="E9" s="34">
        <v>34</v>
      </c>
      <c r="F9" s="28">
        <v>100000</v>
      </c>
      <c r="G9" s="12">
        <f t="shared" si="6"/>
        <v>19000</v>
      </c>
      <c r="H9" s="18">
        <f t="shared" si="7"/>
        <v>4046000</v>
      </c>
      <c r="I9" s="11">
        <v>40000</v>
      </c>
      <c r="J9" s="12">
        <f t="shared" si="2"/>
        <v>7600</v>
      </c>
      <c r="K9" s="18">
        <f t="shared" si="3"/>
        <v>1618400</v>
      </c>
      <c r="L9" s="11">
        <f t="shared" ref="L9:L14" si="8">AVERAGE(F9,I9)</f>
        <v>70000</v>
      </c>
      <c r="M9" s="14">
        <f t="shared" si="5"/>
        <v>2832200</v>
      </c>
    </row>
    <row r="10" spans="1:13" ht="86.1" customHeight="1" thickBot="1" x14ac:dyDescent="0.3">
      <c r="A10" s="32">
        <v>7</v>
      </c>
      <c r="B10" s="15" t="s">
        <v>25</v>
      </c>
      <c r="C10" s="13" t="s">
        <v>26</v>
      </c>
      <c r="D10" s="13" t="s">
        <v>11</v>
      </c>
      <c r="E10" s="34">
        <v>34</v>
      </c>
      <c r="F10" s="28">
        <v>90000</v>
      </c>
      <c r="G10" s="12">
        <f t="shared" si="6"/>
        <v>17100</v>
      </c>
      <c r="H10" s="18">
        <f t="shared" si="7"/>
        <v>3641400</v>
      </c>
      <c r="I10" s="11">
        <v>42000</v>
      </c>
      <c r="J10" s="12">
        <f t="shared" si="2"/>
        <v>7980</v>
      </c>
      <c r="K10" s="18">
        <f t="shared" si="3"/>
        <v>1699320</v>
      </c>
      <c r="L10" s="11">
        <f t="shared" si="8"/>
        <v>66000</v>
      </c>
      <c r="M10" s="14">
        <f t="shared" si="5"/>
        <v>2670360</v>
      </c>
    </row>
    <row r="11" spans="1:13" ht="86.1" customHeight="1" thickBot="1" x14ac:dyDescent="0.3">
      <c r="A11" s="32">
        <v>8</v>
      </c>
      <c r="B11" s="15" t="s">
        <v>27</v>
      </c>
      <c r="C11" s="13" t="s">
        <v>28</v>
      </c>
      <c r="D11" s="13" t="s">
        <v>11</v>
      </c>
      <c r="E11" s="34">
        <v>34</v>
      </c>
      <c r="F11" s="28">
        <v>90000</v>
      </c>
      <c r="G11" s="12">
        <f t="shared" si="6"/>
        <v>17100</v>
      </c>
      <c r="H11" s="18">
        <f t="shared" si="7"/>
        <v>3641400</v>
      </c>
      <c r="I11" s="11">
        <v>41000</v>
      </c>
      <c r="J11" s="12">
        <f t="shared" si="2"/>
        <v>7790</v>
      </c>
      <c r="K11" s="18">
        <f t="shared" si="3"/>
        <v>1658860</v>
      </c>
      <c r="L11" s="11">
        <f t="shared" si="8"/>
        <v>65500</v>
      </c>
      <c r="M11" s="14">
        <f t="shared" si="5"/>
        <v>2650130</v>
      </c>
    </row>
    <row r="12" spans="1:13" ht="86.1" customHeight="1" thickBot="1" x14ac:dyDescent="0.3">
      <c r="A12" s="32">
        <v>9</v>
      </c>
      <c r="B12" s="15" t="s">
        <v>28</v>
      </c>
      <c r="C12" s="13" t="s">
        <v>29</v>
      </c>
      <c r="D12" s="13" t="s">
        <v>11</v>
      </c>
      <c r="E12" s="34">
        <v>34</v>
      </c>
      <c r="F12" s="28">
        <v>850000</v>
      </c>
      <c r="G12" s="12">
        <f t="shared" si="6"/>
        <v>161500</v>
      </c>
      <c r="H12" s="18">
        <f t="shared" si="7"/>
        <v>34391000</v>
      </c>
      <c r="I12" s="11">
        <v>700000</v>
      </c>
      <c r="J12" s="12">
        <f t="shared" si="2"/>
        <v>133000</v>
      </c>
      <c r="K12" s="18">
        <f t="shared" si="3"/>
        <v>28322000</v>
      </c>
      <c r="L12" s="11">
        <f t="shared" si="8"/>
        <v>775000</v>
      </c>
      <c r="M12" s="14">
        <f t="shared" si="5"/>
        <v>31356500</v>
      </c>
    </row>
    <row r="13" spans="1:13" ht="86.1" customHeight="1" thickBot="1" x14ac:dyDescent="0.3">
      <c r="A13" s="32">
        <v>10</v>
      </c>
      <c r="B13" s="15" t="s">
        <v>30</v>
      </c>
      <c r="C13" s="13" t="s">
        <v>31</v>
      </c>
      <c r="D13" s="13" t="s">
        <v>11</v>
      </c>
      <c r="E13" s="34">
        <v>34</v>
      </c>
      <c r="F13" s="28">
        <v>98670</v>
      </c>
      <c r="G13" s="12">
        <f t="shared" si="6"/>
        <v>18747.3</v>
      </c>
      <c r="H13" s="18">
        <f t="shared" si="7"/>
        <v>3992188.2</v>
      </c>
      <c r="I13" s="11">
        <v>35000</v>
      </c>
      <c r="J13" s="12">
        <f t="shared" si="2"/>
        <v>6650</v>
      </c>
      <c r="K13" s="18">
        <f t="shared" si="3"/>
        <v>1416100</v>
      </c>
      <c r="L13" s="11">
        <f t="shared" si="8"/>
        <v>66835</v>
      </c>
      <c r="M13" s="14">
        <f t="shared" si="5"/>
        <v>2704144.1</v>
      </c>
    </row>
    <row r="14" spans="1:13" ht="86.1" customHeight="1" thickBot="1" x14ac:dyDescent="0.3">
      <c r="A14" s="32">
        <v>11</v>
      </c>
      <c r="B14" s="15" t="s">
        <v>32</v>
      </c>
      <c r="C14" s="13" t="s">
        <v>33</v>
      </c>
      <c r="D14" s="13" t="s">
        <v>11</v>
      </c>
      <c r="E14" s="34">
        <v>32</v>
      </c>
      <c r="F14" s="28">
        <v>45770</v>
      </c>
      <c r="G14" s="12">
        <f t="shared" si="6"/>
        <v>8696.2999999999993</v>
      </c>
      <c r="H14" s="18">
        <f t="shared" si="7"/>
        <v>1742921.6</v>
      </c>
      <c r="I14" s="11">
        <v>10000</v>
      </c>
      <c r="J14" s="12">
        <f t="shared" si="2"/>
        <v>1900</v>
      </c>
      <c r="K14" s="18">
        <f t="shared" si="3"/>
        <v>380800</v>
      </c>
      <c r="L14" s="11">
        <f t="shared" si="8"/>
        <v>27885</v>
      </c>
      <c r="M14" s="14">
        <f t="shared" si="5"/>
        <v>1061860.8</v>
      </c>
    </row>
    <row r="15" spans="1:13" ht="86.1" customHeight="1" thickBot="1" x14ac:dyDescent="0.3">
      <c r="A15" s="33">
        <v>12</v>
      </c>
      <c r="B15" s="22" t="s">
        <v>34</v>
      </c>
      <c r="C15" s="23" t="s">
        <v>35</v>
      </c>
      <c r="D15" s="23" t="s">
        <v>11</v>
      </c>
      <c r="E15" s="35">
        <v>32</v>
      </c>
      <c r="F15" s="28">
        <v>650000</v>
      </c>
      <c r="G15" s="12">
        <f t="shared" si="6"/>
        <v>123500</v>
      </c>
      <c r="H15" s="18">
        <f>(F15+G15)*E15</f>
        <v>24752000</v>
      </c>
      <c r="I15" s="11">
        <v>525000</v>
      </c>
      <c r="J15" s="12">
        <f t="shared" si="2"/>
        <v>99750</v>
      </c>
      <c r="K15" s="18">
        <f>(I15+J15)*E15</f>
        <v>19992000</v>
      </c>
      <c r="L15" s="11">
        <f>AVERAGE(F15,I15)</f>
        <v>587500</v>
      </c>
      <c r="M15" s="14">
        <f>AVERAGE(H15,K15)</f>
        <v>22372000</v>
      </c>
    </row>
    <row r="16" spans="1:13" ht="18.600000000000001" thickBot="1" x14ac:dyDescent="0.3">
      <c r="A16" s="39" t="s">
        <v>7</v>
      </c>
      <c r="B16" s="40"/>
      <c r="C16" s="40"/>
      <c r="D16" s="40"/>
      <c r="E16" s="41"/>
      <c r="F16" s="16">
        <f>SUM(F4:F15)</f>
        <v>2964050</v>
      </c>
      <c r="G16" s="16">
        <f>SUM(G4:G15)</f>
        <v>563169.5</v>
      </c>
      <c r="H16" s="16">
        <f>SUM(H4:H15)</f>
        <v>118269530.39999999</v>
      </c>
      <c r="I16" s="16">
        <f t="shared" ref="I16:L16" si="9">SUM(I4:I15)</f>
        <v>2182000</v>
      </c>
      <c r="J16" s="16">
        <f t="shared" si="9"/>
        <v>414580</v>
      </c>
      <c r="K16" s="16">
        <f t="shared" si="9"/>
        <v>87010420</v>
      </c>
      <c r="L16" s="17">
        <f t="shared" si="9"/>
        <v>2573025</v>
      </c>
      <c r="M16" s="17">
        <f>SUM(M4:M15)</f>
        <v>102639975.19999999</v>
      </c>
    </row>
    <row r="18" spans="13:13" x14ac:dyDescent="0.25">
      <c r="M18" s="25"/>
    </row>
    <row r="19" spans="13:13" x14ac:dyDescent="0.25">
      <c r="M19" s="26"/>
    </row>
    <row r="21" spans="13:13" x14ac:dyDescent="0.25">
      <c r="M21" s="27"/>
    </row>
  </sheetData>
  <autoFilter ref="A3:I4" xr:uid="{00000000-0001-0000-0000-000000000000}">
    <filterColumn colId="0" showButton="0"/>
  </autoFilter>
  <mergeCells count="6">
    <mergeCell ref="A1:M1"/>
    <mergeCell ref="A16:E16"/>
    <mergeCell ref="F2:H2"/>
    <mergeCell ref="A2:E2"/>
    <mergeCell ref="I2:K2"/>
    <mergeCell ref="L2:M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Maria Alexandra  Gonzalez Oviedo</cp:lastModifiedBy>
  <dcterms:created xsi:type="dcterms:W3CDTF">2025-03-02T22:16:39Z</dcterms:created>
  <dcterms:modified xsi:type="dcterms:W3CDTF">2026-06-06T17:17:20Z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2026-06-06T17:17:02Z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c682b4b7-5b4b-434f-aea5-804a69c04624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