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municipioenvigado-my.sharepoint.com/personal/yessica_castrillon_envigado_gov_co/Documents/Escritorio/CARPETA FINANZAS YESSICA/2026/MÍNIMA CUANTÍA/ENV-16-32-1269-26 Mantenimiento DEA/"/>
    </mc:Choice>
  </mc:AlternateContent>
  <xr:revisionPtr revIDLastSave="41" documentId="8_{01935E6C-3000-43E9-9B67-1E58597B5C24}" xr6:coauthVersionLast="47" xr6:coauthVersionMax="47" xr10:uidLastSave="{BFA63593-A932-4610-976D-091ACA788CC2}"/>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6" l="1"/>
  <c r="H20" i="16" s="1"/>
  <c r="J20" i="16"/>
  <c r="G21" i="16"/>
  <c r="I21" i="16" s="1"/>
  <c r="J21" i="16"/>
  <c r="G22" i="16"/>
  <c r="I22" i="16" s="1"/>
  <c r="J22" i="16"/>
  <c r="G13" i="16"/>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H13" i="16" l="1"/>
  <c r="K16" i="16"/>
  <c r="H17" i="16"/>
  <c r="H16" i="16"/>
  <c r="K22" i="16"/>
  <c r="K17" i="16"/>
  <c r="I18" i="16"/>
  <c r="K18" i="16" s="1"/>
  <c r="K13" i="16"/>
  <c r="J23" i="16"/>
  <c r="K21" i="16"/>
  <c r="I20" i="16"/>
  <c r="K20" i="16" s="1"/>
  <c r="I14" i="16"/>
  <c r="K14" i="16" s="1"/>
  <c r="H22" i="16"/>
  <c r="I19" i="16"/>
  <c r="K19" i="16" s="1"/>
  <c r="H21" i="16"/>
  <c r="I15" i="16"/>
  <c r="K15" i="16" s="1"/>
  <c r="H12" i="16"/>
  <c r="G23" i="16"/>
  <c r="K12" i="16"/>
  <c r="K23" i="16" l="1"/>
  <c r="I23" i="16"/>
  <c r="H23" i="16"/>
</calcChain>
</file>

<file path=xl/sharedStrings.xml><?xml version="1.0" encoding="utf-8"?>
<sst xmlns="http://schemas.openxmlformats.org/spreadsheetml/2006/main" count="67" uniqueCount="56">
  <si>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</si>
  <si>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</si>
  <si>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</si>
  <si>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</si>
  <si>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</si>
  <si>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</si>
  <si>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</si>
  <si>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</si>
  <si>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</si>
  <si>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</si>
  <si>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</si>
  <si>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</si>
  <si>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</si>
  <si>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</si>
  <si>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</si>
  <si>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</si>
  <si>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</si>
  <si>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</si>
  <si>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</si>
  <si>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</si>
  <si>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</si>
  <si>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</si>
  <si>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</si>
  <si>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</si>
  <si>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</si>
  <si>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</si>
  <si>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</si>
  <si>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</si>
  <si>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</si>
  <si>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</si>
  <si>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</si>
  <si>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</si>
  <si>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</si>
  <si>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</si>
  <si>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</si>
  <si>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</si>
  <si>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r>
      <t xml:space="preserve">FORMATO ANEXO
PROPUESTA ECONÓMICA
</t>
    </r>
    <r>
      <rPr>
        <b/>
        <sz val="14"/>
        <color rgb="FFC00000"/>
        <rFont val="Arial Narrow"/>
        <family val="2"/>
      </rPr>
      <t>MÍNIMA CUANTÍA</t>
    </r>
  </si>
  <si>
    <t>Adquisición de Electrodos, mantenimiento para desfibriladores externos automático (DEA) e insumos dotación de botiquín para los diferentes Centro de Encuentro Ciudadano CEC - Centros Vida, con miras a garantizar el correcto funcionamiento y atención a las personas mayores en cumplimiento a la normatividad vigente</t>
  </si>
  <si>
    <t>ENV-16-32-1269-26</t>
  </si>
  <si>
    <t>Electrodos para Desfibrilador Externo Automático DEA CU MEDICAL IPAD CU-SP1</t>
  </si>
  <si>
    <t>GASA ESTERIL 5 CAJAS POR (24 unidades)</t>
  </si>
  <si>
    <t>TAPABOCAS ADULTO 2 CAJAS POR 50 unidades</t>
  </si>
  <si>
    <t>GUANTES DE VINILO 2 CAJAS POR</t>
  </si>
  <si>
    <t>MICROPORE 1 CAJA POR (12 ROLLOS)</t>
  </si>
  <si>
    <t>PULSO OXIMETRO DE DEDO PARA ADULTO</t>
  </si>
  <si>
    <t xml:space="preserve">TENSIÓMETRO DIGITAL </t>
  </si>
  <si>
    <t>TIRAS REACTIVAS 6 CAJAS POR</t>
  </si>
  <si>
    <t xml:space="preserve">UNIDAD </t>
  </si>
  <si>
    <t xml:space="preserve">Los items que están excluidos de IVA son: ITEM 3 GASA ESTERIL, según el articulo 424 del estatuto tributario nacional, partida arancelaria 30.05; ITEM 6 MICROPORE,  según es estatuto tributario nacional ART 424 partida arancelaria 30.05; ITEM 10. Tiras reactivas, según es estatuto tributario nacional ART 424 partida arancelaria 38.22.00.90.00. </t>
  </si>
  <si>
    <t>Tener en cuenta los Valores Asociados al Contrato según el Acuerdo Municipal 046 del  2024 (Estatuto Tributario Municipal) modificado y adicionado parcialmente por el acuerdo 057 de 2025</t>
  </si>
  <si>
    <t xml:space="preserve">MANTENIMIENTO DEA </t>
  </si>
  <si>
    <t>GLUCÓMETRO PORTÁTIL</t>
  </si>
  <si>
    <t>_______________________________________________________</t>
  </si>
  <si>
    <t>Si un proveedor responsable de IVA no desglosa el impuesto (o registra 0%) en artículos que sí lo generan, se asumirá que el IVA ya está incluido en el valor unitario ofertado (precio a todo costo).</t>
  </si>
  <si>
    <t>PRESUPUESTO OFICIAL
$ 8.650.757
INCLUIDOS LOS IMPUESTOS APLICABLES</t>
  </si>
  <si>
    <t>CLORURO DE SODIO.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</si>
</sst>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
      <b/>
      <sz val="10"/>
      <color rgb="FF404040"/>
      <name val="Arial"/>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Alignment="1" applyProtection="1">
      <alignment vertical="center"/>
      <protection locked="0"/>
    </xf>
    <xf numFmtId="0" fontId="8" fillId="3" borderId="2" xfId="7" applyFont="1" applyFill="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9" fontId="8" fillId="3" borderId="5" xfId="2"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1" fontId="5" fillId="0" borderId="0" xfId="0" applyNumberFormat="1" applyFont="1" applyAlignment="1" applyProtection="1">
      <alignment vertical="center"/>
      <protection locked="0"/>
    </xf>
    <xf numFmtId="166" fontId="8" fillId="3" borderId="8" xfId="7" applyNumberFormat="1" applyFont="1" applyFill="1" applyBorder="1" applyAlignment="1" applyProtection="1">
      <alignment horizontal="center" vertical="center"/>
      <protection locked="0"/>
    </xf>
    <xf numFmtId="0" fontId="16" fillId="8" borderId="1" xfId="6" applyFont="1" applyFill="1" applyAlignment="1" applyProtection="1">
      <alignment horizontal="center" vertical="center" wrapText="1"/>
    </xf>
    <xf numFmtId="1" fontId="16" fillId="8" borderId="1" xfId="6" applyNumberFormat="1" applyFont="1" applyFill="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20" fillId="0" borderId="25" xfId="0" applyFont="1" applyBorder="1" applyAlignment="1">
      <alignment horizontal="left" vertical="center" wrapText="1"/>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0" fontId="20" fillId="0" borderId="25" xfId="0" applyFont="1" applyBorder="1" applyAlignment="1">
      <alignment horizontal="left" vertical="top"/>
    </xf>
    <xf numFmtId="166" fontId="8" fillId="0" borderId="2" xfId="7" applyNumberFormat="1" applyFont="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5" fontId="6" fillId="7" borderId="1" xfId="6" applyNumberFormat="1" applyFont="1" applyFill="1" applyAlignment="1" applyProtection="1">
      <alignment horizontal="center" vertical="center"/>
    </xf>
    <xf numFmtId="166" fontId="14" fillId="6" borderId="19" xfId="6" applyNumberFormat="1" applyFont="1" applyFill="1" applyBorder="1" applyAlignment="1" applyProtection="1">
      <alignment horizontal="center"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Alignment="1" applyProtection="1">
      <alignment horizontal="left" vertical="center"/>
    </xf>
    <xf numFmtId="0" fontId="11" fillId="0" borderId="14" xfId="7" applyFont="1" applyBorder="1" applyAlignment="1" applyProtection="1">
      <alignment horizontal="left" vertical="center"/>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xf>
    <xf numFmtId="0" fontId="6" fillId="0" borderId="20"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xf>
    <xf numFmtId="0" fontId="15" fillId="2" borderId="2" xfId="7" applyFont="1" applyFill="1" applyAlignment="1" applyProtection="1">
      <alignment vertical="center"/>
    </xf>
    <xf numFmtId="0" fontId="15" fillId="2" borderId="14" xfId="7" applyFont="1" applyFill="1" applyBorder="1" applyAlignment="1" applyProtection="1">
      <alignment vertical="center"/>
    </xf>
    <xf numFmtId="0" fontId="8" fillId="3" borderId="13"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6" fillId="8" borderId="1" xfId="6" applyFont="1" applyFill="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Alignment="1" applyProtection="1">
      <alignment horizontal="center" vertical="center" wrapText="1"/>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5" borderId="26" xfId="7" applyFont="1" applyFill="1" applyBorder="1" applyAlignment="1" applyProtection="1">
      <alignment horizontal="left" vertical="center" wrapText="1"/>
    </xf>
    <xf numFmtId="0" fontId="11" fillId="5" borderId="6" xfId="7" applyFont="1" applyFill="1" applyBorder="1" applyAlignment="1" applyProtection="1">
      <alignment horizontal="left" vertical="center" wrapText="1"/>
    </xf>
    <xf numFmtId="0" fontId="11" fillId="5" borderId="17"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4" fontId="8" fillId="4" borderId="7" xfId="7" applyNumberFormat="1" applyFont="1" applyFill="1" applyBorder="1" applyAlignment="1" applyProtection="1">
      <alignment horizontal="center" vertical="center" wrapText="1"/>
    </xf>
    <xf numFmtId="164" fontId="8" fillId="4" borderId="15" xfId="7" applyNumberFormat="1" applyFont="1" applyFill="1" applyBorder="1" applyAlignment="1" applyProtection="1">
      <alignment horizontal="center" vertical="center" wrapText="1"/>
    </xf>
    <xf numFmtId="164" fontId="8" fillId="4" borderId="8" xfId="7" applyNumberFormat="1" applyFont="1" applyFill="1" applyBorder="1" applyAlignment="1" applyProtection="1">
      <alignment horizontal="center" vertical="center" wrapText="1"/>
    </xf>
    <xf numFmtId="164"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8"/>
  <sheetViews>
    <sheetView showGridLines="0" tabSelected="1" defaultGridColor="0" view="pageBreakPreview" topLeftCell="A2" colorId="44" zoomScale="85" zoomScaleNormal="90" zoomScaleSheetLayoutView="85" workbookViewId="0">
      <selection activeCell="F22" sqref="F22"/>
    </sheetView>
  </sheetViews>
  <sheetFormatPr baseColWidth="10" defaultColWidth="11.42578125" defaultRowHeight="15.75" x14ac:dyDescent="0.2"/>
  <cols>
    <col min="1" max="1" width="5.5703125" style="1" customWidth="1"/>
    <col min="2" max="2" width="62.42578125" style="1" customWidth="1"/>
    <col min="3" max="3" width="11.28515625" style="1" customWidth="1"/>
    <col min="4" max="4" width="11.85546875" style="1" customWidth="1"/>
    <col min="5" max="5" width="19" style="1" customWidth="1"/>
    <col min="6" max="6" width="7" style="9" customWidth="1"/>
    <col min="7" max="7" width="13.28515625" style="9" customWidth="1"/>
    <col min="8" max="10" width="17.140625" style="9" customWidth="1"/>
    <col min="11" max="11" width="17.140625" style="1" customWidth="1"/>
    <col min="12" max="12" width="17" style="1" customWidth="1"/>
    <col min="13" max="16384" width="11.42578125" style="1"/>
  </cols>
  <sheetData>
    <row r="1" spans="1:12" ht="35.1" customHeight="1" thickBot="1" x14ac:dyDescent="0.25">
      <c r="A1" s="79"/>
      <c r="B1" s="80"/>
      <c r="C1" s="85" t="s">
        <v>36</v>
      </c>
      <c r="D1" s="85"/>
      <c r="E1" s="85"/>
      <c r="F1" s="85"/>
      <c r="G1" s="85"/>
      <c r="H1" s="85"/>
      <c r="I1" s="85"/>
      <c r="J1" s="85"/>
      <c r="K1" s="70" t="s">
        <v>27</v>
      </c>
      <c r="L1" s="71"/>
    </row>
    <row r="2" spans="1:12" ht="35.1" customHeight="1" thickTop="1" thickBot="1" x14ac:dyDescent="0.25">
      <c r="A2" s="81"/>
      <c r="B2" s="82"/>
      <c r="C2" s="86"/>
      <c r="D2" s="86"/>
      <c r="E2" s="86"/>
      <c r="F2" s="86"/>
      <c r="G2" s="86"/>
      <c r="H2" s="86"/>
      <c r="I2" s="86"/>
      <c r="J2" s="86"/>
      <c r="K2" s="72" t="s">
        <v>25</v>
      </c>
      <c r="L2" s="73"/>
    </row>
    <row r="3" spans="1:12" ht="95.25" customHeight="1" thickTop="1" thickBot="1" x14ac:dyDescent="0.25">
      <c r="A3" s="83" t="s">
        <v>10</v>
      </c>
      <c r="B3" s="84"/>
      <c r="C3" s="87" t="s">
        <v>37</v>
      </c>
      <c r="D3" s="88"/>
      <c r="E3" s="88"/>
      <c r="F3" s="88"/>
      <c r="G3" s="88"/>
      <c r="H3" s="88"/>
      <c r="I3" s="88"/>
      <c r="J3" s="88"/>
      <c r="K3" s="74" t="s">
        <v>54</v>
      </c>
      <c r="L3" s="75"/>
    </row>
    <row r="4" spans="1:12" ht="30.75" customHeight="1" thickTop="1" thickBot="1" x14ac:dyDescent="0.25">
      <c r="A4" s="83" t="s">
        <v>11</v>
      </c>
      <c r="B4" s="84"/>
      <c r="C4" s="89" t="s">
        <v>38</v>
      </c>
      <c r="D4" s="90"/>
      <c r="E4" s="90"/>
      <c r="F4" s="90"/>
      <c r="G4" s="90"/>
      <c r="H4" s="90"/>
      <c r="I4" s="90"/>
      <c r="J4" s="90"/>
      <c r="K4" s="76"/>
      <c r="L4" s="77"/>
    </row>
    <row r="5" spans="1:12" ht="21.2" customHeight="1" thickTop="1" thickBot="1" x14ac:dyDescent="0.25">
      <c r="A5" s="40" t="s">
        <v>0</v>
      </c>
      <c r="B5" s="41"/>
      <c r="C5" s="68"/>
      <c r="D5" s="78"/>
      <c r="E5" s="78"/>
      <c r="F5" s="78"/>
      <c r="G5" s="78"/>
      <c r="H5" s="78"/>
      <c r="I5" s="78"/>
      <c r="J5" s="78"/>
      <c r="K5" s="2" t="s">
        <v>1</v>
      </c>
      <c r="L5" s="3"/>
    </row>
    <row r="6" spans="1:12" ht="21.2" customHeight="1" thickTop="1" thickBot="1" x14ac:dyDescent="0.25">
      <c r="A6" s="40" t="s">
        <v>13</v>
      </c>
      <c r="B6" s="41"/>
      <c r="C6" s="64"/>
      <c r="D6" s="41"/>
      <c r="E6" s="41"/>
      <c r="F6" s="41"/>
      <c r="G6" s="41"/>
      <c r="H6" s="41"/>
      <c r="I6" s="41"/>
      <c r="J6" s="41"/>
      <c r="K6" s="2" t="s">
        <v>12</v>
      </c>
      <c r="L6" s="3"/>
    </row>
    <row r="7" spans="1:12" ht="21.2" customHeight="1" thickTop="1" thickBot="1" x14ac:dyDescent="0.25">
      <c r="A7" s="40" t="s">
        <v>2</v>
      </c>
      <c r="B7" s="41"/>
      <c r="C7" s="64"/>
      <c r="D7" s="41"/>
      <c r="E7" s="41"/>
      <c r="F7" s="41"/>
      <c r="G7" s="41"/>
      <c r="H7" s="41"/>
      <c r="I7" s="41"/>
      <c r="J7" s="41"/>
      <c r="K7" s="2" t="s">
        <v>14</v>
      </c>
      <c r="L7" s="4"/>
    </row>
    <row r="8" spans="1:12" ht="21.2" customHeight="1" thickTop="1" thickBot="1" x14ac:dyDescent="0.25">
      <c r="A8" s="40" t="s">
        <v>26</v>
      </c>
      <c r="B8" s="41"/>
      <c r="C8" s="64"/>
      <c r="D8" s="41"/>
      <c r="E8" s="41"/>
      <c r="F8" s="41"/>
      <c r="G8" s="41"/>
      <c r="H8" s="41"/>
      <c r="I8" s="41"/>
      <c r="J8" s="41"/>
      <c r="K8" s="68"/>
      <c r="L8" s="69"/>
    </row>
    <row r="9" spans="1:12" ht="21.2" customHeight="1" thickTop="1" thickBot="1" x14ac:dyDescent="0.25">
      <c r="A9" s="40" t="s">
        <v>22</v>
      </c>
      <c r="B9" s="41"/>
      <c r="C9" s="41" t="s">
        <v>23</v>
      </c>
      <c r="D9" s="41"/>
      <c r="E9" s="41"/>
      <c r="F9" s="41"/>
      <c r="G9" s="41"/>
      <c r="H9" s="41"/>
      <c r="I9" s="41"/>
      <c r="J9" s="41"/>
      <c r="K9" s="41"/>
      <c r="L9" s="46"/>
    </row>
    <row r="10" spans="1:12" ht="21.2" customHeight="1" thickTop="1" thickBot="1" x14ac:dyDescent="0.25">
      <c r="A10" s="45" t="s">
        <v>18</v>
      </c>
      <c r="B10" s="44" t="s">
        <v>30</v>
      </c>
      <c r="C10" s="44" t="s">
        <v>15</v>
      </c>
      <c r="D10" s="44" t="s">
        <v>17</v>
      </c>
      <c r="E10" s="42" t="s">
        <v>16</v>
      </c>
      <c r="F10" s="42"/>
      <c r="G10" s="42"/>
      <c r="H10" s="42"/>
      <c r="I10" s="42"/>
      <c r="J10" s="42"/>
      <c r="K10" s="42"/>
      <c r="L10" s="43"/>
    </row>
    <row r="11" spans="1:12" ht="64.5" customHeight="1" thickBot="1" x14ac:dyDescent="0.25">
      <c r="A11" s="45"/>
      <c r="B11" s="44"/>
      <c r="C11" s="44"/>
      <c r="D11" s="44"/>
      <c r="E11" s="11" t="s">
        <v>31</v>
      </c>
      <c r="F11" s="12" t="s">
        <v>3</v>
      </c>
      <c r="G11" s="11" t="s">
        <v>7</v>
      </c>
      <c r="H11" s="11" t="s">
        <v>28</v>
      </c>
      <c r="I11" s="11" t="s">
        <v>29</v>
      </c>
      <c r="J11" s="11" t="s">
        <v>8</v>
      </c>
      <c r="K11" s="11" t="s">
        <v>20</v>
      </c>
      <c r="L11" s="13" t="s">
        <v>21</v>
      </c>
    </row>
    <row r="12" spans="1:12" s="6" customFormat="1" ht="31.5" customHeight="1" thickTop="1" thickBot="1" x14ac:dyDescent="0.25">
      <c r="A12" s="14">
        <v>1</v>
      </c>
      <c r="B12" s="15" t="s">
        <v>39</v>
      </c>
      <c r="C12" s="16" t="s">
        <v>47</v>
      </c>
      <c r="D12" s="17">
        <v>6</v>
      </c>
      <c r="E12" s="10"/>
      <c r="F12" s="5"/>
      <c r="G12" s="19">
        <f>SUM(E12*F12)</f>
        <v>0</v>
      </c>
      <c r="H12" s="19">
        <f>SUM(E12+G12)</f>
        <v>0</v>
      </c>
      <c r="I12" s="19">
        <f>G12*D12</f>
        <v>0</v>
      </c>
      <c r="J12" s="19">
        <f>E12*D12</f>
        <v>0</v>
      </c>
      <c r="K12" s="19">
        <f>J12+I12</f>
        <v>0</v>
      </c>
      <c r="L12" s="20">
        <v>449244</v>
      </c>
    </row>
    <row r="13" spans="1:12" s="6" customFormat="1" ht="27" customHeight="1" thickTop="1" thickBot="1" x14ac:dyDescent="0.25">
      <c r="A13" s="14">
        <v>2</v>
      </c>
      <c r="B13" s="15" t="s">
        <v>51</v>
      </c>
      <c r="C13" s="16" t="s">
        <v>47</v>
      </c>
      <c r="D13" s="17">
        <v>5</v>
      </c>
      <c r="E13" s="10"/>
      <c r="F13" s="5"/>
      <c r="G13" s="19">
        <f t="shared" ref="G13:G19" si="0">SUM(E13*F13)</f>
        <v>0</v>
      </c>
      <c r="H13" s="19">
        <f t="shared" ref="H13:H19" si="1">SUM(E13+G13)</f>
        <v>0</v>
      </c>
      <c r="I13" s="19">
        <f t="shared" ref="I13:I19" si="2">G13*D13</f>
        <v>0</v>
      </c>
      <c r="J13" s="19">
        <f t="shared" ref="J13:J19" si="3">E13*D13</f>
        <v>0</v>
      </c>
      <c r="K13" s="19">
        <f t="shared" ref="K13:K19" si="4">J13+I13</f>
        <v>0</v>
      </c>
      <c r="L13" s="20">
        <v>77500</v>
      </c>
    </row>
    <row r="14" spans="1:12" s="6" customFormat="1" ht="22.7" customHeight="1" thickTop="1" thickBot="1" x14ac:dyDescent="0.25">
      <c r="A14" s="14">
        <v>3</v>
      </c>
      <c r="B14" s="18" t="s">
        <v>40</v>
      </c>
      <c r="C14" s="16" t="s">
        <v>47</v>
      </c>
      <c r="D14" s="17">
        <v>5</v>
      </c>
      <c r="E14" s="10"/>
      <c r="F14" s="5"/>
      <c r="G14" s="19">
        <f t="shared" si="0"/>
        <v>0</v>
      </c>
      <c r="H14" s="19">
        <f t="shared" si="1"/>
        <v>0</v>
      </c>
      <c r="I14" s="19">
        <f t="shared" si="2"/>
        <v>0</v>
      </c>
      <c r="J14" s="19">
        <f t="shared" si="3"/>
        <v>0</v>
      </c>
      <c r="K14" s="19">
        <f t="shared" si="4"/>
        <v>0</v>
      </c>
      <c r="L14" s="20">
        <v>12000</v>
      </c>
    </row>
    <row r="15" spans="1:12" s="6" customFormat="1" ht="22.7" customHeight="1" thickTop="1" thickBot="1" x14ac:dyDescent="0.25">
      <c r="A15" s="14">
        <v>4</v>
      </c>
      <c r="B15" s="18" t="s">
        <v>41</v>
      </c>
      <c r="C15" s="16" t="s">
        <v>47</v>
      </c>
      <c r="D15" s="17">
        <v>2</v>
      </c>
      <c r="E15" s="10"/>
      <c r="F15" s="5"/>
      <c r="G15" s="19">
        <f t="shared" si="0"/>
        <v>0</v>
      </c>
      <c r="H15" s="19">
        <f t="shared" si="1"/>
        <v>0</v>
      </c>
      <c r="I15" s="19">
        <f t="shared" si="2"/>
        <v>0</v>
      </c>
      <c r="J15" s="19">
        <f t="shared" si="3"/>
        <v>0</v>
      </c>
      <c r="K15" s="19">
        <f t="shared" si="4"/>
        <v>0</v>
      </c>
      <c r="L15" s="20">
        <v>21060</v>
      </c>
    </row>
    <row r="16" spans="1:12" s="6" customFormat="1" ht="22.7" customHeight="1" thickTop="1" thickBot="1" x14ac:dyDescent="0.25">
      <c r="A16" s="14">
        <v>5</v>
      </c>
      <c r="B16" s="18" t="s">
        <v>42</v>
      </c>
      <c r="C16" s="16" t="s">
        <v>47</v>
      </c>
      <c r="D16" s="17">
        <v>2</v>
      </c>
      <c r="E16" s="10"/>
      <c r="F16" s="5"/>
      <c r="G16" s="19">
        <f t="shared" si="0"/>
        <v>0</v>
      </c>
      <c r="H16" s="19">
        <f t="shared" si="1"/>
        <v>0</v>
      </c>
      <c r="I16" s="19">
        <f t="shared" si="2"/>
        <v>0</v>
      </c>
      <c r="J16" s="19">
        <f t="shared" si="3"/>
        <v>0</v>
      </c>
      <c r="K16" s="19">
        <f t="shared" si="4"/>
        <v>0</v>
      </c>
      <c r="L16" s="20">
        <v>22829</v>
      </c>
    </row>
    <row r="17" spans="1:12" s="6" customFormat="1" ht="22.7" customHeight="1" thickTop="1" thickBot="1" x14ac:dyDescent="0.25">
      <c r="A17" s="14">
        <v>6</v>
      </c>
      <c r="B17" s="18" t="s">
        <v>43</v>
      </c>
      <c r="C17" s="16" t="s">
        <v>47</v>
      </c>
      <c r="D17" s="17">
        <v>1</v>
      </c>
      <c r="E17" s="10"/>
      <c r="F17" s="5"/>
      <c r="G17" s="19">
        <f t="shared" si="0"/>
        <v>0</v>
      </c>
      <c r="H17" s="19">
        <f t="shared" si="1"/>
        <v>0</v>
      </c>
      <c r="I17" s="19">
        <f t="shared" si="2"/>
        <v>0</v>
      </c>
      <c r="J17" s="19">
        <f t="shared" si="3"/>
        <v>0</v>
      </c>
      <c r="K17" s="19">
        <f t="shared" si="4"/>
        <v>0</v>
      </c>
      <c r="L17" s="20">
        <v>52500</v>
      </c>
    </row>
    <row r="18" spans="1:12" s="6" customFormat="1" ht="22.7" customHeight="1" thickTop="1" thickBot="1" x14ac:dyDescent="0.25">
      <c r="A18" s="14">
        <v>7</v>
      </c>
      <c r="B18" s="18" t="s">
        <v>55</v>
      </c>
      <c r="C18" s="16" t="s">
        <v>47</v>
      </c>
      <c r="D18" s="17">
        <v>30</v>
      </c>
      <c r="E18" s="10"/>
      <c r="F18" s="5"/>
      <c r="G18" s="19">
        <f t="shared" si="0"/>
        <v>0</v>
      </c>
      <c r="H18" s="19">
        <f t="shared" si="1"/>
        <v>0</v>
      </c>
      <c r="I18" s="19">
        <f t="shared" si="2"/>
        <v>0</v>
      </c>
      <c r="J18" s="19">
        <f t="shared" si="3"/>
        <v>0</v>
      </c>
      <c r="K18" s="19">
        <f t="shared" si="4"/>
        <v>0</v>
      </c>
      <c r="L18" s="20">
        <v>4182</v>
      </c>
    </row>
    <row r="19" spans="1:12" s="6" customFormat="1" ht="22.7" customHeight="1" thickTop="1" thickBot="1" x14ac:dyDescent="0.25">
      <c r="A19" s="14">
        <v>8</v>
      </c>
      <c r="B19" s="18" t="s">
        <v>44</v>
      </c>
      <c r="C19" s="16" t="s">
        <v>47</v>
      </c>
      <c r="D19" s="17">
        <v>5</v>
      </c>
      <c r="E19" s="10"/>
      <c r="F19" s="5"/>
      <c r="G19" s="19">
        <f t="shared" si="0"/>
        <v>0</v>
      </c>
      <c r="H19" s="19">
        <f t="shared" si="1"/>
        <v>0</v>
      </c>
      <c r="I19" s="19">
        <f t="shared" si="2"/>
        <v>0</v>
      </c>
      <c r="J19" s="19">
        <f t="shared" si="3"/>
        <v>0</v>
      </c>
      <c r="K19" s="19">
        <f t="shared" si="4"/>
        <v>0</v>
      </c>
      <c r="L19" s="20">
        <v>110400</v>
      </c>
    </row>
    <row r="20" spans="1:12" s="6" customFormat="1" ht="22.7" customHeight="1" thickTop="1" thickBot="1" x14ac:dyDescent="0.25">
      <c r="A20" s="14">
        <v>9</v>
      </c>
      <c r="B20" s="18" t="s">
        <v>45</v>
      </c>
      <c r="C20" s="16" t="s">
        <v>47</v>
      </c>
      <c r="D20" s="17">
        <v>3</v>
      </c>
      <c r="E20" s="10"/>
      <c r="F20" s="5"/>
      <c r="G20" s="19">
        <f t="shared" ref="G20:G22" si="5">SUM(E20*F20)</f>
        <v>0</v>
      </c>
      <c r="H20" s="19">
        <f t="shared" ref="H20:H22" si="6">SUM(E20+G20)</f>
        <v>0</v>
      </c>
      <c r="I20" s="19">
        <f t="shared" ref="I20:I22" si="7">G20*D20</f>
        <v>0</v>
      </c>
      <c r="J20" s="19">
        <f t="shared" ref="J20:J22" si="8">E20*D20</f>
        <v>0</v>
      </c>
      <c r="K20" s="19">
        <f t="shared" ref="K20:K22" si="9">J20+I20</f>
        <v>0</v>
      </c>
      <c r="L20" s="20">
        <v>124769</v>
      </c>
    </row>
    <row r="21" spans="1:12" s="6" customFormat="1" ht="22.7" customHeight="1" thickTop="1" thickBot="1" x14ac:dyDescent="0.25">
      <c r="A21" s="14">
        <v>10</v>
      </c>
      <c r="B21" s="18" t="s">
        <v>46</v>
      </c>
      <c r="C21" s="16" t="s">
        <v>47</v>
      </c>
      <c r="D21" s="17">
        <v>50</v>
      </c>
      <c r="E21" s="10"/>
      <c r="F21" s="5"/>
      <c r="G21" s="19">
        <f t="shared" si="5"/>
        <v>0</v>
      </c>
      <c r="H21" s="19">
        <f t="shared" si="6"/>
        <v>0</v>
      </c>
      <c r="I21" s="19">
        <f t="shared" si="7"/>
        <v>0</v>
      </c>
      <c r="J21" s="19">
        <f t="shared" si="8"/>
        <v>0</v>
      </c>
      <c r="K21" s="19">
        <f t="shared" si="9"/>
        <v>0</v>
      </c>
      <c r="L21" s="20">
        <v>45667</v>
      </c>
    </row>
    <row r="22" spans="1:12" s="6" customFormat="1" ht="22.7" customHeight="1" thickTop="1" thickBot="1" x14ac:dyDescent="0.25">
      <c r="A22" s="14">
        <v>11</v>
      </c>
      <c r="B22" s="18" t="s">
        <v>50</v>
      </c>
      <c r="C22" s="16" t="s">
        <v>47</v>
      </c>
      <c r="D22" s="17">
        <v>6</v>
      </c>
      <c r="E22" s="10">
        <v>200000</v>
      </c>
      <c r="F22" s="5"/>
      <c r="G22" s="19">
        <f t="shared" si="5"/>
        <v>0</v>
      </c>
      <c r="H22" s="19">
        <f t="shared" si="6"/>
        <v>200000</v>
      </c>
      <c r="I22" s="19">
        <f t="shared" si="7"/>
        <v>0</v>
      </c>
      <c r="J22" s="19">
        <f t="shared" si="8"/>
        <v>1200000</v>
      </c>
      <c r="K22" s="19">
        <f t="shared" si="9"/>
        <v>1200000</v>
      </c>
      <c r="L22" s="20">
        <v>338733</v>
      </c>
    </row>
    <row r="23" spans="1:12" s="6" customFormat="1" ht="29.25" customHeight="1" thickTop="1" thickBot="1" x14ac:dyDescent="0.25">
      <c r="A23" s="62" t="s">
        <v>4</v>
      </c>
      <c r="B23" s="63"/>
      <c r="C23" s="63"/>
      <c r="D23" s="63"/>
      <c r="E23" s="63"/>
      <c r="F23" s="63"/>
      <c r="G23" s="21">
        <f>SUM(G12:G22)</f>
        <v>0</v>
      </c>
      <c r="H23" s="21">
        <f>SUM(H12:H22)</f>
        <v>200000</v>
      </c>
      <c r="I23" s="21">
        <f>SUM(I12:I22)</f>
        <v>0</v>
      </c>
      <c r="J23" s="21">
        <f>SUM(J12:J22)</f>
        <v>1200000</v>
      </c>
      <c r="K23" s="21">
        <f>SUM(K12:K22)</f>
        <v>1200000</v>
      </c>
      <c r="L23" s="22"/>
    </row>
    <row r="24" spans="1:12" ht="11.25" customHeight="1" x14ac:dyDescent="0.2">
      <c r="A24" s="53"/>
      <c r="B24" s="54"/>
      <c r="C24" s="54"/>
      <c r="D24" s="54"/>
      <c r="E24" s="54"/>
      <c r="F24" s="54"/>
      <c r="G24" s="54"/>
      <c r="H24" s="54"/>
      <c r="I24" s="54"/>
      <c r="J24" s="54"/>
      <c r="K24" s="54"/>
      <c r="L24" s="55"/>
    </row>
    <row r="25" spans="1:12" ht="24.4" customHeight="1" thickBot="1" x14ac:dyDescent="0.25">
      <c r="A25" s="47" t="s">
        <v>9</v>
      </c>
      <c r="B25" s="48"/>
      <c r="C25" s="48"/>
      <c r="D25" s="48"/>
      <c r="E25" s="48"/>
      <c r="F25" s="48"/>
      <c r="G25" s="48"/>
      <c r="H25" s="48"/>
      <c r="I25" s="48"/>
      <c r="J25" s="48"/>
      <c r="K25" s="48"/>
      <c r="L25" s="49"/>
    </row>
    <row r="26" spans="1:12" ht="35.450000000000003" customHeight="1" thickTop="1" thickBot="1" x14ac:dyDescent="0.25">
      <c r="A26" s="65" t="s">
        <v>32</v>
      </c>
      <c r="B26" s="66"/>
      <c r="C26" s="66"/>
      <c r="D26" s="66"/>
      <c r="E26" s="66"/>
      <c r="F26" s="66"/>
      <c r="G26" s="66"/>
      <c r="H26" s="66"/>
      <c r="I26" s="66"/>
      <c r="J26" s="66"/>
      <c r="K26" s="66"/>
      <c r="L26" s="67"/>
    </row>
    <row r="27" spans="1:12" ht="35.450000000000003" customHeight="1" thickTop="1" thickBot="1" x14ac:dyDescent="0.25">
      <c r="A27" s="56" t="s">
        <v>53</v>
      </c>
      <c r="B27" s="57"/>
      <c r="C27" s="57"/>
      <c r="D27" s="57"/>
      <c r="E27" s="57"/>
      <c r="F27" s="57"/>
      <c r="G27" s="57"/>
      <c r="H27" s="57"/>
      <c r="I27" s="57"/>
      <c r="J27" s="57"/>
      <c r="K27" s="57"/>
      <c r="L27" s="58"/>
    </row>
    <row r="28" spans="1:12" ht="87" customHeight="1" thickTop="1" thickBot="1" x14ac:dyDescent="0.25">
      <c r="A28" s="56" t="s">
        <v>48</v>
      </c>
      <c r="B28" s="57"/>
      <c r="C28" s="57"/>
      <c r="D28" s="57"/>
      <c r="E28" s="57"/>
      <c r="F28" s="57"/>
      <c r="G28" s="57"/>
      <c r="H28" s="57"/>
      <c r="I28" s="57"/>
      <c r="J28" s="57"/>
      <c r="K28" s="57"/>
      <c r="L28" s="58"/>
    </row>
    <row r="29" spans="1:12" ht="27.75" customHeight="1" thickTop="1" thickBot="1" x14ac:dyDescent="0.25">
      <c r="A29" s="59" t="s">
        <v>19</v>
      </c>
      <c r="B29" s="60"/>
      <c r="C29" s="60"/>
      <c r="D29" s="60"/>
      <c r="E29" s="60"/>
      <c r="F29" s="60"/>
      <c r="G29" s="60"/>
      <c r="H29" s="60"/>
      <c r="I29" s="60"/>
      <c r="J29" s="60"/>
      <c r="K29" s="60"/>
      <c r="L29" s="61"/>
    </row>
    <row r="30" spans="1:12" ht="35.450000000000003" customHeight="1" thickTop="1" thickBot="1" x14ac:dyDescent="0.25">
      <c r="A30" s="50" t="s">
        <v>33</v>
      </c>
      <c r="B30" s="51"/>
      <c r="C30" s="51"/>
      <c r="D30" s="51"/>
      <c r="E30" s="51"/>
      <c r="F30" s="51"/>
      <c r="G30" s="51"/>
      <c r="H30" s="51"/>
      <c r="I30" s="51"/>
      <c r="J30" s="51"/>
      <c r="K30" s="51"/>
      <c r="L30" s="52"/>
    </row>
    <row r="31" spans="1:12" ht="33.950000000000003" customHeight="1" thickTop="1" thickBot="1" x14ac:dyDescent="0.25">
      <c r="A31" s="50" t="s">
        <v>24</v>
      </c>
      <c r="B31" s="51"/>
      <c r="C31" s="51"/>
      <c r="D31" s="51"/>
      <c r="E31" s="51"/>
      <c r="F31" s="51"/>
      <c r="G31" s="51"/>
      <c r="H31" s="51"/>
      <c r="I31" s="51"/>
      <c r="J31" s="51"/>
      <c r="K31" s="51"/>
      <c r="L31" s="52"/>
    </row>
    <row r="32" spans="1:12" ht="26.45" customHeight="1" thickTop="1" thickBot="1" x14ac:dyDescent="0.25">
      <c r="A32" s="37" t="s">
        <v>49</v>
      </c>
      <c r="B32" s="38"/>
      <c r="C32" s="38"/>
      <c r="D32" s="38"/>
      <c r="E32" s="38"/>
      <c r="F32" s="38"/>
      <c r="G32" s="38"/>
      <c r="H32" s="38"/>
      <c r="I32" s="38"/>
      <c r="J32" s="38"/>
      <c r="K32" s="38"/>
      <c r="L32" s="39"/>
    </row>
    <row r="33" spans="1:12" ht="21.2" customHeight="1" thickTop="1" thickBot="1" x14ac:dyDescent="0.25">
      <c r="A33" s="30" t="s">
        <v>5</v>
      </c>
      <c r="B33" s="26"/>
      <c r="C33" s="26" t="s">
        <v>34</v>
      </c>
      <c r="D33" s="26"/>
      <c r="E33" s="26"/>
      <c r="F33" s="26"/>
      <c r="G33" s="26"/>
      <c r="H33" s="26"/>
      <c r="I33" s="26"/>
      <c r="J33" s="26"/>
      <c r="K33" s="26"/>
      <c r="L33" s="27"/>
    </row>
    <row r="34" spans="1:12" ht="21.2" customHeight="1" thickTop="1" thickBot="1" x14ac:dyDescent="0.25">
      <c r="A34" s="30" t="s">
        <v>6</v>
      </c>
      <c r="B34" s="26"/>
      <c r="C34" s="26" t="s">
        <v>34</v>
      </c>
      <c r="D34" s="26"/>
      <c r="E34" s="26"/>
      <c r="F34" s="26"/>
      <c r="G34" s="26"/>
      <c r="H34" s="26"/>
      <c r="I34" s="26"/>
      <c r="J34" s="26"/>
      <c r="K34" s="26"/>
      <c r="L34" s="27"/>
    </row>
    <row r="35" spans="1:12" ht="18" thickTop="1" x14ac:dyDescent="0.2">
      <c r="A35" s="7"/>
      <c r="B35" s="8"/>
      <c r="C35" s="28"/>
      <c r="D35" s="28"/>
      <c r="E35" s="28"/>
      <c r="F35" s="28"/>
      <c r="G35" s="28"/>
      <c r="H35" s="28"/>
      <c r="I35" s="28"/>
      <c r="J35" s="28"/>
      <c r="K35" s="28"/>
      <c r="L35" s="29"/>
    </row>
    <row r="36" spans="1:12" ht="28.5" customHeight="1" x14ac:dyDescent="0.3">
      <c r="A36" s="34" t="s">
        <v>52</v>
      </c>
      <c r="B36" s="35"/>
      <c r="C36" s="35"/>
      <c r="D36" s="35"/>
      <c r="E36" s="35"/>
      <c r="F36" s="35"/>
      <c r="G36" s="35"/>
      <c r="H36" s="35"/>
      <c r="I36" s="35"/>
      <c r="J36" s="35"/>
      <c r="K36" s="35"/>
      <c r="L36" s="36"/>
    </row>
    <row r="37" spans="1:12" ht="17.25" x14ac:dyDescent="0.2">
      <c r="A37" s="31" t="s">
        <v>35</v>
      </c>
      <c r="B37" s="32"/>
      <c r="C37" s="32"/>
      <c r="D37" s="32"/>
      <c r="E37" s="32"/>
      <c r="F37" s="32"/>
      <c r="G37" s="32"/>
      <c r="H37" s="32"/>
      <c r="I37" s="32"/>
      <c r="J37" s="32"/>
      <c r="K37" s="32"/>
      <c r="L37" s="33"/>
    </row>
    <row r="38" spans="1:12" ht="86.25" customHeight="1" thickBot="1" x14ac:dyDescent="0.25">
      <c r="A38" s="23"/>
      <c r="B38" s="24"/>
      <c r="C38" s="24"/>
      <c r="D38" s="24"/>
      <c r="E38" s="24"/>
      <c r="F38" s="24"/>
      <c r="G38" s="24"/>
      <c r="H38" s="24"/>
      <c r="I38" s="24"/>
      <c r="J38" s="24"/>
      <c r="K38" s="24"/>
      <c r="L38" s="25"/>
    </row>
  </sheetData>
  <protectedRanges>
    <protectedRange sqref="C5:J8 K8 C9 L5:L7 F12:F22" name="DATOS"/>
  </protectedRanges>
  <mergeCells count="44">
    <mergeCell ref="K1:L1"/>
    <mergeCell ref="K2:L2"/>
    <mergeCell ref="K3:L4"/>
    <mergeCell ref="C5:J5"/>
    <mergeCell ref="A1:B2"/>
    <mergeCell ref="A3:B3"/>
    <mergeCell ref="A4:B4"/>
    <mergeCell ref="C1:J2"/>
    <mergeCell ref="C3:J3"/>
    <mergeCell ref="C4:J4"/>
    <mergeCell ref="A33:B33"/>
    <mergeCell ref="A5:B5"/>
    <mergeCell ref="A6:B6"/>
    <mergeCell ref="A7:B7"/>
    <mergeCell ref="A8:B8"/>
    <mergeCell ref="A29:L29"/>
    <mergeCell ref="A23:F23"/>
    <mergeCell ref="C6:J6"/>
    <mergeCell ref="C7:J7"/>
    <mergeCell ref="C8:F8"/>
    <mergeCell ref="A26:L26"/>
    <mergeCell ref="K8:L8"/>
    <mergeCell ref="B10:B11"/>
    <mergeCell ref="A31:L31"/>
    <mergeCell ref="G8:J8"/>
    <mergeCell ref="C33:L33"/>
    <mergeCell ref="A32:L32"/>
    <mergeCell ref="A9:B9"/>
    <mergeCell ref="E10:L10"/>
    <mergeCell ref="C10:C11"/>
    <mergeCell ref="A10:A11"/>
    <mergeCell ref="C9:L9"/>
    <mergeCell ref="A25:L25"/>
    <mergeCell ref="A30:L30"/>
    <mergeCell ref="A24:L24"/>
    <mergeCell ref="D10:D11"/>
    <mergeCell ref="A28:L28"/>
    <mergeCell ref="A27:L27"/>
    <mergeCell ref="A38:L38"/>
    <mergeCell ref="C34:L34"/>
    <mergeCell ref="C35:L35"/>
    <mergeCell ref="A34:B34"/>
    <mergeCell ref="A37:L37"/>
    <mergeCell ref="A36:L36"/>
  </mergeCells>
  <conditionalFormatting sqref="H12:H2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2:L32"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Yessica Maria Castrillon Herrera - CT Compras</cp:lastModifiedBy>
  <cp:lastPrinted>2020-05-29T18:46:41Z</cp:lastPrinted>
  <dcterms:created xsi:type="dcterms:W3CDTF">2006-11-20T19:37:40Z</dcterms:created>
  <dcterms:modified xsi:type="dcterms:W3CDTF">2026-06-04T18:14:39Z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