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richData/richValueRel.xml" ContentType="application/vnd.ms-excel.richvaluerel+xml"/>
  <Override PartName="/xl/richData/rdrichvalue.xml" ContentType="application/vnd.ms-excel.rdrichvalue+xml"/>
  <Override PartName="/xl/richData/rdrichvaluestructure.xml" ContentType="application/vnd.ms-excel.rdrichvaluestructure+xml"/>
  <Override PartName="/xl/richData/rdRichValueTypes.xml" ContentType="application/vnd.ms-excel.rdrichvaluetype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ISCO D\SENA\2026\PROCESOS\8. MATERIALES DE FORMACIÓN\MATERIALES\"/>
    </mc:Choice>
  </mc:AlternateContent>
  <xr:revisionPtr revIDLastSave="0" documentId="13_ncr:1_{3152529F-C2C3-429D-84CC-861A34D492FB}" xr6:coauthVersionLast="47" xr6:coauthVersionMax="47" xr10:uidLastSave="{00000000-0000-0000-0000-000000000000}"/>
  <bookViews>
    <workbookView xWindow="-120" yWindow="-120" windowWidth="20730" windowHeight="11040" xr2:uid="{00000000-000D-0000-FFFF-FFFF00000000}"/>
  </bookViews>
  <sheets>
    <sheet name="DISTRIBUCÍON POR LOTES" sheetId="1" r:id="rId1"/>
    <sheet name="Hoja1" sheetId="2" state="hidden" r:id="rId2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B16" i="2" l="1"/>
  <c r="D9" i="2"/>
  <c r="B9" i="2"/>
  <c r="I20" i="1"/>
  <c r="H27" i="1"/>
  <c r="H28" i="1"/>
  <c r="H29" i="1"/>
  <c r="H30" i="1"/>
  <c r="H31" i="1"/>
  <c r="H32" i="1"/>
  <c r="H33" i="1"/>
  <c r="H34" i="1"/>
  <c r="H35" i="1"/>
  <c r="H36" i="1"/>
  <c r="H37" i="1"/>
  <c r="H38" i="1"/>
  <c r="H39" i="1"/>
  <c r="H40" i="1"/>
  <c r="H41" i="1"/>
  <c r="H26" i="1"/>
  <c r="J20" i="1" l="1"/>
  <c r="F20" i="1"/>
  <c r="D20" i="1"/>
  <c r="K20" i="1" l="1"/>
  <c r="C20" i="1"/>
  <c r="Q6" i="1"/>
  <c r="Q10" i="1"/>
  <c r="H42" i="1" l="1"/>
  <c r="E20" i="1"/>
  <c r="G20" i="1"/>
  <c r="H20" i="1"/>
  <c r="B20" i="1"/>
</calcChain>
</file>

<file path=xl/metadata.xml><?xml version="1.0" encoding="utf-8"?>
<metadata xmlns="http://schemas.openxmlformats.org/spreadsheetml/2006/main" xmlns:xlrd="http://schemas.microsoft.com/office/spreadsheetml/2017/richdata">
  <metadataTypes count="1">
    <metadataType name="XLRICHVALUE" minSupportedVersion="120000" copy="1" pasteAll="1" pasteValues="1" merge="1" splitFirst="1" rowColShift="1" clearFormats="1" clearComments="1" assign="1" coerce="1"/>
  </metadataTypes>
  <futureMetadata name="XLRICHVALUE" count="4">
    <bk>
      <extLst>
        <ext uri="{3e2802c4-a4d2-4d8b-9148-e3be6c30e623}">
          <xlrd:rvb i="0"/>
        </ext>
      </extLst>
    </bk>
    <bk>
      <extLst>
        <ext uri="{3e2802c4-a4d2-4d8b-9148-e3be6c30e623}">
          <xlrd:rvb i="1"/>
        </ext>
      </extLst>
    </bk>
    <bk>
      <extLst>
        <ext uri="{3e2802c4-a4d2-4d8b-9148-e3be6c30e623}">
          <xlrd:rvb i="2"/>
        </ext>
      </extLst>
    </bk>
    <bk>
      <extLst>
        <ext uri="{3e2802c4-a4d2-4d8b-9148-e3be6c30e623}">
          <xlrd:rvb i="3"/>
        </ext>
      </extLst>
    </bk>
  </futureMetadata>
  <valueMetadata count="4">
    <bk>
      <rc t="1" v="0"/>
    </bk>
    <bk>
      <rc t="1" v="1"/>
    </bk>
    <bk>
      <rc t="1" v="2"/>
    </bk>
    <bk>
      <rc t="1" v="3"/>
    </bk>
  </valueMetadata>
</metadata>
</file>

<file path=xl/sharedStrings.xml><?xml version="1.0" encoding="utf-8"?>
<sst xmlns="http://schemas.openxmlformats.org/spreadsheetml/2006/main" count="66" uniqueCount="56">
  <si>
    <t xml:space="preserve"> </t>
  </si>
  <si>
    <t>LOTE</t>
  </si>
  <si>
    <t>REGULAR</t>
  </si>
  <si>
    <t>FIC</t>
  </si>
  <si>
    <t>MEDIA TECNICA</t>
  </si>
  <si>
    <t>PVD</t>
  </si>
  <si>
    <t>EPP</t>
  </si>
  <si>
    <t>SERVICIOS</t>
  </si>
  <si>
    <t>MIXTA</t>
  </si>
  <si>
    <t xml:space="preserve">INDUSTRIA </t>
  </si>
  <si>
    <t>ESPECIALES</t>
  </si>
  <si>
    <t>INDUSTRIA</t>
  </si>
  <si>
    <t>DEPENDENCIAS</t>
  </si>
  <si>
    <t>ASIGNADO CDP 8826</t>
  </si>
  <si>
    <t>953245- REGULAR</t>
  </si>
  <si>
    <t>953210- PVD</t>
  </si>
  <si>
    <t>953211- MEDIA TECNICA</t>
  </si>
  <si>
    <t>953218- FIC</t>
  </si>
  <si>
    <t>953244- APOYO DE SOSTENIMIENTO</t>
  </si>
  <si>
    <t>TOTAL</t>
  </si>
  <si>
    <t>PRESUPUESTO MATERIALES DE FORMACIÓN
CENTRO DE INDUSTRIA Y SERVICIOS DEL META
2026</t>
  </si>
  <si>
    <t>NUMERO DE LOTE</t>
  </si>
  <si>
    <t>DESCRIPCIÓN</t>
  </si>
  <si>
    <t xml:space="preserve">TOTAL  </t>
  </si>
  <si>
    <t>ACTIVIDAD FISICA</t>
  </si>
  <si>
    <t>AUTOMATIZACIÓN INDUSTRIAL</t>
  </si>
  <si>
    <t>FERRETERÍA - CONSTRUCCIÓN - ELECTRICIDAD - SOLDADURA</t>
  </si>
  <si>
    <t xml:space="preserve">CONFECCIONES </t>
  </si>
  <si>
    <t xml:space="preserve">SISTEMAS - ELECTRÓNICA </t>
  </si>
  <si>
    <t xml:space="preserve">GASTRONOMIA </t>
  </si>
  <si>
    <t xml:space="preserve">EPP </t>
  </si>
  <si>
    <t>QUIMICA</t>
  </si>
  <si>
    <t>HOTELERÍA Y TURISMO</t>
  </si>
  <si>
    <t xml:space="preserve">MECANICA INDUSTRIAL </t>
  </si>
  <si>
    <t>ARTESANIAS</t>
  </si>
  <si>
    <t xml:space="preserve">MECANICA AUTOMOTRIZ </t>
  </si>
  <si>
    <t>REFRIGERACIÓN</t>
  </si>
  <si>
    <t>PAPELERIA</t>
  </si>
  <si>
    <t>SALUD</t>
  </si>
  <si>
    <t>ASEO Y LIMPIEZA</t>
  </si>
  <si>
    <t xml:space="preserve">TOTAL </t>
  </si>
  <si>
    <t>Revisó</t>
  </si>
  <si>
    <t>Firma</t>
  </si>
  <si>
    <t>Paola Andrea Gómez Duarte</t>
  </si>
  <si>
    <t>Johanna Cristina Vásquez Díaz</t>
  </si>
  <si>
    <t>Javier Enrique Bermúdez Daza</t>
  </si>
  <si>
    <t>Cesar Augusto Serrano Rodriguez</t>
  </si>
  <si>
    <t>Jorge Daniel Zipa Rodríguez</t>
  </si>
  <si>
    <t>MATERIALES</t>
  </si>
  <si>
    <t>CONSTRUCCIÓN</t>
  </si>
  <si>
    <t>MAQUINARIA AMARILLA</t>
  </si>
  <si>
    <t>ENERGIA SOLAR</t>
  </si>
  <si>
    <t>SOLDADURA</t>
  </si>
  <si>
    <t>DIBUJO</t>
  </si>
  <si>
    <t>TOPOGRAFIA</t>
  </si>
  <si>
    <t>EEP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</si>
</sst>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6100"/>
      <name val="Calibri"/>
      <family val="2"/>
      <scheme val="minor"/>
    </font>
    <font>
      <b/>
      <sz val="11"/>
      <color rgb="FF000000"/>
      <name val="Calibri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rgb="FFC6EFCE"/>
      </patternFill>
    </fill>
    <fill>
      <patternFill patternType="solid">
        <fgColor theme="6" tint="0.59999389629810485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44" fontId="1" fillId="0" borderId="0" applyFont="0" applyFill="0" applyBorder="0" applyAlignment="0" applyProtection="0"/>
    <xf numFmtId="0" fontId="3" fillId="3" borderId="0" applyNumberFormat="0" applyBorder="0" applyAlignment="0" applyProtection="0"/>
  </cellStyleXfs>
  <cellXfs count="59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/>
    </xf>
    <xf numFmtId="44" fontId="0" fillId="0" borderId="1" xfId="1" applyFont="1" applyBorder="1"/>
    <xf numFmtId="0" fontId="0" fillId="0" borderId="2" xfId="0" applyBorder="1"/>
    <xf numFmtId="44" fontId="0" fillId="0" borderId="5" xfId="1" applyFont="1" applyBorder="1"/>
    <xf numFmtId="44" fontId="0" fillId="0" borderId="0" xfId="0" applyNumberFormat="1"/>
    <xf numFmtId="44" fontId="0" fillId="0" borderId="0" xfId="1" applyFont="1"/>
    <xf numFmtId="44" fontId="0" fillId="0" borderId="0" xfId="1" applyFont="1" applyBorder="1"/>
    <xf numFmtId="0" fontId="0" fillId="0" borderId="0" xfId="0" applyAlignment="1">
      <alignment horizontal="center"/>
    </xf>
    <xf numFmtId="44" fontId="0" fillId="0" borderId="14" xfId="0" applyNumberFormat="1" applyBorder="1"/>
    <xf numFmtId="44" fontId="0" fillId="0" borderId="1" xfId="0" applyNumberFormat="1" applyBorder="1"/>
    <xf numFmtId="0" fontId="0" fillId="0" borderId="15" xfId="0" applyBorder="1" applyAlignment="1">
      <alignment horizontal="center"/>
    </xf>
    <xf numFmtId="0" fontId="0" fillId="0" borderId="15" xfId="0" applyBorder="1" applyAlignment="1">
      <alignment horizontal="center" wrapText="1"/>
    </xf>
    <xf numFmtId="0" fontId="0" fillId="0" borderId="18" xfId="0" applyBorder="1" applyAlignment="1">
      <alignment horizontal="center"/>
    </xf>
    <xf numFmtId="0" fontId="0" fillId="0" borderId="21" xfId="0" applyBorder="1" applyAlignment="1">
      <alignment vertical="center"/>
    </xf>
    <xf numFmtId="0" fontId="0" fillId="0" borderId="22" xfId="0" applyBorder="1" applyAlignment="1">
      <alignment horizontal="center" vertical="center"/>
    </xf>
    <xf numFmtId="0" fontId="0" fillId="0" borderId="13" xfId="0" applyBorder="1" applyAlignment="1">
      <alignment vertical="center"/>
    </xf>
    <xf numFmtId="44" fontId="0" fillId="0" borderId="0" xfId="0" applyNumberFormat="1" applyAlignment="1">
      <alignment horizontal="center"/>
    </xf>
    <xf numFmtId="0" fontId="3" fillId="3" borderId="0" xfId="2"/>
    <xf numFmtId="164" fontId="0" fillId="0" borderId="2" xfId="1" applyNumberFormat="1" applyFont="1" applyBorder="1"/>
    <xf numFmtId="164" fontId="0" fillId="0" borderId="1" xfId="1" applyNumberFormat="1" applyFont="1" applyBorder="1"/>
    <xf numFmtId="164" fontId="0" fillId="0" borderId="1" xfId="0" applyNumberFormat="1" applyBorder="1"/>
    <xf numFmtId="0" fontId="0" fillId="0" borderId="25" xfId="0" applyBorder="1"/>
    <xf numFmtId="0" fontId="0" fillId="0" borderId="26" xfId="0" applyBorder="1"/>
    <xf numFmtId="0" fontId="4" fillId="0" borderId="25" xfId="0" applyFont="1" applyBorder="1"/>
    <xf numFmtId="0" fontId="0" fillId="0" borderId="26" xfId="0" applyBorder="1" applyAlignment="1">
      <alignment horizontal="left"/>
    </xf>
    <xf numFmtId="0" fontId="2" fillId="0" borderId="27" xfId="0" applyFont="1" applyBorder="1" applyAlignment="1">
      <alignment horizontal="left"/>
    </xf>
    <xf numFmtId="0" fontId="2" fillId="0" borderId="28" xfId="0" applyFont="1" applyBorder="1" applyAlignment="1">
      <alignment horizontal="left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44" fontId="0" fillId="0" borderId="4" xfId="0" applyNumberFormat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44" fontId="0" fillId="0" borderId="1" xfId="1" applyFont="1" applyBorder="1" applyAlignment="1">
      <alignment horizontal="center"/>
    </xf>
    <xf numFmtId="44" fontId="0" fillId="0" borderId="6" xfId="1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2" fillId="2" borderId="1" xfId="0" applyFont="1" applyFill="1" applyBorder="1" applyAlignment="1">
      <alignment horizontal="center"/>
    </xf>
    <xf numFmtId="0" fontId="0" fillId="4" borderId="3" xfId="0" applyFill="1" applyBorder="1" applyAlignment="1">
      <alignment horizontal="center" vertical="center"/>
    </xf>
    <xf numFmtId="0" fontId="0" fillId="4" borderId="4" xfId="0" applyFill="1" applyBorder="1" applyAlignment="1">
      <alignment horizontal="center" vertical="center"/>
    </xf>
    <xf numFmtId="0" fontId="0" fillId="4" borderId="23" xfId="0" applyFill="1" applyBorder="1" applyAlignment="1">
      <alignment horizontal="center" vertical="center"/>
    </xf>
    <xf numFmtId="0" fontId="0" fillId="4" borderId="5" xfId="0" applyFill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24" xfId="0" applyBorder="1" applyAlignment="1">
      <alignment horizontal="center"/>
    </xf>
    <xf numFmtId="0" fontId="0" fillId="0" borderId="20" xfId="0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7" xfId="0" applyBorder="1" applyAlignment="1">
      <alignment horizontal="center" wrapText="1"/>
    </xf>
    <xf numFmtId="0" fontId="0" fillId="0" borderId="8" xfId="0" applyBorder="1" applyAlignment="1">
      <alignment horizontal="center"/>
    </xf>
    <xf numFmtId="0" fontId="0" fillId="0" borderId="9" xfId="0" applyBorder="1" applyAlignment="1">
      <alignment horizontal="center"/>
    </xf>
    <xf numFmtId="0" fontId="0" fillId="0" borderId="10" xfId="0" applyBorder="1" applyAlignment="1">
      <alignment horizontal="center"/>
    </xf>
    <xf numFmtId="0" fontId="0" fillId="0" borderId="11" xfId="0" applyBorder="1" applyAlignment="1">
      <alignment horizontal="center"/>
    </xf>
    <xf numFmtId="0" fontId="0" fillId="0" borderId="12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center"/>
    </xf>
  </cellXfs>
  <cellStyles count="3">
    <cellStyle name="Bueno" xfId="2" builtinId="26"/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17/06/relationships/rdRichValue" Target="richData/rdrichvalue.xml"/><Relationship Id="rId3" Type="http://schemas.openxmlformats.org/officeDocument/2006/relationships/theme" Target="theme/theme1.xml"/><Relationship Id="rId7" Type="http://schemas.microsoft.com/office/2022/10/relationships/richValueRel" Target="richData/richValueRel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11" Type="http://schemas.openxmlformats.org/officeDocument/2006/relationships/calcChain" Target="calcChain.xml"/><Relationship Id="rId5" Type="http://schemas.openxmlformats.org/officeDocument/2006/relationships/sharedStrings" Target="sharedStrings.xml"/><Relationship Id="rId10" Type="http://schemas.microsoft.com/office/2017/06/relationships/rdRichValueTypes" Target="richData/rdRichValueTypes.xml"/><Relationship Id="rId4" Type="http://schemas.openxmlformats.org/officeDocument/2006/relationships/styles" Target="styles.xml"/><Relationship Id="rId9" Type="http://schemas.microsoft.com/office/2017/06/relationships/rdRichValueStructure" Target="richData/rdrichvaluestructure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317499</xdr:colOff>
      <xdr:row>46</xdr:row>
      <xdr:rowOff>1</xdr:rowOff>
    </xdr:from>
    <xdr:to>
      <xdr:col>2</xdr:col>
      <xdr:colOff>794668</xdr:colOff>
      <xdr:row>46</xdr:row>
      <xdr:rowOff>179917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90EE59CD-419E-4FA7-C4B2-CE7D574D07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2444749" y="9482668"/>
          <a:ext cx="477169" cy="179916"/>
        </a:xfrm>
        <a:prstGeom prst="rect">
          <a:avLst/>
        </a:prstGeom>
      </xdr:spPr>
    </xdr:pic>
    <xdr:clientData/>
  </xdr:twoCellAnchor>
</xdr:wsDr>
</file>

<file path=xl/richData/_rels/richValueRel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Relationship Id="rId4" Type="http://schemas.openxmlformats.org/officeDocument/2006/relationships/image" Target="../media/image4.png"/></Relationships>
</file>

<file path=xl/richData/rdRichValueTypes.xml><?xml version="1.0" encoding="utf-8"?>
<rvTypesInfo xmlns="http://schemas.microsoft.com/office/spreadsheetml/2017/richdata2" xmlns:mc="http://schemas.openxmlformats.org/markup-compatibility/2006" xmlns:x="http://schemas.openxmlformats.org/spreadsheetml/2006/main" mc:Ignorable="x">
  <global>
    <keyFlags>
      <key name="_Self">
        <flag name="ExcludeFromFile" value="1"/>
        <flag name="ExcludeFromCalcComparison" value="1"/>
      </key>
      <key name="_DisplayString">
        <flag name="ExcludeFromCalcComparison" value="1"/>
      </key>
      <key name="_Flags">
        <flag name="ExcludeFromCalcComparison" value="1"/>
      </key>
      <key name="_Format">
        <flag name="ExcludeFromCalcComparison" value="1"/>
      </key>
      <key name="_SubLabel">
        <flag name="ExcludeFromCalcComparison" value="1"/>
      </key>
      <key name="_Attribution">
        <flag name="ExcludeFromCalcComparison" value="1"/>
      </key>
      <key name="_Icon">
        <flag name="ExcludeFromCalcComparison" value="1"/>
      </key>
      <key name="_Display">
        <flag name="ExcludeFromCalcComparison" value="1"/>
      </key>
      <key name="_CanonicalPropertyNames">
        <flag name="ExcludeFromCalcComparison" value="1"/>
      </key>
      <key name="_ClassificationId">
        <flag name="ExcludeFromCalcComparison" value="1"/>
      </key>
    </keyFlags>
  </global>
</rvTypesInfo>
</file>

<file path=xl/richData/rdrichvalue.xml><?xml version="1.0" encoding="utf-8"?>
<rvData xmlns="http://schemas.microsoft.com/office/spreadsheetml/2017/richdata" count="4">
  <rv s="0">
    <v>0</v>
    <v>5</v>
  </rv>
  <rv s="0">
    <v>1</v>
    <v>5</v>
  </rv>
  <rv s="0">
    <v>2</v>
    <v>5</v>
  </rv>
  <rv s="0">
    <v>3</v>
    <v>5</v>
  </rv>
</rvData>
</file>

<file path=xl/richData/rdrichvaluestructure.xml><?xml version="1.0" encoding="utf-8"?>
<rvStructures xmlns="http://schemas.microsoft.com/office/spreadsheetml/2017/richdata" count="1">
  <s t="_localImage">
    <k n="_rvRel:LocalImageIdentifier" t="i"/>
    <k n="CalcOrigin" t="i"/>
  </s>
</rvStructures>
</file>

<file path=xl/richData/richValueRel.xml><?xml version="1.0" encoding="utf-8"?>
<richValueRels xmlns="http://schemas.microsoft.com/office/spreadsheetml/2022/richvaluerel" xmlns:r="http://schemas.openxmlformats.org/officeDocument/2006/relationships">
  <rel r:id="rId1"/>
  <rel r:id="rId2"/>
  <rel r:id="rId3"/>
  <rel r:id="rId4"/>
</richValueRels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T51"/>
  <sheetViews>
    <sheetView tabSelected="1" topLeftCell="A24" zoomScale="90" zoomScaleNormal="90" workbookViewId="0">
      <selection activeCell="B39" sqref="B39:G39"/>
    </sheetView>
  </sheetViews>
  <sheetFormatPr baseColWidth="10" defaultColWidth="11.42578125" defaultRowHeight="15" x14ac:dyDescent="0.25"/>
  <cols>
    <col min="1" max="1" width="6.85546875" customWidth="1"/>
    <col min="2" max="2" width="25.140625" customWidth="1"/>
    <col min="3" max="3" width="23.7109375" customWidth="1"/>
    <col min="4" max="4" width="19.85546875" customWidth="1"/>
    <col min="5" max="6" width="18.42578125" customWidth="1"/>
    <col min="7" max="7" width="19" customWidth="1"/>
    <col min="8" max="11" width="20" customWidth="1"/>
    <col min="12" max="12" width="21.7109375" customWidth="1"/>
    <col min="13" max="13" width="18.7109375" bestFit="1" customWidth="1"/>
    <col min="14" max="14" width="18.140625" bestFit="1" customWidth="1"/>
    <col min="15" max="15" width="18.7109375" bestFit="1" customWidth="1"/>
    <col min="16" max="16" width="18.140625" bestFit="1" customWidth="1"/>
    <col min="20" max="20" width="21" customWidth="1"/>
  </cols>
  <sheetData>
    <row r="1" spans="1:20" ht="35.1" customHeight="1" thickBot="1" x14ac:dyDescent="0.3">
      <c r="A1" s="38" t="s">
        <v>0</v>
      </c>
      <c r="B1" s="39"/>
      <c r="C1" s="39"/>
      <c r="D1" s="39"/>
      <c r="E1" s="39"/>
      <c r="F1" s="39"/>
      <c r="G1" s="39"/>
      <c r="H1" s="39"/>
      <c r="I1" s="40"/>
      <c r="J1" s="40"/>
      <c r="K1" s="41"/>
    </row>
    <row r="2" spans="1:20" ht="15.75" thickBot="1" x14ac:dyDescent="0.3">
      <c r="A2" s="45" t="s">
        <v>1</v>
      </c>
      <c r="B2" s="47" t="s">
        <v>2</v>
      </c>
      <c r="C2" s="48"/>
      <c r="D2" s="48"/>
      <c r="E2" s="49"/>
      <c r="F2" s="16" t="s">
        <v>3</v>
      </c>
      <c r="G2" s="15" t="s">
        <v>4</v>
      </c>
      <c r="H2" s="17" t="s">
        <v>5</v>
      </c>
      <c r="I2" s="42" t="s">
        <v>6</v>
      </c>
      <c r="J2" s="43"/>
      <c r="K2" s="44"/>
    </row>
    <row r="3" spans="1:20" ht="15.75" thickBot="1" x14ac:dyDescent="0.3">
      <c r="A3" s="46"/>
      <c r="B3" s="12" t="s">
        <v>7</v>
      </c>
      <c r="C3" s="12" t="s">
        <v>8</v>
      </c>
      <c r="D3" s="13" t="s">
        <v>9</v>
      </c>
      <c r="E3" s="14" t="s">
        <v>10</v>
      </c>
      <c r="F3" s="12" t="s">
        <v>7</v>
      </c>
      <c r="G3" s="29" t="s">
        <v>10</v>
      </c>
      <c r="H3" s="32"/>
      <c r="I3" s="14" t="s">
        <v>10</v>
      </c>
      <c r="J3" s="12" t="s">
        <v>7</v>
      </c>
      <c r="K3" s="12" t="s">
        <v>11</v>
      </c>
    </row>
    <row r="4" spans="1:20" ht="34.5" customHeight="1" x14ac:dyDescent="0.25">
      <c r="A4" s="2">
        <v>1</v>
      </c>
      <c r="B4" s="20"/>
      <c r="C4" s="20"/>
      <c r="D4" s="20"/>
      <c r="E4" s="20"/>
      <c r="F4" s="20"/>
      <c r="G4" s="20">
        <v>4741632</v>
      </c>
      <c r="H4" s="20"/>
      <c r="I4" s="20"/>
      <c r="J4" s="20"/>
      <c r="K4" s="20"/>
      <c r="N4" s="37" t="s">
        <v>12</v>
      </c>
      <c r="O4" s="37"/>
      <c r="P4" s="37"/>
      <c r="Q4" s="37" t="s">
        <v>13</v>
      </c>
      <c r="R4" s="37"/>
      <c r="S4" s="37"/>
    </row>
    <row r="5" spans="1:20" x14ac:dyDescent="0.25">
      <c r="A5" s="2">
        <v>2</v>
      </c>
      <c r="B5" s="21"/>
      <c r="C5" s="21"/>
      <c r="D5" s="21">
        <v>20000000</v>
      </c>
      <c r="E5" s="21"/>
      <c r="F5" s="21"/>
      <c r="G5" s="21"/>
      <c r="H5" s="21"/>
      <c r="I5" s="21"/>
      <c r="J5" s="21"/>
      <c r="K5" s="21"/>
      <c r="N5" s="36" t="s">
        <v>14</v>
      </c>
      <c r="O5" s="36"/>
      <c r="P5" s="36"/>
      <c r="Q5" s="34">
        <v>457106476</v>
      </c>
      <c r="R5" s="34"/>
      <c r="S5" s="34"/>
      <c r="T5" s="7"/>
    </row>
    <row r="6" spans="1:20" x14ac:dyDescent="0.25">
      <c r="A6" s="2">
        <v>3</v>
      </c>
      <c r="B6" s="21"/>
      <c r="C6" s="21">
        <v>500000</v>
      </c>
      <c r="D6" s="21">
        <v>25000000</v>
      </c>
      <c r="E6" s="21"/>
      <c r="F6" s="21">
        <v>16000000</v>
      </c>
      <c r="G6" s="21">
        <v>6689898</v>
      </c>
      <c r="H6" s="21">
        <v>57818000</v>
      </c>
      <c r="I6" s="21"/>
      <c r="J6" s="21"/>
      <c r="K6" s="21"/>
      <c r="N6" s="36" t="s">
        <v>15</v>
      </c>
      <c r="O6" s="36"/>
      <c r="P6" s="36"/>
      <c r="Q6" s="34">
        <f>101818000+67760000</f>
        <v>169578000</v>
      </c>
      <c r="R6" s="34"/>
      <c r="S6" s="34"/>
    </row>
    <row r="7" spans="1:20" x14ac:dyDescent="0.25">
      <c r="A7" s="2">
        <v>4</v>
      </c>
      <c r="B7" s="21"/>
      <c r="C7" s="21"/>
      <c r="D7" s="21">
        <v>20000000</v>
      </c>
      <c r="E7" s="21"/>
      <c r="F7" s="21"/>
      <c r="G7" s="21"/>
      <c r="H7" s="21">
        <v>8000000</v>
      </c>
      <c r="I7" s="21"/>
      <c r="J7" s="21"/>
      <c r="K7" s="21"/>
      <c r="N7" s="36" t="s">
        <v>16</v>
      </c>
      <c r="O7" s="36"/>
      <c r="P7" s="36"/>
      <c r="Q7" s="34">
        <v>155280745</v>
      </c>
      <c r="R7" s="34"/>
      <c r="S7" s="34"/>
    </row>
    <row r="8" spans="1:20" x14ac:dyDescent="0.25">
      <c r="A8" s="2">
        <v>5</v>
      </c>
      <c r="B8" s="21">
        <v>71406476</v>
      </c>
      <c r="C8" s="21">
        <v>6000000</v>
      </c>
      <c r="D8" s="21">
        <v>20000000</v>
      </c>
      <c r="E8" s="21"/>
      <c r="F8" s="21"/>
      <c r="G8" s="21">
        <v>54733680</v>
      </c>
      <c r="H8" s="21">
        <v>6000000</v>
      </c>
      <c r="I8" s="21"/>
      <c r="J8" s="21"/>
      <c r="K8" s="21"/>
      <c r="N8" s="36" t="s">
        <v>17</v>
      </c>
      <c r="O8" s="36"/>
      <c r="P8" s="36"/>
      <c r="Q8" s="34">
        <v>60159793</v>
      </c>
      <c r="R8" s="34"/>
      <c r="S8" s="34"/>
    </row>
    <row r="9" spans="1:20" ht="15.75" thickBot="1" x14ac:dyDescent="0.3">
      <c r="A9" s="2">
        <v>6</v>
      </c>
      <c r="B9" s="21">
        <v>10000000</v>
      </c>
      <c r="C9" s="21"/>
      <c r="D9" s="21"/>
      <c r="E9" s="21"/>
      <c r="F9" s="21"/>
      <c r="G9" s="21"/>
      <c r="H9" s="21">
        <v>10000000</v>
      </c>
      <c r="I9" s="21"/>
      <c r="J9" s="21"/>
      <c r="K9" s="21"/>
      <c r="N9" s="33" t="s">
        <v>18</v>
      </c>
      <c r="O9" s="33"/>
      <c r="P9" s="33"/>
      <c r="Q9" s="35">
        <v>12720367</v>
      </c>
      <c r="R9" s="35"/>
      <c r="S9" s="35"/>
    </row>
    <row r="10" spans="1:20" ht="15.75" thickBot="1" x14ac:dyDescent="0.3">
      <c r="A10" s="2">
        <v>7</v>
      </c>
      <c r="B10" s="21"/>
      <c r="C10" s="21"/>
      <c r="D10" s="21">
        <v>25000000</v>
      </c>
      <c r="E10" s="21"/>
      <c r="F10" s="21">
        <v>39159793</v>
      </c>
      <c r="G10" s="21">
        <v>1729120</v>
      </c>
      <c r="H10" s="21"/>
      <c r="I10" s="21">
        <v>20480367</v>
      </c>
      <c r="J10" s="21">
        <v>10000000</v>
      </c>
      <c r="K10" s="21">
        <v>40000000</v>
      </c>
      <c r="L10" s="19"/>
      <c r="N10" s="29" t="s">
        <v>19</v>
      </c>
      <c r="O10" s="30"/>
      <c r="P10" s="30"/>
      <c r="Q10" s="31">
        <f>SUM(Q5:S9)</f>
        <v>854845381</v>
      </c>
      <c r="R10" s="30"/>
      <c r="S10" s="32"/>
    </row>
    <row r="11" spans="1:20" x14ac:dyDescent="0.25">
      <c r="A11" s="2">
        <v>8</v>
      </c>
      <c r="B11" s="21">
        <v>1000000</v>
      </c>
      <c r="C11" s="21"/>
      <c r="D11" s="21"/>
      <c r="E11" s="21">
        <v>40000000</v>
      </c>
      <c r="F11" s="21"/>
      <c r="G11" s="21"/>
      <c r="H11" s="21">
        <v>10000000</v>
      </c>
      <c r="I11" s="21"/>
      <c r="J11" s="21"/>
      <c r="K11" s="21"/>
      <c r="L11" s="19"/>
    </row>
    <row r="12" spans="1:20" x14ac:dyDescent="0.25">
      <c r="A12" s="2">
        <v>9</v>
      </c>
      <c r="B12" s="21">
        <v>10000000</v>
      </c>
      <c r="C12" s="21"/>
      <c r="D12" s="21"/>
      <c r="E12" s="21"/>
      <c r="F12" s="21"/>
      <c r="G12" s="21">
        <v>16288703</v>
      </c>
      <c r="H12" s="21"/>
      <c r="I12" s="21"/>
      <c r="J12" s="21"/>
      <c r="K12" s="21"/>
    </row>
    <row r="13" spans="1:20" x14ac:dyDescent="0.25">
      <c r="A13" s="2">
        <v>10</v>
      </c>
      <c r="B13" s="21"/>
      <c r="C13" s="21"/>
      <c r="D13" s="21">
        <v>35000000</v>
      </c>
      <c r="E13" s="21"/>
      <c r="F13" s="21"/>
      <c r="G13" s="21"/>
      <c r="H13" s="21"/>
      <c r="I13" s="21"/>
      <c r="J13" s="21"/>
      <c r="K13" s="21"/>
    </row>
    <row r="14" spans="1:20" x14ac:dyDescent="0.25">
      <c r="A14" s="2">
        <v>11</v>
      </c>
      <c r="B14" s="21"/>
      <c r="C14" s="21"/>
      <c r="D14" s="21"/>
      <c r="E14" s="21"/>
      <c r="F14" s="21"/>
      <c r="G14" s="21"/>
      <c r="H14" s="21">
        <v>10000000</v>
      </c>
      <c r="I14" s="21"/>
      <c r="J14" s="21"/>
      <c r="K14" s="21"/>
    </row>
    <row r="15" spans="1:20" x14ac:dyDescent="0.25">
      <c r="A15" s="2">
        <v>12</v>
      </c>
      <c r="B15" s="21"/>
      <c r="C15" s="21">
        <v>200000</v>
      </c>
      <c r="D15" s="21">
        <v>20000000</v>
      </c>
      <c r="E15" s="21"/>
      <c r="F15" s="21"/>
      <c r="G15" s="21">
        <v>1179200</v>
      </c>
      <c r="H15" s="21"/>
      <c r="I15" s="21"/>
      <c r="J15" s="21"/>
      <c r="K15" s="21"/>
    </row>
    <row r="16" spans="1:20" x14ac:dyDescent="0.25">
      <c r="A16" s="2">
        <v>13</v>
      </c>
      <c r="B16" s="21"/>
      <c r="C16" s="21">
        <v>1000000</v>
      </c>
      <c r="D16" s="21">
        <v>20000000</v>
      </c>
      <c r="E16" s="21"/>
      <c r="F16" s="21"/>
      <c r="G16" s="21"/>
      <c r="H16" s="21"/>
      <c r="I16" s="21"/>
      <c r="J16" s="21"/>
      <c r="K16" s="21"/>
    </row>
    <row r="17" spans="1:16" x14ac:dyDescent="0.25">
      <c r="A17" s="2">
        <v>14</v>
      </c>
      <c r="B17" s="21">
        <v>32000000</v>
      </c>
      <c r="C17" s="21">
        <v>37000000</v>
      </c>
      <c r="D17" s="21">
        <v>25000000</v>
      </c>
      <c r="E17" s="21"/>
      <c r="F17" s="21">
        <v>5000000</v>
      </c>
      <c r="G17" s="21">
        <v>69918512</v>
      </c>
      <c r="H17" s="21"/>
      <c r="I17" s="21"/>
      <c r="J17" s="21"/>
      <c r="K17" s="21"/>
    </row>
    <row r="18" spans="1:16" x14ac:dyDescent="0.25">
      <c r="A18" s="2">
        <v>15</v>
      </c>
      <c r="B18" s="21">
        <v>25000000</v>
      </c>
      <c r="C18" s="21"/>
      <c r="D18" s="21"/>
      <c r="E18" s="21"/>
      <c r="F18" s="21"/>
      <c r="G18" s="21"/>
      <c r="H18" s="21"/>
      <c r="I18" s="21"/>
      <c r="J18" s="21"/>
      <c r="K18" s="21"/>
    </row>
    <row r="19" spans="1:16" x14ac:dyDescent="0.25">
      <c r="A19" s="2">
        <v>16</v>
      </c>
      <c r="B19" s="21">
        <v>9000000</v>
      </c>
      <c r="C19" s="21">
        <v>4000000</v>
      </c>
      <c r="D19" s="21"/>
      <c r="E19" s="21"/>
      <c r="F19" s="21"/>
      <c r="G19" s="21"/>
      <c r="H19" s="21"/>
      <c r="I19" s="21"/>
      <c r="J19" s="21">
        <v>10000000</v>
      </c>
      <c r="K19" s="21"/>
    </row>
    <row r="20" spans="1:16" x14ac:dyDescent="0.25">
      <c r="A20" s="2" t="s">
        <v>19</v>
      </c>
      <c r="B20" s="22">
        <f>SUM(B4:B19)</f>
        <v>158406476</v>
      </c>
      <c r="C20" s="22">
        <f>SUM(C4:C19)</f>
        <v>48700000</v>
      </c>
      <c r="D20" s="22">
        <f>SUM(D4:D19)</f>
        <v>210000000</v>
      </c>
      <c r="E20" s="22">
        <f>SUM(E4:E19)</f>
        <v>40000000</v>
      </c>
      <c r="F20" s="22">
        <f>F6+F10+F17</f>
        <v>60159793</v>
      </c>
      <c r="G20" s="22">
        <f>SUM(G4:G19)</f>
        <v>155280745</v>
      </c>
      <c r="H20" s="22">
        <f>SUM(H4:H19)</f>
        <v>101818000</v>
      </c>
      <c r="I20" s="22">
        <f>SUM(I4:I19)</f>
        <v>20480367</v>
      </c>
      <c r="J20" s="22">
        <f>SUM(J4:J19)</f>
        <v>20000000</v>
      </c>
      <c r="K20" s="22">
        <f>SUM(K4:K19)</f>
        <v>40000000</v>
      </c>
      <c r="L20" s="6"/>
      <c r="M20" s="6"/>
      <c r="N20" s="6"/>
      <c r="O20" s="6"/>
      <c r="P20" s="6"/>
    </row>
    <row r="21" spans="1:16" ht="15.75" thickBot="1" x14ac:dyDescent="0.3">
      <c r="B21" s="6"/>
      <c r="C21" s="10"/>
    </row>
    <row r="22" spans="1:16" ht="8.1" customHeight="1" thickBot="1" x14ac:dyDescent="0.3"/>
    <row r="23" spans="1:16" x14ac:dyDescent="0.25">
      <c r="A23" s="50" t="s">
        <v>20</v>
      </c>
      <c r="B23" s="51"/>
      <c r="C23" s="51"/>
      <c r="D23" s="51"/>
      <c r="E23" s="51"/>
      <c r="F23" s="51"/>
      <c r="G23" s="51"/>
      <c r="H23" s="52"/>
      <c r="I23" s="9"/>
      <c r="J23" s="18"/>
      <c r="K23" s="9"/>
    </row>
    <row r="24" spans="1:16" ht="35.450000000000003" customHeight="1" thickBot="1" x14ac:dyDescent="0.3">
      <c r="A24" s="53"/>
      <c r="B24" s="54"/>
      <c r="C24" s="54"/>
      <c r="D24" s="54"/>
      <c r="E24" s="54"/>
      <c r="F24" s="54"/>
      <c r="G24" s="54"/>
      <c r="H24" s="55"/>
      <c r="I24" s="9"/>
      <c r="J24" s="9"/>
      <c r="K24" s="9"/>
    </row>
    <row r="25" spans="1:16" x14ac:dyDescent="0.25">
      <c r="A25" s="4" t="s">
        <v>21</v>
      </c>
      <c r="B25" s="56" t="s">
        <v>22</v>
      </c>
      <c r="C25" s="56"/>
      <c r="D25" s="56"/>
      <c r="E25" s="56"/>
      <c r="F25" s="56"/>
      <c r="G25" s="56"/>
      <c r="H25" s="4" t="s">
        <v>23</v>
      </c>
    </row>
    <row r="26" spans="1:16" x14ac:dyDescent="0.25">
      <c r="A26" s="57">
        <v>1</v>
      </c>
      <c r="B26" s="58" t="s">
        <v>24</v>
      </c>
      <c r="C26" s="58"/>
      <c r="D26" s="58"/>
      <c r="E26" s="58"/>
      <c r="F26" s="58"/>
      <c r="G26" s="58"/>
      <c r="H26" s="3">
        <f t="shared" ref="H26:H41" si="0">SUM(B4:K4)</f>
        <v>4741632</v>
      </c>
      <c r="I26" s="8"/>
      <c r="J26" s="8"/>
      <c r="K26" s="8"/>
    </row>
    <row r="27" spans="1:16" x14ac:dyDescent="0.25">
      <c r="A27" s="57">
        <v>2</v>
      </c>
      <c r="B27" s="58" t="s">
        <v>25</v>
      </c>
      <c r="C27" s="58"/>
      <c r="D27" s="58"/>
      <c r="E27" s="58"/>
      <c r="F27" s="58"/>
      <c r="G27" s="58"/>
      <c r="H27" s="3">
        <f t="shared" si="0"/>
        <v>20000000</v>
      </c>
      <c r="I27" s="8"/>
      <c r="J27" s="8"/>
      <c r="K27" s="8"/>
    </row>
    <row r="28" spans="1:16" x14ac:dyDescent="0.25">
      <c r="A28" s="57">
        <v>3</v>
      </c>
      <c r="B28" s="58" t="s">
        <v>26</v>
      </c>
      <c r="C28" s="58"/>
      <c r="D28" s="58"/>
      <c r="E28" s="58"/>
      <c r="F28" s="58"/>
      <c r="G28" s="58"/>
      <c r="H28" s="3">
        <f t="shared" si="0"/>
        <v>106007898</v>
      </c>
      <c r="I28" s="8"/>
      <c r="J28" s="8"/>
      <c r="K28" s="8"/>
    </row>
    <row r="29" spans="1:16" x14ac:dyDescent="0.25">
      <c r="A29" s="57">
        <v>4</v>
      </c>
      <c r="B29" s="58" t="s">
        <v>27</v>
      </c>
      <c r="C29" s="58"/>
      <c r="D29" s="58"/>
      <c r="E29" s="58"/>
      <c r="F29" s="58"/>
      <c r="G29" s="58"/>
      <c r="H29" s="3">
        <f t="shared" si="0"/>
        <v>28000000</v>
      </c>
      <c r="I29" s="8"/>
      <c r="J29" s="8"/>
      <c r="K29" s="8"/>
    </row>
    <row r="30" spans="1:16" x14ac:dyDescent="0.25">
      <c r="A30" s="57">
        <v>5</v>
      </c>
      <c r="B30" s="58" t="s">
        <v>28</v>
      </c>
      <c r="C30" s="58"/>
      <c r="D30" s="58"/>
      <c r="E30" s="58"/>
      <c r="F30" s="58"/>
      <c r="G30" s="58"/>
      <c r="H30" s="3">
        <f t="shared" si="0"/>
        <v>158140156</v>
      </c>
      <c r="I30" s="8"/>
      <c r="J30" s="8"/>
      <c r="K30" s="8"/>
    </row>
    <row r="31" spans="1:16" x14ac:dyDescent="0.25">
      <c r="A31" s="57">
        <v>6</v>
      </c>
      <c r="B31" s="58" t="s">
        <v>29</v>
      </c>
      <c r="C31" s="58"/>
      <c r="D31" s="58"/>
      <c r="E31" s="58"/>
      <c r="F31" s="58"/>
      <c r="G31" s="58"/>
      <c r="H31" s="3">
        <f t="shared" si="0"/>
        <v>20000000</v>
      </c>
      <c r="I31" s="8"/>
      <c r="J31" s="8"/>
      <c r="K31" s="8"/>
    </row>
    <row r="32" spans="1:16" x14ac:dyDescent="0.25">
      <c r="A32" s="57">
        <v>7</v>
      </c>
      <c r="B32" s="58" t="s">
        <v>30</v>
      </c>
      <c r="C32" s="58"/>
      <c r="D32" s="58"/>
      <c r="E32" s="58"/>
      <c r="F32" s="58"/>
      <c r="G32" s="58"/>
      <c r="H32" s="3">
        <f t="shared" si="0"/>
        <v>136369280</v>
      </c>
      <c r="I32" s="8"/>
      <c r="J32" s="8"/>
      <c r="K32" s="8"/>
    </row>
    <row r="33" spans="1:11" x14ac:dyDescent="0.25">
      <c r="A33" s="57">
        <v>8</v>
      </c>
      <c r="B33" s="58" t="s">
        <v>31</v>
      </c>
      <c r="C33" s="58"/>
      <c r="D33" s="58"/>
      <c r="E33" s="58"/>
      <c r="F33" s="58"/>
      <c r="G33" s="58"/>
      <c r="H33" s="3">
        <f t="shared" si="0"/>
        <v>51000000</v>
      </c>
      <c r="I33" s="8"/>
      <c r="J33" s="8"/>
      <c r="K33" s="8"/>
    </row>
    <row r="34" spans="1:11" x14ac:dyDescent="0.25">
      <c r="A34" s="57">
        <v>9</v>
      </c>
      <c r="B34" s="58" t="s">
        <v>32</v>
      </c>
      <c r="C34" s="58"/>
      <c r="D34" s="58"/>
      <c r="E34" s="58"/>
      <c r="F34" s="58"/>
      <c r="G34" s="58"/>
      <c r="H34" s="3">
        <f t="shared" si="0"/>
        <v>26288703</v>
      </c>
      <c r="I34" s="8"/>
      <c r="J34" s="8"/>
      <c r="K34" s="8"/>
    </row>
    <row r="35" spans="1:11" x14ac:dyDescent="0.25">
      <c r="A35" s="57">
        <v>10</v>
      </c>
      <c r="B35" s="58" t="s">
        <v>33</v>
      </c>
      <c r="C35" s="58"/>
      <c r="D35" s="58"/>
      <c r="E35" s="58"/>
      <c r="F35" s="58"/>
      <c r="G35" s="58"/>
      <c r="H35" s="3">
        <f t="shared" si="0"/>
        <v>35000000</v>
      </c>
      <c r="I35" s="8"/>
      <c r="J35" s="8"/>
      <c r="K35" s="8"/>
    </row>
    <row r="36" spans="1:11" x14ac:dyDescent="0.25">
      <c r="A36" s="57">
        <v>11</v>
      </c>
      <c r="B36" s="58" t="s">
        <v>34</v>
      </c>
      <c r="C36" s="58"/>
      <c r="D36" s="58"/>
      <c r="E36" s="58"/>
      <c r="F36" s="58"/>
      <c r="G36" s="58"/>
      <c r="H36" s="3">
        <f t="shared" si="0"/>
        <v>10000000</v>
      </c>
      <c r="I36" s="8"/>
      <c r="J36" s="8"/>
      <c r="K36" s="8"/>
    </row>
    <row r="37" spans="1:11" x14ac:dyDescent="0.25">
      <c r="A37" s="57">
        <v>12</v>
      </c>
      <c r="B37" s="58" t="s">
        <v>35</v>
      </c>
      <c r="C37" s="58"/>
      <c r="D37" s="58"/>
      <c r="E37" s="58"/>
      <c r="F37" s="58"/>
      <c r="G37" s="58"/>
      <c r="H37" s="3">
        <f t="shared" si="0"/>
        <v>21379200</v>
      </c>
      <c r="I37" s="8"/>
      <c r="J37" s="8"/>
      <c r="K37" s="8"/>
    </row>
    <row r="38" spans="1:11" x14ac:dyDescent="0.25">
      <c r="A38" s="57">
        <v>13</v>
      </c>
      <c r="B38" s="58" t="s">
        <v>36</v>
      </c>
      <c r="C38" s="58"/>
      <c r="D38" s="58"/>
      <c r="E38" s="58"/>
      <c r="F38" s="58"/>
      <c r="G38" s="58"/>
      <c r="H38" s="3">
        <f t="shared" si="0"/>
        <v>21000000</v>
      </c>
      <c r="I38" s="8"/>
      <c r="J38" s="8"/>
      <c r="K38" s="8"/>
    </row>
    <row r="39" spans="1:11" x14ac:dyDescent="0.25">
      <c r="A39" s="57">
        <v>14</v>
      </c>
      <c r="B39" s="58" t="s">
        <v>37</v>
      </c>
      <c r="C39" s="58"/>
      <c r="D39" s="58"/>
      <c r="E39" s="58"/>
      <c r="F39" s="58"/>
      <c r="G39" s="58"/>
      <c r="H39" s="3">
        <f t="shared" si="0"/>
        <v>168918512</v>
      </c>
      <c r="I39" s="8"/>
      <c r="J39" s="8"/>
      <c r="K39" s="8"/>
    </row>
    <row r="40" spans="1:11" x14ac:dyDescent="0.25">
      <c r="A40" s="57">
        <v>15</v>
      </c>
      <c r="B40" s="58" t="s">
        <v>38</v>
      </c>
      <c r="C40" s="58"/>
      <c r="D40" s="58"/>
      <c r="E40" s="58"/>
      <c r="F40" s="58"/>
      <c r="G40" s="58"/>
      <c r="H40" s="3">
        <f t="shared" si="0"/>
        <v>25000000</v>
      </c>
      <c r="I40" s="8"/>
      <c r="J40" s="8"/>
      <c r="K40" s="8"/>
    </row>
    <row r="41" spans="1:11" ht="15.75" thickBot="1" x14ac:dyDescent="0.3">
      <c r="A41" s="57">
        <v>16</v>
      </c>
      <c r="B41" s="58" t="s">
        <v>39</v>
      </c>
      <c r="C41" s="58"/>
      <c r="D41" s="58"/>
      <c r="E41" s="58"/>
      <c r="F41" s="58"/>
      <c r="G41" s="58"/>
      <c r="H41" s="3">
        <f t="shared" si="0"/>
        <v>23000000</v>
      </c>
      <c r="I41" s="8"/>
      <c r="J41" s="8"/>
      <c r="K41" s="8"/>
    </row>
    <row r="42" spans="1:11" ht="15.75" thickBot="1" x14ac:dyDescent="0.3">
      <c r="A42" s="29" t="s">
        <v>40</v>
      </c>
      <c r="B42" s="30"/>
      <c r="C42" s="30"/>
      <c r="D42" s="30"/>
      <c r="E42" s="30"/>
      <c r="F42" s="30"/>
      <c r="G42" s="30"/>
      <c r="H42" s="5">
        <f>SUM(H26:H41)</f>
        <v>854845381</v>
      </c>
      <c r="I42" s="8"/>
      <c r="J42" s="8"/>
      <c r="K42" s="8"/>
    </row>
    <row r="46" spans="1:11" x14ac:dyDescent="0.25">
      <c r="A46" s="27" t="s">
        <v>41</v>
      </c>
      <c r="B46" s="28"/>
      <c r="C46" s="25" t="s">
        <v>42</v>
      </c>
    </row>
    <row r="47" spans="1:11" x14ac:dyDescent="0.25">
      <c r="A47" s="26" t="s">
        <v>43</v>
      </c>
      <c r="B47" s="26"/>
      <c r="C47" s="24"/>
    </row>
    <row r="48" spans="1:11" x14ac:dyDescent="0.25">
      <c r="A48" s="23" t="s">
        <v>44</v>
      </c>
      <c r="B48" s="23"/>
      <c r="C48" s="23" t="e" vm="1">
        <v>#VALUE!</v>
      </c>
    </row>
    <row r="49" spans="1:3" x14ac:dyDescent="0.25">
      <c r="A49" s="23" t="s">
        <v>45</v>
      </c>
      <c r="B49" s="23"/>
      <c r="C49" s="23" t="e" vm="2">
        <v>#VALUE!</v>
      </c>
    </row>
    <row r="50" spans="1:3" x14ac:dyDescent="0.25">
      <c r="A50" s="23" t="s">
        <v>46</v>
      </c>
      <c r="B50" s="23"/>
      <c r="C50" s="23" t="e" vm="3">
        <v>#VALUE!</v>
      </c>
    </row>
    <row r="51" spans="1:3" x14ac:dyDescent="0.25">
      <c r="A51" s="23" t="s">
        <v>47</v>
      </c>
      <c r="B51" s="23"/>
      <c r="C51" s="23" t="e" vm="4">
        <v>#VALUE!</v>
      </c>
    </row>
  </sheetData>
  <mergeCells count="40">
    <mergeCell ref="B31:G31"/>
    <mergeCell ref="A2:A3"/>
    <mergeCell ref="B2:E2"/>
    <mergeCell ref="A23:H24"/>
    <mergeCell ref="B25:G25"/>
    <mergeCell ref="B30:G30"/>
    <mergeCell ref="A1:K1"/>
    <mergeCell ref="B26:G26"/>
    <mergeCell ref="B27:G27"/>
    <mergeCell ref="B28:G28"/>
    <mergeCell ref="B29:G29"/>
    <mergeCell ref="G3:H3"/>
    <mergeCell ref="I2:K2"/>
    <mergeCell ref="N8:P8"/>
    <mergeCell ref="N4:P4"/>
    <mergeCell ref="Q4:S4"/>
    <mergeCell ref="N5:P5"/>
    <mergeCell ref="N6:P6"/>
    <mergeCell ref="N7:P7"/>
    <mergeCell ref="Q5:S5"/>
    <mergeCell ref="Q6:S6"/>
    <mergeCell ref="Q7:S7"/>
    <mergeCell ref="Q8:S8"/>
    <mergeCell ref="Q9:S9"/>
    <mergeCell ref="A47:B47"/>
    <mergeCell ref="A46:B46"/>
    <mergeCell ref="N10:P10"/>
    <mergeCell ref="Q10:S10"/>
    <mergeCell ref="N9:P9"/>
    <mergeCell ref="A42:G42"/>
    <mergeCell ref="B32:G32"/>
    <mergeCell ref="B33:G33"/>
    <mergeCell ref="B34:G34"/>
    <mergeCell ref="B35:G35"/>
    <mergeCell ref="B36:G36"/>
    <mergeCell ref="B37:G37"/>
    <mergeCell ref="B38:G38"/>
    <mergeCell ref="B39:G39"/>
    <mergeCell ref="B40:G40"/>
    <mergeCell ref="B41:G41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6"/>
  <sheetViews>
    <sheetView workbookViewId="0">
      <selection activeCell="C34" sqref="C34"/>
    </sheetView>
  </sheetViews>
  <sheetFormatPr baseColWidth="10" defaultColWidth="11.42578125" defaultRowHeight="15" x14ac:dyDescent="0.25"/>
  <cols>
    <col min="2" max="2" width="28.28515625" customWidth="1"/>
    <col min="4" max="4" width="31" customWidth="1"/>
  </cols>
  <sheetData>
    <row r="1" spans="1:4" x14ac:dyDescent="0.25">
      <c r="A1" s="1"/>
      <c r="B1" s="1" t="s">
        <v>6</v>
      </c>
      <c r="C1" s="1"/>
      <c r="D1" s="1" t="s">
        <v>48</v>
      </c>
    </row>
    <row r="2" spans="1:4" x14ac:dyDescent="0.25">
      <c r="A2" s="1"/>
      <c r="B2" s="1"/>
      <c r="C2" s="1"/>
      <c r="D2" s="1"/>
    </row>
    <row r="3" spans="1:4" x14ac:dyDescent="0.25">
      <c r="A3" s="1" t="s">
        <v>49</v>
      </c>
      <c r="B3" s="3">
        <v>8000000</v>
      </c>
      <c r="C3" s="1"/>
      <c r="D3" s="3">
        <v>6500000</v>
      </c>
    </row>
    <row r="4" spans="1:4" x14ac:dyDescent="0.25">
      <c r="A4" s="1" t="s">
        <v>50</v>
      </c>
      <c r="B4" s="3">
        <v>8000000</v>
      </c>
      <c r="C4" s="1"/>
      <c r="D4" s="3"/>
    </row>
    <row r="5" spans="1:4" x14ac:dyDescent="0.25">
      <c r="A5" s="1" t="s">
        <v>51</v>
      </c>
      <c r="B5" s="3">
        <v>5000000</v>
      </c>
      <c r="C5" s="1"/>
      <c r="D5" s="3">
        <v>3000000</v>
      </c>
    </row>
    <row r="6" spans="1:4" x14ac:dyDescent="0.25">
      <c r="A6" s="1" t="s">
        <v>52</v>
      </c>
      <c r="B6" s="3">
        <v>17000000</v>
      </c>
      <c r="C6" s="1"/>
      <c r="D6" s="3">
        <v>6500000</v>
      </c>
    </row>
    <row r="7" spans="1:4" x14ac:dyDescent="0.25">
      <c r="A7" s="1" t="s">
        <v>53</v>
      </c>
      <c r="B7" s="3">
        <v>1000000</v>
      </c>
      <c r="C7" s="1"/>
      <c r="D7" s="3">
        <v>3000000</v>
      </c>
    </row>
    <row r="8" spans="1:4" x14ac:dyDescent="0.25">
      <c r="A8" s="1" t="s">
        <v>54</v>
      </c>
      <c r="B8" s="1"/>
      <c r="C8" s="1"/>
      <c r="D8" s="3">
        <v>2000000</v>
      </c>
    </row>
    <row r="9" spans="1:4" x14ac:dyDescent="0.25">
      <c r="A9" s="1"/>
      <c r="B9" s="11">
        <f>B3+B4+B5+B6+B7</f>
        <v>39000000</v>
      </c>
      <c r="C9" s="1"/>
      <c r="D9" s="11">
        <f>SUM(D3:D8)</f>
        <v>21000000</v>
      </c>
    </row>
    <row r="12" spans="1:4" x14ac:dyDescent="0.25">
      <c r="A12" s="36" t="s">
        <v>55</v>
      </c>
      <c r="B12" s="36"/>
    </row>
    <row r="13" spans="1:4" x14ac:dyDescent="0.25">
      <c r="A13" s="3" t="s">
        <v>11</v>
      </c>
      <c r="B13" s="3">
        <v>40000000</v>
      </c>
    </row>
    <row r="14" spans="1:4" x14ac:dyDescent="0.25">
      <c r="A14" s="3" t="s">
        <v>7</v>
      </c>
      <c r="B14" s="3">
        <v>20000000</v>
      </c>
    </row>
    <row r="15" spans="1:4" x14ac:dyDescent="0.25">
      <c r="A15" s="3" t="s">
        <v>10</v>
      </c>
      <c r="B15" s="3">
        <v>20480336</v>
      </c>
    </row>
    <row r="16" spans="1:4" x14ac:dyDescent="0.25">
      <c r="A16" s="3" t="s">
        <v>19</v>
      </c>
      <c r="B16" s="3">
        <f>B13+B15+B14</f>
        <v>80480336</v>
      </c>
    </row>
  </sheetData>
  <mergeCells count="1">
    <mergeCell ref="A12:B1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DISTRIBUCÍON POR LOTES</vt:lpstr>
      <vt:lpstr>Hoja1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Raul Gantiva</dc:creator>
  <cp:keywords/>
  <dc:description/>
  <cp:lastModifiedBy>equipo</cp:lastModifiedBy>
  <cp:revision/>
  <dcterms:created xsi:type="dcterms:W3CDTF">2026-03-20T20:57:10Z</dcterms:created>
  <dcterms:modified xsi:type="dcterms:W3CDTF">2026-03-26T03:43:15Z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c111285-cafa-4fc9-8a9a-bd902089b24f_Enabled">
    <vt:lpwstr>true</vt:lpwstr>
  </property>
  <property fmtid="{D5CDD505-2E9C-101B-9397-08002B2CF9AE}" pid="3" name="MSIP_Label_fc111285-cafa-4fc9-8a9a-bd902089b24f_SetDate">
    <vt:lpwstr>2026-03-25T19:06:02Z</vt:lpwstr>
  </property>
  <property fmtid="{D5CDD505-2E9C-101B-9397-08002B2CF9AE}" pid="4" name="MSIP_Label_fc111285-cafa-4fc9-8a9a-bd902089b24f_Method">
    <vt:lpwstr>Privileged</vt:lpwstr>
  </property>
  <property fmtid="{D5CDD505-2E9C-101B-9397-08002B2CF9AE}" pid="5" name="MSIP_Label_fc111285-cafa-4fc9-8a9a-bd902089b24f_Name">
    <vt:lpwstr>Public</vt:lpwstr>
  </property>
  <property fmtid="{D5CDD505-2E9C-101B-9397-08002B2CF9AE}" pid="6" name="MSIP_Label_fc111285-cafa-4fc9-8a9a-bd902089b24f_SiteId">
    <vt:lpwstr>cbc2c381-2f2e-4d93-91d1-506c9316ace7</vt:lpwstr>
  </property>
  <property fmtid="{D5CDD505-2E9C-101B-9397-08002B2CF9AE}" pid="7" name="MSIP_Label_fc111285-cafa-4fc9-8a9a-bd902089b24f_ActionId">
    <vt:lpwstr>bcc33c7e-f949-41c8-9fdd-3fc7a523f4c7</vt:lpwstr>
  </property>
  <property fmtid="{D5CDD505-2E9C-101B-9397-08002B2CF9AE}" pid="8" name="MSIP_Label_fc111285-cafa-4fc9-8a9a-bd902089b24f_ContentBits">
    <vt:lpwstr>0</vt:lpwstr>
  </property>
  <property fmtid="{D5CDD505-2E9C-101B-9397-08002B2CF9AE}" pid="9" name="MSIP_Label_fc111285-cafa-4fc9-8a9a-bd902089b24f_Tag">
    <vt:lpwstr>10, 0, 1, 2</vt:lpwstr>
  </property>
</Properties>
</file>