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contraloriadebogotadc-my.sharepoint.com/personal/yrodriguez_contraloriabogota_gov_co/Documents/Escritorio/Beneficiencia/2026/Contratación/Licitación/"/>
    </mc:Choice>
  </mc:AlternateContent>
  <xr:revisionPtr revIDLastSave="0" documentId="8_{A9B58E60-50D6-4086-B658-B297A4250BA8}" xr6:coauthVersionLast="47" xr6:coauthVersionMax="47" xr10:uidLastSave="{00000000-0000-0000-0000-000000000000}"/>
  <bookViews>
    <workbookView xWindow="-120" yWindow="-120" windowWidth="20730" windowHeight="11040" tabRatio="637" xr2:uid="{00000000-000D-0000-FFFF-FFFF00000000}"/>
  </bookViews>
  <sheets>
    <sheet name="ESTUDIO DE MERCADO" sheetId="1" r:id="rId1"/>
    <sheet name="TASAS PROMEDIO" sheetId="16" r:id="rId2"/>
    <sheet name="RELACION TRDM" sheetId="4" r:id="rId3"/>
    <sheet name="AUTOMOVILES" sheetId="7" r:id="rId4"/>
    <sheet name="RELACION SOAT" sheetId="15" r:id="rId5"/>
  </sheets>
  <definedNames>
    <definedName name="_xlnm._FilterDatabase" localSheetId="4" hidden="1">'RELACION SOAT'!#REF!</definedName>
    <definedName name="_Toc140149825_1" localSheetId="3">#REF!</definedName>
    <definedName name="_Toc140149825_1" localSheetId="2">#REF!</definedName>
    <definedName name="_Toc140149825_1">#REF!</definedName>
    <definedName name="_Toc140149825_59" localSheetId="3">#REF!</definedName>
    <definedName name="_Toc140149825_59" localSheetId="2">#REF!</definedName>
    <definedName name="_Toc140149825_59">#REF!</definedName>
    <definedName name="_Toc142149825_60" localSheetId="3">#REF!</definedName>
    <definedName name="_Toc142149825_60" localSheetId="2">#REF!</definedName>
    <definedName name="_Toc142149825_60">#REF!</definedName>
    <definedName name="AMOR" localSheetId="3">#REF!</definedName>
    <definedName name="AMOR" localSheetId="2">#REF!</definedName>
    <definedName name="AMOR">#REF!</definedName>
    <definedName name="_xlnm.Print_Area" localSheetId="3">AUTOMOVILES!$C$2:$AA$8</definedName>
    <definedName name="_xlnm.Print_Area" localSheetId="0">'ESTUDIO DE MERCADO'!$B$2:$K$34</definedName>
    <definedName name="_xlnm.Print_Area" localSheetId="2">'RELACION TRDM'!$B$7:$E$20</definedName>
    <definedName name="bg">#REF!</definedName>
    <definedName name="cvehiculo">#REF!</definedName>
    <definedName name="estadof">#REF!</definedName>
    <definedName name="FFFFFFF" localSheetId="3">#REF!</definedName>
    <definedName name="FFFFFFF" localSheetId="2">#REF!</definedName>
    <definedName name="FFFFFFF">#REF!</definedName>
    <definedName name="g">#REF!</definedName>
    <definedName name="GENERAL">#REF!</definedName>
    <definedName name="GG" localSheetId="3">#REF!</definedName>
    <definedName name="GG" localSheetId="2">#REF!</definedName>
    <definedName name="GG">#REF!</definedName>
    <definedName name="GGGGGG" localSheetId="3">#REF!</definedName>
    <definedName name="GGGGGG" localSheetId="2">#REF!</definedName>
    <definedName name="GGGGGG">#REF!</definedName>
    <definedName name="Grupo">#REF!</definedName>
    <definedName name="opcion2">#REF!</definedName>
    <definedName name="opcion3">#REF!</definedName>
    <definedName name="opcion4">#REF!</definedName>
    <definedName name="opcion5">#REF!</definedName>
    <definedName name="opcion6">#REF!</definedName>
    <definedName name="RamoAmparo">#REF!</definedName>
    <definedName name="Servicio">#REF!</definedName>
    <definedName name="tadquisicion">#REF!</definedName>
    <definedName name="TipodeVehicul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8" i="4" l="1"/>
  <c r="F18" i="4" s="1"/>
  <c r="D17" i="4"/>
  <c r="D19" i="4" l="1"/>
  <c r="F17" i="4"/>
  <c r="H23" i="16" l="1"/>
  <c r="F12" i="4" l="1"/>
  <c r="F14" i="4"/>
  <c r="F16" i="4"/>
  <c r="E15" i="4"/>
  <c r="F15" i="4" s="1"/>
  <c r="E13" i="4"/>
  <c r="F13" i="4" s="1"/>
  <c r="E11" i="4"/>
  <c r="K29" i="1"/>
  <c r="N22" i="15"/>
  <c r="N21" i="15"/>
  <c r="F11" i="4" l="1"/>
  <c r="F19" i="4" s="1"/>
  <c r="E19" i="4"/>
  <c r="B12" i="15"/>
  <c r="B13" i="15" s="1"/>
  <c r="B14" i="15" s="1"/>
  <c r="B15" i="15" s="1"/>
  <c r="F26" i="1"/>
  <c r="H26" i="1" s="1"/>
  <c r="G26" i="1"/>
  <c r="P21" i="7"/>
  <c r="C25" i="1" s="1"/>
  <c r="C12" i="7"/>
  <c r="C13" i="7" s="1"/>
  <c r="C14" i="7" s="1"/>
  <c r="C15" i="7" s="1"/>
  <c r="D26" i="1"/>
  <c r="I26" i="1" l="1"/>
  <c r="J26" i="1" l="1"/>
  <c r="K26" i="1" s="1"/>
  <c r="C12" i="16" l="1"/>
  <c r="C17" i="16" s="1"/>
  <c r="C22" i="16" s="1"/>
  <c r="C27" i="16" s="1"/>
  <c r="C32" i="16" s="1"/>
  <c r="C37" i="16" s="1"/>
  <c r="C42" i="16" s="1"/>
  <c r="C47" i="16" s="1"/>
  <c r="G17" i="16"/>
  <c r="G12" i="16"/>
  <c r="I17" i="16" l="1"/>
  <c r="D22" i="1"/>
  <c r="I12" i="16"/>
  <c r="D21" i="1"/>
  <c r="C1" i="16"/>
  <c r="G47" i="16" l="1"/>
  <c r="G42" i="16"/>
  <c r="G37" i="16"/>
  <c r="I37" i="16" s="1"/>
  <c r="G32" i="16"/>
  <c r="G27" i="16"/>
  <c r="G22" i="16"/>
  <c r="G7" i="16"/>
  <c r="D18" i="1" l="1"/>
  <c r="D19" i="1" s="1"/>
  <c r="H8" i="16"/>
  <c r="I7" i="16" s="1"/>
  <c r="I22" i="16"/>
  <c r="I47" i="16"/>
  <c r="D28" i="1"/>
  <c r="F28" i="1" s="1"/>
  <c r="I42" i="16"/>
  <c r="D27" i="1"/>
  <c r="F27" i="1" s="1"/>
  <c r="I32" i="16"/>
  <c r="D25" i="1"/>
  <c r="I27" i="16"/>
  <c r="D24" i="1"/>
  <c r="G28" i="1" l="1"/>
  <c r="H28" i="1" s="1"/>
  <c r="I28" i="1"/>
  <c r="I27" i="1"/>
  <c r="G27" i="1"/>
  <c r="H27" i="1" s="1"/>
  <c r="C19" i="1"/>
  <c r="C18" i="1"/>
  <c r="C20" i="1" l="1"/>
  <c r="J28" i="1"/>
  <c r="K28" i="1" s="1"/>
  <c r="J27" i="1"/>
  <c r="K27" i="1" s="1"/>
  <c r="C10" i="1"/>
  <c r="F23" i="1" l="1"/>
  <c r="G23" i="1" l="1"/>
  <c r="H23" i="1" s="1"/>
  <c r="I23" i="1"/>
  <c r="J23" i="1" s="1"/>
  <c r="K23" i="1" l="1"/>
  <c r="F22" i="1" l="1"/>
  <c r="F21" i="1"/>
  <c r="G21" i="1" l="1"/>
  <c r="I21" i="1"/>
  <c r="J21" i="1" s="1"/>
  <c r="G22" i="1"/>
  <c r="I22" i="1"/>
  <c r="J22" i="1" s="1"/>
  <c r="H21" i="1" l="1"/>
  <c r="H22" i="1"/>
  <c r="F24" i="1"/>
  <c r="I24" i="1" l="1"/>
  <c r="J24" i="1" s="1"/>
  <c r="G24" i="1"/>
  <c r="F18" i="1"/>
  <c r="G18" i="1" l="1"/>
  <c r="H18" i="1" s="1"/>
  <c r="I18" i="1"/>
  <c r="J18" i="1" s="1"/>
  <c r="F25" i="1"/>
  <c r="I25" i="1" s="1"/>
  <c r="J25" i="1" l="1"/>
  <c r="K25" i="1" s="1"/>
  <c r="G25" i="1"/>
  <c r="H25" i="1" s="1"/>
  <c r="H24" i="1"/>
  <c r="F19" i="1" l="1"/>
  <c r="G19" i="1" l="1"/>
  <c r="I19" i="1"/>
  <c r="J19" i="1" s="1"/>
  <c r="K24" i="1"/>
  <c r="H19" i="1" l="1"/>
  <c r="H20" i="1" s="1"/>
  <c r="K19" i="1"/>
  <c r="K22" i="1" l="1"/>
  <c r="K18" i="1"/>
  <c r="K20" i="1" l="1"/>
  <c r="K31" i="1" s="1"/>
  <c r="K21" i="1" l="1"/>
  <c r="K9" i="1" l="1"/>
  <c r="J6" i="1"/>
</calcChain>
</file>

<file path=xl/sharedStrings.xml><?xml version="1.0" encoding="utf-8"?>
<sst xmlns="http://schemas.openxmlformats.org/spreadsheetml/2006/main" count="328" uniqueCount="171">
  <si>
    <t>RAMO</t>
  </si>
  <si>
    <t>VALOR ASEGURADO</t>
  </si>
  <si>
    <t>TODO RIESGO DAÑOS MATERIALES</t>
  </si>
  <si>
    <t>ENTIDAD</t>
  </si>
  <si>
    <t>TASAS</t>
  </si>
  <si>
    <t>%</t>
  </si>
  <si>
    <t>%o</t>
  </si>
  <si>
    <t>TIPO DE TASA % - %o</t>
  </si>
  <si>
    <t>DETALLE</t>
  </si>
  <si>
    <t>EQUIPO ELÉCTRICO, ELECTRÓNICO Y DE COMUNICACIÓN (incluidos equipos móviles y portátiles, licencias y software)</t>
  </si>
  <si>
    <t>MARCA</t>
  </si>
  <si>
    <t>MODELO</t>
  </si>
  <si>
    <t>PLACA</t>
  </si>
  <si>
    <t>PROCESO DE CONTRATACION</t>
  </si>
  <si>
    <t>LIMITE ASEGURADO</t>
  </si>
  <si>
    <t>VIGENCIA DESDE 00:00 HORAS</t>
  </si>
  <si>
    <t>EDIFICIO</t>
  </si>
  <si>
    <t>TOTAL VALOR ASEGURADO</t>
  </si>
  <si>
    <t>MANEJO GLOBAL ENTIDADES OFICIALES</t>
  </si>
  <si>
    <t>RESP. CIVIL EXTRACTUAL</t>
  </si>
  <si>
    <t>RESPONSABILIDAD CIVIL SERVIDORES PÚBLICOS</t>
  </si>
  <si>
    <t>INFIDELIDAD Y RIESGOS FINANCIEROS</t>
  </si>
  <si>
    <t>TOYOTA</t>
  </si>
  <si>
    <t>TOTAL PRIMA ANUAL</t>
  </si>
  <si>
    <t>IVA 19%</t>
  </si>
  <si>
    <t>TASA ANUAL ESTUDIO MERCADO</t>
  </si>
  <si>
    <t>DIAS DE COBERTURA PROYECTADOS</t>
  </si>
  <si>
    <t>AUTOMOVILES</t>
  </si>
  <si>
    <t>SUBTOTAL DE VALORES ASEGURADOS</t>
  </si>
  <si>
    <t>RELACIÓN BIENES Y VALORES ASEGURADOS</t>
  </si>
  <si>
    <t>GRUPO 1</t>
  </si>
  <si>
    <t>VIGENCIA HASTA 00:00 HORAS</t>
  </si>
  <si>
    <t>PRIMA NETA PROYECTADA</t>
  </si>
  <si>
    <t>TOTAL PROYECCIÓN</t>
  </si>
  <si>
    <t>CLASE</t>
  </si>
  <si>
    <t>CAMPERO</t>
  </si>
  <si>
    <t>TOTAL</t>
  </si>
  <si>
    <t>VENCIMIENTO</t>
  </si>
  <si>
    <t>TOTAL TODO RIESGO DAÑOS MATERIALES</t>
  </si>
  <si>
    <t>PRIMA NETA ANUAL</t>
  </si>
  <si>
    <t xml:space="preserve">PRESUPUESTO PROYECTADO </t>
  </si>
  <si>
    <t>CHASIS</t>
  </si>
  <si>
    <t>SOAT</t>
  </si>
  <si>
    <t xml:space="preserve">PRESUPUESTO DE LA ENTIDAD PARA EL PROCESO </t>
  </si>
  <si>
    <t>INCREMENTO VIGENCIA 2025</t>
  </si>
  <si>
    <t>Esta proyección se hizo con base en la tabla de tarifas comerciales máximas del SOAT para 2024 publicada por FASECOLDA.</t>
  </si>
  <si>
    <t>PRIMA ANUAL</t>
  </si>
  <si>
    <t>PRIMA PERIODO PROYECTADO</t>
  </si>
  <si>
    <t>VIGENCIAS PROYECTADAS</t>
  </si>
  <si>
    <t>DETERMINACIÓN TASAS PROMEDIOS</t>
  </si>
  <si>
    <t>CALCULO DE TASA PROMEDIO</t>
  </si>
  <si>
    <t>PROMEDIO TASA MERCADO (A)</t>
  </si>
  <si>
    <t>AJUSTE POR SINIESTRALIDAD</t>
  </si>
  <si>
    <t>TASA FINAL PROMEDIO</t>
  </si>
  <si>
    <t>RESPONSABILIDAD CIVIL EXTRACONTRACTUAL</t>
  </si>
  <si>
    <t xml:space="preserve">MANEJO GLOBAL </t>
  </si>
  <si>
    <t>TRANSPORTE DE MERCANCÍAS</t>
  </si>
  <si>
    <t>ESTUDIO DE MERCADO</t>
  </si>
  <si>
    <t>TIPO DE PROCESO</t>
  </si>
  <si>
    <t>BENEFICENCIA DE CUNDINAMARCA</t>
  </si>
  <si>
    <t>LICITACION PUBLICA</t>
  </si>
  <si>
    <t>AP AUTOMOVILES</t>
  </si>
  <si>
    <t>TRANSPORTE DE VALORES</t>
  </si>
  <si>
    <t>GRUPO  - GENERALES</t>
  </si>
  <si>
    <t>PROYECCIÓN DE PRIMA CON TARIFA DE SOAT PARA 2026</t>
  </si>
  <si>
    <t>PROYECCIÓN DE PRIMA CON GUIA DE VALORES FASECOLDA PARA ENERO DE 2026</t>
  </si>
  <si>
    <t>TRANSPORTE DE MERCANCIAS</t>
  </si>
  <si>
    <t>OBRAS DE ARTE</t>
  </si>
  <si>
    <t>EQUIPO Y MAQUINARIA</t>
  </si>
  <si>
    <t>MUEBLES Y ENSERES ( equipo  de Oficina, bienes y utilies de cafetería y aseo, libros)</t>
  </si>
  <si>
    <t>CONTENIDOS EN GENERAL (equiposde laboratorio, instrumentos musicales)</t>
  </si>
  <si>
    <t>FONDO DE DESARROLLO LOCAL DE SUMAPAZ</t>
  </si>
  <si>
    <t>FONDO DE DESARROLLO LOCAL DE TUNJUELITO</t>
  </si>
  <si>
    <t>MUNICIPIO DE QUEBRADANEGRA</t>
  </si>
  <si>
    <t>FDRS-LP-253-2025</t>
  </si>
  <si>
    <t>FDLT-SAMC 001-2025</t>
  </si>
  <si>
    <t>SAMC-014-2025</t>
  </si>
  <si>
    <t>FONDO DE DESARROLLO DE PROYECTOS DE CUNDINAMARCA-FONDECUN</t>
  </si>
  <si>
    <t>MINIMA CUANTIA IPMC-002-2024</t>
  </si>
  <si>
    <t>SELECCION ABREVIADA SAMC-003-2024</t>
  </si>
  <si>
    <t>INSTITUTO PARA LA INVESTIGACIÓN EDUCATIVA Y EL DESARROLLO PEDAGÓGICO IDEP</t>
  </si>
  <si>
    <t>01 DE 2024 IDEP - SAMC</t>
  </si>
  <si>
    <t>REGION ADMINISTRATIVA DE PLANEACION ESPECIAL RAP-E</t>
  </si>
  <si>
    <t xml:space="preserve">SAMC-01 de 2024 </t>
  </si>
  <si>
    <t>CENTRO AL QUE ESTA ASIGNADO</t>
  </si>
  <si>
    <t>TIPO</t>
  </si>
  <si>
    <t>Modelo</t>
  </si>
  <si>
    <t>CC</t>
  </si>
  <si>
    <t>PAS / TON</t>
  </si>
  <si>
    <t xml:space="preserve">MOTOR </t>
  </si>
  <si>
    <t>codigo fasecolda</t>
  </si>
  <si>
    <t>Guia MARZO / 2026</t>
  </si>
  <si>
    <t>LA COLONIA</t>
  </si>
  <si>
    <t>OIB494</t>
  </si>
  <si>
    <t>PRADO VX 3400</t>
  </si>
  <si>
    <t>9FH11VJ9559011919</t>
  </si>
  <si>
    <t>CBA FACATATIVA</t>
  </si>
  <si>
    <t>OIL427</t>
  </si>
  <si>
    <t>CHEVROLET</t>
  </si>
  <si>
    <t>LUV DOBLE CABINA</t>
  </si>
  <si>
    <t>PICK UP DC</t>
  </si>
  <si>
    <t>866TFRSGHWAO55106</t>
  </si>
  <si>
    <t>CBA VILLETA</t>
  </si>
  <si>
    <t>OIL429</t>
  </si>
  <si>
    <t>8GGTFR6FHWA055105</t>
  </si>
  <si>
    <t>CBA BELMIRA</t>
  </si>
  <si>
    <t>OIE208</t>
  </si>
  <si>
    <t>LUV TFR CREW</t>
  </si>
  <si>
    <t>TS96246821</t>
  </si>
  <si>
    <t>CBA ARBELAEZ</t>
  </si>
  <si>
    <t>OFK095</t>
  </si>
  <si>
    <t>H438112</t>
  </si>
  <si>
    <t>ADMINISTRACION CENTRAL</t>
  </si>
  <si>
    <t>OFK459</t>
  </si>
  <si>
    <t>HILUX DOBLE CABINA</t>
  </si>
  <si>
    <t>CAMIONETA</t>
  </si>
  <si>
    <t>9FH33UNE868001935</t>
  </si>
  <si>
    <t>OFK463</t>
  </si>
  <si>
    <t>9FH33UNE868002097</t>
  </si>
  <si>
    <t>ODT307</t>
  </si>
  <si>
    <t>SUSUKI</t>
  </si>
  <si>
    <t>GRAND VITARA</t>
  </si>
  <si>
    <t>J24B1321964</t>
  </si>
  <si>
    <t>JS3TD04V4J4100296</t>
  </si>
  <si>
    <t>ODT333</t>
  </si>
  <si>
    <t>J24B1321131</t>
  </si>
  <si>
    <t>JS3TD04V0J4100084</t>
  </si>
  <si>
    <t>ODT334</t>
  </si>
  <si>
    <t>J24B1323190</t>
  </si>
  <si>
    <t>JS3TD04V1J4100532</t>
  </si>
  <si>
    <t>TOTAL VALOR ASEGURADO AUTOS</t>
  </si>
  <si>
    <t>No hay soat desde el 2023</t>
  </si>
  <si>
    <t>No hay soa desde sep 2025</t>
  </si>
  <si>
    <t>VALOR PROYECTADO</t>
  </si>
  <si>
    <t>INDICE VARIABLE ANUAL 5%</t>
  </si>
  <si>
    <r>
      <t>INDICE VARIABLE TODO RIESGO DAÑOS MATERIALES</t>
    </r>
    <r>
      <rPr>
        <b/>
        <sz val="10"/>
        <rFont val="Arial Narrow"/>
        <family val="2"/>
      </rPr>
      <t xml:space="preserve"> (5%)</t>
    </r>
  </si>
  <si>
    <t>ARTESANIAS DE COLOMBIA</t>
  </si>
  <si>
    <t xml:space="preserve"> INVITACIÓN ABIERTA ADC-004-2026</t>
  </si>
  <si>
    <t xml:space="preserve">INSTITUTO DE VIVIENDA DE INTERES SOCIAL Y REFORMA URBANA BUCARAMANGA </t>
  </si>
  <si>
    <t>SA-001-2026 </t>
  </si>
  <si>
    <t>FONDO PASIVO SOCIAL DE FERROCARRILES NACIONALES DE COLOMBIA</t>
  </si>
  <si>
    <t>Selección de MÍNIMA CUANTÍA No. IPMC-FPS-001-2026.</t>
  </si>
  <si>
    <t>AGENCIA NACIONAL DE TIERRAS</t>
  </si>
  <si>
    <t>SELECCIÓN ABREVIADA DE MENOR CUANTÍA No ANT-SAMC-001-2025</t>
  </si>
  <si>
    <t>CONTRALORIA GENERAL DEL RISARALDA</t>
  </si>
  <si>
    <t>Selección Abreviada de Menor Cuantía No. CGR-IPSA-002-2025 de 2025</t>
  </si>
  <si>
    <t>SAMC-001-2025</t>
  </si>
  <si>
    <t>MINISTERIO DEL INTERIOR</t>
  </si>
  <si>
    <t>DEPARTAMENTO DE CUNDINAMARCA</t>
  </si>
  <si>
    <t>LICITACIÓN PÚBLICA SG-LP-001-2025</t>
  </si>
  <si>
    <t>INSTITUTO DE INVESTIGACIÓN DE RECURSOS BIOLÓGICOS ALEXANDER VON HUMBOLDT</t>
  </si>
  <si>
    <t>INVITACION ABIERTA</t>
  </si>
  <si>
    <t>PERSONERIA MUNICIPAL DE SOACHA</t>
  </si>
  <si>
    <t>MC-008-2025</t>
  </si>
  <si>
    <t>SENADO DE LA REPÚBLICA</t>
  </si>
  <si>
    <t>LP-SEN-001-2026</t>
  </si>
  <si>
    <t>REGION ADMINISTRATIVA Y DE PLANEACION ESPECIAL  REGION CENTRAL</t>
  </si>
  <si>
    <t>SAMC-02-2025</t>
  </si>
  <si>
    <t>DEPARTAMENTO ADMINISTRATIVO DEL SERVICIO CIVIL – DASC.</t>
  </si>
  <si>
    <t>DASCD-LP-002-202</t>
  </si>
  <si>
    <t>DASCD-LP-002-2025</t>
  </si>
  <si>
    <t>MUNICIPIO DE CHIA</t>
  </si>
  <si>
    <t>LP-004-2025</t>
  </si>
  <si>
    <t>ADECUACIÓN DE CONSTRUCCIONES A LAS NORMAS DE SISMORESISTENCIA (10% del valor asegurado de Edificios)</t>
  </si>
  <si>
    <t>ADECUACIÓN DE SUELOS Y TERRENOS (10% del valor asegurado de Edificios)</t>
  </si>
  <si>
    <t>COLEGIO DE BOYACA</t>
  </si>
  <si>
    <t xml:space="preserve"> SAMC No. 01 de 2024</t>
  </si>
  <si>
    <t>SECRETARIA DISTRITAL DEL HABITAT</t>
  </si>
  <si>
    <t>SDHT-SAMC-001-2026</t>
  </si>
  <si>
    <t>REMANENTE PARA FUTURAS INCLUSIONES Y/O MODIFICACIONES Y/O POLIZAS DE CUMPLIMIENTO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</si>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</sst>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0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_);[Red]\(&quot;$&quot;\ #,##0\)"/>
    <numFmt numFmtId="165" formatCode="_(&quot;$&quot;\ * #,##0_);_(&quot;$&quot;\ * \(#,##0\);_(&quot;$&quot;\ * &quot;-&quot;_);_(@_)"/>
    <numFmt numFmtId="166" formatCode="_(* #,##0_);_(* \(#,##0\);_(* &quot;-&quot;_);_(@_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#,##0.00;[Red]\-&quot;$&quot;#,##0.00"/>
    <numFmt numFmtId="170" formatCode="_-&quot;$&quot;* #,##0_-;\-&quot;$&quot;* #,##0_-;_-&quot;$&quot;* &quot;-&quot;_-;_-@_-"/>
    <numFmt numFmtId="171" formatCode="_-&quot;$&quot;* #,##0.00_-;\-&quot;$&quot;* #,##0.00_-;_-&quot;$&quot;* &quot;-&quot;??_-;_-@_-"/>
    <numFmt numFmtId="172" formatCode="_-* #,##0.00\ &quot;€&quot;_-;\-* #,##0.00\ &quot;€&quot;_-;_-* &quot;-&quot;??\ &quot;€&quot;_-;_-@_-"/>
    <numFmt numFmtId="173" formatCode="_-* #,##0\ _€_-;\-* #,##0\ _€_-;_-* &quot;-&quot;\ _€_-;_-@_-"/>
    <numFmt numFmtId="174" formatCode="_-* #,##0.00\ _€_-;\-* #,##0.00\ _€_-;_-* &quot;-&quot;??\ _€_-;_-@_-"/>
    <numFmt numFmtId="175" formatCode="d/mm/yyyy;@"/>
    <numFmt numFmtId="176" formatCode="[$$-240A]\ #,##0;\-[$$-240A]\ #,##0"/>
    <numFmt numFmtId="177" formatCode="_ &quot;$&quot;\ * #,##0.00_ ;_ &quot;$&quot;\ * \-#,##0.00_ ;_ &quot;$&quot;\ * &quot;-&quot;??_ ;_ @_ "/>
    <numFmt numFmtId="178" formatCode="_ * #,##0.00_ ;_ * \-#,##0.00_ ;_ * &quot;-&quot;??_ ;_ @_ "/>
    <numFmt numFmtId="179" formatCode="_-* #,##0.00_-;\-* #,##0.00_-;_-* \-??_-;_-@_-"/>
    <numFmt numFmtId="180" formatCode="[$$-240A]\ #,##0"/>
    <numFmt numFmtId="181" formatCode="0.0000"/>
    <numFmt numFmtId="182" formatCode="&quot;$&quot;#,##0_);[Red]\(&quot;$&quot;#,##0\)"/>
    <numFmt numFmtId="183" formatCode="_ [$€-2]\ * #,##0.00_ ;_ [$€-2]\ * \-#,##0.00_ ;_ [$€-2]\ * &quot;-&quot;??_ "/>
    <numFmt numFmtId="184" formatCode="_-* #,##0.00\ _F_-;\-* #,##0.00\ _F_-;_-* &quot;-&quot;??\ _F_-;_-@_-"/>
    <numFmt numFmtId="185" formatCode="_-[$€-2]* #,##0.00_-;\-[$€-2]* #,##0.00_-;_-[$€-2]* &quot;-&quot;??_-"/>
    <numFmt numFmtId="186" formatCode="_-[$€-2]* #,##0.00_-;\-[$€-2]* #,##0.00_-;_-[$€-2]* \-??_-"/>
    <numFmt numFmtId="187" formatCode="_ * #,##0.00_ ;_ * \-#,##0.00_ ;_ * \-??_ ;_ @_ "/>
    <numFmt numFmtId="188" formatCode="_ &quot;$ &quot;* #,##0.00_ ;_ &quot;$ &quot;* \-#,##0.00_ ;_ &quot;$ &quot;* \-??_ ;_ @_ "/>
    <numFmt numFmtId="189" formatCode="_-\$* #,##0.00_-;&quot;-$&quot;* #,##0.00_-;_-\$* \-??_-;_-@_-"/>
    <numFmt numFmtId="190" formatCode="_-* #,##0_-;\-* #,##0_-;_-* &quot;-&quot;??_-;_-@_-"/>
    <numFmt numFmtId="191" formatCode="_(&quot;$&quot;\ * #,##0_);_(&quot;$&quot;\ * \(#,##0\);_(&quot;$&quot;\ * &quot;-&quot;??_);_(@_)"/>
    <numFmt numFmtId="192" formatCode="_-* #,##0.000_-;\-* #,##0.000_-;_-* &quot;-&quot;_-;_-@_-"/>
    <numFmt numFmtId="193" formatCode="_-[$$-240A]\ * #,##0_-;\-[$$-240A]\ * #,##0_-;_-[$$-240A]\ * &quot;-&quot;??_-;_-@_-"/>
    <numFmt numFmtId="194" formatCode="_(* #,##0_);_(* \(#,##0\);_(* &quot;-&quot;??_);_(@_)"/>
    <numFmt numFmtId="195" formatCode="_-[$$-240A]\ * #,##0.00_-;\-[$$-240A]\ * #,##0.00_-;_-[$$-240A]\ * &quot;-&quot;??_-;_-@_-"/>
    <numFmt numFmtId="196" formatCode="&quot;$&quot;\ #,##0"/>
    <numFmt numFmtId="197" formatCode="#,##0.000"/>
    <numFmt numFmtId="198" formatCode="0.000"/>
    <numFmt numFmtId="199" formatCode="_ &quot;$&quot;\ * #,##0_ ;_ &quot;$&quot;\ * \-#,##0_ ;_ &quot;$&quot;\ * &quot;-&quot;??_ ;_ @_ "/>
    <numFmt numFmtId="200" formatCode="[$$-240A]\ #,##0.00;\-[$$-240A]\ #,##0.00"/>
  </numFmts>
  <fonts count="85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color indexed="8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sz val="10"/>
      <color indexed="8"/>
      <name val="Arial Narrow"/>
      <family val="2"/>
    </font>
    <font>
      <sz val="8"/>
      <color indexed="8"/>
      <name val="Tahoma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  <charset val="1"/>
    </font>
    <font>
      <sz val="10"/>
      <color indexed="8"/>
      <name val="Arial"/>
      <family val="2"/>
    </font>
    <font>
      <sz val="8"/>
      <color theme="1"/>
      <name val="Tahoma"/>
      <family val="2"/>
    </font>
    <font>
      <b/>
      <sz val="12"/>
      <color theme="0"/>
      <name val="Arial Narrow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b/>
      <sz val="16"/>
      <color theme="6"/>
      <name val="Arial Narrow"/>
      <family val="2"/>
    </font>
    <font>
      <b/>
      <sz val="16"/>
      <color theme="1"/>
      <name val="Arial Narrow"/>
      <family val="2"/>
    </font>
    <font>
      <b/>
      <sz val="14"/>
      <color theme="1"/>
      <name val="Arial Narrow"/>
      <family val="2"/>
    </font>
    <font>
      <sz val="14"/>
      <color theme="1"/>
      <name val="Arial Narrow"/>
      <family val="2"/>
    </font>
    <font>
      <b/>
      <sz val="14"/>
      <color rgb="FFFF0000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b/>
      <sz val="11"/>
      <color theme="0"/>
      <name val="Arial Narrow"/>
      <family val="2"/>
    </font>
    <font>
      <b/>
      <sz val="14"/>
      <color theme="3"/>
      <name val="Arial Narrow"/>
      <family val="2"/>
    </font>
    <font>
      <b/>
      <sz val="12"/>
      <color rgb="FFFF0000"/>
      <name val="Arial Narrow"/>
      <family val="2"/>
    </font>
    <font>
      <sz val="10"/>
      <color rgb="FFFF0000"/>
      <name val="Arial Narrow"/>
      <family val="2"/>
    </font>
    <font>
      <sz val="10"/>
      <color theme="0"/>
      <name val="Arial Narrow"/>
      <family val="2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b/>
      <sz val="16"/>
      <color rgb="FFFF0000"/>
      <name val="Arial Narrow"/>
      <family val="2"/>
    </font>
    <font>
      <sz val="12"/>
      <color indexed="8"/>
      <name val="Arial Narrow"/>
      <family val="2"/>
    </font>
    <font>
      <sz val="9"/>
      <color indexed="8"/>
      <name val="Arial Narrow"/>
      <family val="2"/>
    </font>
    <font>
      <b/>
      <sz val="20"/>
      <color rgb="FF0070C0"/>
      <name val="Arial Narrow"/>
      <family val="2"/>
    </font>
    <font>
      <b/>
      <sz val="20"/>
      <color rgb="FF7030A0"/>
      <name val="Arial Narrow"/>
      <family val="2"/>
    </font>
    <font>
      <sz val="10"/>
      <color theme="1"/>
      <name val="Calibri"/>
      <family val="2"/>
      <scheme val="minor"/>
    </font>
    <font>
      <sz val="12"/>
      <color theme="5"/>
      <name val="Arial Narrow"/>
      <family val="2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2242">
    <xf numFmtId="0" fontId="0" fillId="0" borderId="0"/>
    <xf numFmtId="43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3" fillId="0" borderId="0"/>
    <xf numFmtId="168" fontId="24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5" fillId="0" borderId="0"/>
    <xf numFmtId="0" fontId="12" fillId="0" borderId="0"/>
    <xf numFmtId="172" fontId="12" fillId="0" borderId="0" applyFont="0" applyFill="0" applyBorder="0" applyAlignment="0" applyProtection="0"/>
    <xf numFmtId="0" fontId="25" fillId="0" borderId="0"/>
    <xf numFmtId="179" fontId="25" fillId="0" borderId="0" applyFill="0" applyBorder="0" applyAlignment="0" applyProtection="0"/>
    <xf numFmtId="0" fontId="25" fillId="0" borderId="0"/>
    <xf numFmtId="0" fontId="25" fillId="0" borderId="0"/>
    <xf numFmtId="178" fontId="25" fillId="0" borderId="0" applyFont="0" applyFill="0" applyBorder="0" applyAlignment="0" applyProtection="0"/>
    <xf numFmtId="0" fontId="25" fillId="0" borderId="0"/>
    <xf numFmtId="0" fontId="11" fillId="0" borderId="0"/>
    <xf numFmtId="0" fontId="10" fillId="0" borderId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8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9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11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6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24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0" borderId="0" applyNumberFormat="0" applyBorder="0" applyAlignment="0" applyProtection="0"/>
    <xf numFmtId="0" fontId="32" fillId="11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1" borderId="0" applyNumberFormat="0" applyBorder="0" applyAlignment="0" applyProtection="0"/>
    <xf numFmtId="0" fontId="32" fillId="11" borderId="0" applyNumberFormat="0" applyBorder="0" applyAlignment="0" applyProtection="0"/>
    <xf numFmtId="0" fontId="32" fillId="11" borderId="0" applyNumberFormat="0" applyBorder="0" applyAlignment="0" applyProtection="0"/>
    <xf numFmtId="0" fontId="32" fillId="11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9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20" borderId="0" applyNumberFormat="0" applyBorder="0" applyAlignment="0" applyProtection="0"/>
    <xf numFmtId="0" fontId="39" fillId="4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3" fillId="5" borderId="0" applyNumberFormat="0" applyBorder="0" applyAlignment="0" applyProtection="0"/>
    <xf numFmtId="0" fontId="34" fillId="21" borderId="7" applyNumberFormat="0" applyAlignment="0" applyProtection="0"/>
    <xf numFmtId="0" fontId="34" fillId="21" borderId="7" applyNumberFormat="0" applyAlignment="0" applyProtection="0"/>
    <xf numFmtId="0" fontId="34" fillId="21" borderId="7" applyNumberFormat="0" applyAlignment="0" applyProtection="0"/>
    <xf numFmtId="0" fontId="34" fillId="21" borderId="7" applyNumberFormat="0" applyAlignment="0" applyProtection="0"/>
    <xf numFmtId="0" fontId="34" fillId="21" borderId="7" applyNumberFormat="0" applyAlignment="0" applyProtection="0"/>
    <xf numFmtId="0" fontId="35" fillId="22" borderId="8" applyNumberFormat="0" applyAlignment="0" applyProtection="0"/>
    <xf numFmtId="0" fontId="35" fillId="22" borderId="8" applyNumberFormat="0" applyAlignment="0" applyProtection="0"/>
    <xf numFmtId="0" fontId="35" fillId="22" borderId="8" applyNumberFormat="0" applyAlignment="0" applyProtection="0"/>
    <xf numFmtId="0" fontId="35" fillId="22" borderId="8" applyNumberFormat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9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15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2" fillId="20" borderId="0" applyNumberFormat="0" applyBorder="0" applyAlignment="0" applyProtection="0"/>
    <xf numFmtId="0" fontId="38" fillId="8" borderId="7" applyNumberFormat="0" applyAlignment="0" applyProtection="0"/>
    <xf numFmtId="0" fontId="38" fillId="8" borderId="7" applyNumberFormat="0" applyAlignment="0" applyProtection="0"/>
    <xf numFmtId="0" fontId="38" fillId="8" borderId="7" applyNumberFormat="0" applyAlignment="0" applyProtection="0"/>
    <xf numFmtId="0" fontId="38" fillId="8" borderId="7" applyNumberFormat="0" applyAlignment="0" applyProtection="0"/>
    <xf numFmtId="180" fontId="25" fillId="0" borderId="0" applyNumberFormat="0" applyFill="0" applyBorder="0" applyAlignment="0" applyProtection="0"/>
    <xf numFmtId="18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8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8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8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8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8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8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8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8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8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80" fontId="25" fillId="0" borderId="0" applyNumberFormat="0" applyFill="0" applyBorder="0" applyAlignment="0" applyProtection="0"/>
    <xf numFmtId="178" fontId="25" fillId="0" borderId="0" applyFont="0" applyFill="0" applyBorder="0" applyAlignment="0" applyProtection="0"/>
    <xf numFmtId="0" fontId="25" fillId="0" borderId="0" applyNumberFormat="0" applyFill="0" applyBorder="0" applyAlignment="0" applyProtection="0"/>
    <xf numFmtId="18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8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8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8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8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8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8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8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8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8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80" fontId="25" fillId="0" borderId="0" applyNumberFormat="0" applyFill="0" applyBorder="0" applyAlignment="0" applyProtection="0"/>
    <xf numFmtId="178" fontId="25" fillId="0" borderId="0" applyFont="0" applyFill="0" applyBorder="0" applyAlignment="0" applyProtection="0"/>
    <xf numFmtId="0" fontId="25" fillId="0" borderId="0" applyNumberFormat="0" applyFill="0" applyBorder="0" applyAlignment="0" applyProtection="0"/>
    <xf numFmtId="18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8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8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8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8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8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8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8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8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8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8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8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78" fontId="25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8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8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8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8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8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83" fontId="25" fillId="0" borderId="0" applyFont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0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5" fontId="25" fillId="0" borderId="0" applyFont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5" fontId="25" fillId="0" borderId="0" applyFont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5" fontId="25" fillId="0" borderId="0" applyFont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5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0" fontId="25" fillId="0" borderId="0" applyFont="0" applyFill="0" applyBorder="0" applyAlignment="0" applyProtection="0"/>
    <xf numFmtId="186" fontId="25" fillId="0" borderId="0" applyFill="0" applyBorder="0" applyAlignment="0" applyProtection="0"/>
    <xf numFmtId="183" fontId="25" fillId="0" borderId="0" applyFont="0" applyFill="0" applyBorder="0" applyAlignment="0" applyProtection="0"/>
    <xf numFmtId="185" fontId="25" fillId="0" borderId="0" applyFont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5" fontId="25" fillId="0" borderId="0" applyFont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186" fontId="25" fillId="0" borderId="0" applyFill="0" applyBorder="0" applyAlignment="0" applyProtection="0"/>
    <xf numFmtId="0" fontId="43" fillId="0" borderId="0" applyNumberFormat="0" applyFill="0" applyBorder="0" applyAlignment="0" applyProtection="0"/>
    <xf numFmtId="0" fontId="45" fillId="0" borderId="10" applyNumberFormat="0" applyFill="0" applyAlignment="0" applyProtection="0"/>
    <xf numFmtId="0" fontId="46" fillId="0" borderId="11" applyNumberFormat="0" applyFill="0" applyAlignment="0" applyProtection="0"/>
    <xf numFmtId="0" fontId="37" fillId="0" borderId="12" applyNumberFormat="0" applyFill="0" applyAlignment="0" applyProtection="0"/>
    <xf numFmtId="0" fontId="39" fillId="4" borderId="0" applyNumberFormat="0" applyBorder="0" applyAlignment="0" applyProtection="0"/>
    <xf numFmtId="0" fontId="39" fillId="4" borderId="0" applyNumberFormat="0" applyBorder="0" applyAlignment="0" applyProtection="0"/>
    <xf numFmtId="0" fontId="39" fillId="4" borderId="0" applyNumberFormat="0" applyBorder="0" applyAlignment="0" applyProtection="0"/>
    <xf numFmtId="0" fontId="39" fillId="4" borderId="0" applyNumberFormat="0" applyBorder="0" applyAlignment="0" applyProtection="0"/>
    <xf numFmtId="174" fontId="24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14" fillId="0" borderId="0" applyFont="0" applyFill="0" applyBorder="0" applyAlignment="0" applyProtection="0"/>
    <xf numFmtId="174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4" fontId="24" fillId="0" borderId="0" applyFont="0" applyFill="0" applyBorder="0" applyAlignment="0" applyProtection="0"/>
    <xf numFmtId="43" fontId="25" fillId="0" borderId="0" applyFont="0" applyFill="0" applyBorder="0" applyAlignment="0" applyProtection="0"/>
    <xf numFmtId="174" fontId="24" fillId="0" borderId="0" applyFont="0" applyFill="0" applyBorder="0" applyAlignment="0" applyProtection="0"/>
    <xf numFmtId="43" fontId="25" fillId="0" borderId="0" applyFont="0" applyFill="0" applyBorder="0" applyAlignment="0" applyProtection="0"/>
    <xf numFmtId="174" fontId="24" fillId="0" borderId="0" applyFont="0" applyFill="0" applyBorder="0" applyAlignment="0" applyProtection="0"/>
    <xf numFmtId="174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4" fontId="24" fillId="0" borderId="0" applyFont="0" applyFill="0" applyBorder="0" applyAlignment="0" applyProtection="0"/>
    <xf numFmtId="174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4" fontId="24" fillId="0" borderId="0" applyFont="0" applyFill="0" applyBorder="0" applyAlignment="0" applyProtection="0"/>
    <xf numFmtId="43" fontId="25" fillId="0" borderId="0" applyFont="0" applyFill="0" applyBorder="0" applyAlignment="0" applyProtection="0"/>
    <xf numFmtId="174" fontId="24" fillId="0" borderId="0" applyFont="0" applyFill="0" applyBorder="0" applyAlignment="0" applyProtection="0"/>
    <xf numFmtId="43" fontId="25" fillId="0" borderId="0" applyFont="0" applyFill="0" applyBorder="0" applyAlignment="0" applyProtection="0"/>
    <xf numFmtId="174" fontId="24" fillId="0" borderId="0" applyFont="0" applyFill="0" applyBorder="0" applyAlignment="0" applyProtection="0"/>
    <xf numFmtId="43" fontId="25" fillId="0" borderId="0" applyFont="0" applyFill="0" applyBorder="0" applyAlignment="0" applyProtection="0"/>
    <xf numFmtId="174" fontId="24" fillId="0" borderId="0" applyFont="0" applyFill="0" applyBorder="0" applyAlignment="0" applyProtection="0"/>
    <xf numFmtId="43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174" fontId="10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4" fontId="2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4" fontId="24" fillId="0" borderId="0" applyFont="0" applyFill="0" applyBorder="0" applyAlignment="0" applyProtection="0"/>
    <xf numFmtId="174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43" fontId="25" fillId="0" borderId="0" applyFont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43" fontId="25" fillId="0" borderId="0" applyFont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43" fontId="25" fillId="0" borderId="0" applyFont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4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43" fontId="25" fillId="0" borderId="0" applyFont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43" fontId="25" fillId="0" borderId="0" applyFont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43" fontId="25" fillId="0" borderId="0" applyFont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179" fontId="25" fillId="0" borderId="0" applyFill="0" applyBorder="0" applyAlignment="0" applyProtection="0"/>
    <xf numFmtId="173" fontId="25" fillId="0" borderId="0" applyFont="0" applyFill="0" applyBorder="0" applyAlignment="0" applyProtection="0"/>
    <xf numFmtId="179" fontId="25" fillId="0" borderId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179" fontId="25" fillId="0" borderId="0" applyFill="0" applyBorder="0" applyAlignment="0" applyProtection="0"/>
    <xf numFmtId="174" fontId="10" fillId="0" borderId="0" applyFont="0" applyFill="0" applyBorder="0" applyAlignment="0" applyProtection="0"/>
    <xf numFmtId="169" fontId="25" fillId="0" borderId="0" applyFont="0" applyFill="0" applyBorder="0" applyAlignment="0" applyProtection="0"/>
    <xf numFmtId="173" fontId="25" fillId="0" borderId="0" applyFont="0" applyFill="0" applyBorder="0" applyAlignment="0" applyProtection="0"/>
    <xf numFmtId="174" fontId="24" fillId="0" borderId="0" applyFont="0" applyFill="0" applyBorder="0" applyAlignment="0" applyProtection="0"/>
    <xf numFmtId="174" fontId="24" fillId="0" borderId="0" applyFont="0" applyFill="0" applyBorder="0" applyAlignment="0" applyProtection="0"/>
    <xf numFmtId="174" fontId="24" fillId="0" borderId="0" applyFont="0" applyFill="0" applyBorder="0" applyAlignment="0" applyProtection="0"/>
    <xf numFmtId="178" fontId="25" fillId="0" borderId="0" applyFont="0" applyFill="0" applyBorder="0" applyAlignment="0" applyProtection="0"/>
    <xf numFmtId="187" fontId="25" fillId="0" borderId="0" applyFill="0" applyBorder="0" applyAlignment="0" applyProtection="0"/>
    <xf numFmtId="187" fontId="25" fillId="0" borderId="0" applyFill="0" applyBorder="0" applyAlignment="0" applyProtection="0"/>
    <xf numFmtId="187" fontId="25" fillId="0" borderId="0" applyFill="0" applyBorder="0" applyAlignment="0" applyProtection="0"/>
    <xf numFmtId="187" fontId="25" fillId="0" borderId="0" applyFill="0" applyBorder="0" applyAlignment="0" applyProtection="0"/>
    <xf numFmtId="187" fontId="25" fillId="0" borderId="0" applyFill="0" applyBorder="0" applyAlignment="0" applyProtection="0"/>
    <xf numFmtId="187" fontId="25" fillId="0" borderId="0" applyFill="0" applyBorder="0" applyAlignment="0" applyProtection="0"/>
    <xf numFmtId="187" fontId="25" fillId="0" borderId="0" applyFill="0" applyBorder="0" applyAlignment="0" applyProtection="0"/>
    <xf numFmtId="187" fontId="25" fillId="0" borderId="0" applyFill="0" applyBorder="0" applyAlignment="0" applyProtection="0"/>
    <xf numFmtId="187" fontId="25" fillId="0" borderId="0" applyFill="0" applyBorder="0" applyAlignment="0" applyProtection="0"/>
    <xf numFmtId="187" fontId="25" fillId="0" borderId="0" applyFill="0" applyBorder="0" applyAlignment="0" applyProtection="0"/>
    <xf numFmtId="178" fontId="25" fillId="0" borderId="0" applyFont="0" applyFill="0" applyBorder="0" applyAlignment="0" applyProtection="0"/>
    <xf numFmtId="187" fontId="25" fillId="0" borderId="0" applyFill="0" applyBorder="0" applyAlignment="0" applyProtection="0"/>
    <xf numFmtId="187" fontId="25" fillId="0" borderId="0" applyFill="0" applyBorder="0" applyAlignment="0" applyProtection="0"/>
    <xf numFmtId="187" fontId="25" fillId="0" borderId="0" applyFill="0" applyBorder="0" applyAlignment="0" applyProtection="0"/>
    <xf numFmtId="187" fontId="25" fillId="0" borderId="0" applyFill="0" applyBorder="0" applyAlignment="0" applyProtection="0"/>
    <xf numFmtId="187" fontId="25" fillId="0" borderId="0" applyFill="0" applyBorder="0" applyAlignment="0" applyProtection="0"/>
    <xf numFmtId="187" fontId="25" fillId="0" borderId="0" applyFill="0" applyBorder="0" applyAlignment="0" applyProtection="0"/>
    <xf numFmtId="187" fontId="25" fillId="0" borderId="0" applyFill="0" applyBorder="0" applyAlignment="0" applyProtection="0"/>
    <xf numFmtId="187" fontId="25" fillId="0" borderId="0" applyFill="0" applyBorder="0" applyAlignment="0" applyProtection="0"/>
    <xf numFmtId="187" fontId="25" fillId="0" borderId="0" applyFill="0" applyBorder="0" applyAlignment="0" applyProtection="0"/>
    <xf numFmtId="187" fontId="25" fillId="0" borderId="0" applyFill="0" applyBorder="0" applyAlignment="0" applyProtection="0"/>
    <xf numFmtId="187" fontId="25" fillId="0" borderId="0" applyFill="0" applyBorder="0" applyAlignment="0" applyProtection="0"/>
    <xf numFmtId="187" fontId="25" fillId="0" borderId="0" applyFill="0" applyBorder="0" applyAlignment="0" applyProtection="0"/>
    <xf numFmtId="187" fontId="25" fillId="0" borderId="0" applyFill="0" applyBorder="0" applyAlignment="0" applyProtection="0"/>
    <xf numFmtId="187" fontId="25" fillId="0" borderId="0" applyFill="0" applyBorder="0" applyAlignment="0" applyProtection="0"/>
    <xf numFmtId="187" fontId="25" fillId="0" borderId="0" applyFill="0" applyBorder="0" applyAlignment="0" applyProtection="0"/>
    <xf numFmtId="187" fontId="25" fillId="0" borderId="0" applyFill="0" applyBorder="0" applyAlignment="0" applyProtection="0"/>
    <xf numFmtId="187" fontId="25" fillId="0" borderId="0" applyFill="0" applyBorder="0" applyAlignment="0" applyProtection="0"/>
    <xf numFmtId="187" fontId="25" fillId="0" borderId="0" applyFill="0" applyBorder="0" applyAlignment="0" applyProtection="0"/>
    <xf numFmtId="187" fontId="25" fillId="0" borderId="0" applyFill="0" applyBorder="0" applyAlignment="0" applyProtection="0"/>
    <xf numFmtId="187" fontId="25" fillId="0" borderId="0" applyFill="0" applyBorder="0" applyAlignment="0" applyProtection="0"/>
    <xf numFmtId="187" fontId="25" fillId="0" borderId="0" applyFill="0" applyBorder="0" applyAlignment="0" applyProtection="0"/>
    <xf numFmtId="187" fontId="25" fillId="0" borderId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65" fontId="49" fillId="0" borderId="0"/>
    <xf numFmtId="174" fontId="25" fillId="0" borderId="0" applyFont="0" applyFill="0" applyBorder="0" applyAlignment="0" applyProtection="0"/>
    <xf numFmtId="174" fontId="10" fillId="0" borderId="0" applyFont="0" applyFill="0" applyBorder="0" applyAlignment="0" applyProtection="0"/>
    <xf numFmtId="174" fontId="24" fillId="0" borderId="0" applyFont="0" applyFill="0" applyBorder="0" applyAlignment="0" applyProtection="0"/>
    <xf numFmtId="43" fontId="25" fillId="0" borderId="0" applyFont="0" applyFill="0" applyBorder="0" applyAlignment="0" applyProtection="0"/>
    <xf numFmtId="174" fontId="31" fillId="0" borderId="0" applyFont="0" applyFill="0" applyBorder="0" applyAlignment="0" applyProtection="0"/>
    <xf numFmtId="174" fontId="3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4" fontId="24" fillId="0" borderId="0" applyFont="0" applyFill="0" applyBorder="0" applyAlignment="0" applyProtection="0"/>
    <xf numFmtId="174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74" fontId="24" fillId="0" borderId="0" applyFont="0" applyFill="0" applyBorder="0" applyAlignment="0" applyProtection="0"/>
    <xf numFmtId="170" fontId="10" fillId="0" borderId="0" applyFont="0" applyFill="0" applyBorder="0" applyAlignment="0" applyProtection="0"/>
    <xf numFmtId="167" fontId="24" fillId="0" borderId="0" applyFont="0" applyFill="0" applyBorder="0" applyAlignment="0" applyProtection="0"/>
    <xf numFmtId="171" fontId="25" fillId="0" borderId="0" applyFont="0" applyFill="0" applyBorder="0" applyAlignment="0" applyProtection="0"/>
    <xf numFmtId="189" fontId="25" fillId="0" borderId="0" applyFill="0" applyBorder="0" applyAlignment="0" applyProtection="0"/>
    <xf numFmtId="172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167" fontId="24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4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4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5" fontId="24" fillId="0" borderId="0" applyFont="0" applyFill="0" applyBorder="0" applyAlignment="0" applyProtection="0"/>
    <xf numFmtId="177" fontId="25" fillId="0" borderId="0" applyFont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77" fontId="25" fillId="0" borderId="0" applyFont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77" fontId="25" fillId="0" borderId="0" applyFont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77" fontId="25" fillId="0" borderId="0" applyFont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5" fontId="24" fillId="0" borderId="0" applyFont="0" applyFill="0" applyBorder="0" applyAlignment="0" applyProtection="0"/>
    <xf numFmtId="188" fontId="25" fillId="0" borderId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4" fontId="25" fillId="0" borderId="0" applyFont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77" fontId="25" fillId="0" borderId="0" applyFont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4" fontId="25" fillId="0" borderId="0" applyFont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77" fontId="25" fillId="0" borderId="0" applyFont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4" fontId="25" fillId="0" borderId="0" applyFont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77" fontId="25" fillId="0" borderId="0" applyFont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4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77" fontId="24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2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67" fontId="24" fillId="0" borderId="0" applyFont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77" fontId="25" fillId="0" borderId="0" applyFont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77" fontId="25" fillId="0" borderId="0" applyFont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67" fontId="24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77" fontId="25" fillId="0" borderId="0" applyFont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77" fontId="25" fillId="0" borderId="0" applyFont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77" fontId="25" fillId="0" borderId="0" applyFont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77" fontId="25" fillId="0" borderId="0" applyFont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77" fontId="25" fillId="0" borderId="0" applyFont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77" fontId="25" fillId="0" borderId="0" applyFont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77" fontId="25" fillId="0" borderId="0" applyFont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77" fontId="25" fillId="0" borderId="0" applyFont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88" fontId="25" fillId="0" borderId="0" applyFill="0" applyBorder="0" applyAlignment="0" applyProtection="0"/>
    <xf numFmtId="167" fontId="25" fillId="0" borderId="0" applyFont="0" applyFill="0" applyBorder="0" applyAlignment="0" applyProtection="0"/>
    <xf numFmtId="188" fontId="25" fillId="0" borderId="0" applyFill="0" applyBorder="0" applyAlignment="0" applyProtection="0"/>
    <xf numFmtId="16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2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71" fontId="25" fillId="0" borderId="0" applyFont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71" fontId="25" fillId="0" borderId="0" applyFont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71" fontId="25" fillId="0" borderId="0" applyFont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71" fontId="25" fillId="0" borderId="0" applyFont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71" fontId="25" fillId="0" borderId="0" applyFont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71" fontId="25" fillId="0" borderId="0" applyFont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71" fontId="25" fillId="0" borderId="0" applyFont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71" fontId="25" fillId="0" borderId="0" applyFont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71" fontId="25" fillId="0" borderId="0" applyFont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71" fontId="25" fillId="0" borderId="0" applyFont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71" fontId="25" fillId="0" borderId="0" applyFont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89" fontId="25" fillId="0" borderId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82" fontId="25" fillId="0" borderId="0" applyFont="0" applyFill="0" applyBorder="0" applyAlignment="0" applyProtection="0"/>
    <xf numFmtId="167" fontId="49" fillId="0" borderId="0"/>
    <xf numFmtId="167" fontId="24" fillId="0" borderId="0" applyFont="0" applyFill="0" applyBorder="0" applyAlignment="0" applyProtection="0"/>
    <xf numFmtId="167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182" fontId="25" fillId="0" borderId="0" applyFont="0" applyFill="0" applyBorder="0" applyAlignment="0" applyProtection="0"/>
    <xf numFmtId="164" fontId="25" fillId="0" borderId="0" applyFont="0" applyFill="0" applyBorder="0" applyAlignment="0" applyProtection="0"/>
    <xf numFmtId="171" fontId="25" fillId="0" borderId="0" applyFont="0" applyFill="0" applyBorder="0" applyAlignment="0" applyProtection="0"/>
    <xf numFmtId="167" fontId="25" fillId="0" borderId="0" applyFont="0" applyFill="0" applyBorder="0" applyAlignment="0" applyProtection="0"/>
    <xf numFmtId="167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67" fontId="24" fillId="0" borderId="0" applyFont="0" applyFill="0" applyBorder="0" applyAlignment="0" applyProtection="0"/>
    <xf numFmtId="167" fontId="25" fillId="0" borderId="0" applyFont="0" applyFill="0" applyBorder="0" applyAlignment="0" applyProtection="0"/>
    <xf numFmtId="167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40" fillId="23" borderId="0" applyNumberFormat="0" applyBorder="0" applyAlignment="0" applyProtection="0"/>
    <xf numFmtId="0" fontId="10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8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8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8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80" fontId="25" fillId="0" borderId="0"/>
    <xf numFmtId="0" fontId="25" fillId="0" borderId="0"/>
    <xf numFmtId="0" fontId="24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8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0" fillId="0" borderId="0"/>
    <xf numFmtId="18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80" fontId="25" fillId="0" borderId="0"/>
    <xf numFmtId="0" fontId="25" fillId="0" borderId="0"/>
    <xf numFmtId="0" fontId="25" fillId="0" borderId="0"/>
    <xf numFmtId="0" fontId="25" fillId="0" borderId="0" applyNumberForma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80" fontId="25" fillId="0" borderId="0"/>
    <xf numFmtId="0" fontId="25" fillId="0" borderId="0"/>
    <xf numFmtId="180" fontId="25" fillId="0" borderId="0"/>
    <xf numFmtId="0" fontId="25" fillId="0" borderId="0"/>
    <xf numFmtId="18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8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8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8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8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8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8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 applyNumberFormat="0" applyFill="0" applyBorder="0" applyAlignment="0" applyProtection="0"/>
    <xf numFmtId="0" fontId="10" fillId="0" borderId="0"/>
    <xf numFmtId="180" fontId="25" fillId="0" borderId="0"/>
    <xf numFmtId="0" fontId="25" fillId="0" borderId="0"/>
    <xf numFmtId="18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0" fillId="0" borderId="0"/>
    <xf numFmtId="0" fontId="25" fillId="0" borderId="0"/>
    <xf numFmtId="0" fontId="25" fillId="0" borderId="0"/>
    <xf numFmtId="0" fontId="25" fillId="0" borderId="0"/>
    <xf numFmtId="0" fontId="10" fillId="0" borderId="0"/>
    <xf numFmtId="0" fontId="10" fillId="0" borderId="0"/>
    <xf numFmtId="0" fontId="25" fillId="0" borderId="0"/>
    <xf numFmtId="0" fontId="10" fillId="0" borderId="0"/>
    <xf numFmtId="180" fontId="25" fillId="0" borderId="0"/>
    <xf numFmtId="0" fontId="2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5" fillId="0" borderId="0"/>
    <xf numFmtId="0" fontId="25" fillId="0" borderId="0"/>
    <xf numFmtId="0" fontId="25" fillId="0" borderId="0"/>
    <xf numFmtId="180" fontId="25" fillId="0" borderId="0"/>
    <xf numFmtId="180" fontId="25" fillId="0" borderId="0"/>
    <xf numFmtId="0" fontId="25" fillId="0" borderId="0"/>
    <xf numFmtId="18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8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8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8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8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8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8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180" fontId="25" fillId="0" borderId="0"/>
    <xf numFmtId="0" fontId="25" fillId="0" borderId="0"/>
    <xf numFmtId="180" fontId="25" fillId="0" borderId="0"/>
    <xf numFmtId="0" fontId="25" fillId="0" borderId="0"/>
    <xf numFmtId="0" fontId="2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80" fontId="27" fillId="0" borderId="0"/>
    <xf numFmtId="0" fontId="25" fillId="0" borderId="0"/>
    <xf numFmtId="0" fontId="25" fillId="0" borderId="0"/>
    <xf numFmtId="0" fontId="27" fillId="0" borderId="0"/>
    <xf numFmtId="0" fontId="25" fillId="0" borderId="0"/>
    <xf numFmtId="0" fontId="25" fillId="0" borderId="0"/>
    <xf numFmtId="0" fontId="27" fillId="0" borderId="0"/>
    <xf numFmtId="0" fontId="10" fillId="0" borderId="0"/>
    <xf numFmtId="0" fontId="10" fillId="0" borderId="0"/>
    <xf numFmtId="0" fontId="25" fillId="0" borderId="0"/>
    <xf numFmtId="0" fontId="14" fillId="0" borderId="0"/>
    <xf numFmtId="0" fontId="25" fillId="0" borderId="0"/>
    <xf numFmtId="0" fontId="25" fillId="0" borderId="0"/>
    <xf numFmtId="0" fontId="25" fillId="0" borderId="0"/>
    <xf numFmtId="180" fontId="10" fillId="0" borderId="0"/>
    <xf numFmtId="0" fontId="25" fillId="0" borderId="0"/>
    <xf numFmtId="0" fontId="25" fillId="0" borderId="0" applyNumberFormat="0" applyFill="0" applyBorder="0" applyAlignment="0" applyProtection="0"/>
    <xf numFmtId="0" fontId="49" fillId="0" borderId="0"/>
    <xf numFmtId="0" fontId="25" fillId="0" borderId="0"/>
    <xf numFmtId="0" fontId="25" fillId="0" borderId="0"/>
    <xf numFmtId="0" fontId="50" fillId="0" borderId="0"/>
    <xf numFmtId="180" fontId="50" fillId="0" borderId="0"/>
    <xf numFmtId="0" fontId="25" fillId="0" borderId="0"/>
    <xf numFmtId="0" fontId="25" fillId="0" borderId="0"/>
    <xf numFmtId="0" fontId="49" fillId="0" borderId="0"/>
    <xf numFmtId="0" fontId="25" fillId="0" borderId="0"/>
    <xf numFmtId="180" fontId="25" fillId="0" borderId="0"/>
    <xf numFmtId="0" fontId="49" fillId="0" borderId="0"/>
    <xf numFmtId="0" fontId="25" fillId="0" borderId="0"/>
    <xf numFmtId="0" fontId="25" fillId="0" borderId="0"/>
    <xf numFmtId="0" fontId="10" fillId="0" borderId="0"/>
    <xf numFmtId="0" fontId="25" fillId="0" borderId="0"/>
    <xf numFmtId="0" fontId="10" fillId="0" borderId="0"/>
    <xf numFmtId="0" fontId="49" fillId="0" borderId="0"/>
    <xf numFmtId="0" fontId="25" fillId="24" borderId="13" applyNumberFormat="0" applyFont="0" applyAlignment="0" applyProtection="0"/>
    <xf numFmtId="0" fontId="25" fillId="24" borderId="13" applyNumberFormat="0" applyFont="0" applyAlignment="0" applyProtection="0"/>
    <xf numFmtId="0" fontId="25" fillId="24" borderId="13" applyNumberFormat="0" applyFont="0" applyAlignment="0" applyProtection="0"/>
    <xf numFmtId="0" fontId="25" fillId="24" borderId="13" applyNumberFormat="0" applyFont="0" applyAlignment="0" applyProtection="0"/>
    <xf numFmtId="0" fontId="41" fillId="21" borderId="14" applyNumberFormat="0" applyAlignment="0" applyProtection="0"/>
    <xf numFmtId="9" fontId="10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41" fillId="21" borderId="14" applyNumberFormat="0" applyAlignment="0" applyProtection="0"/>
    <xf numFmtId="0" fontId="41" fillId="21" borderId="14" applyNumberFormat="0" applyAlignment="0" applyProtection="0"/>
    <xf numFmtId="0" fontId="41" fillId="21" borderId="14" applyNumberFormat="0" applyAlignment="0" applyProtection="0"/>
    <xf numFmtId="0" fontId="41" fillId="21" borderId="14" applyNumberFormat="0" applyAlignment="0" applyProtection="0"/>
    <xf numFmtId="0" fontId="48" fillId="0" borderId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0" applyNumberFormat="0" applyFill="0" applyAlignment="0" applyProtection="0"/>
    <xf numFmtId="0" fontId="45" fillId="0" borderId="10" applyNumberFormat="0" applyFill="0" applyAlignment="0" applyProtection="0"/>
    <xf numFmtId="0" fontId="45" fillId="0" borderId="10" applyNumberFormat="0" applyFill="0" applyAlignment="0" applyProtection="0"/>
    <xf numFmtId="0" fontId="45" fillId="0" borderId="10" applyNumberFormat="0" applyFill="0" applyAlignment="0" applyProtection="0"/>
    <xf numFmtId="0" fontId="46" fillId="0" borderId="11" applyNumberFormat="0" applyFill="0" applyAlignment="0" applyProtection="0"/>
    <xf numFmtId="0" fontId="46" fillId="0" borderId="11" applyNumberFormat="0" applyFill="0" applyAlignment="0" applyProtection="0"/>
    <xf numFmtId="0" fontId="46" fillId="0" borderId="11" applyNumberFormat="0" applyFill="0" applyAlignment="0" applyProtection="0"/>
    <xf numFmtId="0" fontId="46" fillId="0" borderId="11" applyNumberFormat="0" applyFill="0" applyAlignment="0" applyProtection="0"/>
    <xf numFmtId="0" fontId="37" fillId="0" borderId="12" applyNumberFormat="0" applyFill="0" applyAlignment="0" applyProtection="0"/>
    <xf numFmtId="0" fontId="37" fillId="0" borderId="12" applyNumberFormat="0" applyFill="0" applyAlignment="0" applyProtection="0"/>
    <xf numFmtId="0" fontId="37" fillId="0" borderId="12" applyNumberFormat="0" applyFill="0" applyAlignment="0" applyProtection="0"/>
    <xf numFmtId="0" fontId="37" fillId="0" borderId="12" applyNumberFormat="0" applyFill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7" fillId="0" borderId="15" applyNumberFormat="0" applyFill="0" applyAlignment="0" applyProtection="0"/>
    <xf numFmtId="0" fontId="47" fillId="0" borderId="15" applyNumberFormat="0" applyFill="0" applyAlignment="0" applyProtection="0"/>
    <xf numFmtId="0" fontId="47" fillId="0" borderId="15" applyNumberFormat="0" applyFill="0" applyAlignment="0" applyProtection="0"/>
    <xf numFmtId="0" fontId="47" fillId="0" borderId="15" applyNumberFormat="0" applyFill="0" applyAlignment="0" applyProtection="0"/>
    <xf numFmtId="167" fontId="14" fillId="0" borderId="0" applyFont="0" applyFill="0" applyBorder="0" applyAlignment="0" applyProtection="0"/>
    <xf numFmtId="0" fontId="9" fillId="0" borderId="0"/>
    <xf numFmtId="0" fontId="8" fillId="0" borderId="0"/>
    <xf numFmtId="168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0" fontId="7" fillId="0" borderId="0"/>
    <xf numFmtId="167" fontId="7" fillId="0" borderId="0" applyFont="0" applyFill="0" applyBorder="0" applyAlignment="0" applyProtection="0"/>
    <xf numFmtId="0" fontId="7" fillId="0" borderId="0"/>
    <xf numFmtId="167" fontId="7" fillId="0" borderId="0" applyFont="0" applyFill="0" applyBorder="0" applyAlignment="0" applyProtection="0"/>
    <xf numFmtId="168" fontId="24" fillId="0" borderId="0" applyFont="0" applyFill="0" applyBorder="0" applyAlignment="0" applyProtection="0"/>
    <xf numFmtId="0" fontId="68" fillId="0" borderId="0"/>
    <xf numFmtId="0" fontId="69" fillId="0" borderId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41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4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8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0" fontId="70" fillId="0" borderId="0"/>
    <xf numFmtId="43" fontId="70" fillId="0" borderId="0" applyFont="0" applyFill="0" applyBorder="0" applyAlignment="0" applyProtection="0"/>
    <xf numFmtId="0" fontId="41" fillId="21" borderId="20" applyNumberFormat="0" applyAlignment="0" applyProtection="0"/>
    <xf numFmtId="0" fontId="41" fillId="21" borderId="20" applyNumberFormat="0" applyAlignment="0" applyProtection="0"/>
    <xf numFmtId="0" fontId="41" fillId="21" borderId="20" applyNumberFormat="0" applyAlignment="0" applyProtection="0"/>
    <xf numFmtId="0" fontId="41" fillId="21" borderId="20" applyNumberFormat="0" applyAlignment="0" applyProtection="0"/>
    <xf numFmtId="0" fontId="41" fillId="21" borderId="20" applyNumberFormat="0" applyAlignment="0" applyProtection="0"/>
    <xf numFmtId="0" fontId="47" fillId="0" borderId="21" applyNumberFormat="0" applyFill="0" applyAlignment="0" applyProtection="0"/>
    <xf numFmtId="0" fontId="47" fillId="0" borderId="21" applyNumberFormat="0" applyFill="0" applyAlignment="0" applyProtection="0"/>
    <xf numFmtId="0" fontId="47" fillId="0" borderId="21" applyNumberFormat="0" applyFill="0" applyAlignment="0" applyProtection="0"/>
    <xf numFmtId="0" fontId="47" fillId="0" borderId="21" applyNumberFormat="0" applyFill="0" applyAlignment="0" applyProtection="0"/>
    <xf numFmtId="0" fontId="6" fillId="0" borderId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5" fillId="0" borderId="0"/>
    <xf numFmtId="0" fontId="4" fillId="0" borderId="0"/>
    <xf numFmtId="167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17">
    <xf numFmtId="0" fontId="0" fillId="0" borderId="0" xfId="0"/>
    <xf numFmtId="0" fontId="22" fillId="0" borderId="0" xfId="161" applyFont="1"/>
    <xf numFmtId="0" fontId="22" fillId="0" borderId="0" xfId="161" applyFont="1" applyAlignment="1">
      <alignment vertical="center"/>
    </xf>
    <xf numFmtId="0" fontId="23" fillId="0" borderId="0" xfId="161" applyFont="1" applyAlignment="1">
      <alignment vertical="center"/>
    </xf>
    <xf numFmtId="0" fontId="26" fillId="0" borderId="0" xfId="161" applyFont="1" applyAlignment="1">
      <alignment horizontal="center"/>
    </xf>
    <xf numFmtId="0" fontId="18" fillId="0" borderId="0" xfId="0" applyFont="1" applyAlignment="1">
      <alignment vertical="center"/>
    </xf>
    <xf numFmtId="0" fontId="30" fillId="0" borderId="0" xfId="161" applyFont="1" applyAlignment="1">
      <alignment vertical="center"/>
    </xf>
    <xf numFmtId="168" fontId="20" fillId="2" borderId="1" xfId="1" applyNumberFormat="1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17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54" fillId="2" borderId="5" xfId="169" applyFont="1" applyFill="1" applyBorder="1" applyAlignment="1">
      <alignment vertical="center"/>
    </xf>
    <xf numFmtId="41" fontId="18" fillId="0" borderId="0" xfId="2" applyFont="1" applyAlignment="1">
      <alignment vertical="center"/>
    </xf>
    <xf numFmtId="0" fontId="55" fillId="2" borderId="0" xfId="169" applyFont="1" applyFill="1" applyAlignment="1">
      <alignment vertical="center"/>
    </xf>
    <xf numFmtId="0" fontId="57" fillId="2" borderId="0" xfId="161" applyFont="1" applyFill="1"/>
    <xf numFmtId="0" fontId="18" fillId="2" borderId="1" xfId="0" applyFont="1" applyFill="1" applyBorder="1" applyAlignment="1">
      <alignment horizontal="left" vertical="center"/>
    </xf>
    <xf numFmtId="0" fontId="18" fillId="2" borderId="17" xfId="0" applyFont="1" applyFill="1" applyBorder="1" applyAlignment="1">
      <alignment horizontal="left" vertical="center"/>
    </xf>
    <xf numFmtId="41" fontId="62" fillId="26" borderId="1" xfId="2" applyFont="1" applyFill="1" applyBorder="1" applyAlignment="1">
      <alignment horizontal="center" vertical="center" wrapText="1"/>
    </xf>
    <xf numFmtId="0" fontId="62" fillId="0" borderId="0" xfId="0" applyFont="1" applyAlignment="1">
      <alignment horizontal="center" vertical="center"/>
    </xf>
    <xf numFmtId="41" fontId="62" fillId="26" borderId="17" xfId="2" applyFont="1" applyFill="1" applyBorder="1" applyAlignment="1">
      <alignment horizontal="center" vertical="center" wrapText="1"/>
    </xf>
    <xf numFmtId="193" fontId="30" fillId="2" borderId="1" xfId="161" applyNumberFormat="1" applyFont="1" applyFill="1" applyBorder="1" applyAlignment="1">
      <alignment vertical="center"/>
    </xf>
    <xf numFmtId="193" fontId="17" fillId="26" borderId="17" xfId="0" quotePrefix="1" applyNumberFormat="1" applyFont="1" applyFill="1" applyBorder="1" applyAlignment="1">
      <alignment vertical="center" wrapText="1"/>
    </xf>
    <xf numFmtId="1" fontId="18" fillId="0" borderId="0" xfId="0" applyNumberFormat="1" applyFont="1" applyAlignment="1">
      <alignment vertical="center"/>
    </xf>
    <xf numFmtId="0" fontId="51" fillId="28" borderId="17" xfId="0" applyFont="1" applyFill="1" applyBorder="1" applyAlignment="1">
      <alignment vertical="center"/>
    </xf>
    <xf numFmtId="0" fontId="19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60" fillId="0" borderId="0" xfId="0" applyFont="1" applyAlignment="1">
      <alignment horizontal="center" vertical="center"/>
    </xf>
    <xf numFmtId="2" fontId="17" fillId="0" borderId="0" xfId="0" applyNumberFormat="1" applyFont="1" applyAlignment="1">
      <alignment horizontal="center" vertical="center"/>
    </xf>
    <xf numFmtId="176" fontId="65" fillId="0" borderId="0" xfId="2" applyNumberFormat="1" applyFont="1" applyFill="1" applyBorder="1" applyAlignment="1">
      <alignment horizontal="center" vertical="center"/>
    </xf>
    <xf numFmtId="193" fontId="30" fillId="2" borderId="17" xfId="161" applyNumberFormat="1" applyFont="1" applyFill="1" applyBorder="1" applyAlignment="1">
      <alignment vertical="center"/>
    </xf>
    <xf numFmtId="41" fontId="67" fillId="0" borderId="0" xfId="2" applyFont="1" applyAlignment="1">
      <alignment vertical="center"/>
    </xf>
    <xf numFmtId="0" fontId="56" fillId="2" borderId="0" xfId="169" applyFont="1" applyFill="1" applyAlignment="1">
      <alignment horizontal="center" vertical="center"/>
    </xf>
    <xf numFmtId="0" fontId="53" fillId="0" borderId="0" xfId="0" applyFont="1" applyAlignment="1">
      <alignment horizontal="center"/>
    </xf>
    <xf numFmtId="176" fontId="19" fillId="30" borderId="17" xfId="2171" applyNumberFormat="1" applyFont="1" applyFill="1" applyBorder="1" applyAlignment="1">
      <alignment vertical="center"/>
    </xf>
    <xf numFmtId="0" fontId="6" fillId="0" borderId="0" xfId="2229"/>
    <xf numFmtId="0" fontId="52" fillId="0" borderId="0" xfId="2229" applyFont="1" applyAlignment="1">
      <alignment horizontal="center"/>
    </xf>
    <xf numFmtId="0" fontId="56" fillId="2" borderId="0" xfId="2093" applyFont="1" applyFill="1" applyAlignment="1">
      <alignment vertical="center"/>
    </xf>
    <xf numFmtId="0" fontId="53" fillId="0" borderId="0" xfId="0" applyFont="1"/>
    <xf numFmtId="0" fontId="19" fillId="2" borderId="22" xfId="0" applyFont="1" applyFill="1" applyBorder="1" applyAlignment="1">
      <alignment horizontal="center" vertical="center"/>
    </xf>
    <xf numFmtId="0" fontId="19" fillId="2" borderId="22" xfId="0" applyFont="1" applyFill="1" applyBorder="1" applyAlignment="1">
      <alignment horizontal="left" vertical="center"/>
    </xf>
    <xf numFmtId="168" fontId="19" fillId="2" borderId="22" xfId="1" applyNumberFormat="1" applyFont="1" applyFill="1" applyBorder="1" applyAlignment="1">
      <alignment horizontal="center" vertical="center"/>
    </xf>
    <xf numFmtId="195" fontId="56" fillId="2" borderId="0" xfId="2093" applyNumberFormat="1" applyFont="1" applyFill="1" applyAlignment="1">
      <alignment vertical="center"/>
    </xf>
    <xf numFmtId="0" fontId="60" fillId="25" borderId="22" xfId="161" applyFont="1" applyFill="1" applyBorder="1" applyAlignment="1">
      <alignment horizontal="center" vertical="center" wrapText="1"/>
    </xf>
    <xf numFmtId="0" fontId="60" fillId="25" borderId="22" xfId="169" applyFont="1" applyFill="1" applyBorder="1" applyAlignment="1">
      <alignment horizontal="center" vertical="center" wrapText="1"/>
    </xf>
    <xf numFmtId="176" fontId="17" fillId="0" borderId="0" xfId="1" applyNumberFormat="1" applyFont="1" applyBorder="1" applyAlignment="1">
      <alignment horizontal="center" vertical="center"/>
    </xf>
    <xf numFmtId="176" fontId="19" fillId="29" borderId="17" xfId="2171" applyNumberFormat="1" applyFont="1" applyFill="1" applyBorder="1" applyAlignment="1">
      <alignment vertical="center"/>
    </xf>
    <xf numFmtId="196" fontId="72" fillId="2" borderId="0" xfId="2237" applyNumberFormat="1" applyFont="1" applyFill="1" applyAlignment="1">
      <alignment horizontal="right" vertical="center"/>
    </xf>
    <xf numFmtId="167" fontId="29" fillId="0" borderId="0" xfId="2171" applyFont="1" applyAlignment="1">
      <alignment vertical="center"/>
    </xf>
    <xf numFmtId="167" fontId="27" fillId="0" borderId="0" xfId="2171" applyFont="1" applyAlignment="1">
      <alignment horizontal="center" vertical="center"/>
    </xf>
    <xf numFmtId="0" fontId="18" fillId="0" borderId="1" xfId="0" applyFont="1" applyBorder="1" applyAlignment="1">
      <alignment horizontal="left" vertical="center"/>
    </xf>
    <xf numFmtId="0" fontId="18" fillId="0" borderId="17" xfId="0" applyFont="1" applyBorder="1" applyAlignment="1">
      <alignment horizontal="left" vertical="center"/>
    </xf>
    <xf numFmtId="0" fontId="18" fillId="0" borderId="1" xfId="0" applyFont="1" applyBorder="1" applyAlignment="1">
      <alignment horizontal="center" vertical="center"/>
    </xf>
    <xf numFmtId="0" fontId="18" fillId="2" borderId="22" xfId="0" applyFont="1" applyFill="1" applyBorder="1" applyAlignment="1">
      <alignment horizontal="left" vertical="center" wrapText="1"/>
    </xf>
    <xf numFmtId="0" fontId="73" fillId="0" borderId="0" xfId="161" applyFont="1" applyAlignment="1">
      <alignment horizontal="left"/>
    </xf>
    <xf numFmtId="168" fontId="29" fillId="0" borderId="1" xfId="1" applyNumberFormat="1" applyFont="1" applyFill="1" applyBorder="1" applyAlignment="1">
      <alignment horizontal="center" vertical="center"/>
    </xf>
    <xf numFmtId="0" fontId="61" fillId="0" borderId="0" xfId="0" applyFont="1" applyAlignment="1">
      <alignment vertical="center"/>
    </xf>
    <xf numFmtId="0" fontId="2" fillId="0" borderId="0" xfId="2239"/>
    <xf numFmtId="0" fontId="18" fillId="0" borderId="0" xfId="2239" applyFont="1"/>
    <xf numFmtId="0" fontId="76" fillId="0" borderId="0" xfId="2239" applyFont="1"/>
    <xf numFmtId="0" fontId="17" fillId="34" borderId="17" xfId="2239" applyFont="1" applyFill="1" applyBorder="1" applyAlignment="1">
      <alignment horizontal="center" vertical="center" wrapText="1"/>
    </xf>
    <xf numFmtId="2" fontId="17" fillId="34" borderId="17" xfId="2239" applyNumberFormat="1" applyFont="1" applyFill="1" applyBorder="1" applyAlignment="1">
      <alignment horizontal="center" vertical="center" wrapText="1"/>
    </xf>
    <xf numFmtId="2" fontId="17" fillId="34" borderId="3" xfId="2239" applyNumberFormat="1" applyFont="1" applyFill="1" applyBorder="1" applyAlignment="1">
      <alignment horizontal="center" vertical="center" wrapText="1"/>
    </xf>
    <xf numFmtId="0" fontId="17" fillId="32" borderId="17" xfId="2239" applyFont="1" applyFill="1" applyBorder="1" applyAlignment="1">
      <alignment vertical="center" wrapText="1"/>
    </xf>
    <xf numFmtId="197" fontId="17" fillId="32" borderId="17" xfId="2239" applyNumberFormat="1" applyFont="1" applyFill="1" applyBorder="1" applyAlignment="1">
      <alignment horizontal="center" vertical="center" wrapText="1"/>
    </xf>
    <xf numFmtId="9" fontId="29" fillId="0" borderId="3" xfId="2240" applyFont="1" applyFill="1" applyBorder="1" applyAlignment="1">
      <alignment horizontal="center" vertical="center"/>
    </xf>
    <xf numFmtId="0" fontId="59" fillId="0" borderId="17" xfId="2239" applyFont="1" applyBorder="1" applyAlignment="1">
      <alignment horizontal="left" vertical="center" wrapText="1"/>
    </xf>
    <xf numFmtId="197" fontId="29" fillId="0" borderId="17" xfId="2239" applyNumberFormat="1" applyFont="1" applyBorder="1" applyAlignment="1">
      <alignment horizontal="center" vertical="center" wrapText="1"/>
    </xf>
    <xf numFmtId="0" fontId="78" fillId="0" borderId="0" xfId="2239" applyFont="1"/>
    <xf numFmtId="0" fontId="18" fillId="0" borderId="17" xfId="2239" applyFont="1" applyBorder="1" applyAlignment="1">
      <alignment vertical="center" wrapText="1"/>
    </xf>
    <xf numFmtId="197" fontId="18" fillId="0" borderId="17" xfId="2239" applyNumberFormat="1" applyFont="1" applyBorder="1" applyAlignment="1">
      <alignment horizontal="center" vertical="center" wrapText="1"/>
    </xf>
    <xf numFmtId="0" fontId="2" fillId="2" borderId="0" xfId="2239" applyFill="1"/>
    <xf numFmtId="4" fontId="18" fillId="0" borderId="17" xfId="2239" applyNumberFormat="1" applyFont="1" applyBorder="1" applyAlignment="1">
      <alignment horizontal="center" vertical="center" wrapText="1"/>
    </xf>
    <xf numFmtId="4" fontId="29" fillId="0" borderId="17" xfId="2239" applyNumberFormat="1" applyFont="1" applyBorder="1" applyAlignment="1">
      <alignment horizontal="center" vertical="center" wrapText="1"/>
    </xf>
    <xf numFmtId="180" fontId="18" fillId="2" borderId="1" xfId="2" applyNumberFormat="1" applyFont="1" applyFill="1" applyBorder="1" applyAlignment="1">
      <alignment horizontal="right" vertical="center"/>
    </xf>
    <xf numFmtId="191" fontId="18" fillId="2" borderId="1" xfId="2171" applyNumberFormat="1" applyFont="1" applyFill="1" applyBorder="1" applyAlignment="1">
      <alignment horizontal="right" vertical="center"/>
    </xf>
    <xf numFmtId="176" fontId="18" fillId="2" borderId="1" xfId="2" applyNumberFormat="1" applyFont="1" applyFill="1" applyBorder="1" applyAlignment="1">
      <alignment horizontal="right" vertical="center"/>
    </xf>
    <xf numFmtId="176" fontId="18" fillId="2" borderId="17" xfId="2" applyNumberFormat="1" applyFont="1" applyFill="1" applyBorder="1" applyAlignment="1">
      <alignment horizontal="right" vertical="center"/>
    </xf>
    <xf numFmtId="180" fontId="19" fillId="2" borderId="22" xfId="2" applyNumberFormat="1" applyFont="1" applyFill="1" applyBorder="1" applyAlignment="1">
      <alignment horizontal="right" vertical="center"/>
    </xf>
    <xf numFmtId="176" fontId="19" fillId="2" borderId="3" xfId="2" applyNumberFormat="1" applyFont="1" applyFill="1" applyBorder="1" applyAlignment="1">
      <alignment horizontal="right" vertical="center"/>
    </xf>
    <xf numFmtId="176" fontId="19" fillId="2" borderId="22" xfId="2" applyNumberFormat="1" applyFont="1" applyFill="1" applyBorder="1" applyAlignment="1">
      <alignment horizontal="right" vertical="center"/>
    </xf>
    <xf numFmtId="176" fontId="18" fillId="2" borderId="6" xfId="2" applyNumberFormat="1" applyFont="1" applyFill="1" applyBorder="1" applyAlignment="1">
      <alignment horizontal="right" vertical="center"/>
    </xf>
    <xf numFmtId="176" fontId="18" fillId="0" borderId="6" xfId="2" applyNumberFormat="1" applyFont="1" applyFill="1" applyBorder="1" applyAlignment="1">
      <alignment horizontal="right" vertical="center"/>
    </xf>
    <xf numFmtId="176" fontId="18" fillId="0" borderId="17" xfId="2" applyNumberFormat="1" applyFont="1" applyFill="1" applyBorder="1" applyAlignment="1">
      <alignment horizontal="right" vertical="center"/>
    </xf>
    <xf numFmtId="180" fontId="18" fillId="2" borderId="1" xfId="0" applyNumberFormat="1" applyFont="1" applyFill="1" applyBorder="1" applyAlignment="1">
      <alignment horizontal="right" vertical="center"/>
    </xf>
    <xf numFmtId="180" fontId="18" fillId="2" borderId="22" xfId="0" applyNumberFormat="1" applyFont="1" applyFill="1" applyBorder="1" applyAlignment="1">
      <alignment horizontal="right" vertical="center"/>
    </xf>
    <xf numFmtId="180" fontId="19" fillId="2" borderId="22" xfId="0" applyNumberFormat="1" applyFont="1" applyFill="1" applyBorder="1" applyAlignment="1">
      <alignment horizontal="right" vertical="center"/>
    </xf>
    <xf numFmtId="180" fontId="18" fillId="0" borderId="1" xfId="0" applyNumberFormat="1" applyFont="1" applyBorder="1" applyAlignment="1">
      <alignment horizontal="right" vertical="center"/>
    </xf>
    <xf numFmtId="180" fontId="18" fillId="2" borderId="17" xfId="0" applyNumberFormat="1" applyFont="1" applyFill="1" applyBorder="1" applyAlignment="1">
      <alignment horizontal="right" vertical="center"/>
    </xf>
    <xf numFmtId="176" fontId="28" fillId="26" borderId="1" xfId="2" applyNumberFormat="1" applyFont="1" applyFill="1" applyBorder="1" applyAlignment="1">
      <alignment horizontal="right" vertical="center"/>
    </xf>
    <xf numFmtId="176" fontId="21" fillId="2" borderId="0" xfId="2" applyNumberFormat="1" applyFont="1" applyFill="1" applyBorder="1" applyAlignment="1">
      <alignment horizontal="right" vertical="center"/>
    </xf>
    <xf numFmtId="41" fontId="62" fillId="0" borderId="0" xfId="2" applyFont="1" applyFill="1" applyBorder="1" applyAlignment="1">
      <alignment horizontal="center" vertical="center" wrapText="1"/>
    </xf>
    <xf numFmtId="49" fontId="18" fillId="0" borderId="0" xfId="0" applyNumberFormat="1" applyFont="1" applyAlignment="1">
      <alignment horizontal="center"/>
    </xf>
    <xf numFmtId="190" fontId="19" fillId="0" borderId="0" xfId="1" applyNumberFormat="1" applyFont="1" applyFill="1" applyBorder="1" applyAlignment="1">
      <alignment vertical="center" wrapText="1"/>
    </xf>
    <xf numFmtId="0" fontId="19" fillId="32" borderId="17" xfId="0" applyFont="1" applyFill="1" applyBorder="1" applyAlignment="1">
      <alignment horizontal="center" vertical="center"/>
    </xf>
    <xf numFmtId="0" fontId="62" fillId="27" borderId="17" xfId="0" applyFont="1" applyFill="1" applyBorder="1" applyAlignment="1">
      <alignment horizontal="center" vertical="center" wrapText="1"/>
    </xf>
    <xf numFmtId="0" fontId="18" fillId="0" borderId="17" xfId="0" applyFont="1" applyBorder="1" applyAlignment="1">
      <alignment vertical="center"/>
    </xf>
    <xf numFmtId="175" fontId="18" fillId="0" borderId="17" xfId="0" applyNumberFormat="1" applyFont="1" applyBorder="1" applyAlignment="1">
      <alignment horizontal="center" vertical="center"/>
    </xf>
    <xf numFmtId="175" fontId="66" fillId="0" borderId="17" xfId="0" applyNumberFormat="1" applyFont="1" applyBorder="1" applyAlignment="1">
      <alignment horizontal="center" vertical="center"/>
    </xf>
    <xf numFmtId="0" fontId="19" fillId="27" borderId="17" xfId="0" applyFont="1" applyFill="1" applyBorder="1" applyAlignment="1">
      <alignment horizontal="left" vertical="center"/>
    </xf>
    <xf numFmtId="190" fontId="19" fillId="27" borderId="17" xfId="1" applyNumberFormat="1" applyFont="1" applyFill="1" applyBorder="1" applyAlignment="1">
      <alignment vertical="center" wrapText="1"/>
    </xf>
    <xf numFmtId="0" fontId="18" fillId="2" borderId="23" xfId="0" applyFont="1" applyFill="1" applyBorder="1" applyAlignment="1">
      <alignment horizontal="left" vertical="center" wrapText="1"/>
    </xf>
    <xf numFmtId="0" fontId="29" fillId="2" borderId="23" xfId="166" quotePrefix="1" applyFont="1" applyFill="1" applyBorder="1" applyAlignment="1">
      <alignment horizontal="left" vertical="center" wrapText="1"/>
    </xf>
    <xf numFmtId="0" fontId="29" fillId="2" borderId="6" xfId="166" quotePrefix="1" applyFont="1" applyFill="1" applyBorder="1" applyAlignment="1">
      <alignment horizontal="left" vertical="center" wrapText="1"/>
    </xf>
    <xf numFmtId="0" fontId="59" fillId="0" borderId="25" xfId="0" applyFont="1" applyBorder="1" applyAlignment="1">
      <alignment horizontal="left" vertical="center" wrapText="1"/>
    </xf>
    <xf numFmtId="0" fontId="59" fillId="0" borderId="25" xfId="0" applyFont="1" applyBorder="1" applyAlignment="1">
      <alignment vertical="center" wrapText="1"/>
    </xf>
    <xf numFmtId="196" fontId="59" fillId="0" borderId="25" xfId="0" applyNumberFormat="1" applyFont="1" applyBorder="1" applyAlignment="1">
      <alignment horizontal="center" vertical="center" wrapText="1"/>
    </xf>
    <xf numFmtId="0" fontId="59" fillId="0" borderId="25" xfId="0" applyFont="1" applyBorder="1" applyAlignment="1">
      <alignment horizontal="center" vertical="center" wrapText="1"/>
    </xf>
    <xf numFmtId="0" fontId="29" fillId="2" borderId="22" xfId="0" applyFont="1" applyFill="1" applyBorder="1" applyAlignment="1">
      <alignment horizontal="left" vertical="center"/>
    </xf>
    <xf numFmtId="43" fontId="20" fillId="2" borderId="1" xfId="1" applyFont="1" applyFill="1" applyBorder="1" applyAlignment="1">
      <alignment horizontal="center" vertical="center"/>
    </xf>
    <xf numFmtId="180" fontId="18" fillId="35" borderId="17" xfId="2118" applyFont="1" applyFill="1" applyBorder="1"/>
    <xf numFmtId="180" fontId="19" fillId="35" borderId="17" xfId="2118" applyFont="1" applyFill="1" applyBorder="1" applyAlignment="1">
      <alignment horizontal="center" vertical="center" wrapText="1"/>
    </xf>
    <xf numFmtId="180" fontId="19" fillId="35" borderId="17" xfId="2118" applyFont="1" applyFill="1" applyBorder="1" applyAlignment="1">
      <alignment horizontal="center" vertical="center"/>
    </xf>
    <xf numFmtId="199" fontId="19" fillId="35" borderId="17" xfId="1101" applyNumberFormat="1" applyFont="1" applyFill="1" applyBorder="1" applyAlignment="1">
      <alignment horizontal="center" vertical="center"/>
    </xf>
    <xf numFmtId="180" fontId="17" fillId="35" borderId="17" xfId="2118" applyFont="1" applyFill="1" applyBorder="1" applyAlignment="1">
      <alignment horizontal="center" vertical="center" wrapText="1"/>
    </xf>
    <xf numFmtId="41" fontId="17" fillId="35" borderId="17" xfId="2241" applyFont="1" applyFill="1" applyBorder="1" applyAlignment="1">
      <alignment vertical="center"/>
    </xf>
    <xf numFmtId="1" fontId="18" fillId="0" borderId="17" xfId="2118" applyNumberFormat="1" applyFont="1" applyBorder="1" applyAlignment="1">
      <alignment horizontal="center"/>
    </xf>
    <xf numFmtId="1" fontId="18" fillId="0" borderId="17" xfId="2118" applyNumberFormat="1" applyFont="1" applyBorder="1" applyAlignment="1">
      <alignment horizontal="left"/>
    </xf>
    <xf numFmtId="0" fontId="18" fillId="0" borderId="17" xfId="2118" applyNumberFormat="1" applyFont="1" applyBorder="1" applyAlignment="1">
      <alignment horizontal="center"/>
    </xf>
    <xf numFmtId="190" fontId="18" fillId="0" borderId="17" xfId="1" applyNumberFormat="1" applyFont="1" applyFill="1" applyBorder="1" applyAlignment="1">
      <alignment horizontal="center"/>
    </xf>
    <xf numFmtId="190" fontId="19" fillId="0" borderId="17" xfId="1" applyNumberFormat="1" applyFont="1" applyFill="1" applyBorder="1" applyAlignment="1">
      <alignment horizontal="center" vertical="center"/>
    </xf>
    <xf numFmtId="0" fontId="79" fillId="0" borderId="0" xfId="2229" applyFont="1"/>
    <xf numFmtId="194" fontId="79" fillId="0" borderId="0" xfId="2231" applyNumberFormat="1" applyFont="1" applyFill="1"/>
    <xf numFmtId="14" fontId="79" fillId="0" borderId="0" xfId="2229" applyNumberFormat="1" applyFont="1"/>
    <xf numFmtId="14" fontId="79" fillId="0" borderId="0" xfId="2231" applyNumberFormat="1" applyFont="1" applyFill="1"/>
    <xf numFmtId="180" fontId="52" fillId="35" borderId="17" xfId="2118" applyFont="1" applyFill="1" applyBorder="1"/>
    <xf numFmtId="180" fontId="81" fillId="35" borderId="17" xfId="2118" applyFont="1" applyFill="1" applyBorder="1" applyAlignment="1">
      <alignment horizontal="center" vertical="center" wrapText="1"/>
    </xf>
    <xf numFmtId="180" fontId="81" fillId="35" borderId="17" xfId="2118" applyFont="1" applyFill="1" applyBorder="1" applyAlignment="1">
      <alignment horizontal="center" vertical="center"/>
    </xf>
    <xf numFmtId="199" fontId="81" fillId="35" borderId="17" xfId="1101" applyNumberFormat="1" applyFont="1" applyFill="1" applyBorder="1" applyAlignment="1">
      <alignment horizontal="center" vertical="center"/>
    </xf>
    <xf numFmtId="41" fontId="82" fillId="35" borderId="17" xfId="2241" applyFont="1" applyFill="1" applyBorder="1" applyAlignment="1">
      <alignment vertical="center"/>
    </xf>
    <xf numFmtId="1" fontId="52" fillId="0" borderId="17" xfId="2118" applyNumberFormat="1" applyFont="1" applyBorder="1" applyAlignment="1">
      <alignment horizontal="center"/>
    </xf>
    <xf numFmtId="1" fontId="52" fillId="0" borderId="17" xfId="2118" applyNumberFormat="1" applyFont="1" applyBorder="1" applyAlignment="1">
      <alignment horizontal="left"/>
    </xf>
    <xf numFmtId="0" fontId="52" fillId="0" borderId="17" xfId="2118" applyNumberFormat="1" applyFont="1" applyBorder="1" applyAlignment="1">
      <alignment horizontal="center"/>
    </xf>
    <xf numFmtId="194" fontId="83" fillId="0" borderId="17" xfId="2231" applyNumberFormat="1" applyFont="1" applyFill="1" applyBorder="1"/>
    <xf numFmtId="14" fontId="83" fillId="0" borderId="17" xfId="2231" applyNumberFormat="1" applyFont="1" applyFill="1" applyBorder="1" applyAlignment="1">
      <alignment horizontal="center"/>
    </xf>
    <xf numFmtId="14" fontId="83" fillId="0" borderId="0" xfId="2231" applyNumberFormat="1" applyFont="1" applyFill="1"/>
    <xf numFmtId="194" fontId="82" fillId="0" borderId="17" xfId="2231" applyNumberFormat="1" applyFont="1" applyFill="1" applyBorder="1" applyAlignment="1">
      <alignment vertical="center"/>
    </xf>
    <xf numFmtId="194" fontId="84" fillId="0" borderId="0" xfId="2231" applyNumberFormat="1" applyFont="1" applyFill="1"/>
    <xf numFmtId="193" fontId="22" fillId="0" borderId="0" xfId="161" applyNumberFormat="1" applyFont="1" applyAlignment="1">
      <alignment vertical="center"/>
    </xf>
    <xf numFmtId="190" fontId="62" fillId="0" borderId="0" xfId="1" applyNumberFormat="1" applyFont="1" applyAlignment="1">
      <alignment horizontal="center" vertical="center"/>
    </xf>
    <xf numFmtId="176" fontId="18" fillId="0" borderId="0" xfId="0" applyNumberFormat="1" applyFont="1" applyAlignment="1">
      <alignment vertical="center"/>
    </xf>
    <xf numFmtId="176" fontId="18" fillId="0" borderId="0" xfId="2" applyNumberFormat="1" applyFont="1" applyAlignment="1">
      <alignment vertical="center"/>
    </xf>
    <xf numFmtId="43" fontId="18" fillId="2" borderId="0" xfId="1" applyFont="1" applyFill="1" applyBorder="1" applyAlignment="1">
      <alignment horizontal="center" vertical="center"/>
    </xf>
    <xf numFmtId="43" fontId="19" fillId="2" borderId="0" xfId="1" applyFont="1" applyFill="1" applyBorder="1" applyAlignment="1">
      <alignment horizontal="center" vertical="center"/>
    </xf>
    <xf numFmtId="43" fontId="18" fillId="0" borderId="0" xfId="1" applyFont="1" applyAlignment="1">
      <alignment horizontal="center" vertical="center"/>
    </xf>
    <xf numFmtId="43" fontId="66" fillId="0" borderId="0" xfId="1" applyFont="1" applyAlignment="1">
      <alignment horizontal="center" vertical="center"/>
    </xf>
    <xf numFmtId="43" fontId="53" fillId="0" borderId="0" xfId="1" applyFont="1" applyAlignment="1">
      <alignment horizontal="center" vertical="center"/>
    </xf>
    <xf numFmtId="9" fontId="29" fillId="0" borderId="17" xfId="2240" applyFont="1" applyFill="1" applyBorder="1" applyAlignment="1">
      <alignment vertical="center" wrapText="1"/>
    </xf>
    <xf numFmtId="0" fontId="59" fillId="2" borderId="25" xfId="0" applyFont="1" applyFill="1" applyBorder="1" applyAlignment="1">
      <alignment horizontal="left" vertical="center" wrapText="1"/>
    </xf>
    <xf numFmtId="0" fontId="59" fillId="2" borderId="25" xfId="0" applyFont="1" applyFill="1" applyBorder="1" applyAlignment="1">
      <alignment vertical="center" wrapText="1"/>
    </xf>
    <xf numFmtId="200" fontId="29" fillId="0" borderId="0" xfId="0" applyNumberFormat="1" applyFont="1" applyAlignment="1">
      <alignment vertical="center"/>
    </xf>
    <xf numFmtId="176" fontId="29" fillId="0" borderId="0" xfId="0" applyNumberFormat="1" applyFont="1" applyAlignment="1">
      <alignment vertical="center"/>
    </xf>
    <xf numFmtId="176" fontId="17" fillId="0" borderId="0" xfId="1" applyNumberFormat="1" applyFont="1" applyBorder="1" applyAlignment="1">
      <alignment horizontal="center" vertical="center"/>
    </xf>
    <xf numFmtId="0" fontId="28" fillId="26" borderId="16" xfId="0" applyFont="1" applyFill="1" applyBorder="1" applyAlignment="1">
      <alignment horizontal="center" vertical="center"/>
    </xf>
    <xf numFmtId="0" fontId="28" fillId="26" borderId="18" xfId="0" applyFont="1" applyFill="1" applyBorder="1" applyAlignment="1">
      <alignment horizontal="center" vertical="center"/>
    </xf>
    <xf numFmtId="0" fontId="28" fillId="26" borderId="24" xfId="0" applyFont="1" applyFill="1" applyBorder="1" applyAlignment="1">
      <alignment horizontal="center" vertical="center"/>
    </xf>
    <xf numFmtId="0" fontId="28" fillId="26" borderId="6" xfId="0" applyFont="1" applyFill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71" fillId="0" borderId="0" xfId="0" applyFont="1" applyAlignment="1">
      <alignment horizontal="center" vertical="center"/>
    </xf>
    <xf numFmtId="41" fontId="63" fillId="0" borderId="0" xfId="2" applyFont="1" applyAlignment="1">
      <alignment horizontal="center" vertical="center"/>
    </xf>
    <xf numFmtId="192" fontId="62" fillId="26" borderId="16" xfId="2" applyNumberFormat="1" applyFont="1" applyFill="1" applyBorder="1" applyAlignment="1">
      <alignment horizontal="center" vertical="center" wrapText="1"/>
    </xf>
    <xf numFmtId="192" fontId="62" fillId="26" borderId="19" xfId="2" applyNumberFormat="1" applyFont="1" applyFill="1" applyBorder="1" applyAlignment="1">
      <alignment horizontal="center" vertical="center" wrapText="1"/>
    </xf>
    <xf numFmtId="41" fontId="19" fillId="31" borderId="1" xfId="2" applyFont="1" applyFill="1" applyBorder="1" applyAlignment="1">
      <alignment horizontal="center" vertical="center"/>
    </xf>
    <xf numFmtId="175" fontId="18" fillId="0" borderId="0" xfId="0" applyNumberFormat="1" applyFont="1" applyAlignment="1">
      <alignment horizontal="center" vertical="center"/>
    </xf>
    <xf numFmtId="175" fontId="66" fillId="0" borderId="0" xfId="0" applyNumberFormat="1" applyFont="1" applyAlignment="1">
      <alignment horizontal="center" vertical="center"/>
    </xf>
    <xf numFmtId="190" fontId="19" fillId="0" borderId="0" xfId="1" applyNumberFormat="1" applyFont="1" applyFill="1" applyBorder="1" applyAlignment="1">
      <alignment vertical="center" wrapText="1"/>
    </xf>
    <xf numFmtId="0" fontId="62" fillId="0" borderId="0" xfId="0" applyFont="1" applyAlignment="1">
      <alignment horizontal="center" vertical="center" wrapText="1"/>
    </xf>
    <xf numFmtId="0" fontId="19" fillId="29" borderId="22" xfId="0" applyFont="1" applyFill="1" applyBorder="1" applyAlignment="1">
      <alignment horizontal="left" vertical="center"/>
    </xf>
    <xf numFmtId="0" fontId="19" fillId="30" borderId="22" xfId="0" applyFont="1" applyFill="1" applyBorder="1" applyAlignment="1">
      <alignment horizontal="left" vertical="center"/>
    </xf>
    <xf numFmtId="0" fontId="74" fillId="0" borderId="0" xfId="2239" applyFont="1" applyAlignment="1">
      <alignment horizontal="center" vertical="center"/>
    </xf>
    <xf numFmtId="0" fontId="71" fillId="0" borderId="0" xfId="2239" applyFont="1" applyAlignment="1">
      <alignment horizontal="center" vertical="center"/>
    </xf>
    <xf numFmtId="0" fontId="75" fillId="0" borderId="0" xfId="2239" applyFont="1" applyAlignment="1">
      <alignment horizontal="center"/>
    </xf>
    <xf numFmtId="0" fontId="17" fillId="33" borderId="17" xfId="2239" applyFont="1" applyFill="1" applyBorder="1" applyAlignment="1">
      <alignment horizontal="center" vertical="center" wrapText="1"/>
    </xf>
    <xf numFmtId="168" fontId="17" fillId="33" borderId="17" xfId="2180" applyFont="1" applyFill="1" applyBorder="1" applyAlignment="1">
      <alignment horizontal="center" vertical="center" wrapText="1"/>
    </xf>
    <xf numFmtId="2" fontId="17" fillId="33" borderId="17" xfId="2239" applyNumberFormat="1" applyFont="1" applyFill="1" applyBorder="1" applyAlignment="1">
      <alignment horizontal="center" vertical="center" wrapText="1"/>
    </xf>
    <xf numFmtId="0" fontId="17" fillId="34" borderId="17" xfId="2239" applyFont="1" applyFill="1" applyBorder="1" applyAlignment="1">
      <alignment horizontal="center" vertical="center" wrapText="1"/>
    </xf>
    <xf numFmtId="0" fontId="29" fillId="0" borderId="17" xfId="2239" applyFont="1" applyBorder="1" applyAlignment="1">
      <alignment horizontal="center" vertical="center" wrapText="1"/>
    </xf>
    <xf numFmtId="198" fontId="29" fillId="0" borderId="17" xfId="2239" applyNumberFormat="1" applyFont="1" applyBorder="1" applyAlignment="1">
      <alignment horizontal="center" vertical="center" wrapText="1"/>
    </xf>
    <xf numFmtId="198" fontId="29" fillId="34" borderId="17" xfId="2239" applyNumberFormat="1" applyFont="1" applyFill="1" applyBorder="1" applyAlignment="1">
      <alignment horizontal="center" vertical="center" wrapText="1"/>
    </xf>
    <xf numFmtId="0" fontId="18" fillId="0" borderId="17" xfId="2239" applyFont="1" applyBorder="1" applyAlignment="1">
      <alignment horizontal="center" vertical="center" wrapText="1"/>
    </xf>
    <xf numFmtId="1" fontId="29" fillId="0" borderId="17" xfId="2239" applyNumberFormat="1" applyFont="1" applyBorder="1" applyAlignment="1">
      <alignment horizontal="center" vertical="center" wrapText="1"/>
    </xf>
    <xf numFmtId="198" fontId="29" fillId="0" borderId="23" xfId="2239" applyNumberFormat="1" applyFont="1" applyBorder="1" applyAlignment="1">
      <alignment horizontal="center" vertical="center" wrapText="1"/>
    </xf>
    <xf numFmtId="0" fontId="77" fillId="0" borderId="17" xfId="2239" applyFont="1" applyBorder="1" applyAlignment="1">
      <alignment horizontal="center" vertical="center" wrapText="1"/>
    </xf>
    <xf numFmtId="9" fontId="29" fillId="0" borderId="3" xfId="2240" applyFont="1" applyFill="1" applyBorder="1" applyAlignment="1">
      <alignment horizontal="center" vertical="center" wrapText="1"/>
    </xf>
    <xf numFmtId="9" fontId="29" fillId="0" borderId="4" xfId="2240" applyFont="1" applyFill="1" applyBorder="1" applyAlignment="1">
      <alignment horizontal="center" vertical="center" wrapText="1"/>
    </xf>
    <xf numFmtId="9" fontId="29" fillId="0" borderId="2" xfId="2240" applyFont="1" applyFill="1" applyBorder="1" applyAlignment="1">
      <alignment horizontal="center" vertical="center" wrapText="1"/>
    </xf>
    <xf numFmtId="9" fontId="29" fillId="0" borderId="17" xfId="2240" applyFont="1" applyFill="1" applyBorder="1" applyAlignment="1">
      <alignment horizontal="center" vertical="center" wrapText="1"/>
    </xf>
    <xf numFmtId="1" fontId="29" fillId="0" borderId="3" xfId="2239" applyNumberFormat="1" applyFont="1" applyBorder="1" applyAlignment="1">
      <alignment horizontal="center" vertical="center" wrapText="1"/>
    </xf>
    <xf numFmtId="1" fontId="29" fillId="0" borderId="4" xfId="2239" applyNumberFormat="1" applyFont="1" applyBorder="1" applyAlignment="1">
      <alignment horizontal="center" vertical="center" wrapText="1"/>
    </xf>
    <xf numFmtId="1" fontId="29" fillId="0" borderId="2" xfId="2239" applyNumberFormat="1" applyFont="1" applyBorder="1" applyAlignment="1">
      <alignment horizontal="center" vertical="center" wrapText="1"/>
    </xf>
    <xf numFmtId="37" fontId="29" fillId="0" borderId="17" xfId="2180" applyNumberFormat="1" applyFont="1" applyFill="1" applyBorder="1" applyAlignment="1">
      <alignment horizontal="center" vertical="center" wrapText="1"/>
    </xf>
    <xf numFmtId="37" fontId="29" fillId="0" borderId="3" xfId="2180" applyNumberFormat="1" applyFont="1" applyFill="1" applyBorder="1" applyAlignment="1">
      <alignment horizontal="center" vertical="center" wrapText="1"/>
    </xf>
    <xf numFmtId="37" fontId="29" fillId="0" borderId="4" xfId="2180" applyNumberFormat="1" applyFont="1" applyFill="1" applyBorder="1" applyAlignment="1">
      <alignment horizontal="center" vertical="center" wrapText="1"/>
    </xf>
    <xf numFmtId="37" fontId="29" fillId="0" borderId="2" xfId="2180" applyNumberFormat="1" applyFont="1" applyFill="1" applyBorder="1" applyAlignment="1">
      <alignment horizontal="center" vertical="center" wrapText="1"/>
    </xf>
    <xf numFmtId="9" fontId="18" fillId="0" borderId="17" xfId="2239" applyNumberFormat="1" applyFont="1" applyBorder="1" applyAlignment="1">
      <alignment horizontal="center" vertical="center" wrapText="1"/>
    </xf>
    <xf numFmtId="0" fontId="29" fillId="2" borderId="23" xfId="166" quotePrefix="1" applyFont="1" applyFill="1" applyBorder="1" applyAlignment="1">
      <alignment horizontal="left" vertical="center" wrapText="1"/>
    </xf>
    <xf numFmtId="0" fontId="29" fillId="2" borderId="6" xfId="166" quotePrefix="1" applyFont="1" applyFill="1" applyBorder="1" applyAlignment="1">
      <alignment horizontal="left" vertical="center" wrapText="1"/>
    </xf>
    <xf numFmtId="0" fontId="29" fillId="2" borderId="16" xfId="166" quotePrefix="1" applyFont="1" applyFill="1" applyBorder="1" applyAlignment="1">
      <alignment horizontal="left" vertical="center" wrapText="1"/>
    </xf>
    <xf numFmtId="0" fontId="29" fillId="2" borderId="19" xfId="166" quotePrefix="1" applyFont="1" applyFill="1" applyBorder="1" applyAlignment="1">
      <alignment horizontal="left" vertical="center" wrapText="1"/>
    </xf>
    <xf numFmtId="0" fontId="17" fillId="26" borderId="17" xfId="0" quotePrefix="1" applyFont="1" applyFill="1" applyBorder="1" applyAlignment="1">
      <alignment horizontal="left" vertical="center" wrapText="1"/>
    </xf>
    <xf numFmtId="0" fontId="29" fillId="0" borderId="0" xfId="169" applyFont="1" applyAlignment="1">
      <alignment horizontal="justify" vertical="center" wrapText="1"/>
    </xf>
    <xf numFmtId="0" fontId="29" fillId="0" borderId="23" xfId="166" quotePrefix="1" applyFont="1" applyBorder="1" applyAlignment="1">
      <alignment horizontal="left" vertical="center" wrapText="1"/>
    </xf>
    <xf numFmtId="0" fontId="29" fillId="0" borderId="6" xfId="166" quotePrefix="1" applyFont="1" applyBorder="1" applyAlignment="1">
      <alignment horizontal="left" vertical="center" wrapText="1"/>
    </xf>
    <xf numFmtId="0" fontId="55" fillId="2" borderId="0" xfId="169" applyFont="1" applyFill="1" applyAlignment="1">
      <alignment horizontal="center" vertical="center"/>
    </xf>
    <xf numFmtId="0" fontId="58" fillId="2" borderId="0" xfId="169" applyFont="1" applyFill="1" applyAlignment="1">
      <alignment horizontal="center" vertical="center"/>
    </xf>
    <xf numFmtId="0" fontId="56" fillId="2" borderId="0" xfId="169" applyFont="1" applyFill="1" applyAlignment="1">
      <alignment horizontal="center" vertical="center"/>
    </xf>
    <xf numFmtId="0" fontId="64" fillId="2" borderId="0" xfId="169" applyFont="1" applyFill="1" applyAlignment="1">
      <alignment horizontal="center" vertical="center"/>
    </xf>
    <xf numFmtId="0" fontId="23" fillId="0" borderId="0" xfId="161" applyFont="1" applyAlignment="1">
      <alignment horizontal="center"/>
    </xf>
    <xf numFmtId="0" fontId="60" fillId="25" borderId="16" xfId="161" applyFont="1" applyFill="1" applyBorder="1" applyAlignment="1">
      <alignment horizontal="left" vertical="center"/>
    </xf>
    <xf numFmtId="0" fontId="60" fillId="25" borderId="19" xfId="161" applyFont="1" applyFill="1" applyBorder="1" applyAlignment="1">
      <alignment horizontal="left" vertical="center"/>
    </xf>
    <xf numFmtId="0" fontId="56" fillId="2" borderId="0" xfId="2093" applyFont="1" applyFill="1" applyAlignment="1">
      <alignment horizontal="left" vertical="center"/>
    </xf>
    <xf numFmtId="180" fontId="19" fillId="0" borderId="17" xfId="2118" applyFont="1" applyBorder="1" applyAlignment="1">
      <alignment horizontal="center" vertical="center"/>
    </xf>
    <xf numFmtId="180" fontId="81" fillId="0" borderId="17" xfId="2118" applyFont="1" applyBorder="1" applyAlignment="1">
      <alignment horizontal="center" vertical="center"/>
    </xf>
    <xf numFmtId="0" fontId="56" fillId="0" borderId="0" xfId="2229" applyFont="1" applyAlignment="1">
      <alignment horizontal="left"/>
    </xf>
    <xf numFmtId="0" fontId="52" fillId="0" borderId="0" xfId="2229" applyFont="1" applyAlignment="1">
      <alignment horizontal="left"/>
    </xf>
    <xf numFmtId="0" fontId="19" fillId="27" borderId="22" xfId="2229" applyFont="1" applyFill="1" applyBorder="1" applyAlignment="1">
      <alignment horizontal="center"/>
    </xf>
  </cellXfs>
  <cellStyles count="2242">
    <cellStyle name="_Anexo __  RCSP Condiciones Obligatorias" xfId="177" xr:uid="{00000000-0005-0000-0000-000000000000}"/>
    <cellStyle name="_Anexo __ Autos Condiciones Obligatorias" xfId="178" xr:uid="{00000000-0005-0000-0000-000001000000}"/>
    <cellStyle name="_Anexo __ Manejo Condiciones Obligatorias" xfId="179" xr:uid="{00000000-0005-0000-0000-000002000000}"/>
    <cellStyle name="_Anexo 1 Habilitantes" xfId="180" xr:uid="{00000000-0005-0000-0000-000003000000}"/>
    <cellStyle name="_Anexo 2 Condiciones Obligatorias" xfId="181" xr:uid="{00000000-0005-0000-0000-000004000000}"/>
    <cellStyle name="_EVALUACION TECNICA METROVIVIENDA 2010" xfId="182" xr:uid="{00000000-0005-0000-0000-000005000000}"/>
    <cellStyle name="_EVALUACION TECNICA METROVIVIENDA 2010 2" xfId="183" xr:uid="{00000000-0005-0000-0000-000006000000}"/>
    <cellStyle name="_EVALUACION TECNICA METROVIVIENDA 2010_INFORME DE EVALUACION TECNICO PRELIMINAR AJUSTADO" xfId="184" xr:uid="{00000000-0005-0000-0000-000007000000}"/>
    <cellStyle name="_Formato slips estándar" xfId="185" xr:uid="{00000000-0005-0000-0000-000008000000}"/>
    <cellStyle name="_Formato slips estándar_Adenda Grupo 2 COMP MC" xfId="186" xr:uid="{00000000-0005-0000-0000-000009000000}"/>
    <cellStyle name="_Formato slips estándar_Adenda Grupo 2 COMP MCano" xfId="187" xr:uid="{00000000-0005-0000-0000-00000A000000}"/>
    <cellStyle name="_Formato slips estándar_Condiciones Complementarias TRDM" xfId="188" xr:uid="{00000000-0005-0000-0000-00000B000000}"/>
    <cellStyle name="_Formato slips estándar_Condiciones Complementarias V7-1-10" xfId="189" xr:uid="{00000000-0005-0000-0000-00000C000000}"/>
    <cellStyle name="_Formato slips estándar_SlipTecnico Grupo EEB - D&amp;O 6ene10" xfId="190" xr:uid="{00000000-0005-0000-0000-00000D000000}"/>
    <cellStyle name="_Grupo 1 COMPL. V Adenda F" xfId="191" xr:uid="{00000000-0005-0000-0000-00000E000000}"/>
    <cellStyle name="_Slip habilitantes DM (Secretaría)" xfId="192" xr:uid="{00000000-0005-0000-0000-00000F000000}"/>
    <cellStyle name="_Slip habilitantes DM (Secretaría)_Adenda Grupo 2 COMP MC" xfId="193" xr:uid="{00000000-0005-0000-0000-000010000000}"/>
    <cellStyle name="_Slip habilitantes DM (Secretaría)_Adenda Grupo 2 COMP MCano" xfId="194" xr:uid="{00000000-0005-0000-0000-000011000000}"/>
    <cellStyle name="_Slip habilitantes DM (Secretaría)_Condiciones Complementarias TRDM" xfId="195" xr:uid="{00000000-0005-0000-0000-000012000000}"/>
    <cellStyle name="_Slip habilitantes DM (Secretaría)_Condiciones Complementarias V7-1-10" xfId="196" xr:uid="{00000000-0005-0000-0000-000013000000}"/>
    <cellStyle name="_Slip habilitantes DM (Secretaría)_SlipTecnico Grupo EEB - D&amp;O 6ene10" xfId="197" xr:uid="{00000000-0005-0000-0000-000014000000}"/>
    <cellStyle name="_SLIP RCSP NUEVAS CONDICIONES" xfId="198" xr:uid="{00000000-0005-0000-0000-000015000000}"/>
    <cellStyle name="_SLIP RCSP NUEVAS CONDICIONES_Adenda Grupo 2 COMP MC" xfId="199" xr:uid="{00000000-0005-0000-0000-000016000000}"/>
    <cellStyle name="_SLIP RCSP NUEVAS CONDICIONES_Adenda Grupo 2 COMP MCano" xfId="200" xr:uid="{00000000-0005-0000-0000-000017000000}"/>
    <cellStyle name="_SLIP RCSP NUEVAS CONDICIONES_Condiciones Complementarias TRDM" xfId="201" xr:uid="{00000000-0005-0000-0000-000018000000}"/>
    <cellStyle name="_SLIP RCSP NUEVAS CONDICIONES_Condiciones Complementarias V7-1-10" xfId="202" xr:uid="{00000000-0005-0000-0000-000019000000}"/>
    <cellStyle name="_SLIP RCSP NUEVAS CONDICIONES_SlipTecnico Grupo EEB - D&amp;O 6ene10" xfId="203" xr:uid="{00000000-0005-0000-0000-00001A000000}"/>
    <cellStyle name="_Slips RCSP (habilitantes) Secretaría" xfId="204" xr:uid="{00000000-0005-0000-0000-00001B000000}"/>
    <cellStyle name="_Slips RCSP (habilitantes) Secretaría_Adenda Grupo 2 COMP MC" xfId="205" xr:uid="{00000000-0005-0000-0000-00001C000000}"/>
    <cellStyle name="_Slips RCSP (habilitantes) Secretaría_Adenda Grupo 2 COMP MCano" xfId="206" xr:uid="{00000000-0005-0000-0000-00001D000000}"/>
    <cellStyle name="_Slips RCSP (habilitantes) Secretaría_Condiciones Complementarias TRDM" xfId="207" xr:uid="{00000000-0005-0000-0000-00001E000000}"/>
    <cellStyle name="_Slips RCSP (habilitantes) Secretaría_Condiciones Complementarias V7-1-10" xfId="208" xr:uid="{00000000-0005-0000-0000-00001F000000}"/>
    <cellStyle name="_Slips RCSP (habilitantes) Secretaría_SlipTecnico Grupo EEB - D&amp;O 6ene10" xfId="209" xr:uid="{00000000-0005-0000-0000-000020000000}"/>
    <cellStyle name="_Terminos Solicitados." xfId="210" xr:uid="{00000000-0005-0000-0000-000021000000}"/>
    <cellStyle name="20% - Accent1" xfId="211" xr:uid="{00000000-0005-0000-0000-000022000000}"/>
    <cellStyle name="20% - Accent2" xfId="212" xr:uid="{00000000-0005-0000-0000-000023000000}"/>
    <cellStyle name="20% - Accent3" xfId="213" xr:uid="{00000000-0005-0000-0000-000024000000}"/>
    <cellStyle name="20% - Accent4" xfId="214" xr:uid="{00000000-0005-0000-0000-000025000000}"/>
    <cellStyle name="20% - Accent5" xfId="215" xr:uid="{00000000-0005-0000-0000-000026000000}"/>
    <cellStyle name="20% - Accent6" xfId="216" xr:uid="{00000000-0005-0000-0000-000027000000}"/>
    <cellStyle name="20% - Énfasis1 2" xfId="217" xr:uid="{00000000-0005-0000-0000-000028000000}"/>
    <cellStyle name="20% - Énfasis1 2 2" xfId="218" xr:uid="{00000000-0005-0000-0000-000029000000}"/>
    <cellStyle name="20% - Énfasis1 3" xfId="219" xr:uid="{00000000-0005-0000-0000-00002A000000}"/>
    <cellStyle name="20% - Énfasis1 4" xfId="220" xr:uid="{00000000-0005-0000-0000-00002B000000}"/>
    <cellStyle name="20% - Énfasis2 2" xfId="221" xr:uid="{00000000-0005-0000-0000-00002C000000}"/>
    <cellStyle name="20% - Énfasis2 2 2" xfId="222" xr:uid="{00000000-0005-0000-0000-00002D000000}"/>
    <cellStyle name="20% - Énfasis2 3" xfId="223" xr:uid="{00000000-0005-0000-0000-00002E000000}"/>
    <cellStyle name="20% - Énfasis2 4" xfId="224" xr:uid="{00000000-0005-0000-0000-00002F000000}"/>
    <cellStyle name="20% - Énfasis3 2" xfId="225" xr:uid="{00000000-0005-0000-0000-000030000000}"/>
    <cellStyle name="20% - Énfasis3 2 2" xfId="226" xr:uid="{00000000-0005-0000-0000-000031000000}"/>
    <cellStyle name="20% - Énfasis3 3" xfId="227" xr:uid="{00000000-0005-0000-0000-000032000000}"/>
    <cellStyle name="20% - Énfasis3 4" xfId="228" xr:uid="{00000000-0005-0000-0000-000033000000}"/>
    <cellStyle name="20% - Énfasis4 2" xfId="229" xr:uid="{00000000-0005-0000-0000-000034000000}"/>
    <cellStyle name="20% - Énfasis4 2 2" xfId="230" xr:uid="{00000000-0005-0000-0000-000035000000}"/>
    <cellStyle name="20% - Énfasis4 3" xfId="231" xr:uid="{00000000-0005-0000-0000-000036000000}"/>
    <cellStyle name="20% - Énfasis4 4" xfId="232" xr:uid="{00000000-0005-0000-0000-000037000000}"/>
    <cellStyle name="20% - Énfasis5 2" xfId="233" xr:uid="{00000000-0005-0000-0000-000038000000}"/>
    <cellStyle name="20% - Énfasis5 2 2" xfId="234" xr:uid="{00000000-0005-0000-0000-000039000000}"/>
    <cellStyle name="20% - Énfasis5 3" xfId="235" xr:uid="{00000000-0005-0000-0000-00003A000000}"/>
    <cellStyle name="20% - Énfasis5 4" xfId="236" xr:uid="{00000000-0005-0000-0000-00003B000000}"/>
    <cellStyle name="20% - Énfasis6 2" xfId="237" xr:uid="{00000000-0005-0000-0000-00003C000000}"/>
    <cellStyle name="20% - Énfasis6 2 2" xfId="238" xr:uid="{00000000-0005-0000-0000-00003D000000}"/>
    <cellStyle name="20% - Énfasis6 3" xfId="239" xr:uid="{00000000-0005-0000-0000-00003E000000}"/>
    <cellStyle name="20% - Énfasis6 4" xfId="240" xr:uid="{00000000-0005-0000-0000-00003F000000}"/>
    <cellStyle name="40% - Accent1" xfId="241" xr:uid="{00000000-0005-0000-0000-000040000000}"/>
    <cellStyle name="40% - Accent2" xfId="242" xr:uid="{00000000-0005-0000-0000-000041000000}"/>
    <cellStyle name="40% - Accent3" xfId="243" xr:uid="{00000000-0005-0000-0000-000042000000}"/>
    <cellStyle name="40% - Accent4" xfId="244" xr:uid="{00000000-0005-0000-0000-000043000000}"/>
    <cellStyle name="40% - Accent5" xfId="245" xr:uid="{00000000-0005-0000-0000-000044000000}"/>
    <cellStyle name="40% - Accent6" xfId="246" xr:uid="{00000000-0005-0000-0000-000045000000}"/>
    <cellStyle name="40% - Énfasis1 2" xfId="247" xr:uid="{00000000-0005-0000-0000-000046000000}"/>
    <cellStyle name="40% - Énfasis1 2 2" xfId="248" xr:uid="{00000000-0005-0000-0000-000047000000}"/>
    <cellStyle name="40% - Énfasis1 3" xfId="249" xr:uid="{00000000-0005-0000-0000-000048000000}"/>
    <cellStyle name="40% - Énfasis1 4" xfId="250" xr:uid="{00000000-0005-0000-0000-000049000000}"/>
    <cellStyle name="40% - Énfasis2 2" xfId="251" xr:uid="{00000000-0005-0000-0000-00004A000000}"/>
    <cellStyle name="40% - Énfasis2 2 2" xfId="252" xr:uid="{00000000-0005-0000-0000-00004B000000}"/>
    <cellStyle name="40% - Énfasis2 3" xfId="253" xr:uid="{00000000-0005-0000-0000-00004C000000}"/>
    <cellStyle name="40% - Énfasis2 4" xfId="254" xr:uid="{00000000-0005-0000-0000-00004D000000}"/>
    <cellStyle name="40% - Énfasis3 2" xfId="255" xr:uid="{00000000-0005-0000-0000-00004E000000}"/>
    <cellStyle name="40% - Énfasis3 2 2" xfId="256" xr:uid="{00000000-0005-0000-0000-00004F000000}"/>
    <cellStyle name="40% - Énfasis3 3" xfId="257" xr:uid="{00000000-0005-0000-0000-000050000000}"/>
    <cellStyle name="40% - Énfasis3 4" xfId="258" xr:uid="{00000000-0005-0000-0000-000051000000}"/>
    <cellStyle name="40% - Énfasis4 2" xfId="259" xr:uid="{00000000-0005-0000-0000-000052000000}"/>
    <cellStyle name="40% - Énfasis4 2 2" xfId="260" xr:uid="{00000000-0005-0000-0000-000053000000}"/>
    <cellStyle name="40% - Énfasis4 3" xfId="261" xr:uid="{00000000-0005-0000-0000-000054000000}"/>
    <cellStyle name="40% - Énfasis4 4" xfId="262" xr:uid="{00000000-0005-0000-0000-000055000000}"/>
    <cellStyle name="40% - Énfasis5 2" xfId="263" xr:uid="{00000000-0005-0000-0000-000056000000}"/>
    <cellStyle name="40% - Énfasis5 2 2" xfId="264" xr:uid="{00000000-0005-0000-0000-000057000000}"/>
    <cellStyle name="40% - Énfasis5 3" xfId="265" xr:uid="{00000000-0005-0000-0000-000058000000}"/>
    <cellStyle name="40% - Énfasis5 4" xfId="266" xr:uid="{00000000-0005-0000-0000-000059000000}"/>
    <cellStyle name="40% - Énfasis6 2" xfId="267" xr:uid="{00000000-0005-0000-0000-00005A000000}"/>
    <cellStyle name="40% - Énfasis6 2 2" xfId="268" xr:uid="{00000000-0005-0000-0000-00005B000000}"/>
    <cellStyle name="40% - Énfasis6 3" xfId="269" xr:uid="{00000000-0005-0000-0000-00005C000000}"/>
    <cellStyle name="40% - Énfasis6 4" xfId="270" xr:uid="{00000000-0005-0000-0000-00005D000000}"/>
    <cellStyle name="60% - Accent1" xfId="271" xr:uid="{00000000-0005-0000-0000-00005E000000}"/>
    <cellStyle name="60% - Accent2" xfId="272" xr:uid="{00000000-0005-0000-0000-00005F000000}"/>
    <cellStyle name="60% - Accent3" xfId="273" xr:uid="{00000000-0005-0000-0000-000060000000}"/>
    <cellStyle name="60% - Accent4" xfId="274" xr:uid="{00000000-0005-0000-0000-000061000000}"/>
    <cellStyle name="60% - Accent5" xfId="275" xr:uid="{00000000-0005-0000-0000-000062000000}"/>
    <cellStyle name="60% - Accent6" xfId="276" xr:uid="{00000000-0005-0000-0000-000063000000}"/>
    <cellStyle name="60% - Énfasis1 2" xfId="277" xr:uid="{00000000-0005-0000-0000-000064000000}"/>
    <cellStyle name="60% - Énfasis1 2 2" xfId="278" xr:uid="{00000000-0005-0000-0000-000065000000}"/>
    <cellStyle name="60% - Énfasis1 3" xfId="279" xr:uid="{00000000-0005-0000-0000-000066000000}"/>
    <cellStyle name="60% - Énfasis1 4" xfId="280" xr:uid="{00000000-0005-0000-0000-000067000000}"/>
    <cellStyle name="60% - Énfasis2 2" xfId="281" xr:uid="{00000000-0005-0000-0000-000068000000}"/>
    <cellStyle name="60% - Énfasis2 2 2" xfId="282" xr:uid="{00000000-0005-0000-0000-000069000000}"/>
    <cellStyle name="60% - Énfasis2 3" xfId="283" xr:uid="{00000000-0005-0000-0000-00006A000000}"/>
    <cellStyle name="60% - Énfasis2 4" xfId="284" xr:uid="{00000000-0005-0000-0000-00006B000000}"/>
    <cellStyle name="60% - Énfasis3 2" xfId="285" xr:uid="{00000000-0005-0000-0000-00006C000000}"/>
    <cellStyle name="60% - Énfasis3 2 2" xfId="286" xr:uid="{00000000-0005-0000-0000-00006D000000}"/>
    <cellStyle name="60% - Énfasis3 3" xfId="287" xr:uid="{00000000-0005-0000-0000-00006E000000}"/>
    <cellStyle name="60% - Énfasis3 4" xfId="288" xr:uid="{00000000-0005-0000-0000-00006F000000}"/>
    <cellStyle name="60% - Énfasis4 2" xfId="289" xr:uid="{00000000-0005-0000-0000-000070000000}"/>
    <cellStyle name="60% - Énfasis4 2 2" xfId="290" xr:uid="{00000000-0005-0000-0000-000071000000}"/>
    <cellStyle name="60% - Énfasis4 3" xfId="291" xr:uid="{00000000-0005-0000-0000-000072000000}"/>
    <cellStyle name="60% - Énfasis4 4" xfId="292" xr:uid="{00000000-0005-0000-0000-000073000000}"/>
    <cellStyle name="60% - Énfasis5 2" xfId="293" xr:uid="{00000000-0005-0000-0000-000074000000}"/>
    <cellStyle name="60% - Énfasis5 2 2" xfId="294" xr:uid="{00000000-0005-0000-0000-000075000000}"/>
    <cellStyle name="60% - Énfasis5 3" xfId="295" xr:uid="{00000000-0005-0000-0000-000076000000}"/>
    <cellStyle name="60% - Énfasis5 4" xfId="296" xr:uid="{00000000-0005-0000-0000-000077000000}"/>
    <cellStyle name="60% - Énfasis6 2" xfId="297" xr:uid="{00000000-0005-0000-0000-000078000000}"/>
    <cellStyle name="60% - Énfasis6 2 2" xfId="298" xr:uid="{00000000-0005-0000-0000-000079000000}"/>
    <cellStyle name="60% - Énfasis6 3" xfId="299" xr:uid="{00000000-0005-0000-0000-00007A000000}"/>
    <cellStyle name="60% - Énfasis6 4" xfId="300" xr:uid="{00000000-0005-0000-0000-00007B000000}"/>
    <cellStyle name="Accent1" xfId="301" xr:uid="{00000000-0005-0000-0000-00007C000000}"/>
    <cellStyle name="Accent2" xfId="302" xr:uid="{00000000-0005-0000-0000-00007D000000}"/>
    <cellStyle name="Accent3" xfId="303" xr:uid="{00000000-0005-0000-0000-00007E000000}"/>
    <cellStyle name="Accent4" xfId="304" xr:uid="{00000000-0005-0000-0000-00007F000000}"/>
    <cellStyle name="Accent5" xfId="305" xr:uid="{00000000-0005-0000-0000-000080000000}"/>
    <cellStyle name="Accent6" xfId="306" xr:uid="{00000000-0005-0000-0000-000081000000}"/>
    <cellStyle name="Bad" xfId="307" xr:uid="{00000000-0005-0000-0000-000082000000}"/>
    <cellStyle name="Buena 2" xfId="308" xr:uid="{00000000-0005-0000-0000-000083000000}"/>
    <cellStyle name="Buena 2 2" xfId="309" xr:uid="{00000000-0005-0000-0000-000084000000}"/>
    <cellStyle name="Buena 3" xfId="310" xr:uid="{00000000-0005-0000-0000-000085000000}"/>
    <cellStyle name="Buena 4" xfId="311" xr:uid="{00000000-0005-0000-0000-000086000000}"/>
    <cellStyle name="Calculation" xfId="312" xr:uid="{00000000-0005-0000-0000-000087000000}"/>
    <cellStyle name="Cálculo 2" xfId="313" xr:uid="{00000000-0005-0000-0000-000088000000}"/>
    <cellStyle name="Cálculo 2 2" xfId="314" xr:uid="{00000000-0005-0000-0000-000089000000}"/>
    <cellStyle name="Cálculo 3" xfId="315" xr:uid="{00000000-0005-0000-0000-00008A000000}"/>
    <cellStyle name="Cálculo 4" xfId="316" xr:uid="{00000000-0005-0000-0000-00008B000000}"/>
    <cellStyle name="Celda de comprobación 2" xfId="317" xr:uid="{00000000-0005-0000-0000-00008C000000}"/>
    <cellStyle name="Celda de comprobación 2 2" xfId="318" xr:uid="{00000000-0005-0000-0000-00008D000000}"/>
    <cellStyle name="Celda de comprobación 3" xfId="319" xr:uid="{00000000-0005-0000-0000-00008E000000}"/>
    <cellStyle name="Celda de comprobación 4" xfId="320" xr:uid="{00000000-0005-0000-0000-00008F000000}"/>
    <cellStyle name="Celda vinculada 2" xfId="321" xr:uid="{00000000-0005-0000-0000-000090000000}"/>
    <cellStyle name="Celda vinculada 2 2" xfId="322" xr:uid="{00000000-0005-0000-0000-000091000000}"/>
    <cellStyle name="Celda vinculada 3" xfId="323" xr:uid="{00000000-0005-0000-0000-000092000000}"/>
    <cellStyle name="Celda vinculada 4" xfId="324" xr:uid="{00000000-0005-0000-0000-000093000000}"/>
    <cellStyle name="Encabezado 4 2" xfId="325" xr:uid="{00000000-0005-0000-0000-000094000000}"/>
    <cellStyle name="Encabezado 4 2 2" xfId="326" xr:uid="{00000000-0005-0000-0000-000095000000}"/>
    <cellStyle name="Encabezado 4 3" xfId="327" xr:uid="{00000000-0005-0000-0000-000096000000}"/>
    <cellStyle name="Encabezado 4 4" xfId="328" xr:uid="{00000000-0005-0000-0000-000097000000}"/>
    <cellStyle name="Énfasis1 2" xfId="329" xr:uid="{00000000-0005-0000-0000-000098000000}"/>
    <cellStyle name="Énfasis1 2 2" xfId="330" xr:uid="{00000000-0005-0000-0000-000099000000}"/>
    <cellStyle name="Énfasis1 3" xfId="331" xr:uid="{00000000-0005-0000-0000-00009A000000}"/>
    <cellStyle name="Énfasis1 4" xfId="332" xr:uid="{00000000-0005-0000-0000-00009B000000}"/>
    <cellStyle name="Énfasis2 2" xfId="333" xr:uid="{00000000-0005-0000-0000-00009C000000}"/>
    <cellStyle name="Énfasis2 2 2" xfId="334" xr:uid="{00000000-0005-0000-0000-00009D000000}"/>
    <cellStyle name="Énfasis2 3" xfId="335" xr:uid="{00000000-0005-0000-0000-00009E000000}"/>
    <cellStyle name="Énfasis2 4" xfId="336" xr:uid="{00000000-0005-0000-0000-00009F000000}"/>
    <cellStyle name="Énfasis3 2" xfId="337" xr:uid="{00000000-0005-0000-0000-0000A0000000}"/>
    <cellStyle name="Énfasis3 2 2" xfId="338" xr:uid="{00000000-0005-0000-0000-0000A1000000}"/>
    <cellStyle name="Énfasis3 3" xfId="339" xr:uid="{00000000-0005-0000-0000-0000A2000000}"/>
    <cellStyle name="Énfasis3 4" xfId="340" xr:uid="{00000000-0005-0000-0000-0000A3000000}"/>
    <cellStyle name="Énfasis4 2" xfId="341" xr:uid="{00000000-0005-0000-0000-0000A4000000}"/>
    <cellStyle name="Énfasis4 2 2" xfId="342" xr:uid="{00000000-0005-0000-0000-0000A5000000}"/>
    <cellStyle name="Énfasis4 3" xfId="343" xr:uid="{00000000-0005-0000-0000-0000A6000000}"/>
    <cellStyle name="Énfasis4 4" xfId="344" xr:uid="{00000000-0005-0000-0000-0000A7000000}"/>
    <cellStyle name="Énfasis5 2" xfId="345" xr:uid="{00000000-0005-0000-0000-0000A8000000}"/>
    <cellStyle name="Énfasis5 2 2" xfId="346" xr:uid="{00000000-0005-0000-0000-0000A9000000}"/>
    <cellStyle name="Énfasis5 3" xfId="347" xr:uid="{00000000-0005-0000-0000-0000AA000000}"/>
    <cellStyle name="Énfasis5 4" xfId="348" xr:uid="{00000000-0005-0000-0000-0000AB000000}"/>
    <cellStyle name="Énfasis6 2" xfId="349" xr:uid="{00000000-0005-0000-0000-0000AC000000}"/>
    <cellStyle name="Énfasis6 2 2" xfId="350" xr:uid="{00000000-0005-0000-0000-0000AD000000}"/>
    <cellStyle name="Énfasis6 3" xfId="351" xr:uid="{00000000-0005-0000-0000-0000AE000000}"/>
    <cellStyle name="Énfasis6 4" xfId="352" xr:uid="{00000000-0005-0000-0000-0000AF000000}"/>
    <cellStyle name="Entrada 2" xfId="353" xr:uid="{00000000-0005-0000-0000-0000B0000000}"/>
    <cellStyle name="Entrada 2 2" xfId="354" xr:uid="{00000000-0005-0000-0000-0000B1000000}"/>
    <cellStyle name="Entrada 3" xfId="355" xr:uid="{00000000-0005-0000-0000-0000B2000000}"/>
    <cellStyle name="Entrada 4" xfId="356" xr:uid="{00000000-0005-0000-0000-0000B3000000}"/>
    <cellStyle name="Estilo 1" xfId="357" xr:uid="{00000000-0005-0000-0000-0000B4000000}"/>
    <cellStyle name="Estilo 1 10" xfId="358" xr:uid="{00000000-0005-0000-0000-0000B5000000}"/>
    <cellStyle name="Estilo 1 10 2" xfId="359" xr:uid="{00000000-0005-0000-0000-0000B6000000}"/>
    <cellStyle name="Estilo 1 100" xfId="360" xr:uid="{00000000-0005-0000-0000-0000B7000000}"/>
    <cellStyle name="Estilo 1 101" xfId="361" xr:uid="{00000000-0005-0000-0000-0000B8000000}"/>
    <cellStyle name="Estilo 1 102" xfId="362" xr:uid="{00000000-0005-0000-0000-0000B9000000}"/>
    <cellStyle name="Estilo 1 103" xfId="363" xr:uid="{00000000-0005-0000-0000-0000BA000000}"/>
    <cellStyle name="Estilo 1 11" xfId="364" xr:uid="{00000000-0005-0000-0000-0000BB000000}"/>
    <cellStyle name="Estilo 1 11 2" xfId="365" xr:uid="{00000000-0005-0000-0000-0000BC000000}"/>
    <cellStyle name="Estilo 1 12" xfId="366" xr:uid="{00000000-0005-0000-0000-0000BD000000}"/>
    <cellStyle name="Estilo 1 12 2" xfId="367" xr:uid="{00000000-0005-0000-0000-0000BE000000}"/>
    <cellStyle name="Estilo 1 13" xfId="368" xr:uid="{00000000-0005-0000-0000-0000BF000000}"/>
    <cellStyle name="Estilo 1 13 2" xfId="369" xr:uid="{00000000-0005-0000-0000-0000C0000000}"/>
    <cellStyle name="Estilo 1 14" xfId="370" xr:uid="{00000000-0005-0000-0000-0000C1000000}"/>
    <cellStyle name="Estilo 1 14 2" xfId="371" xr:uid="{00000000-0005-0000-0000-0000C2000000}"/>
    <cellStyle name="Estilo 1 15" xfId="372" xr:uid="{00000000-0005-0000-0000-0000C3000000}"/>
    <cellStyle name="Estilo 1 15 2" xfId="373" xr:uid="{00000000-0005-0000-0000-0000C4000000}"/>
    <cellStyle name="Estilo 1 16" xfId="374" xr:uid="{00000000-0005-0000-0000-0000C5000000}"/>
    <cellStyle name="Estilo 1 16 2" xfId="375" xr:uid="{00000000-0005-0000-0000-0000C6000000}"/>
    <cellStyle name="Estilo 1 17" xfId="376" xr:uid="{00000000-0005-0000-0000-0000C7000000}"/>
    <cellStyle name="Estilo 1 17 2" xfId="377" xr:uid="{00000000-0005-0000-0000-0000C8000000}"/>
    <cellStyle name="Estilo 1 18" xfId="378" xr:uid="{00000000-0005-0000-0000-0000C9000000}"/>
    <cellStyle name="Estilo 1 18 2" xfId="379" xr:uid="{00000000-0005-0000-0000-0000CA000000}"/>
    <cellStyle name="Estilo 1 19" xfId="380" xr:uid="{00000000-0005-0000-0000-0000CB000000}"/>
    <cellStyle name="Estilo 1 19 2" xfId="381" xr:uid="{00000000-0005-0000-0000-0000CC000000}"/>
    <cellStyle name="Estilo 1 2" xfId="382" xr:uid="{00000000-0005-0000-0000-0000CD000000}"/>
    <cellStyle name="Estilo 1 2 2" xfId="383" xr:uid="{00000000-0005-0000-0000-0000CE000000}"/>
    <cellStyle name="Estilo 1 2 3" xfId="384" xr:uid="{00000000-0005-0000-0000-0000CF000000}"/>
    <cellStyle name="Estilo 1 20" xfId="385" xr:uid="{00000000-0005-0000-0000-0000D0000000}"/>
    <cellStyle name="Estilo 1 20 2" xfId="386" xr:uid="{00000000-0005-0000-0000-0000D1000000}"/>
    <cellStyle name="Estilo 1 21" xfId="387" xr:uid="{00000000-0005-0000-0000-0000D2000000}"/>
    <cellStyle name="Estilo 1 21 2" xfId="388" xr:uid="{00000000-0005-0000-0000-0000D3000000}"/>
    <cellStyle name="Estilo 1 22" xfId="389" xr:uid="{00000000-0005-0000-0000-0000D4000000}"/>
    <cellStyle name="Estilo 1 22 2" xfId="390" xr:uid="{00000000-0005-0000-0000-0000D5000000}"/>
    <cellStyle name="Estilo 1 23" xfId="391" xr:uid="{00000000-0005-0000-0000-0000D6000000}"/>
    <cellStyle name="Estilo 1 23 2" xfId="392" xr:uid="{00000000-0005-0000-0000-0000D7000000}"/>
    <cellStyle name="Estilo 1 24" xfId="393" xr:uid="{00000000-0005-0000-0000-0000D8000000}"/>
    <cellStyle name="Estilo 1 24 2" xfId="394" xr:uid="{00000000-0005-0000-0000-0000D9000000}"/>
    <cellStyle name="Estilo 1 25" xfId="395" xr:uid="{00000000-0005-0000-0000-0000DA000000}"/>
    <cellStyle name="Estilo 1 25 2" xfId="396" xr:uid="{00000000-0005-0000-0000-0000DB000000}"/>
    <cellStyle name="Estilo 1 26" xfId="397" xr:uid="{00000000-0005-0000-0000-0000DC000000}"/>
    <cellStyle name="Estilo 1 26 2" xfId="398" xr:uid="{00000000-0005-0000-0000-0000DD000000}"/>
    <cellStyle name="Estilo 1 27" xfId="399" xr:uid="{00000000-0005-0000-0000-0000DE000000}"/>
    <cellStyle name="Estilo 1 27 2" xfId="400" xr:uid="{00000000-0005-0000-0000-0000DF000000}"/>
    <cellStyle name="Estilo 1 28" xfId="401" xr:uid="{00000000-0005-0000-0000-0000E0000000}"/>
    <cellStyle name="Estilo 1 28 2" xfId="402" xr:uid="{00000000-0005-0000-0000-0000E1000000}"/>
    <cellStyle name="Estilo 1 29" xfId="403" xr:uid="{00000000-0005-0000-0000-0000E2000000}"/>
    <cellStyle name="Estilo 1 29 2" xfId="404" xr:uid="{00000000-0005-0000-0000-0000E3000000}"/>
    <cellStyle name="Estilo 1 3" xfId="405" xr:uid="{00000000-0005-0000-0000-0000E4000000}"/>
    <cellStyle name="Estilo 1 3 2" xfId="406" xr:uid="{00000000-0005-0000-0000-0000E5000000}"/>
    <cellStyle name="Estilo 1 3 3" xfId="407" xr:uid="{00000000-0005-0000-0000-0000E6000000}"/>
    <cellStyle name="Estilo 1 30" xfId="408" xr:uid="{00000000-0005-0000-0000-0000E7000000}"/>
    <cellStyle name="Estilo 1 30 2" xfId="409" xr:uid="{00000000-0005-0000-0000-0000E8000000}"/>
    <cellStyle name="Estilo 1 31" xfId="410" xr:uid="{00000000-0005-0000-0000-0000E9000000}"/>
    <cellStyle name="Estilo 1 31 2" xfId="411" xr:uid="{00000000-0005-0000-0000-0000EA000000}"/>
    <cellStyle name="Estilo 1 32" xfId="412" xr:uid="{00000000-0005-0000-0000-0000EB000000}"/>
    <cellStyle name="Estilo 1 32 2" xfId="413" xr:uid="{00000000-0005-0000-0000-0000EC000000}"/>
    <cellStyle name="Estilo 1 33" xfId="414" xr:uid="{00000000-0005-0000-0000-0000ED000000}"/>
    <cellStyle name="Estilo 1 33 2" xfId="415" xr:uid="{00000000-0005-0000-0000-0000EE000000}"/>
    <cellStyle name="Estilo 1 34" xfId="416" xr:uid="{00000000-0005-0000-0000-0000EF000000}"/>
    <cellStyle name="Estilo 1 34 2" xfId="417" xr:uid="{00000000-0005-0000-0000-0000F0000000}"/>
    <cellStyle name="Estilo 1 35" xfId="418" xr:uid="{00000000-0005-0000-0000-0000F1000000}"/>
    <cellStyle name="Estilo 1 35 2" xfId="419" xr:uid="{00000000-0005-0000-0000-0000F2000000}"/>
    <cellStyle name="Estilo 1 36" xfId="420" xr:uid="{00000000-0005-0000-0000-0000F3000000}"/>
    <cellStyle name="Estilo 1 36 2" xfId="421" xr:uid="{00000000-0005-0000-0000-0000F4000000}"/>
    <cellStyle name="Estilo 1 37" xfId="422" xr:uid="{00000000-0005-0000-0000-0000F5000000}"/>
    <cellStyle name="Estilo 1 37 2" xfId="423" xr:uid="{00000000-0005-0000-0000-0000F6000000}"/>
    <cellStyle name="Estilo 1 38" xfId="424" xr:uid="{00000000-0005-0000-0000-0000F7000000}"/>
    <cellStyle name="Estilo 1 38 2" xfId="425" xr:uid="{00000000-0005-0000-0000-0000F8000000}"/>
    <cellStyle name="Estilo 1 39" xfId="426" xr:uid="{00000000-0005-0000-0000-0000F9000000}"/>
    <cellStyle name="Estilo 1 39 2" xfId="427" xr:uid="{00000000-0005-0000-0000-0000FA000000}"/>
    <cellStyle name="Estilo 1 4" xfId="428" xr:uid="{00000000-0005-0000-0000-0000FB000000}"/>
    <cellStyle name="Estilo 1 4 2" xfId="429" xr:uid="{00000000-0005-0000-0000-0000FC000000}"/>
    <cellStyle name="Estilo 1 40" xfId="430" xr:uid="{00000000-0005-0000-0000-0000FD000000}"/>
    <cellStyle name="Estilo 1 40 2" xfId="431" xr:uid="{00000000-0005-0000-0000-0000FE000000}"/>
    <cellStyle name="Estilo 1 41" xfId="432" xr:uid="{00000000-0005-0000-0000-0000FF000000}"/>
    <cellStyle name="Estilo 1 41 2" xfId="433" xr:uid="{00000000-0005-0000-0000-000000010000}"/>
    <cellStyle name="Estilo 1 41 3" xfId="434" xr:uid="{00000000-0005-0000-0000-000001010000}"/>
    <cellStyle name="Estilo 1 42" xfId="435" xr:uid="{00000000-0005-0000-0000-000002010000}"/>
    <cellStyle name="Estilo 1 43" xfId="436" xr:uid="{00000000-0005-0000-0000-000003010000}"/>
    <cellStyle name="Estilo 1 44" xfId="437" xr:uid="{00000000-0005-0000-0000-000004010000}"/>
    <cellStyle name="Estilo 1 45" xfId="438" xr:uid="{00000000-0005-0000-0000-000005010000}"/>
    <cellStyle name="Estilo 1 46" xfId="439" xr:uid="{00000000-0005-0000-0000-000006010000}"/>
    <cellStyle name="Estilo 1 47" xfId="440" xr:uid="{00000000-0005-0000-0000-000007010000}"/>
    <cellStyle name="Estilo 1 48" xfId="441" xr:uid="{00000000-0005-0000-0000-000008010000}"/>
    <cellStyle name="Estilo 1 49" xfId="442" xr:uid="{00000000-0005-0000-0000-000009010000}"/>
    <cellStyle name="Estilo 1 5" xfId="443" xr:uid="{00000000-0005-0000-0000-00000A010000}"/>
    <cellStyle name="Estilo 1 5 2" xfId="444" xr:uid="{00000000-0005-0000-0000-00000B010000}"/>
    <cellStyle name="Estilo 1 50" xfId="445" xr:uid="{00000000-0005-0000-0000-00000C010000}"/>
    <cellStyle name="Estilo 1 51" xfId="446" xr:uid="{00000000-0005-0000-0000-00000D010000}"/>
    <cellStyle name="Estilo 1 52" xfId="447" xr:uid="{00000000-0005-0000-0000-00000E010000}"/>
    <cellStyle name="Estilo 1 53" xfId="448" xr:uid="{00000000-0005-0000-0000-00000F010000}"/>
    <cellStyle name="Estilo 1 54" xfId="449" xr:uid="{00000000-0005-0000-0000-000010010000}"/>
    <cellStyle name="Estilo 1 55" xfId="450" xr:uid="{00000000-0005-0000-0000-000011010000}"/>
    <cellStyle name="Estilo 1 56" xfId="451" xr:uid="{00000000-0005-0000-0000-000012010000}"/>
    <cellStyle name="Estilo 1 57" xfId="452" xr:uid="{00000000-0005-0000-0000-000013010000}"/>
    <cellStyle name="Estilo 1 58" xfId="453" xr:uid="{00000000-0005-0000-0000-000014010000}"/>
    <cellStyle name="Estilo 1 59" xfId="454" xr:uid="{00000000-0005-0000-0000-000015010000}"/>
    <cellStyle name="Estilo 1 6" xfId="455" xr:uid="{00000000-0005-0000-0000-000016010000}"/>
    <cellStyle name="Estilo 1 6 2" xfId="456" xr:uid="{00000000-0005-0000-0000-000017010000}"/>
    <cellStyle name="Estilo 1 60" xfId="457" xr:uid="{00000000-0005-0000-0000-000018010000}"/>
    <cellStyle name="Estilo 1 61" xfId="458" xr:uid="{00000000-0005-0000-0000-000019010000}"/>
    <cellStyle name="Estilo 1 62" xfId="459" xr:uid="{00000000-0005-0000-0000-00001A010000}"/>
    <cellStyle name="Estilo 1 63" xfId="460" xr:uid="{00000000-0005-0000-0000-00001B010000}"/>
    <cellStyle name="Estilo 1 64" xfId="461" xr:uid="{00000000-0005-0000-0000-00001C010000}"/>
    <cellStyle name="Estilo 1 65" xfId="462" xr:uid="{00000000-0005-0000-0000-00001D010000}"/>
    <cellStyle name="Estilo 1 66" xfId="463" xr:uid="{00000000-0005-0000-0000-00001E010000}"/>
    <cellStyle name="Estilo 1 67" xfId="464" xr:uid="{00000000-0005-0000-0000-00001F010000}"/>
    <cellStyle name="Estilo 1 68" xfId="465" xr:uid="{00000000-0005-0000-0000-000020010000}"/>
    <cellStyle name="Estilo 1 69" xfId="466" xr:uid="{00000000-0005-0000-0000-000021010000}"/>
    <cellStyle name="Estilo 1 7" xfId="467" xr:uid="{00000000-0005-0000-0000-000022010000}"/>
    <cellStyle name="Estilo 1 7 2" xfId="468" xr:uid="{00000000-0005-0000-0000-000023010000}"/>
    <cellStyle name="Estilo 1 70" xfId="469" xr:uid="{00000000-0005-0000-0000-000024010000}"/>
    <cellStyle name="Estilo 1 71" xfId="470" xr:uid="{00000000-0005-0000-0000-000025010000}"/>
    <cellStyle name="Estilo 1 72" xfId="471" xr:uid="{00000000-0005-0000-0000-000026010000}"/>
    <cellStyle name="Estilo 1 73" xfId="472" xr:uid="{00000000-0005-0000-0000-000027010000}"/>
    <cellStyle name="Estilo 1 74" xfId="473" xr:uid="{00000000-0005-0000-0000-000028010000}"/>
    <cellStyle name="Estilo 1 75" xfId="474" xr:uid="{00000000-0005-0000-0000-000029010000}"/>
    <cellStyle name="Estilo 1 76" xfId="475" xr:uid="{00000000-0005-0000-0000-00002A010000}"/>
    <cellStyle name="Estilo 1 77" xfId="476" xr:uid="{00000000-0005-0000-0000-00002B010000}"/>
    <cellStyle name="Estilo 1 78" xfId="477" xr:uid="{00000000-0005-0000-0000-00002C010000}"/>
    <cellStyle name="Estilo 1 79" xfId="478" xr:uid="{00000000-0005-0000-0000-00002D010000}"/>
    <cellStyle name="Estilo 1 8" xfId="479" xr:uid="{00000000-0005-0000-0000-00002E010000}"/>
    <cellStyle name="Estilo 1 8 2" xfId="480" xr:uid="{00000000-0005-0000-0000-00002F010000}"/>
    <cellStyle name="Estilo 1 80" xfId="481" xr:uid="{00000000-0005-0000-0000-000030010000}"/>
    <cellStyle name="Estilo 1 81" xfId="482" xr:uid="{00000000-0005-0000-0000-000031010000}"/>
    <cellStyle name="Estilo 1 82" xfId="483" xr:uid="{00000000-0005-0000-0000-000032010000}"/>
    <cellStyle name="Estilo 1 83" xfId="484" xr:uid="{00000000-0005-0000-0000-000033010000}"/>
    <cellStyle name="Estilo 1 84" xfId="485" xr:uid="{00000000-0005-0000-0000-000034010000}"/>
    <cellStyle name="Estilo 1 85" xfId="486" xr:uid="{00000000-0005-0000-0000-000035010000}"/>
    <cellStyle name="Estilo 1 86" xfId="487" xr:uid="{00000000-0005-0000-0000-000036010000}"/>
    <cellStyle name="Estilo 1 87" xfId="488" xr:uid="{00000000-0005-0000-0000-000037010000}"/>
    <cellStyle name="Estilo 1 88" xfId="489" xr:uid="{00000000-0005-0000-0000-000038010000}"/>
    <cellStyle name="Estilo 1 89" xfId="490" xr:uid="{00000000-0005-0000-0000-000039010000}"/>
    <cellStyle name="Estilo 1 9" xfId="491" xr:uid="{00000000-0005-0000-0000-00003A010000}"/>
    <cellStyle name="Estilo 1 9 2" xfId="492" xr:uid="{00000000-0005-0000-0000-00003B010000}"/>
    <cellStyle name="Estilo 1 90" xfId="493" xr:uid="{00000000-0005-0000-0000-00003C010000}"/>
    <cellStyle name="Estilo 1 91" xfId="494" xr:uid="{00000000-0005-0000-0000-00003D010000}"/>
    <cellStyle name="Estilo 1 92" xfId="495" xr:uid="{00000000-0005-0000-0000-00003E010000}"/>
    <cellStyle name="Estilo 1 93" xfId="496" xr:uid="{00000000-0005-0000-0000-00003F010000}"/>
    <cellStyle name="Estilo 1 94" xfId="497" xr:uid="{00000000-0005-0000-0000-000040010000}"/>
    <cellStyle name="Estilo 1 95" xfId="498" xr:uid="{00000000-0005-0000-0000-000041010000}"/>
    <cellStyle name="Estilo 1 96" xfId="499" xr:uid="{00000000-0005-0000-0000-000042010000}"/>
    <cellStyle name="Estilo 1 97" xfId="500" xr:uid="{00000000-0005-0000-0000-000043010000}"/>
    <cellStyle name="Estilo 1 98" xfId="501" xr:uid="{00000000-0005-0000-0000-000044010000}"/>
    <cellStyle name="Estilo 1 99" xfId="502" xr:uid="{00000000-0005-0000-0000-000045010000}"/>
    <cellStyle name="Euro" xfId="503" xr:uid="{00000000-0005-0000-0000-000046010000}"/>
    <cellStyle name="Euro 10" xfId="504" xr:uid="{00000000-0005-0000-0000-000047010000}"/>
    <cellStyle name="Euro 11" xfId="505" xr:uid="{00000000-0005-0000-0000-000048010000}"/>
    <cellStyle name="Euro 12" xfId="506" xr:uid="{00000000-0005-0000-0000-000049010000}"/>
    <cellStyle name="Euro 13" xfId="507" xr:uid="{00000000-0005-0000-0000-00004A010000}"/>
    <cellStyle name="Euro 14" xfId="508" xr:uid="{00000000-0005-0000-0000-00004B010000}"/>
    <cellStyle name="Euro 15" xfId="509" xr:uid="{00000000-0005-0000-0000-00004C010000}"/>
    <cellStyle name="Euro 16" xfId="510" xr:uid="{00000000-0005-0000-0000-00004D010000}"/>
    <cellStyle name="Euro 17" xfId="511" xr:uid="{00000000-0005-0000-0000-00004E010000}"/>
    <cellStyle name="Euro 18" xfId="512" xr:uid="{00000000-0005-0000-0000-00004F010000}"/>
    <cellStyle name="Euro 19" xfId="513" xr:uid="{00000000-0005-0000-0000-000050010000}"/>
    <cellStyle name="Euro 2" xfId="514" xr:uid="{00000000-0005-0000-0000-000051010000}"/>
    <cellStyle name="Euro 2 10" xfId="515" xr:uid="{00000000-0005-0000-0000-000052010000}"/>
    <cellStyle name="Euro 2 11" xfId="516" xr:uid="{00000000-0005-0000-0000-000053010000}"/>
    <cellStyle name="Euro 2 12" xfId="517" xr:uid="{00000000-0005-0000-0000-000054010000}"/>
    <cellStyle name="Euro 2 13" xfId="518" xr:uid="{00000000-0005-0000-0000-000055010000}"/>
    <cellStyle name="Euro 2 14" xfId="519" xr:uid="{00000000-0005-0000-0000-000056010000}"/>
    <cellStyle name="Euro 2 15" xfId="520" xr:uid="{00000000-0005-0000-0000-000057010000}"/>
    <cellStyle name="Euro 2 16" xfId="521" xr:uid="{00000000-0005-0000-0000-000058010000}"/>
    <cellStyle name="Euro 2 17" xfId="522" xr:uid="{00000000-0005-0000-0000-000059010000}"/>
    <cellStyle name="Euro 2 18" xfId="523" xr:uid="{00000000-0005-0000-0000-00005A010000}"/>
    <cellStyle name="Euro 2 19" xfId="524" xr:uid="{00000000-0005-0000-0000-00005B010000}"/>
    <cellStyle name="Euro 2 2" xfId="525" xr:uid="{00000000-0005-0000-0000-00005C010000}"/>
    <cellStyle name="Euro 2 20" xfId="526" xr:uid="{00000000-0005-0000-0000-00005D010000}"/>
    <cellStyle name="Euro 2 21" xfId="527" xr:uid="{00000000-0005-0000-0000-00005E010000}"/>
    <cellStyle name="Euro 2 22" xfId="528" xr:uid="{00000000-0005-0000-0000-00005F010000}"/>
    <cellStyle name="Euro 2 23" xfId="529" xr:uid="{00000000-0005-0000-0000-000060010000}"/>
    <cellStyle name="Euro 2 24" xfId="530" xr:uid="{00000000-0005-0000-0000-000061010000}"/>
    <cellStyle name="Euro 2 25" xfId="531" xr:uid="{00000000-0005-0000-0000-000062010000}"/>
    <cellStyle name="Euro 2 26" xfId="532" xr:uid="{00000000-0005-0000-0000-000063010000}"/>
    <cellStyle name="Euro 2 27" xfId="533" xr:uid="{00000000-0005-0000-0000-000064010000}"/>
    <cellStyle name="Euro 2 28" xfId="534" xr:uid="{00000000-0005-0000-0000-000065010000}"/>
    <cellStyle name="Euro 2 29" xfId="535" xr:uid="{00000000-0005-0000-0000-000066010000}"/>
    <cellStyle name="Euro 2 3" xfId="536" xr:uid="{00000000-0005-0000-0000-000067010000}"/>
    <cellStyle name="Euro 2 30" xfId="537" xr:uid="{00000000-0005-0000-0000-000068010000}"/>
    <cellStyle name="Euro 2 31" xfId="538" xr:uid="{00000000-0005-0000-0000-000069010000}"/>
    <cellStyle name="Euro 2 32" xfId="539" xr:uid="{00000000-0005-0000-0000-00006A010000}"/>
    <cellStyle name="Euro 2 33" xfId="540" xr:uid="{00000000-0005-0000-0000-00006B010000}"/>
    <cellStyle name="Euro 2 34" xfId="541" xr:uid="{00000000-0005-0000-0000-00006C010000}"/>
    <cellStyle name="Euro 2 35" xfId="542" xr:uid="{00000000-0005-0000-0000-00006D010000}"/>
    <cellStyle name="Euro 2 36" xfId="543" xr:uid="{00000000-0005-0000-0000-00006E010000}"/>
    <cellStyle name="Euro 2 37" xfId="544" xr:uid="{00000000-0005-0000-0000-00006F010000}"/>
    <cellStyle name="Euro 2 38" xfId="545" xr:uid="{00000000-0005-0000-0000-000070010000}"/>
    <cellStyle name="Euro 2 39" xfId="546" xr:uid="{00000000-0005-0000-0000-000071010000}"/>
    <cellStyle name="Euro 2 4" xfId="547" xr:uid="{00000000-0005-0000-0000-000072010000}"/>
    <cellStyle name="Euro 2 40" xfId="548" xr:uid="{00000000-0005-0000-0000-000073010000}"/>
    <cellStyle name="Euro 2 41" xfId="549" xr:uid="{00000000-0005-0000-0000-000074010000}"/>
    <cellStyle name="Euro 2 42" xfId="550" xr:uid="{00000000-0005-0000-0000-000075010000}"/>
    <cellStyle name="Euro 2 43" xfId="551" xr:uid="{00000000-0005-0000-0000-000076010000}"/>
    <cellStyle name="Euro 2 44" xfId="552" xr:uid="{00000000-0005-0000-0000-000077010000}"/>
    <cellStyle name="Euro 2 45" xfId="553" xr:uid="{00000000-0005-0000-0000-000078010000}"/>
    <cellStyle name="Euro 2 46" xfId="554" xr:uid="{00000000-0005-0000-0000-000079010000}"/>
    <cellStyle name="Euro 2 47" xfId="555" xr:uid="{00000000-0005-0000-0000-00007A010000}"/>
    <cellStyle name="Euro 2 48" xfId="556" xr:uid="{00000000-0005-0000-0000-00007B010000}"/>
    <cellStyle name="Euro 2 49" xfId="557" xr:uid="{00000000-0005-0000-0000-00007C010000}"/>
    <cellStyle name="Euro 2 5" xfId="558" xr:uid="{00000000-0005-0000-0000-00007D010000}"/>
    <cellStyle name="Euro 2 50" xfId="559" xr:uid="{00000000-0005-0000-0000-00007E010000}"/>
    <cellStyle name="Euro 2 51" xfId="560" xr:uid="{00000000-0005-0000-0000-00007F010000}"/>
    <cellStyle name="Euro 2 52" xfId="561" xr:uid="{00000000-0005-0000-0000-000080010000}"/>
    <cellStyle name="Euro 2 53" xfId="562" xr:uid="{00000000-0005-0000-0000-000081010000}"/>
    <cellStyle name="Euro 2 54" xfId="563" xr:uid="{00000000-0005-0000-0000-000082010000}"/>
    <cellStyle name="Euro 2 55" xfId="564" xr:uid="{00000000-0005-0000-0000-000083010000}"/>
    <cellStyle name="Euro 2 56" xfId="565" xr:uid="{00000000-0005-0000-0000-000084010000}"/>
    <cellStyle name="Euro 2 57" xfId="566" xr:uid="{00000000-0005-0000-0000-000085010000}"/>
    <cellStyle name="Euro 2 58" xfId="567" xr:uid="{00000000-0005-0000-0000-000086010000}"/>
    <cellStyle name="Euro 2 59" xfId="568" xr:uid="{00000000-0005-0000-0000-000087010000}"/>
    <cellStyle name="Euro 2 6" xfId="569" xr:uid="{00000000-0005-0000-0000-000088010000}"/>
    <cellStyle name="Euro 2 60" xfId="570" xr:uid="{00000000-0005-0000-0000-000089010000}"/>
    <cellStyle name="Euro 2 61" xfId="571" xr:uid="{00000000-0005-0000-0000-00008A010000}"/>
    <cellStyle name="Euro 2 62" xfId="572" xr:uid="{00000000-0005-0000-0000-00008B010000}"/>
    <cellStyle name="Euro 2 63" xfId="573" xr:uid="{00000000-0005-0000-0000-00008C010000}"/>
    <cellStyle name="Euro 2 64" xfId="574" xr:uid="{00000000-0005-0000-0000-00008D010000}"/>
    <cellStyle name="Euro 2 65" xfId="575" xr:uid="{00000000-0005-0000-0000-00008E010000}"/>
    <cellStyle name="Euro 2 7" xfId="576" xr:uid="{00000000-0005-0000-0000-00008F010000}"/>
    <cellStyle name="Euro 2 8" xfId="577" xr:uid="{00000000-0005-0000-0000-000090010000}"/>
    <cellStyle name="Euro 2 9" xfId="578" xr:uid="{00000000-0005-0000-0000-000091010000}"/>
    <cellStyle name="Euro 20" xfId="579" xr:uid="{00000000-0005-0000-0000-000092010000}"/>
    <cellStyle name="Euro 21" xfId="580" xr:uid="{00000000-0005-0000-0000-000093010000}"/>
    <cellStyle name="Euro 22" xfId="581" xr:uid="{00000000-0005-0000-0000-000094010000}"/>
    <cellStyle name="Euro 23" xfId="582" xr:uid="{00000000-0005-0000-0000-000095010000}"/>
    <cellStyle name="Euro 24" xfId="583" xr:uid="{00000000-0005-0000-0000-000096010000}"/>
    <cellStyle name="Euro 25" xfId="584" xr:uid="{00000000-0005-0000-0000-000097010000}"/>
    <cellStyle name="Euro 26" xfId="585" xr:uid="{00000000-0005-0000-0000-000098010000}"/>
    <cellStyle name="Euro 27" xfId="586" xr:uid="{00000000-0005-0000-0000-000099010000}"/>
    <cellStyle name="Euro 28" xfId="587" xr:uid="{00000000-0005-0000-0000-00009A010000}"/>
    <cellStyle name="Euro 29" xfId="588" xr:uid="{00000000-0005-0000-0000-00009B010000}"/>
    <cellStyle name="Euro 3" xfId="589" xr:uid="{00000000-0005-0000-0000-00009C010000}"/>
    <cellStyle name="Euro 3 2" xfId="590" xr:uid="{00000000-0005-0000-0000-00009D010000}"/>
    <cellStyle name="Euro 3 3" xfId="591" xr:uid="{00000000-0005-0000-0000-00009E010000}"/>
    <cellStyle name="Euro 3 4" xfId="592" xr:uid="{00000000-0005-0000-0000-00009F010000}"/>
    <cellStyle name="Euro 30" xfId="593" xr:uid="{00000000-0005-0000-0000-0000A0010000}"/>
    <cellStyle name="Euro 31" xfId="594" xr:uid="{00000000-0005-0000-0000-0000A1010000}"/>
    <cellStyle name="Euro 32" xfId="595" xr:uid="{00000000-0005-0000-0000-0000A2010000}"/>
    <cellStyle name="Euro 33" xfId="596" xr:uid="{00000000-0005-0000-0000-0000A3010000}"/>
    <cellStyle name="Euro 34" xfId="597" xr:uid="{00000000-0005-0000-0000-0000A4010000}"/>
    <cellStyle name="Euro 35" xfId="598" xr:uid="{00000000-0005-0000-0000-0000A5010000}"/>
    <cellStyle name="Euro 4" xfId="599" xr:uid="{00000000-0005-0000-0000-0000A6010000}"/>
    <cellStyle name="Euro 5" xfId="600" xr:uid="{00000000-0005-0000-0000-0000A7010000}"/>
    <cellStyle name="Euro 6" xfId="601" xr:uid="{00000000-0005-0000-0000-0000A8010000}"/>
    <cellStyle name="Euro 7" xfId="602" xr:uid="{00000000-0005-0000-0000-0000A9010000}"/>
    <cellStyle name="Euro 8" xfId="603" xr:uid="{00000000-0005-0000-0000-0000AA010000}"/>
    <cellStyle name="Euro 9" xfId="604" xr:uid="{00000000-0005-0000-0000-0000AB010000}"/>
    <cellStyle name="Explanatory Text" xfId="605" xr:uid="{00000000-0005-0000-0000-0000AC010000}"/>
    <cellStyle name="Heading 1" xfId="606" xr:uid="{00000000-0005-0000-0000-0000AD010000}"/>
    <cellStyle name="Heading 2" xfId="607" xr:uid="{00000000-0005-0000-0000-0000AE010000}"/>
    <cellStyle name="Heading 3" xfId="608" xr:uid="{00000000-0005-0000-0000-0000AF010000}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" xfId="77" builtinId="8" hidden="1"/>
    <cellStyle name="Hipervínculo" xfId="79" builtinId="8" hidden="1"/>
    <cellStyle name="Hipervínculo" xfId="81" builtinId="8" hidden="1"/>
    <cellStyle name="Hipervínculo" xfId="83" builtinId="8" hidden="1"/>
    <cellStyle name="Hipervínculo" xfId="85" builtinId="8" hidden="1"/>
    <cellStyle name="Hipervínculo" xfId="87" builtinId="8" hidden="1"/>
    <cellStyle name="Hipervínculo" xfId="89" builtinId="8" hidden="1"/>
    <cellStyle name="Hipervínculo" xfId="91" builtinId="8" hidden="1"/>
    <cellStyle name="Hipervínculo" xfId="93" builtinId="8" hidden="1"/>
    <cellStyle name="Hipervínculo" xfId="95" builtinId="8" hidden="1"/>
    <cellStyle name="Hipervínculo" xfId="97" builtinId="8" hidden="1"/>
    <cellStyle name="Hipervínculo" xfId="99" builtinId="8" hidden="1"/>
    <cellStyle name="Hipervínculo" xfId="101" builtinId="8" hidden="1"/>
    <cellStyle name="Hipervínculo" xfId="103" builtinId="8" hidden="1"/>
    <cellStyle name="Hipervínculo" xfId="105" builtinId="8" hidden="1"/>
    <cellStyle name="Hipervínculo" xfId="107" builtinId="8" hidden="1"/>
    <cellStyle name="Hipervínculo" xfId="109" builtinId="8" hidden="1"/>
    <cellStyle name="Hipervínculo" xfId="111" builtinId="8" hidden="1"/>
    <cellStyle name="Hipervínculo" xfId="113" builtinId="8" hidden="1"/>
    <cellStyle name="Hipervínculo" xfId="115" builtinId="8" hidden="1"/>
    <cellStyle name="Hipervínculo" xfId="117" builtinId="8" hidden="1"/>
    <cellStyle name="Hipervínculo" xfId="119" builtinId="8" hidden="1"/>
    <cellStyle name="Hipervínculo" xfId="121" builtinId="8" hidden="1"/>
    <cellStyle name="Hipervínculo" xfId="123" builtinId="8" hidden="1"/>
    <cellStyle name="Hipervínculo" xfId="125" builtinId="8" hidden="1"/>
    <cellStyle name="Hipervínculo" xfId="127" builtinId="8" hidden="1"/>
    <cellStyle name="Hipervínculo" xfId="129" builtinId="8" hidden="1"/>
    <cellStyle name="Hipervínculo" xfId="131" builtinId="8" hidden="1"/>
    <cellStyle name="Hipervínculo" xfId="133" builtinId="8" hidden="1"/>
    <cellStyle name="Hipervínculo" xfId="135" builtinId="8" hidden="1"/>
    <cellStyle name="Hipervínculo" xfId="137" builtinId="8" hidden="1"/>
    <cellStyle name="Hipervínculo" xfId="139" builtinId="8" hidden="1"/>
    <cellStyle name="Hipervínculo" xfId="141" builtinId="8" hidden="1"/>
    <cellStyle name="Hipervínculo" xfId="143" builtinId="8" hidden="1"/>
    <cellStyle name="Hipervínculo" xfId="145" builtinId="8" hidden="1"/>
    <cellStyle name="Hipervínculo" xfId="147" builtinId="8" hidden="1"/>
    <cellStyle name="Hipervínculo" xfId="149" builtinId="8" hidden="1"/>
    <cellStyle name="Hipervínculo" xfId="151" builtinId="8" hidden="1"/>
    <cellStyle name="Hipervínculo" xfId="153" builtinId="8" hidden="1"/>
    <cellStyle name="Hipervínculo" xfId="155" builtinId="8" hidden="1"/>
    <cellStyle name="Hipervínculo" xfId="157" builtinId="8" hidden="1"/>
    <cellStyle name="Hipervínculo" xfId="159" builtinId="8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Hipervínculo visitado" xfId="78" builtinId="9" hidden="1"/>
    <cellStyle name="Hipervínculo visitado" xfId="80" builtinId="9" hidden="1"/>
    <cellStyle name="Hipervínculo visitado" xfId="82" builtinId="9" hidden="1"/>
    <cellStyle name="Hipervínculo visitado" xfId="84" builtinId="9" hidden="1"/>
    <cellStyle name="Hipervínculo visitado" xfId="86" builtinId="9" hidden="1"/>
    <cellStyle name="Hipervínculo visitado" xfId="88" builtinId="9" hidden="1"/>
    <cellStyle name="Hipervínculo visitado" xfId="90" builtinId="9" hidden="1"/>
    <cellStyle name="Hipervínculo visitado" xfId="92" builtinId="9" hidden="1"/>
    <cellStyle name="Hipervínculo visitado" xfId="94" builtinId="9" hidden="1"/>
    <cellStyle name="Hipervínculo visitado" xfId="96" builtinId="9" hidden="1"/>
    <cellStyle name="Hipervínculo visitado" xfId="98" builtinId="9" hidden="1"/>
    <cellStyle name="Hipervínculo visitado" xfId="100" builtinId="9" hidden="1"/>
    <cellStyle name="Hipervínculo visitado" xfId="102" builtinId="9" hidden="1"/>
    <cellStyle name="Hipervínculo visitado" xfId="104" builtinId="9" hidden="1"/>
    <cellStyle name="Hipervínculo visitado" xfId="106" builtinId="9" hidden="1"/>
    <cellStyle name="Hipervínculo visitado" xfId="108" builtinId="9" hidden="1"/>
    <cellStyle name="Hipervínculo visitado" xfId="110" builtinId="9" hidden="1"/>
    <cellStyle name="Hipervínculo visitado" xfId="112" builtinId="9" hidden="1"/>
    <cellStyle name="Hipervínculo visitado" xfId="114" builtinId="9" hidden="1"/>
    <cellStyle name="Hipervínculo visitado" xfId="116" builtinId="9" hidden="1"/>
    <cellStyle name="Hipervínculo visitado" xfId="118" builtinId="9" hidden="1"/>
    <cellStyle name="Hipervínculo visitado" xfId="120" builtinId="9" hidden="1"/>
    <cellStyle name="Hipervínculo visitado" xfId="122" builtinId="9" hidden="1"/>
    <cellStyle name="Hipervínculo visitado" xfId="124" builtinId="9" hidden="1"/>
    <cellStyle name="Hipervínculo visitado" xfId="126" builtinId="9" hidden="1"/>
    <cellStyle name="Hipervínculo visitado" xfId="128" builtinId="9" hidden="1"/>
    <cellStyle name="Hipervínculo visitado" xfId="130" builtinId="9" hidden="1"/>
    <cellStyle name="Hipervínculo visitado" xfId="132" builtinId="9" hidden="1"/>
    <cellStyle name="Hipervínculo visitado" xfId="134" builtinId="9" hidden="1"/>
    <cellStyle name="Hipervínculo visitado" xfId="136" builtinId="9" hidden="1"/>
    <cellStyle name="Hipervínculo visitado" xfId="138" builtinId="9" hidden="1"/>
    <cellStyle name="Hipervínculo visitado" xfId="140" builtinId="9" hidden="1"/>
    <cellStyle name="Hipervínculo visitado" xfId="142" builtinId="9" hidden="1"/>
    <cellStyle name="Hipervínculo visitado" xfId="144" builtinId="9" hidden="1"/>
    <cellStyle name="Hipervínculo visitado" xfId="146" builtinId="9" hidden="1"/>
    <cellStyle name="Hipervínculo visitado" xfId="148" builtinId="9" hidden="1"/>
    <cellStyle name="Hipervínculo visitado" xfId="150" builtinId="9" hidden="1"/>
    <cellStyle name="Hipervínculo visitado" xfId="152" builtinId="9" hidden="1"/>
    <cellStyle name="Hipervínculo visitado" xfId="154" builtinId="9" hidden="1"/>
    <cellStyle name="Hipervínculo visitado" xfId="156" builtinId="9" hidden="1"/>
    <cellStyle name="Hipervínculo visitado" xfId="158" builtinId="9" hidden="1"/>
    <cellStyle name="Hipervínculo visitado" xfId="160" builtinId="9" hidden="1"/>
    <cellStyle name="Incorrecto 2" xfId="609" xr:uid="{00000000-0005-0000-0000-00004E020000}"/>
    <cellStyle name="Incorrecto 2 2" xfId="610" xr:uid="{00000000-0005-0000-0000-00004F020000}"/>
    <cellStyle name="Incorrecto 3" xfId="611" xr:uid="{00000000-0005-0000-0000-000050020000}"/>
    <cellStyle name="Incorrecto 4" xfId="612" xr:uid="{00000000-0005-0000-0000-000051020000}"/>
    <cellStyle name="Millares" xfId="1" builtinId="3"/>
    <cellStyle name="Millares [0]" xfId="2" builtinId="6"/>
    <cellStyle name="Millares [0] 2" xfId="615" xr:uid="{00000000-0005-0000-0000-000054020000}"/>
    <cellStyle name="Millares [0] 2 3" xfId="2241" xr:uid="{B337DAED-555F-4CE9-BFC6-CB9A6B763E4B}"/>
    <cellStyle name="Millares [0] 3" xfId="616" xr:uid="{00000000-0005-0000-0000-000055020000}"/>
    <cellStyle name="Millares [0] 4" xfId="614" xr:uid="{00000000-0005-0000-0000-000056020000}"/>
    <cellStyle name="Millares [0] 4 2" xfId="2187" xr:uid="{00000000-0005-0000-0000-000057020000}"/>
    <cellStyle name="Millares [0] 5" xfId="2175" xr:uid="{00000000-0005-0000-0000-000058020000}"/>
    <cellStyle name="Millares 10" xfId="617" xr:uid="{00000000-0005-0000-0000-000059020000}"/>
    <cellStyle name="Millares 10 2" xfId="618" xr:uid="{00000000-0005-0000-0000-00005A020000}"/>
    <cellStyle name="Millares 10 3" xfId="619" xr:uid="{00000000-0005-0000-0000-00005B020000}"/>
    <cellStyle name="Millares 10 3 2" xfId="2180" xr:uid="{00000000-0005-0000-0000-00005C020000}"/>
    <cellStyle name="Millares 11" xfId="620" xr:uid="{00000000-0005-0000-0000-00005D020000}"/>
    <cellStyle name="Millares 11 2" xfId="621" xr:uid="{00000000-0005-0000-0000-00005E020000}"/>
    <cellStyle name="Millares 12" xfId="622" xr:uid="{00000000-0005-0000-0000-00005F020000}"/>
    <cellStyle name="Millares 12 2" xfId="623" xr:uid="{00000000-0005-0000-0000-000060020000}"/>
    <cellStyle name="Millares 13" xfId="624" xr:uid="{00000000-0005-0000-0000-000061020000}"/>
    <cellStyle name="Millares 13 2" xfId="625" xr:uid="{00000000-0005-0000-0000-000062020000}"/>
    <cellStyle name="Millares 13 3" xfId="626" xr:uid="{00000000-0005-0000-0000-000063020000}"/>
    <cellStyle name="Millares 14" xfId="627" xr:uid="{00000000-0005-0000-0000-000064020000}"/>
    <cellStyle name="Millares 14 2" xfId="628" xr:uid="{00000000-0005-0000-0000-000065020000}"/>
    <cellStyle name="Millares 14 3" xfId="629" xr:uid="{00000000-0005-0000-0000-000066020000}"/>
    <cellStyle name="Millares 15" xfId="630" xr:uid="{00000000-0005-0000-0000-000067020000}"/>
    <cellStyle name="Millares 15 2" xfId="631" xr:uid="{00000000-0005-0000-0000-000068020000}"/>
    <cellStyle name="Millares 16" xfId="632" xr:uid="{00000000-0005-0000-0000-000069020000}"/>
    <cellStyle name="Millares 16 2" xfId="633" xr:uid="{00000000-0005-0000-0000-00006A020000}"/>
    <cellStyle name="Millares 17" xfId="634" xr:uid="{00000000-0005-0000-0000-00006B020000}"/>
    <cellStyle name="Millares 17 2" xfId="635" xr:uid="{00000000-0005-0000-0000-00006C020000}"/>
    <cellStyle name="Millares 18" xfId="636" xr:uid="{00000000-0005-0000-0000-00006D020000}"/>
    <cellStyle name="Millares 18 2" xfId="637" xr:uid="{00000000-0005-0000-0000-00006E020000}"/>
    <cellStyle name="Millares 19" xfId="638" xr:uid="{00000000-0005-0000-0000-00006F020000}"/>
    <cellStyle name="Millares 19 2" xfId="639" xr:uid="{00000000-0005-0000-0000-000070020000}"/>
    <cellStyle name="Millares 2" xfId="162" xr:uid="{00000000-0005-0000-0000-000071020000}"/>
    <cellStyle name="Millares 2 10" xfId="641" xr:uid="{00000000-0005-0000-0000-000072020000}"/>
    <cellStyle name="Millares 2 11" xfId="642" xr:uid="{00000000-0005-0000-0000-000073020000}"/>
    <cellStyle name="Millares 2 12" xfId="643" xr:uid="{00000000-0005-0000-0000-000074020000}"/>
    <cellStyle name="Millares 2 12 2" xfId="644" xr:uid="{00000000-0005-0000-0000-000075020000}"/>
    <cellStyle name="Millares 2 13" xfId="645" xr:uid="{00000000-0005-0000-0000-000076020000}"/>
    <cellStyle name="Millares 2 14" xfId="646" xr:uid="{00000000-0005-0000-0000-000077020000}"/>
    <cellStyle name="Millares 2 15" xfId="647" xr:uid="{00000000-0005-0000-0000-000078020000}"/>
    <cellStyle name="Millares 2 16" xfId="648" xr:uid="{00000000-0005-0000-0000-000079020000}"/>
    <cellStyle name="Millares 2 17" xfId="649" xr:uid="{00000000-0005-0000-0000-00007A020000}"/>
    <cellStyle name="Millares 2 18" xfId="650" xr:uid="{00000000-0005-0000-0000-00007B020000}"/>
    <cellStyle name="Millares 2 19" xfId="651" xr:uid="{00000000-0005-0000-0000-00007C020000}"/>
    <cellStyle name="Millares 2 2" xfId="652" xr:uid="{00000000-0005-0000-0000-00007D020000}"/>
    <cellStyle name="Millares 2 2 2" xfId="653" xr:uid="{00000000-0005-0000-0000-00007E020000}"/>
    <cellStyle name="Millares 2 2 2 2" xfId="654" xr:uid="{00000000-0005-0000-0000-00007F020000}"/>
    <cellStyle name="Millares 2 2 3" xfId="655" xr:uid="{00000000-0005-0000-0000-000080020000}"/>
    <cellStyle name="Millares 2 20" xfId="656" xr:uid="{00000000-0005-0000-0000-000081020000}"/>
    <cellStyle name="Millares 2 21" xfId="657" xr:uid="{00000000-0005-0000-0000-000082020000}"/>
    <cellStyle name="Millares 2 22" xfId="658" xr:uid="{00000000-0005-0000-0000-000083020000}"/>
    <cellStyle name="Millares 2 23" xfId="659" xr:uid="{00000000-0005-0000-0000-000084020000}"/>
    <cellStyle name="Millares 2 24" xfId="660" xr:uid="{00000000-0005-0000-0000-000085020000}"/>
    <cellStyle name="Millares 2 25" xfId="661" xr:uid="{00000000-0005-0000-0000-000086020000}"/>
    <cellStyle name="Millares 2 26" xfId="662" xr:uid="{00000000-0005-0000-0000-000087020000}"/>
    <cellStyle name="Millares 2 27" xfId="663" xr:uid="{00000000-0005-0000-0000-000088020000}"/>
    <cellStyle name="Millares 2 28" xfId="664" xr:uid="{00000000-0005-0000-0000-000089020000}"/>
    <cellStyle name="Millares 2 29" xfId="665" xr:uid="{00000000-0005-0000-0000-00008A020000}"/>
    <cellStyle name="Millares 2 3" xfId="666" xr:uid="{00000000-0005-0000-0000-00008B020000}"/>
    <cellStyle name="Millares 2 30" xfId="667" xr:uid="{00000000-0005-0000-0000-00008C020000}"/>
    <cellStyle name="Millares 2 31" xfId="668" xr:uid="{00000000-0005-0000-0000-00008D020000}"/>
    <cellStyle name="Millares 2 32" xfId="669" xr:uid="{00000000-0005-0000-0000-00008E020000}"/>
    <cellStyle name="Millares 2 33" xfId="670" xr:uid="{00000000-0005-0000-0000-00008F020000}"/>
    <cellStyle name="Millares 2 34" xfId="671" xr:uid="{00000000-0005-0000-0000-000090020000}"/>
    <cellStyle name="Millares 2 35" xfId="672" xr:uid="{00000000-0005-0000-0000-000091020000}"/>
    <cellStyle name="Millares 2 36" xfId="673" xr:uid="{00000000-0005-0000-0000-000092020000}"/>
    <cellStyle name="Millares 2 37" xfId="674" xr:uid="{00000000-0005-0000-0000-000093020000}"/>
    <cellStyle name="Millares 2 38" xfId="675" xr:uid="{00000000-0005-0000-0000-000094020000}"/>
    <cellStyle name="Millares 2 39" xfId="676" xr:uid="{00000000-0005-0000-0000-000095020000}"/>
    <cellStyle name="Millares 2 4" xfId="677" xr:uid="{00000000-0005-0000-0000-000096020000}"/>
    <cellStyle name="Millares 2 40" xfId="678" xr:uid="{00000000-0005-0000-0000-000097020000}"/>
    <cellStyle name="Millares 2 41" xfId="679" xr:uid="{00000000-0005-0000-0000-000098020000}"/>
    <cellStyle name="Millares 2 42" xfId="680" xr:uid="{00000000-0005-0000-0000-000099020000}"/>
    <cellStyle name="Millares 2 43" xfId="681" xr:uid="{00000000-0005-0000-0000-00009A020000}"/>
    <cellStyle name="Millares 2 44" xfId="170" xr:uid="{00000000-0005-0000-0000-00009B020000}"/>
    <cellStyle name="Millares 2 45" xfId="682" xr:uid="{00000000-0005-0000-0000-00009C020000}"/>
    <cellStyle name="Millares 2 46" xfId="683" xr:uid="{00000000-0005-0000-0000-00009D020000}"/>
    <cellStyle name="Millares 2 47" xfId="684" xr:uid="{00000000-0005-0000-0000-00009E020000}"/>
    <cellStyle name="Millares 2 48" xfId="685" xr:uid="{00000000-0005-0000-0000-00009F020000}"/>
    <cellStyle name="Millares 2 49" xfId="686" xr:uid="{00000000-0005-0000-0000-0000A0020000}"/>
    <cellStyle name="Millares 2 5" xfId="687" xr:uid="{00000000-0005-0000-0000-0000A1020000}"/>
    <cellStyle name="Millares 2 50" xfId="688" xr:uid="{00000000-0005-0000-0000-0000A2020000}"/>
    <cellStyle name="Millares 2 51" xfId="689" xr:uid="{00000000-0005-0000-0000-0000A3020000}"/>
    <cellStyle name="Millares 2 52" xfId="690" xr:uid="{00000000-0005-0000-0000-0000A4020000}"/>
    <cellStyle name="Millares 2 53" xfId="691" xr:uid="{00000000-0005-0000-0000-0000A5020000}"/>
    <cellStyle name="Millares 2 54" xfId="692" xr:uid="{00000000-0005-0000-0000-0000A6020000}"/>
    <cellStyle name="Millares 2 55" xfId="693" xr:uid="{00000000-0005-0000-0000-0000A7020000}"/>
    <cellStyle name="Millares 2 56" xfId="694" xr:uid="{00000000-0005-0000-0000-0000A8020000}"/>
    <cellStyle name="Millares 2 57" xfId="695" xr:uid="{00000000-0005-0000-0000-0000A9020000}"/>
    <cellStyle name="Millares 2 58" xfId="696" xr:uid="{00000000-0005-0000-0000-0000AA020000}"/>
    <cellStyle name="Millares 2 59" xfId="697" xr:uid="{00000000-0005-0000-0000-0000AB020000}"/>
    <cellStyle name="Millares 2 6" xfId="698" xr:uid="{00000000-0005-0000-0000-0000AC020000}"/>
    <cellStyle name="Millares 2 60" xfId="699" xr:uid="{00000000-0005-0000-0000-0000AD020000}"/>
    <cellStyle name="Millares 2 61" xfId="700" xr:uid="{00000000-0005-0000-0000-0000AE020000}"/>
    <cellStyle name="Millares 2 62" xfId="701" xr:uid="{00000000-0005-0000-0000-0000AF020000}"/>
    <cellStyle name="Millares 2 63" xfId="702" xr:uid="{00000000-0005-0000-0000-0000B0020000}"/>
    <cellStyle name="Millares 2 64" xfId="703" xr:uid="{00000000-0005-0000-0000-0000B1020000}"/>
    <cellStyle name="Millares 2 65" xfId="704" xr:uid="{00000000-0005-0000-0000-0000B2020000}"/>
    <cellStyle name="Millares 2 66" xfId="705" xr:uid="{00000000-0005-0000-0000-0000B3020000}"/>
    <cellStyle name="Millares 2 67" xfId="706" xr:uid="{00000000-0005-0000-0000-0000B4020000}"/>
    <cellStyle name="Millares 2 68" xfId="707" xr:uid="{00000000-0005-0000-0000-0000B5020000}"/>
    <cellStyle name="Millares 2 69" xfId="708" xr:uid="{00000000-0005-0000-0000-0000B6020000}"/>
    <cellStyle name="Millares 2 7" xfId="709" xr:uid="{00000000-0005-0000-0000-0000B7020000}"/>
    <cellStyle name="Millares 2 70" xfId="710" xr:uid="{00000000-0005-0000-0000-0000B8020000}"/>
    <cellStyle name="Millares 2 71" xfId="711" xr:uid="{00000000-0005-0000-0000-0000B9020000}"/>
    <cellStyle name="Millares 2 72" xfId="712" xr:uid="{00000000-0005-0000-0000-0000BA020000}"/>
    <cellStyle name="Millares 2 73" xfId="713" xr:uid="{00000000-0005-0000-0000-0000BB020000}"/>
    <cellStyle name="Millares 2 74" xfId="714" xr:uid="{00000000-0005-0000-0000-0000BC020000}"/>
    <cellStyle name="Millares 2 75" xfId="173" xr:uid="{00000000-0005-0000-0000-0000BD020000}"/>
    <cellStyle name="Millares 2 76" xfId="715" xr:uid="{00000000-0005-0000-0000-0000BE020000}"/>
    <cellStyle name="Millares 2 77" xfId="640" xr:uid="{00000000-0005-0000-0000-0000BF020000}"/>
    <cellStyle name="Millares 2 77 2" xfId="2188" xr:uid="{00000000-0005-0000-0000-0000C0020000}"/>
    <cellStyle name="Millares 2 8" xfId="716" xr:uid="{00000000-0005-0000-0000-0000C1020000}"/>
    <cellStyle name="Millares 2 9" xfId="717" xr:uid="{00000000-0005-0000-0000-0000C2020000}"/>
    <cellStyle name="Millares 20" xfId="718" xr:uid="{00000000-0005-0000-0000-0000C3020000}"/>
    <cellStyle name="Millares 20 2" xfId="719" xr:uid="{00000000-0005-0000-0000-0000C4020000}"/>
    <cellStyle name="Millares 21" xfId="720" xr:uid="{00000000-0005-0000-0000-0000C5020000}"/>
    <cellStyle name="Millares 21 2" xfId="721" xr:uid="{00000000-0005-0000-0000-0000C6020000}"/>
    <cellStyle name="Millares 22" xfId="722" xr:uid="{00000000-0005-0000-0000-0000C7020000}"/>
    <cellStyle name="Millares 22 2" xfId="723" xr:uid="{00000000-0005-0000-0000-0000C8020000}"/>
    <cellStyle name="Millares 23" xfId="724" xr:uid="{00000000-0005-0000-0000-0000C9020000}"/>
    <cellStyle name="Millares 24" xfId="725" xr:uid="{00000000-0005-0000-0000-0000CA020000}"/>
    <cellStyle name="Millares 25" xfId="726" xr:uid="{00000000-0005-0000-0000-0000CB020000}"/>
    <cellStyle name="Millares 26" xfId="727" xr:uid="{00000000-0005-0000-0000-0000CC020000}"/>
    <cellStyle name="Millares 27" xfId="728" xr:uid="{00000000-0005-0000-0000-0000CD020000}"/>
    <cellStyle name="Millares 28" xfId="729" xr:uid="{00000000-0005-0000-0000-0000CE020000}"/>
    <cellStyle name="Millares 29" xfId="730" xr:uid="{00000000-0005-0000-0000-0000CF020000}"/>
    <cellStyle name="Millares 3" xfId="165" xr:uid="{00000000-0005-0000-0000-0000D0020000}"/>
    <cellStyle name="Millares 3 10" xfId="732" xr:uid="{00000000-0005-0000-0000-0000D1020000}"/>
    <cellStyle name="Millares 3 11" xfId="733" xr:uid="{00000000-0005-0000-0000-0000D2020000}"/>
    <cellStyle name="Millares 3 12" xfId="734" xr:uid="{00000000-0005-0000-0000-0000D3020000}"/>
    <cellStyle name="Millares 3 13" xfId="735" xr:uid="{00000000-0005-0000-0000-0000D4020000}"/>
    <cellStyle name="Millares 3 14" xfId="736" xr:uid="{00000000-0005-0000-0000-0000D5020000}"/>
    <cellStyle name="Millares 3 15" xfId="737" xr:uid="{00000000-0005-0000-0000-0000D6020000}"/>
    <cellStyle name="Millares 3 16" xfId="738" xr:uid="{00000000-0005-0000-0000-0000D7020000}"/>
    <cellStyle name="Millares 3 17" xfId="739" xr:uid="{00000000-0005-0000-0000-0000D8020000}"/>
    <cellStyle name="Millares 3 18" xfId="740" xr:uid="{00000000-0005-0000-0000-0000D9020000}"/>
    <cellStyle name="Millares 3 19" xfId="741" xr:uid="{00000000-0005-0000-0000-0000DA020000}"/>
    <cellStyle name="Millares 3 2" xfId="742" xr:uid="{00000000-0005-0000-0000-0000DB020000}"/>
    <cellStyle name="Millares 3 20" xfId="743" xr:uid="{00000000-0005-0000-0000-0000DC020000}"/>
    <cellStyle name="Millares 3 21" xfId="744" xr:uid="{00000000-0005-0000-0000-0000DD020000}"/>
    <cellStyle name="Millares 3 22" xfId="745" xr:uid="{00000000-0005-0000-0000-0000DE020000}"/>
    <cellStyle name="Millares 3 23" xfId="746" xr:uid="{00000000-0005-0000-0000-0000DF020000}"/>
    <cellStyle name="Millares 3 24" xfId="747" xr:uid="{00000000-0005-0000-0000-0000E0020000}"/>
    <cellStyle name="Millares 3 25" xfId="748" xr:uid="{00000000-0005-0000-0000-0000E1020000}"/>
    <cellStyle name="Millares 3 26" xfId="749" xr:uid="{00000000-0005-0000-0000-0000E2020000}"/>
    <cellStyle name="Millares 3 27" xfId="750" xr:uid="{00000000-0005-0000-0000-0000E3020000}"/>
    <cellStyle name="Millares 3 28" xfId="751" xr:uid="{00000000-0005-0000-0000-0000E4020000}"/>
    <cellStyle name="Millares 3 29" xfId="752" xr:uid="{00000000-0005-0000-0000-0000E5020000}"/>
    <cellStyle name="Millares 3 3" xfId="753" xr:uid="{00000000-0005-0000-0000-0000E6020000}"/>
    <cellStyle name="Millares 3 30" xfId="754" xr:uid="{00000000-0005-0000-0000-0000E7020000}"/>
    <cellStyle name="Millares 3 31" xfId="755" xr:uid="{00000000-0005-0000-0000-0000E8020000}"/>
    <cellStyle name="Millares 3 32" xfId="756" xr:uid="{00000000-0005-0000-0000-0000E9020000}"/>
    <cellStyle name="Millares 3 33" xfId="757" xr:uid="{00000000-0005-0000-0000-0000EA020000}"/>
    <cellStyle name="Millares 3 33 2" xfId="758" xr:uid="{00000000-0005-0000-0000-0000EB020000}"/>
    <cellStyle name="Millares 3 34" xfId="759" xr:uid="{00000000-0005-0000-0000-0000EC020000}"/>
    <cellStyle name="Millares 3 35" xfId="760" xr:uid="{00000000-0005-0000-0000-0000ED020000}"/>
    <cellStyle name="Millares 3 36" xfId="761" xr:uid="{00000000-0005-0000-0000-0000EE020000}"/>
    <cellStyle name="Millares 3 37" xfId="762" xr:uid="{00000000-0005-0000-0000-0000EF020000}"/>
    <cellStyle name="Millares 3 38" xfId="763" xr:uid="{00000000-0005-0000-0000-0000F0020000}"/>
    <cellStyle name="Millares 3 39" xfId="764" xr:uid="{00000000-0005-0000-0000-0000F1020000}"/>
    <cellStyle name="Millares 3 4" xfId="765" xr:uid="{00000000-0005-0000-0000-0000F2020000}"/>
    <cellStyle name="Millares 3 40" xfId="766" xr:uid="{00000000-0005-0000-0000-0000F3020000}"/>
    <cellStyle name="Millares 3 41" xfId="767" xr:uid="{00000000-0005-0000-0000-0000F4020000}"/>
    <cellStyle name="Millares 3 42" xfId="768" xr:uid="{00000000-0005-0000-0000-0000F5020000}"/>
    <cellStyle name="Millares 3 43" xfId="769" xr:uid="{00000000-0005-0000-0000-0000F6020000}"/>
    <cellStyle name="Millares 3 44" xfId="770" xr:uid="{00000000-0005-0000-0000-0000F7020000}"/>
    <cellStyle name="Millares 3 45" xfId="771" xr:uid="{00000000-0005-0000-0000-0000F8020000}"/>
    <cellStyle name="Millares 3 46" xfId="772" xr:uid="{00000000-0005-0000-0000-0000F9020000}"/>
    <cellStyle name="Millares 3 47" xfId="773" xr:uid="{00000000-0005-0000-0000-0000FA020000}"/>
    <cellStyle name="Millares 3 48" xfId="774" xr:uid="{00000000-0005-0000-0000-0000FB020000}"/>
    <cellStyle name="Millares 3 49" xfId="775" xr:uid="{00000000-0005-0000-0000-0000FC020000}"/>
    <cellStyle name="Millares 3 5" xfId="776" xr:uid="{00000000-0005-0000-0000-0000FD020000}"/>
    <cellStyle name="Millares 3 50" xfId="777" xr:uid="{00000000-0005-0000-0000-0000FE020000}"/>
    <cellStyle name="Millares 3 51" xfId="778" xr:uid="{00000000-0005-0000-0000-0000FF020000}"/>
    <cellStyle name="Millares 3 52" xfId="779" xr:uid="{00000000-0005-0000-0000-000000030000}"/>
    <cellStyle name="Millares 3 53" xfId="780" xr:uid="{00000000-0005-0000-0000-000001030000}"/>
    <cellStyle name="Millares 3 54" xfId="781" xr:uid="{00000000-0005-0000-0000-000002030000}"/>
    <cellStyle name="Millares 3 55" xfId="782" xr:uid="{00000000-0005-0000-0000-000003030000}"/>
    <cellStyle name="Millares 3 56" xfId="783" xr:uid="{00000000-0005-0000-0000-000004030000}"/>
    <cellStyle name="Millares 3 57" xfId="784" xr:uid="{00000000-0005-0000-0000-000005030000}"/>
    <cellStyle name="Millares 3 58" xfId="785" xr:uid="{00000000-0005-0000-0000-000006030000}"/>
    <cellStyle name="Millares 3 59" xfId="786" xr:uid="{00000000-0005-0000-0000-000007030000}"/>
    <cellStyle name="Millares 3 6" xfId="787" xr:uid="{00000000-0005-0000-0000-000008030000}"/>
    <cellStyle name="Millares 3 60" xfId="788" xr:uid="{00000000-0005-0000-0000-000009030000}"/>
    <cellStyle name="Millares 3 61" xfId="789" xr:uid="{00000000-0005-0000-0000-00000A030000}"/>
    <cellStyle name="Millares 3 62" xfId="790" xr:uid="{00000000-0005-0000-0000-00000B030000}"/>
    <cellStyle name="Millares 3 63" xfId="791" xr:uid="{00000000-0005-0000-0000-00000C030000}"/>
    <cellStyle name="Millares 3 64" xfId="792" xr:uid="{00000000-0005-0000-0000-00000D030000}"/>
    <cellStyle name="Millares 3 65" xfId="793" xr:uid="{00000000-0005-0000-0000-00000E030000}"/>
    <cellStyle name="Millares 3 66" xfId="794" xr:uid="{00000000-0005-0000-0000-00000F030000}"/>
    <cellStyle name="Millares 3 67" xfId="731" xr:uid="{00000000-0005-0000-0000-000010030000}"/>
    <cellStyle name="Millares 3 7" xfId="795" xr:uid="{00000000-0005-0000-0000-000011030000}"/>
    <cellStyle name="Millares 3 8" xfId="796" xr:uid="{00000000-0005-0000-0000-000012030000}"/>
    <cellStyle name="Millares 3 9" xfId="797" xr:uid="{00000000-0005-0000-0000-000013030000}"/>
    <cellStyle name="Millares 30" xfId="798" xr:uid="{00000000-0005-0000-0000-000014030000}"/>
    <cellStyle name="Millares 31" xfId="799" xr:uid="{00000000-0005-0000-0000-000015030000}"/>
    <cellStyle name="Millares 32" xfId="800" xr:uid="{00000000-0005-0000-0000-000016030000}"/>
    <cellStyle name="Millares 33" xfId="801" xr:uid="{00000000-0005-0000-0000-000017030000}"/>
    <cellStyle name="Millares 34" xfId="802" xr:uid="{00000000-0005-0000-0000-000018030000}"/>
    <cellStyle name="Millares 35" xfId="803" xr:uid="{00000000-0005-0000-0000-000019030000}"/>
    <cellStyle name="Millares 36" xfId="804" xr:uid="{00000000-0005-0000-0000-00001A030000}"/>
    <cellStyle name="Millares 37" xfId="805" xr:uid="{00000000-0005-0000-0000-00001B030000}"/>
    <cellStyle name="Millares 38" xfId="806" xr:uid="{00000000-0005-0000-0000-00001C030000}"/>
    <cellStyle name="Millares 39" xfId="807" xr:uid="{00000000-0005-0000-0000-00001D030000}"/>
    <cellStyle name="Millares 39 2" xfId="2189" xr:uid="{00000000-0005-0000-0000-00001E030000}"/>
    <cellStyle name="Millares 4" xfId="808" xr:uid="{00000000-0005-0000-0000-00001F030000}"/>
    <cellStyle name="Millares 4 2" xfId="809" xr:uid="{00000000-0005-0000-0000-000020030000}"/>
    <cellStyle name="Millares 4 3" xfId="810" xr:uid="{00000000-0005-0000-0000-000021030000}"/>
    <cellStyle name="Millares 4 3 2" xfId="811" xr:uid="{00000000-0005-0000-0000-000022030000}"/>
    <cellStyle name="Millares 4 4" xfId="812" xr:uid="{00000000-0005-0000-0000-000023030000}"/>
    <cellStyle name="Millares 40" xfId="613" xr:uid="{00000000-0005-0000-0000-000024030000}"/>
    <cellStyle name="Millares 41" xfId="813" xr:uid="{00000000-0005-0000-0000-000025030000}"/>
    <cellStyle name="Millares 41 10" xfId="814" xr:uid="{00000000-0005-0000-0000-000026030000}"/>
    <cellStyle name="Millares 41 11" xfId="815" xr:uid="{00000000-0005-0000-0000-000027030000}"/>
    <cellStyle name="Millares 41 12" xfId="816" xr:uid="{00000000-0005-0000-0000-000028030000}"/>
    <cellStyle name="Millares 41 13" xfId="817" xr:uid="{00000000-0005-0000-0000-000029030000}"/>
    <cellStyle name="Millares 41 14" xfId="818" xr:uid="{00000000-0005-0000-0000-00002A030000}"/>
    <cellStyle name="Millares 41 15" xfId="819" xr:uid="{00000000-0005-0000-0000-00002B030000}"/>
    <cellStyle name="Millares 41 16" xfId="820" xr:uid="{00000000-0005-0000-0000-00002C030000}"/>
    <cellStyle name="Millares 41 17" xfId="821" xr:uid="{00000000-0005-0000-0000-00002D030000}"/>
    <cellStyle name="Millares 41 18" xfId="822" xr:uid="{00000000-0005-0000-0000-00002E030000}"/>
    <cellStyle name="Millares 41 19" xfId="823" xr:uid="{00000000-0005-0000-0000-00002F030000}"/>
    <cellStyle name="Millares 41 2" xfId="824" xr:uid="{00000000-0005-0000-0000-000030030000}"/>
    <cellStyle name="Millares 41 2 2" xfId="825" xr:uid="{00000000-0005-0000-0000-000031030000}"/>
    <cellStyle name="Millares 41 20" xfId="826" xr:uid="{00000000-0005-0000-0000-000032030000}"/>
    <cellStyle name="Millares 41 21" xfId="827" xr:uid="{00000000-0005-0000-0000-000033030000}"/>
    <cellStyle name="Millares 41 22" xfId="828" xr:uid="{00000000-0005-0000-0000-000034030000}"/>
    <cellStyle name="Millares 41 23" xfId="829" xr:uid="{00000000-0005-0000-0000-000035030000}"/>
    <cellStyle name="Millares 41 24" xfId="830" xr:uid="{00000000-0005-0000-0000-000036030000}"/>
    <cellStyle name="Millares 41 25" xfId="831" xr:uid="{00000000-0005-0000-0000-000037030000}"/>
    <cellStyle name="Millares 41 26" xfId="832" xr:uid="{00000000-0005-0000-0000-000038030000}"/>
    <cellStyle name="Millares 41 27" xfId="833" xr:uid="{00000000-0005-0000-0000-000039030000}"/>
    <cellStyle name="Millares 41 28" xfId="834" xr:uid="{00000000-0005-0000-0000-00003A030000}"/>
    <cellStyle name="Millares 41 29" xfId="835" xr:uid="{00000000-0005-0000-0000-00003B030000}"/>
    <cellStyle name="Millares 41 3" xfId="836" xr:uid="{00000000-0005-0000-0000-00003C030000}"/>
    <cellStyle name="Millares 41 30" xfId="837" xr:uid="{00000000-0005-0000-0000-00003D030000}"/>
    <cellStyle name="Millares 41 31" xfId="838" xr:uid="{00000000-0005-0000-0000-00003E030000}"/>
    <cellStyle name="Millares 41 32" xfId="839" xr:uid="{00000000-0005-0000-0000-00003F030000}"/>
    <cellStyle name="Millares 41 33" xfId="840" xr:uid="{00000000-0005-0000-0000-000040030000}"/>
    <cellStyle name="Millares 41 4" xfId="841" xr:uid="{00000000-0005-0000-0000-000041030000}"/>
    <cellStyle name="Millares 41 5" xfId="842" xr:uid="{00000000-0005-0000-0000-000042030000}"/>
    <cellStyle name="Millares 41 6" xfId="843" xr:uid="{00000000-0005-0000-0000-000043030000}"/>
    <cellStyle name="Millares 41 7" xfId="844" xr:uid="{00000000-0005-0000-0000-000044030000}"/>
    <cellStyle name="Millares 41 8" xfId="845" xr:uid="{00000000-0005-0000-0000-000045030000}"/>
    <cellStyle name="Millares 41 9" xfId="846" xr:uid="{00000000-0005-0000-0000-000046030000}"/>
    <cellStyle name="Millares 42" xfId="2174" xr:uid="{00000000-0005-0000-0000-000047030000}"/>
    <cellStyle name="Millares 42 2" xfId="2219" xr:uid="{00000000-0005-0000-0000-000048030000}"/>
    <cellStyle name="Millares 43" xfId="2231" xr:uid="{00000000-0005-0000-0000-000049030000}"/>
    <cellStyle name="Millares 5" xfId="847" xr:uid="{00000000-0005-0000-0000-00004A030000}"/>
    <cellStyle name="Millares 5 2" xfId="848" xr:uid="{00000000-0005-0000-0000-00004B030000}"/>
    <cellStyle name="Millares 5 3" xfId="849" xr:uid="{00000000-0005-0000-0000-00004C030000}"/>
    <cellStyle name="Millares 5 4" xfId="850" xr:uid="{00000000-0005-0000-0000-00004D030000}"/>
    <cellStyle name="Millares 5 5" xfId="851" xr:uid="{00000000-0005-0000-0000-00004E030000}"/>
    <cellStyle name="Millares 5 5 2" xfId="2190" xr:uid="{00000000-0005-0000-0000-00004F030000}"/>
    <cellStyle name="Millares 6" xfId="852" xr:uid="{00000000-0005-0000-0000-000050030000}"/>
    <cellStyle name="Millares 6 2" xfId="853" xr:uid="{00000000-0005-0000-0000-000051030000}"/>
    <cellStyle name="Millares 7" xfId="854" xr:uid="{00000000-0005-0000-0000-000052030000}"/>
    <cellStyle name="Millares 7 2" xfId="855" xr:uid="{00000000-0005-0000-0000-000053030000}"/>
    <cellStyle name="Millares 7 3" xfId="856" xr:uid="{00000000-0005-0000-0000-000054030000}"/>
    <cellStyle name="Millares 8" xfId="857" xr:uid="{00000000-0005-0000-0000-000055030000}"/>
    <cellStyle name="Millares 8 2" xfId="858" xr:uid="{00000000-0005-0000-0000-000056030000}"/>
    <cellStyle name="Millares 9" xfId="859" xr:uid="{00000000-0005-0000-0000-000057030000}"/>
    <cellStyle name="Millares 9 2" xfId="860" xr:uid="{00000000-0005-0000-0000-000058030000}"/>
    <cellStyle name="Millares 9 3" xfId="861" xr:uid="{00000000-0005-0000-0000-000059030000}"/>
    <cellStyle name="Moneda" xfId="2171" builtinId="4"/>
    <cellStyle name="Moneda [0] 2" xfId="862" xr:uid="{00000000-0005-0000-0000-00005B030000}"/>
    <cellStyle name="Moneda [0] 2 2" xfId="2191" xr:uid="{00000000-0005-0000-0000-00005C030000}"/>
    <cellStyle name="Moneda 10" xfId="863" xr:uid="{00000000-0005-0000-0000-00005D030000}"/>
    <cellStyle name="Moneda 11" xfId="864" xr:uid="{00000000-0005-0000-0000-00005E030000}"/>
    <cellStyle name="Moneda 12" xfId="865" xr:uid="{00000000-0005-0000-0000-00005F030000}"/>
    <cellStyle name="Moneda 13" xfId="866" xr:uid="{00000000-0005-0000-0000-000060030000}"/>
    <cellStyle name="Moneda 13 2" xfId="2192" xr:uid="{00000000-0005-0000-0000-000061030000}"/>
    <cellStyle name="Moneda 14" xfId="867" xr:uid="{00000000-0005-0000-0000-000062030000}"/>
    <cellStyle name="Moneda 14 2" xfId="2193" xr:uid="{00000000-0005-0000-0000-000063030000}"/>
    <cellStyle name="Moneda 15" xfId="2230" xr:uid="{00000000-0005-0000-0000-000064030000}"/>
    <cellStyle name="Moneda 16" xfId="2234" xr:uid="{00000000-0005-0000-0000-000065030000}"/>
    <cellStyle name="Moneda 2" xfId="163" xr:uid="{00000000-0005-0000-0000-000066030000}"/>
    <cellStyle name="Moneda 2 10" xfId="869" xr:uid="{00000000-0005-0000-0000-000067030000}"/>
    <cellStyle name="Moneda 2 11" xfId="870" xr:uid="{00000000-0005-0000-0000-000068030000}"/>
    <cellStyle name="Moneda 2 12" xfId="871" xr:uid="{00000000-0005-0000-0000-000069030000}"/>
    <cellStyle name="Moneda 2 13" xfId="872" xr:uid="{00000000-0005-0000-0000-00006A030000}"/>
    <cellStyle name="Moneda 2 14" xfId="873" xr:uid="{00000000-0005-0000-0000-00006B030000}"/>
    <cellStyle name="Moneda 2 15" xfId="874" xr:uid="{00000000-0005-0000-0000-00006C030000}"/>
    <cellStyle name="Moneda 2 16" xfId="875" xr:uid="{00000000-0005-0000-0000-00006D030000}"/>
    <cellStyle name="Moneda 2 17" xfId="876" xr:uid="{00000000-0005-0000-0000-00006E030000}"/>
    <cellStyle name="Moneda 2 18" xfId="877" xr:uid="{00000000-0005-0000-0000-00006F030000}"/>
    <cellStyle name="Moneda 2 19" xfId="878" xr:uid="{00000000-0005-0000-0000-000070030000}"/>
    <cellStyle name="Moneda 2 2" xfId="879" xr:uid="{00000000-0005-0000-0000-000071030000}"/>
    <cellStyle name="Moneda 2 2 10" xfId="164" xr:uid="{00000000-0005-0000-0000-000072030000}"/>
    <cellStyle name="Moneda 2 2 11" xfId="880" xr:uid="{00000000-0005-0000-0000-000073030000}"/>
    <cellStyle name="Moneda 2 2 12" xfId="881" xr:uid="{00000000-0005-0000-0000-000074030000}"/>
    <cellStyle name="Moneda 2 2 13" xfId="882" xr:uid="{00000000-0005-0000-0000-000075030000}"/>
    <cellStyle name="Moneda 2 2 14" xfId="883" xr:uid="{00000000-0005-0000-0000-000076030000}"/>
    <cellStyle name="Moneda 2 2 15" xfId="884" xr:uid="{00000000-0005-0000-0000-000077030000}"/>
    <cellStyle name="Moneda 2 2 16" xfId="885" xr:uid="{00000000-0005-0000-0000-000078030000}"/>
    <cellStyle name="Moneda 2 2 17" xfId="886" xr:uid="{00000000-0005-0000-0000-000079030000}"/>
    <cellStyle name="Moneda 2 2 18" xfId="887" xr:uid="{00000000-0005-0000-0000-00007A030000}"/>
    <cellStyle name="Moneda 2 2 19" xfId="888" xr:uid="{00000000-0005-0000-0000-00007B030000}"/>
    <cellStyle name="Moneda 2 2 2" xfId="889" xr:uid="{00000000-0005-0000-0000-00007C030000}"/>
    <cellStyle name="Moneda 2 2 2 2" xfId="890" xr:uid="{00000000-0005-0000-0000-00007D030000}"/>
    <cellStyle name="Moneda 2 2 2 3" xfId="891" xr:uid="{00000000-0005-0000-0000-00007E030000}"/>
    <cellStyle name="Moneda 2 2 20" xfId="892" xr:uid="{00000000-0005-0000-0000-00007F030000}"/>
    <cellStyle name="Moneda 2 2 21" xfId="893" xr:uid="{00000000-0005-0000-0000-000080030000}"/>
    <cellStyle name="Moneda 2 2 22" xfId="894" xr:uid="{00000000-0005-0000-0000-000081030000}"/>
    <cellStyle name="Moneda 2 2 23" xfId="895" xr:uid="{00000000-0005-0000-0000-000082030000}"/>
    <cellStyle name="Moneda 2 2 24" xfId="896" xr:uid="{00000000-0005-0000-0000-000083030000}"/>
    <cellStyle name="Moneda 2 2 25" xfId="897" xr:uid="{00000000-0005-0000-0000-000084030000}"/>
    <cellStyle name="Moneda 2 2 26" xfId="898" xr:uid="{00000000-0005-0000-0000-000085030000}"/>
    <cellStyle name="Moneda 2 2 27" xfId="899" xr:uid="{00000000-0005-0000-0000-000086030000}"/>
    <cellStyle name="Moneda 2 2 28" xfId="900" xr:uid="{00000000-0005-0000-0000-000087030000}"/>
    <cellStyle name="Moneda 2 2 29" xfId="901" xr:uid="{00000000-0005-0000-0000-000088030000}"/>
    <cellStyle name="Moneda 2 2 3" xfId="902" xr:uid="{00000000-0005-0000-0000-000089030000}"/>
    <cellStyle name="Moneda 2 2 30" xfId="903" xr:uid="{00000000-0005-0000-0000-00008A030000}"/>
    <cellStyle name="Moneda 2 2 31" xfId="904" xr:uid="{00000000-0005-0000-0000-00008B030000}"/>
    <cellStyle name="Moneda 2 2 32" xfId="905" xr:uid="{00000000-0005-0000-0000-00008C030000}"/>
    <cellStyle name="Moneda 2 2 33" xfId="906" xr:uid="{00000000-0005-0000-0000-00008D030000}"/>
    <cellStyle name="Moneda 2 2 33 2" xfId="907" xr:uid="{00000000-0005-0000-0000-00008E030000}"/>
    <cellStyle name="Moneda 2 2 34" xfId="908" xr:uid="{00000000-0005-0000-0000-00008F030000}"/>
    <cellStyle name="Moneda 2 2 35" xfId="909" xr:uid="{00000000-0005-0000-0000-000090030000}"/>
    <cellStyle name="Moneda 2 2 36" xfId="910" xr:uid="{00000000-0005-0000-0000-000091030000}"/>
    <cellStyle name="Moneda 2 2 37" xfId="911" xr:uid="{00000000-0005-0000-0000-000092030000}"/>
    <cellStyle name="Moneda 2 2 38" xfId="912" xr:uid="{00000000-0005-0000-0000-000093030000}"/>
    <cellStyle name="Moneda 2 2 39" xfId="913" xr:uid="{00000000-0005-0000-0000-000094030000}"/>
    <cellStyle name="Moneda 2 2 4" xfId="914" xr:uid="{00000000-0005-0000-0000-000095030000}"/>
    <cellStyle name="Moneda 2 2 40" xfId="915" xr:uid="{00000000-0005-0000-0000-000096030000}"/>
    <cellStyle name="Moneda 2 2 41" xfId="916" xr:uid="{00000000-0005-0000-0000-000097030000}"/>
    <cellStyle name="Moneda 2 2 42" xfId="917" xr:uid="{00000000-0005-0000-0000-000098030000}"/>
    <cellStyle name="Moneda 2 2 43" xfId="918" xr:uid="{00000000-0005-0000-0000-000099030000}"/>
    <cellStyle name="Moneda 2 2 44" xfId="919" xr:uid="{00000000-0005-0000-0000-00009A030000}"/>
    <cellStyle name="Moneda 2 2 45" xfId="920" xr:uid="{00000000-0005-0000-0000-00009B030000}"/>
    <cellStyle name="Moneda 2 2 46" xfId="921" xr:uid="{00000000-0005-0000-0000-00009C030000}"/>
    <cellStyle name="Moneda 2 2 47" xfId="922" xr:uid="{00000000-0005-0000-0000-00009D030000}"/>
    <cellStyle name="Moneda 2 2 48" xfId="923" xr:uid="{00000000-0005-0000-0000-00009E030000}"/>
    <cellStyle name="Moneda 2 2 49" xfId="924" xr:uid="{00000000-0005-0000-0000-00009F030000}"/>
    <cellStyle name="Moneda 2 2 5" xfId="925" xr:uid="{00000000-0005-0000-0000-0000A0030000}"/>
    <cellStyle name="Moneda 2 2 50" xfId="926" xr:uid="{00000000-0005-0000-0000-0000A1030000}"/>
    <cellStyle name="Moneda 2 2 51" xfId="927" xr:uid="{00000000-0005-0000-0000-0000A2030000}"/>
    <cellStyle name="Moneda 2 2 52" xfId="928" xr:uid="{00000000-0005-0000-0000-0000A3030000}"/>
    <cellStyle name="Moneda 2 2 53" xfId="929" xr:uid="{00000000-0005-0000-0000-0000A4030000}"/>
    <cellStyle name="Moneda 2 2 54" xfId="930" xr:uid="{00000000-0005-0000-0000-0000A5030000}"/>
    <cellStyle name="Moneda 2 2 55" xfId="931" xr:uid="{00000000-0005-0000-0000-0000A6030000}"/>
    <cellStyle name="Moneda 2 2 56" xfId="932" xr:uid="{00000000-0005-0000-0000-0000A7030000}"/>
    <cellStyle name="Moneda 2 2 57" xfId="933" xr:uid="{00000000-0005-0000-0000-0000A8030000}"/>
    <cellStyle name="Moneda 2 2 58" xfId="934" xr:uid="{00000000-0005-0000-0000-0000A9030000}"/>
    <cellStyle name="Moneda 2 2 59" xfId="935" xr:uid="{00000000-0005-0000-0000-0000AA030000}"/>
    <cellStyle name="Moneda 2 2 6" xfId="936" xr:uid="{00000000-0005-0000-0000-0000AB030000}"/>
    <cellStyle name="Moneda 2 2 60" xfId="937" xr:uid="{00000000-0005-0000-0000-0000AC030000}"/>
    <cellStyle name="Moneda 2 2 61" xfId="938" xr:uid="{00000000-0005-0000-0000-0000AD030000}"/>
    <cellStyle name="Moneda 2 2 62" xfId="939" xr:uid="{00000000-0005-0000-0000-0000AE030000}"/>
    <cellStyle name="Moneda 2 2 63" xfId="940" xr:uid="{00000000-0005-0000-0000-0000AF030000}"/>
    <cellStyle name="Moneda 2 2 64" xfId="941" xr:uid="{00000000-0005-0000-0000-0000B0030000}"/>
    <cellStyle name="Moneda 2 2 65" xfId="942" xr:uid="{00000000-0005-0000-0000-0000B1030000}"/>
    <cellStyle name="Moneda 2 2 66" xfId="943" xr:uid="{00000000-0005-0000-0000-0000B2030000}"/>
    <cellStyle name="Moneda 2 2 7" xfId="944" xr:uid="{00000000-0005-0000-0000-0000B3030000}"/>
    <cellStyle name="Moneda 2 2 8" xfId="945" xr:uid="{00000000-0005-0000-0000-0000B4030000}"/>
    <cellStyle name="Moneda 2 2 9" xfId="946" xr:uid="{00000000-0005-0000-0000-0000B5030000}"/>
    <cellStyle name="Moneda 2 20" xfId="947" xr:uid="{00000000-0005-0000-0000-0000B6030000}"/>
    <cellStyle name="Moneda 2 21" xfId="948" xr:uid="{00000000-0005-0000-0000-0000B7030000}"/>
    <cellStyle name="Moneda 2 22" xfId="949" xr:uid="{00000000-0005-0000-0000-0000B8030000}"/>
    <cellStyle name="Moneda 2 23" xfId="950" xr:uid="{00000000-0005-0000-0000-0000B9030000}"/>
    <cellStyle name="Moneda 2 24" xfId="951" xr:uid="{00000000-0005-0000-0000-0000BA030000}"/>
    <cellStyle name="Moneda 2 25" xfId="952" xr:uid="{00000000-0005-0000-0000-0000BB030000}"/>
    <cellStyle name="Moneda 2 26" xfId="953" xr:uid="{00000000-0005-0000-0000-0000BC030000}"/>
    <cellStyle name="Moneda 2 27" xfId="954" xr:uid="{00000000-0005-0000-0000-0000BD030000}"/>
    <cellStyle name="Moneda 2 28" xfId="955" xr:uid="{00000000-0005-0000-0000-0000BE030000}"/>
    <cellStyle name="Moneda 2 29" xfId="956" xr:uid="{00000000-0005-0000-0000-0000BF030000}"/>
    <cellStyle name="Moneda 2 3" xfId="957" xr:uid="{00000000-0005-0000-0000-0000C0030000}"/>
    <cellStyle name="Moneda 2 3 10" xfId="958" xr:uid="{00000000-0005-0000-0000-0000C1030000}"/>
    <cellStyle name="Moneda 2 3 11" xfId="959" xr:uid="{00000000-0005-0000-0000-0000C2030000}"/>
    <cellStyle name="Moneda 2 3 12" xfId="960" xr:uid="{00000000-0005-0000-0000-0000C3030000}"/>
    <cellStyle name="Moneda 2 3 13" xfId="961" xr:uid="{00000000-0005-0000-0000-0000C4030000}"/>
    <cellStyle name="Moneda 2 3 14" xfId="962" xr:uid="{00000000-0005-0000-0000-0000C5030000}"/>
    <cellStyle name="Moneda 2 3 15" xfId="963" xr:uid="{00000000-0005-0000-0000-0000C6030000}"/>
    <cellStyle name="Moneda 2 3 16" xfId="964" xr:uid="{00000000-0005-0000-0000-0000C7030000}"/>
    <cellStyle name="Moneda 2 3 17" xfId="965" xr:uid="{00000000-0005-0000-0000-0000C8030000}"/>
    <cellStyle name="Moneda 2 3 18" xfId="966" xr:uid="{00000000-0005-0000-0000-0000C9030000}"/>
    <cellStyle name="Moneda 2 3 19" xfId="967" xr:uid="{00000000-0005-0000-0000-0000CA030000}"/>
    <cellStyle name="Moneda 2 3 2" xfId="968" xr:uid="{00000000-0005-0000-0000-0000CB030000}"/>
    <cellStyle name="Moneda 2 3 2 2" xfId="969" xr:uid="{00000000-0005-0000-0000-0000CC030000}"/>
    <cellStyle name="Moneda 2 3 20" xfId="970" xr:uid="{00000000-0005-0000-0000-0000CD030000}"/>
    <cellStyle name="Moneda 2 3 21" xfId="971" xr:uid="{00000000-0005-0000-0000-0000CE030000}"/>
    <cellStyle name="Moneda 2 3 22" xfId="972" xr:uid="{00000000-0005-0000-0000-0000CF030000}"/>
    <cellStyle name="Moneda 2 3 23" xfId="973" xr:uid="{00000000-0005-0000-0000-0000D0030000}"/>
    <cellStyle name="Moneda 2 3 24" xfId="974" xr:uid="{00000000-0005-0000-0000-0000D1030000}"/>
    <cellStyle name="Moneda 2 3 25" xfId="975" xr:uid="{00000000-0005-0000-0000-0000D2030000}"/>
    <cellStyle name="Moneda 2 3 26" xfId="976" xr:uid="{00000000-0005-0000-0000-0000D3030000}"/>
    <cellStyle name="Moneda 2 3 27" xfId="977" xr:uid="{00000000-0005-0000-0000-0000D4030000}"/>
    <cellStyle name="Moneda 2 3 28" xfId="978" xr:uid="{00000000-0005-0000-0000-0000D5030000}"/>
    <cellStyle name="Moneda 2 3 29" xfId="979" xr:uid="{00000000-0005-0000-0000-0000D6030000}"/>
    <cellStyle name="Moneda 2 3 3" xfId="980" xr:uid="{00000000-0005-0000-0000-0000D7030000}"/>
    <cellStyle name="Moneda 2 3 30" xfId="981" xr:uid="{00000000-0005-0000-0000-0000D8030000}"/>
    <cellStyle name="Moneda 2 3 31" xfId="982" xr:uid="{00000000-0005-0000-0000-0000D9030000}"/>
    <cellStyle name="Moneda 2 3 32" xfId="983" xr:uid="{00000000-0005-0000-0000-0000DA030000}"/>
    <cellStyle name="Moneda 2 3 33" xfId="984" xr:uid="{00000000-0005-0000-0000-0000DB030000}"/>
    <cellStyle name="Moneda 2 3 4" xfId="985" xr:uid="{00000000-0005-0000-0000-0000DC030000}"/>
    <cellStyle name="Moneda 2 3 5" xfId="986" xr:uid="{00000000-0005-0000-0000-0000DD030000}"/>
    <cellStyle name="Moneda 2 3 6" xfId="987" xr:uid="{00000000-0005-0000-0000-0000DE030000}"/>
    <cellStyle name="Moneda 2 3 7" xfId="988" xr:uid="{00000000-0005-0000-0000-0000DF030000}"/>
    <cellStyle name="Moneda 2 3 8" xfId="989" xr:uid="{00000000-0005-0000-0000-0000E0030000}"/>
    <cellStyle name="Moneda 2 3 9" xfId="990" xr:uid="{00000000-0005-0000-0000-0000E1030000}"/>
    <cellStyle name="Moneda 2 30" xfId="991" xr:uid="{00000000-0005-0000-0000-0000E2030000}"/>
    <cellStyle name="Moneda 2 31" xfId="992" xr:uid="{00000000-0005-0000-0000-0000E3030000}"/>
    <cellStyle name="Moneda 2 32" xfId="993" xr:uid="{00000000-0005-0000-0000-0000E4030000}"/>
    <cellStyle name="Moneda 2 33" xfId="994" xr:uid="{00000000-0005-0000-0000-0000E5030000}"/>
    <cellStyle name="Moneda 2 34" xfId="995" xr:uid="{00000000-0005-0000-0000-0000E6030000}"/>
    <cellStyle name="Moneda 2 35" xfId="996" xr:uid="{00000000-0005-0000-0000-0000E7030000}"/>
    <cellStyle name="Moneda 2 36" xfId="997" xr:uid="{00000000-0005-0000-0000-0000E8030000}"/>
    <cellStyle name="Moneda 2 37" xfId="998" xr:uid="{00000000-0005-0000-0000-0000E9030000}"/>
    <cellStyle name="Moneda 2 38" xfId="999" xr:uid="{00000000-0005-0000-0000-0000EA030000}"/>
    <cellStyle name="Moneda 2 39" xfId="1000" xr:uid="{00000000-0005-0000-0000-0000EB030000}"/>
    <cellStyle name="Moneda 2 4" xfId="1001" xr:uid="{00000000-0005-0000-0000-0000EC030000}"/>
    <cellStyle name="Moneda 2 4 10" xfId="1002" xr:uid="{00000000-0005-0000-0000-0000ED030000}"/>
    <cellStyle name="Moneda 2 4 11" xfId="1003" xr:uid="{00000000-0005-0000-0000-0000EE030000}"/>
    <cellStyle name="Moneda 2 4 12" xfId="1004" xr:uid="{00000000-0005-0000-0000-0000EF030000}"/>
    <cellStyle name="Moneda 2 4 13" xfId="1005" xr:uid="{00000000-0005-0000-0000-0000F0030000}"/>
    <cellStyle name="Moneda 2 4 14" xfId="1006" xr:uid="{00000000-0005-0000-0000-0000F1030000}"/>
    <cellStyle name="Moneda 2 4 15" xfId="1007" xr:uid="{00000000-0005-0000-0000-0000F2030000}"/>
    <cellStyle name="Moneda 2 4 16" xfId="1008" xr:uid="{00000000-0005-0000-0000-0000F3030000}"/>
    <cellStyle name="Moneda 2 4 17" xfId="1009" xr:uid="{00000000-0005-0000-0000-0000F4030000}"/>
    <cellStyle name="Moneda 2 4 18" xfId="1010" xr:uid="{00000000-0005-0000-0000-0000F5030000}"/>
    <cellStyle name="Moneda 2 4 19" xfId="1011" xr:uid="{00000000-0005-0000-0000-0000F6030000}"/>
    <cellStyle name="Moneda 2 4 2" xfId="1012" xr:uid="{00000000-0005-0000-0000-0000F7030000}"/>
    <cellStyle name="Moneda 2 4 2 2" xfId="1013" xr:uid="{00000000-0005-0000-0000-0000F8030000}"/>
    <cellStyle name="Moneda 2 4 20" xfId="1014" xr:uid="{00000000-0005-0000-0000-0000F9030000}"/>
    <cellStyle name="Moneda 2 4 21" xfId="1015" xr:uid="{00000000-0005-0000-0000-0000FA030000}"/>
    <cellStyle name="Moneda 2 4 22" xfId="1016" xr:uid="{00000000-0005-0000-0000-0000FB030000}"/>
    <cellStyle name="Moneda 2 4 23" xfId="1017" xr:uid="{00000000-0005-0000-0000-0000FC030000}"/>
    <cellStyle name="Moneda 2 4 24" xfId="1018" xr:uid="{00000000-0005-0000-0000-0000FD030000}"/>
    <cellStyle name="Moneda 2 4 25" xfId="1019" xr:uid="{00000000-0005-0000-0000-0000FE030000}"/>
    <cellStyle name="Moneda 2 4 26" xfId="1020" xr:uid="{00000000-0005-0000-0000-0000FF030000}"/>
    <cellStyle name="Moneda 2 4 27" xfId="1021" xr:uid="{00000000-0005-0000-0000-000000040000}"/>
    <cellStyle name="Moneda 2 4 28" xfId="1022" xr:uid="{00000000-0005-0000-0000-000001040000}"/>
    <cellStyle name="Moneda 2 4 29" xfId="1023" xr:uid="{00000000-0005-0000-0000-000002040000}"/>
    <cellStyle name="Moneda 2 4 3" xfId="1024" xr:uid="{00000000-0005-0000-0000-000003040000}"/>
    <cellStyle name="Moneda 2 4 30" xfId="1025" xr:uid="{00000000-0005-0000-0000-000004040000}"/>
    <cellStyle name="Moneda 2 4 31" xfId="1026" xr:uid="{00000000-0005-0000-0000-000005040000}"/>
    <cellStyle name="Moneda 2 4 32" xfId="1027" xr:uid="{00000000-0005-0000-0000-000006040000}"/>
    <cellStyle name="Moneda 2 4 33" xfId="1028" xr:uid="{00000000-0005-0000-0000-000007040000}"/>
    <cellStyle name="Moneda 2 4 4" xfId="1029" xr:uid="{00000000-0005-0000-0000-000008040000}"/>
    <cellStyle name="Moneda 2 4 5" xfId="1030" xr:uid="{00000000-0005-0000-0000-000009040000}"/>
    <cellStyle name="Moneda 2 4 6" xfId="1031" xr:uid="{00000000-0005-0000-0000-00000A040000}"/>
    <cellStyle name="Moneda 2 4 7" xfId="1032" xr:uid="{00000000-0005-0000-0000-00000B040000}"/>
    <cellStyle name="Moneda 2 4 8" xfId="1033" xr:uid="{00000000-0005-0000-0000-00000C040000}"/>
    <cellStyle name="Moneda 2 4 9" xfId="1034" xr:uid="{00000000-0005-0000-0000-00000D040000}"/>
    <cellStyle name="Moneda 2 40" xfId="1035" xr:uid="{00000000-0005-0000-0000-00000E040000}"/>
    <cellStyle name="Moneda 2 41" xfId="1036" xr:uid="{00000000-0005-0000-0000-00000F040000}"/>
    <cellStyle name="Moneda 2 42" xfId="1037" xr:uid="{00000000-0005-0000-0000-000010040000}"/>
    <cellStyle name="Moneda 2 43" xfId="1038" xr:uid="{00000000-0005-0000-0000-000011040000}"/>
    <cellStyle name="Moneda 2 44" xfId="1039" xr:uid="{00000000-0005-0000-0000-000012040000}"/>
    <cellStyle name="Moneda 2 45" xfId="1040" xr:uid="{00000000-0005-0000-0000-000013040000}"/>
    <cellStyle name="Moneda 2 46" xfId="1041" xr:uid="{00000000-0005-0000-0000-000014040000}"/>
    <cellStyle name="Moneda 2 47" xfId="1042" xr:uid="{00000000-0005-0000-0000-000015040000}"/>
    <cellStyle name="Moneda 2 48" xfId="1043" xr:uid="{00000000-0005-0000-0000-000016040000}"/>
    <cellStyle name="Moneda 2 49" xfId="1044" xr:uid="{00000000-0005-0000-0000-000017040000}"/>
    <cellStyle name="Moneda 2 5" xfId="1045" xr:uid="{00000000-0005-0000-0000-000018040000}"/>
    <cellStyle name="Moneda 2 5 10" xfId="1046" xr:uid="{00000000-0005-0000-0000-000019040000}"/>
    <cellStyle name="Moneda 2 5 11" xfId="1047" xr:uid="{00000000-0005-0000-0000-00001A040000}"/>
    <cellStyle name="Moneda 2 5 12" xfId="1048" xr:uid="{00000000-0005-0000-0000-00001B040000}"/>
    <cellStyle name="Moneda 2 5 13" xfId="1049" xr:uid="{00000000-0005-0000-0000-00001C040000}"/>
    <cellStyle name="Moneda 2 5 14" xfId="1050" xr:uid="{00000000-0005-0000-0000-00001D040000}"/>
    <cellStyle name="Moneda 2 5 15" xfId="1051" xr:uid="{00000000-0005-0000-0000-00001E040000}"/>
    <cellStyle name="Moneda 2 5 16" xfId="1052" xr:uid="{00000000-0005-0000-0000-00001F040000}"/>
    <cellStyle name="Moneda 2 5 17" xfId="1053" xr:uid="{00000000-0005-0000-0000-000020040000}"/>
    <cellStyle name="Moneda 2 5 18" xfId="1054" xr:uid="{00000000-0005-0000-0000-000021040000}"/>
    <cellStyle name="Moneda 2 5 19" xfId="1055" xr:uid="{00000000-0005-0000-0000-000022040000}"/>
    <cellStyle name="Moneda 2 5 2" xfId="1056" xr:uid="{00000000-0005-0000-0000-000023040000}"/>
    <cellStyle name="Moneda 2 5 2 2" xfId="1057" xr:uid="{00000000-0005-0000-0000-000024040000}"/>
    <cellStyle name="Moneda 2 5 20" xfId="1058" xr:uid="{00000000-0005-0000-0000-000025040000}"/>
    <cellStyle name="Moneda 2 5 21" xfId="1059" xr:uid="{00000000-0005-0000-0000-000026040000}"/>
    <cellStyle name="Moneda 2 5 22" xfId="1060" xr:uid="{00000000-0005-0000-0000-000027040000}"/>
    <cellStyle name="Moneda 2 5 23" xfId="1061" xr:uid="{00000000-0005-0000-0000-000028040000}"/>
    <cellStyle name="Moneda 2 5 24" xfId="1062" xr:uid="{00000000-0005-0000-0000-000029040000}"/>
    <cellStyle name="Moneda 2 5 25" xfId="1063" xr:uid="{00000000-0005-0000-0000-00002A040000}"/>
    <cellStyle name="Moneda 2 5 26" xfId="1064" xr:uid="{00000000-0005-0000-0000-00002B040000}"/>
    <cellStyle name="Moneda 2 5 27" xfId="1065" xr:uid="{00000000-0005-0000-0000-00002C040000}"/>
    <cellStyle name="Moneda 2 5 28" xfId="1066" xr:uid="{00000000-0005-0000-0000-00002D040000}"/>
    <cellStyle name="Moneda 2 5 29" xfId="1067" xr:uid="{00000000-0005-0000-0000-00002E040000}"/>
    <cellStyle name="Moneda 2 5 3" xfId="1068" xr:uid="{00000000-0005-0000-0000-00002F040000}"/>
    <cellStyle name="Moneda 2 5 30" xfId="1069" xr:uid="{00000000-0005-0000-0000-000030040000}"/>
    <cellStyle name="Moneda 2 5 31" xfId="1070" xr:uid="{00000000-0005-0000-0000-000031040000}"/>
    <cellStyle name="Moneda 2 5 32" xfId="1071" xr:uid="{00000000-0005-0000-0000-000032040000}"/>
    <cellStyle name="Moneda 2 5 33" xfId="1072" xr:uid="{00000000-0005-0000-0000-000033040000}"/>
    <cellStyle name="Moneda 2 5 4" xfId="1073" xr:uid="{00000000-0005-0000-0000-000034040000}"/>
    <cellStyle name="Moneda 2 5 5" xfId="1074" xr:uid="{00000000-0005-0000-0000-000035040000}"/>
    <cellStyle name="Moneda 2 5 6" xfId="1075" xr:uid="{00000000-0005-0000-0000-000036040000}"/>
    <cellStyle name="Moneda 2 5 7" xfId="1076" xr:uid="{00000000-0005-0000-0000-000037040000}"/>
    <cellStyle name="Moneda 2 5 8" xfId="1077" xr:uid="{00000000-0005-0000-0000-000038040000}"/>
    <cellStyle name="Moneda 2 5 9" xfId="1078" xr:uid="{00000000-0005-0000-0000-000039040000}"/>
    <cellStyle name="Moneda 2 50" xfId="1079" xr:uid="{00000000-0005-0000-0000-00003A040000}"/>
    <cellStyle name="Moneda 2 51" xfId="1080" xr:uid="{00000000-0005-0000-0000-00003B040000}"/>
    <cellStyle name="Moneda 2 52" xfId="1081" xr:uid="{00000000-0005-0000-0000-00003C040000}"/>
    <cellStyle name="Moneda 2 53" xfId="1082" xr:uid="{00000000-0005-0000-0000-00003D040000}"/>
    <cellStyle name="Moneda 2 54" xfId="1083" xr:uid="{00000000-0005-0000-0000-00003E040000}"/>
    <cellStyle name="Moneda 2 55" xfId="1084" xr:uid="{00000000-0005-0000-0000-00003F040000}"/>
    <cellStyle name="Moneda 2 56" xfId="1085" xr:uid="{00000000-0005-0000-0000-000040040000}"/>
    <cellStyle name="Moneda 2 57" xfId="1086" xr:uid="{00000000-0005-0000-0000-000041040000}"/>
    <cellStyle name="Moneda 2 58" xfId="1087" xr:uid="{00000000-0005-0000-0000-000042040000}"/>
    <cellStyle name="Moneda 2 59" xfId="1088" xr:uid="{00000000-0005-0000-0000-000043040000}"/>
    <cellStyle name="Moneda 2 6" xfId="1089" xr:uid="{00000000-0005-0000-0000-000044040000}"/>
    <cellStyle name="Moneda 2 6 2" xfId="1090" xr:uid="{00000000-0005-0000-0000-000045040000}"/>
    <cellStyle name="Moneda 2 6 2 2" xfId="1091" xr:uid="{00000000-0005-0000-0000-000046040000}"/>
    <cellStyle name="Moneda 2 60" xfId="1092" xr:uid="{00000000-0005-0000-0000-000047040000}"/>
    <cellStyle name="Moneda 2 61" xfId="1093" xr:uid="{00000000-0005-0000-0000-000048040000}"/>
    <cellStyle name="Moneda 2 62" xfId="1094" xr:uid="{00000000-0005-0000-0000-000049040000}"/>
    <cellStyle name="Moneda 2 63" xfId="1095" xr:uid="{00000000-0005-0000-0000-00004A040000}"/>
    <cellStyle name="Moneda 2 64" xfId="1096" xr:uid="{00000000-0005-0000-0000-00004B040000}"/>
    <cellStyle name="Moneda 2 65" xfId="1097" xr:uid="{00000000-0005-0000-0000-00004C040000}"/>
    <cellStyle name="Moneda 2 66" xfId="1098" xr:uid="{00000000-0005-0000-0000-00004D040000}"/>
    <cellStyle name="Moneda 2 67" xfId="1099" xr:uid="{00000000-0005-0000-0000-00004E040000}"/>
    <cellStyle name="Moneda 2 68" xfId="1100" xr:uid="{00000000-0005-0000-0000-00004F040000}"/>
    <cellStyle name="Moneda 2 69" xfId="868" xr:uid="{00000000-0005-0000-0000-000050040000}"/>
    <cellStyle name="Moneda 2 7" xfId="1101" xr:uid="{00000000-0005-0000-0000-000051040000}"/>
    <cellStyle name="Moneda 2 7 2" xfId="1102" xr:uid="{00000000-0005-0000-0000-000052040000}"/>
    <cellStyle name="Moneda 2 70" xfId="2177" xr:uid="{00000000-0005-0000-0000-000053040000}"/>
    <cellStyle name="Moneda 2 8" xfId="1103" xr:uid="{00000000-0005-0000-0000-000054040000}"/>
    <cellStyle name="Moneda 2 9" xfId="1104" xr:uid="{00000000-0005-0000-0000-000055040000}"/>
    <cellStyle name="Moneda 3" xfId="168" xr:uid="{00000000-0005-0000-0000-000056040000}"/>
    <cellStyle name="Moneda 3 10" xfId="1106" xr:uid="{00000000-0005-0000-0000-000057040000}"/>
    <cellStyle name="Moneda 3 11" xfId="1107" xr:uid="{00000000-0005-0000-0000-000058040000}"/>
    <cellStyle name="Moneda 3 12" xfId="1108" xr:uid="{00000000-0005-0000-0000-000059040000}"/>
    <cellStyle name="Moneda 3 13" xfId="1109" xr:uid="{00000000-0005-0000-0000-00005A040000}"/>
    <cellStyle name="Moneda 3 14" xfId="1110" xr:uid="{00000000-0005-0000-0000-00005B040000}"/>
    <cellStyle name="Moneda 3 15" xfId="1111" xr:uid="{00000000-0005-0000-0000-00005C040000}"/>
    <cellStyle name="Moneda 3 16" xfId="1112" xr:uid="{00000000-0005-0000-0000-00005D040000}"/>
    <cellStyle name="Moneda 3 17" xfId="1113" xr:uid="{00000000-0005-0000-0000-00005E040000}"/>
    <cellStyle name="Moneda 3 18" xfId="1114" xr:uid="{00000000-0005-0000-0000-00005F040000}"/>
    <cellStyle name="Moneda 3 19" xfId="1115" xr:uid="{00000000-0005-0000-0000-000060040000}"/>
    <cellStyle name="Moneda 3 2" xfId="1116" xr:uid="{00000000-0005-0000-0000-000061040000}"/>
    <cellStyle name="Moneda 3 2 10" xfId="1117" xr:uid="{00000000-0005-0000-0000-000062040000}"/>
    <cellStyle name="Moneda 3 2 11" xfId="1118" xr:uid="{00000000-0005-0000-0000-000063040000}"/>
    <cellStyle name="Moneda 3 2 12" xfId="1119" xr:uid="{00000000-0005-0000-0000-000064040000}"/>
    <cellStyle name="Moneda 3 2 13" xfId="1120" xr:uid="{00000000-0005-0000-0000-000065040000}"/>
    <cellStyle name="Moneda 3 2 14" xfId="1121" xr:uid="{00000000-0005-0000-0000-000066040000}"/>
    <cellStyle name="Moneda 3 2 15" xfId="1122" xr:uid="{00000000-0005-0000-0000-000067040000}"/>
    <cellStyle name="Moneda 3 2 16" xfId="1123" xr:uid="{00000000-0005-0000-0000-000068040000}"/>
    <cellStyle name="Moneda 3 2 17" xfId="1124" xr:uid="{00000000-0005-0000-0000-000069040000}"/>
    <cellStyle name="Moneda 3 2 18" xfId="1125" xr:uid="{00000000-0005-0000-0000-00006A040000}"/>
    <cellStyle name="Moneda 3 2 19" xfId="1126" xr:uid="{00000000-0005-0000-0000-00006B040000}"/>
    <cellStyle name="Moneda 3 2 2" xfId="1127" xr:uid="{00000000-0005-0000-0000-00006C040000}"/>
    <cellStyle name="Moneda 3 2 2 2" xfId="1128" xr:uid="{00000000-0005-0000-0000-00006D040000}"/>
    <cellStyle name="Moneda 3 2 2 3" xfId="1129" xr:uid="{00000000-0005-0000-0000-00006E040000}"/>
    <cellStyle name="Moneda 3 2 20" xfId="1130" xr:uid="{00000000-0005-0000-0000-00006F040000}"/>
    <cellStyle name="Moneda 3 2 21" xfId="1131" xr:uid="{00000000-0005-0000-0000-000070040000}"/>
    <cellStyle name="Moneda 3 2 22" xfId="1132" xr:uid="{00000000-0005-0000-0000-000071040000}"/>
    <cellStyle name="Moneda 3 2 23" xfId="1133" xr:uid="{00000000-0005-0000-0000-000072040000}"/>
    <cellStyle name="Moneda 3 2 24" xfId="1134" xr:uid="{00000000-0005-0000-0000-000073040000}"/>
    <cellStyle name="Moneda 3 2 25" xfId="1135" xr:uid="{00000000-0005-0000-0000-000074040000}"/>
    <cellStyle name="Moneda 3 2 26" xfId="1136" xr:uid="{00000000-0005-0000-0000-000075040000}"/>
    <cellStyle name="Moneda 3 2 27" xfId="1137" xr:uid="{00000000-0005-0000-0000-000076040000}"/>
    <cellStyle name="Moneda 3 2 28" xfId="1138" xr:uid="{00000000-0005-0000-0000-000077040000}"/>
    <cellStyle name="Moneda 3 2 29" xfId="1139" xr:uid="{00000000-0005-0000-0000-000078040000}"/>
    <cellStyle name="Moneda 3 2 3" xfId="1140" xr:uid="{00000000-0005-0000-0000-000079040000}"/>
    <cellStyle name="Moneda 3 2 3 2" xfId="1141" xr:uid="{00000000-0005-0000-0000-00007A040000}"/>
    <cellStyle name="Moneda 3 2 3 3" xfId="1142" xr:uid="{00000000-0005-0000-0000-00007B040000}"/>
    <cellStyle name="Moneda 3 2 30" xfId="1143" xr:uid="{00000000-0005-0000-0000-00007C040000}"/>
    <cellStyle name="Moneda 3 2 31" xfId="1144" xr:uid="{00000000-0005-0000-0000-00007D040000}"/>
    <cellStyle name="Moneda 3 2 32" xfId="1145" xr:uid="{00000000-0005-0000-0000-00007E040000}"/>
    <cellStyle name="Moneda 3 2 33" xfId="1146" xr:uid="{00000000-0005-0000-0000-00007F040000}"/>
    <cellStyle name="Moneda 3 2 34" xfId="1147" xr:uid="{00000000-0005-0000-0000-000080040000}"/>
    <cellStyle name="Moneda 3 2 35" xfId="1148" xr:uid="{00000000-0005-0000-0000-000081040000}"/>
    <cellStyle name="Moneda 3 2 36" xfId="1149" xr:uid="{00000000-0005-0000-0000-000082040000}"/>
    <cellStyle name="Moneda 3 2 37" xfId="1150" xr:uid="{00000000-0005-0000-0000-000083040000}"/>
    <cellStyle name="Moneda 3 2 38" xfId="1151" xr:uid="{00000000-0005-0000-0000-000084040000}"/>
    <cellStyle name="Moneda 3 2 39" xfId="1152" xr:uid="{00000000-0005-0000-0000-000085040000}"/>
    <cellStyle name="Moneda 3 2 4" xfId="1153" xr:uid="{00000000-0005-0000-0000-000086040000}"/>
    <cellStyle name="Moneda 3 2 4 2" xfId="1154" xr:uid="{00000000-0005-0000-0000-000087040000}"/>
    <cellStyle name="Moneda 3 2 4 3" xfId="1155" xr:uid="{00000000-0005-0000-0000-000088040000}"/>
    <cellStyle name="Moneda 3 2 40" xfId="1156" xr:uid="{00000000-0005-0000-0000-000089040000}"/>
    <cellStyle name="Moneda 3 2 41" xfId="1157" xr:uid="{00000000-0005-0000-0000-00008A040000}"/>
    <cellStyle name="Moneda 3 2 42" xfId="1158" xr:uid="{00000000-0005-0000-0000-00008B040000}"/>
    <cellStyle name="Moneda 3 2 43" xfId="1159" xr:uid="{00000000-0005-0000-0000-00008C040000}"/>
    <cellStyle name="Moneda 3 2 44" xfId="1160" xr:uid="{00000000-0005-0000-0000-00008D040000}"/>
    <cellStyle name="Moneda 3 2 45" xfId="1161" xr:uid="{00000000-0005-0000-0000-00008E040000}"/>
    <cellStyle name="Moneda 3 2 46" xfId="1162" xr:uid="{00000000-0005-0000-0000-00008F040000}"/>
    <cellStyle name="Moneda 3 2 47" xfId="1163" xr:uid="{00000000-0005-0000-0000-000090040000}"/>
    <cellStyle name="Moneda 3 2 48" xfId="1164" xr:uid="{00000000-0005-0000-0000-000091040000}"/>
    <cellStyle name="Moneda 3 2 49" xfId="1165" xr:uid="{00000000-0005-0000-0000-000092040000}"/>
    <cellStyle name="Moneda 3 2 5" xfId="1166" xr:uid="{00000000-0005-0000-0000-000093040000}"/>
    <cellStyle name="Moneda 3 2 50" xfId="1167" xr:uid="{00000000-0005-0000-0000-000094040000}"/>
    <cellStyle name="Moneda 3 2 51" xfId="1168" xr:uid="{00000000-0005-0000-0000-000095040000}"/>
    <cellStyle name="Moneda 3 2 52" xfId="1169" xr:uid="{00000000-0005-0000-0000-000096040000}"/>
    <cellStyle name="Moneda 3 2 53" xfId="1170" xr:uid="{00000000-0005-0000-0000-000097040000}"/>
    <cellStyle name="Moneda 3 2 54" xfId="1171" xr:uid="{00000000-0005-0000-0000-000098040000}"/>
    <cellStyle name="Moneda 3 2 55" xfId="1172" xr:uid="{00000000-0005-0000-0000-000099040000}"/>
    <cellStyle name="Moneda 3 2 56" xfId="1173" xr:uid="{00000000-0005-0000-0000-00009A040000}"/>
    <cellStyle name="Moneda 3 2 57" xfId="1174" xr:uid="{00000000-0005-0000-0000-00009B040000}"/>
    <cellStyle name="Moneda 3 2 58" xfId="1175" xr:uid="{00000000-0005-0000-0000-00009C040000}"/>
    <cellStyle name="Moneda 3 2 59" xfId="1176" xr:uid="{00000000-0005-0000-0000-00009D040000}"/>
    <cellStyle name="Moneda 3 2 6" xfId="1177" xr:uid="{00000000-0005-0000-0000-00009E040000}"/>
    <cellStyle name="Moneda 3 2 60" xfId="1178" xr:uid="{00000000-0005-0000-0000-00009F040000}"/>
    <cellStyle name="Moneda 3 2 61" xfId="1179" xr:uid="{00000000-0005-0000-0000-0000A0040000}"/>
    <cellStyle name="Moneda 3 2 62" xfId="1180" xr:uid="{00000000-0005-0000-0000-0000A1040000}"/>
    <cellStyle name="Moneda 3 2 63" xfId="1181" xr:uid="{00000000-0005-0000-0000-0000A2040000}"/>
    <cellStyle name="Moneda 3 2 64" xfId="1182" xr:uid="{00000000-0005-0000-0000-0000A3040000}"/>
    <cellStyle name="Moneda 3 2 65" xfId="1183" xr:uid="{00000000-0005-0000-0000-0000A4040000}"/>
    <cellStyle name="Moneda 3 2 7" xfId="1184" xr:uid="{00000000-0005-0000-0000-0000A5040000}"/>
    <cellStyle name="Moneda 3 2 8" xfId="1185" xr:uid="{00000000-0005-0000-0000-0000A6040000}"/>
    <cellStyle name="Moneda 3 2 9" xfId="1186" xr:uid="{00000000-0005-0000-0000-0000A7040000}"/>
    <cellStyle name="Moneda 3 20" xfId="1187" xr:uid="{00000000-0005-0000-0000-0000A8040000}"/>
    <cellStyle name="Moneda 3 21" xfId="1188" xr:uid="{00000000-0005-0000-0000-0000A9040000}"/>
    <cellStyle name="Moneda 3 22" xfId="1189" xr:uid="{00000000-0005-0000-0000-0000AA040000}"/>
    <cellStyle name="Moneda 3 23" xfId="1190" xr:uid="{00000000-0005-0000-0000-0000AB040000}"/>
    <cellStyle name="Moneda 3 24" xfId="1191" xr:uid="{00000000-0005-0000-0000-0000AC040000}"/>
    <cellStyle name="Moneda 3 25" xfId="1192" xr:uid="{00000000-0005-0000-0000-0000AD040000}"/>
    <cellStyle name="Moneda 3 26" xfId="1193" xr:uid="{00000000-0005-0000-0000-0000AE040000}"/>
    <cellStyle name="Moneda 3 27" xfId="1194" xr:uid="{00000000-0005-0000-0000-0000AF040000}"/>
    <cellStyle name="Moneda 3 28" xfId="1195" xr:uid="{00000000-0005-0000-0000-0000B0040000}"/>
    <cellStyle name="Moneda 3 29" xfId="1196" xr:uid="{00000000-0005-0000-0000-0000B1040000}"/>
    <cellStyle name="Moneda 3 3" xfId="1197" xr:uid="{00000000-0005-0000-0000-0000B2040000}"/>
    <cellStyle name="Moneda 3 3 10" xfId="1198" xr:uid="{00000000-0005-0000-0000-0000B3040000}"/>
    <cellStyle name="Moneda 3 3 11" xfId="1199" xr:uid="{00000000-0005-0000-0000-0000B4040000}"/>
    <cellStyle name="Moneda 3 3 12" xfId="1200" xr:uid="{00000000-0005-0000-0000-0000B5040000}"/>
    <cellStyle name="Moneda 3 3 13" xfId="1201" xr:uid="{00000000-0005-0000-0000-0000B6040000}"/>
    <cellStyle name="Moneda 3 3 14" xfId="1202" xr:uid="{00000000-0005-0000-0000-0000B7040000}"/>
    <cellStyle name="Moneda 3 3 15" xfId="1203" xr:uid="{00000000-0005-0000-0000-0000B8040000}"/>
    <cellStyle name="Moneda 3 3 16" xfId="1204" xr:uid="{00000000-0005-0000-0000-0000B9040000}"/>
    <cellStyle name="Moneda 3 3 17" xfId="1205" xr:uid="{00000000-0005-0000-0000-0000BA040000}"/>
    <cellStyle name="Moneda 3 3 18" xfId="1206" xr:uid="{00000000-0005-0000-0000-0000BB040000}"/>
    <cellStyle name="Moneda 3 3 19" xfId="1207" xr:uid="{00000000-0005-0000-0000-0000BC040000}"/>
    <cellStyle name="Moneda 3 3 2" xfId="1208" xr:uid="{00000000-0005-0000-0000-0000BD040000}"/>
    <cellStyle name="Moneda 3 3 2 2" xfId="1209" xr:uid="{00000000-0005-0000-0000-0000BE040000}"/>
    <cellStyle name="Moneda 3 3 2 3" xfId="1210" xr:uid="{00000000-0005-0000-0000-0000BF040000}"/>
    <cellStyle name="Moneda 3 3 20" xfId="1211" xr:uid="{00000000-0005-0000-0000-0000C0040000}"/>
    <cellStyle name="Moneda 3 3 21" xfId="1212" xr:uid="{00000000-0005-0000-0000-0000C1040000}"/>
    <cellStyle name="Moneda 3 3 22" xfId="1213" xr:uid="{00000000-0005-0000-0000-0000C2040000}"/>
    <cellStyle name="Moneda 3 3 23" xfId="1214" xr:uid="{00000000-0005-0000-0000-0000C3040000}"/>
    <cellStyle name="Moneda 3 3 24" xfId="1215" xr:uid="{00000000-0005-0000-0000-0000C4040000}"/>
    <cellStyle name="Moneda 3 3 25" xfId="1216" xr:uid="{00000000-0005-0000-0000-0000C5040000}"/>
    <cellStyle name="Moneda 3 3 26" xfId="1217" xr:uid="{00000000-0005-0000-0000-0000C6040000}"/>
    <cellStyle name="Moneda 3 3 27" xfId="1218" xr:uid="{00000000-0005-0000-0000-0000C7040000}"/>
    <cellStyle name="Moneda 3 3 28" xfId="1219" xr:uid="{00000000-0005-0000-0000-0000C8040000}"/>
    <cellStyle name="Moneda 3 3 29" xfId="1220" xr:uid="{00000000-0005-0000-0000-0000C9040000}"/>
    <cellStyle name="Moneda 3 3 3" xfId="1221" xr:uid="{00000000-0005-0000-0000-0000CA040000}"/>
    <cellStyle name="Moneda 3 3 30" xfId="1222" xr:uid="{00000000-0005-0000-0000-0000CB040000}"/>
    <cellStyle name="Moneda 3 3 31" xfId="1223" xr:uid="{00000000-0005-0000-0000-0000CC040000}"/>
    <cellStyle name="Moneda 3 3 32" xfId="1224" xr:uid="{00000000-0005-0000-0000-0000CD040000}"/>
    <cellStyle name="Moneda 3 3 33" xfId="1225" xr:uid="{00000000-0005-0000-0000-0000CE040000}"/>
    <cellStyle name="Moneda 3 3 34" xfId="1226" xr:uid="{00000000-0005-0000-0000-0000CF040000}"/>
    <cellStyle name="Moneda 3 3 35" xfId="1227" xr:uid="{00000000-0005-0000-0000-0000D0040000}"/>
    <cellStyle name="Moneda 3 3 36" xfId="1228" xr:uid="{00000000-0005-0000-0000-0000D1040000}"/>
    <cellStyle name="Moneda 3 3 37" xfId="1229" xr:uid="{00000000-0005-0000-0000-0000D2040000}"/>
    <cellStyle name="Moneda 3 3 38" xfId="1230" xr:uid="{00000000-0005-0000-0000-0000D3040000}"/>
    <cellStyle name="Moneda 3 3 39" xfId="1231" xr:uid="{00000000-0005-0000-0000-0000D4040000}"/>
    <cellStyle name="Moneda 3 3 4" xfId="1232" xr:uid="{00000000-0005-0000-0000-0000D5040000}"/>
    <cellStyle name="Moneda 3 3 40" xfId="1233" xr:uid="{00000000-0005-0000-0000-0000D6040000}"/>
    <cellStyle name="Moneda 3 3 41" xfId="1234" xr:uid="{00000000-0005-0000-0000-0000D7040000}"/>
    <cellStyle name="Moneda 3 3 42" xfId="1235" xr:uid="{00000000-0005-0000-0000-0000D8040000}"/>
    <cellStyle name="Moneda 3 3 43" xfId="1236" xr:uid="{00000000-0005-0000-0000-0000D9040000}"/>
    <cellStyle name="Moneda 3 3 44" xfId="1237" xr:uid="{00000000-0005-0000-0000-0000DA040000}"/>
    <cellStyle name="Moneda 3 3 45" xfId="1238" xr:uid="{00000000-0005-0000-0000-0000DB040000}"/>
    <cellStyle name="Moneda 3 3 46" xfId="1239" xr:uid="{00000000-0005-0000-0000-0000DC040000}"/>
    <cellStyle name="Moneda 3 3 47" xfId="1240" xr:uid="{00000000-0005-0000-0000-0000DD040000}"/>
    <cellStyle name="Moneda 3 3 48" xfId="1241" xr:uid="{00000000-0005-0000-0000-0000DE040000}"/>
    <cellStyle name="Moneda 3 3 49" xfId="1242" xr:uid="{00000000-0005-0000-0000-0000DF040000}"/>
    <cellStyle name="Moneda 3 3 5" xfId="1243" xr:uid="{00000000-0005-0000-0000-0000E0040000}"/>
    <cellStyle name="Moneda 3 3 50" xfId="1244" xr:uid="{00000000-0005-0000-0000-0000E1040000}"/>
    <cellStyle name="Moneda 3 3 51" xfId="1245" xr:uid="{00000000-0005-0000-0000-0000E2040000}"/>
    <cellStyle name="Moneda 3 3 52" xfId="1246" xr:uid="{00000000-0005-0000-0000-0000E3040000}"/>
    <cellStyle name="Moneda 3 3 53" xfId="1247" xr:uid="{00000000-0005-0000-0000-0000E4040000}"/>
    <cellStyle name="Moneda 3 3 54" xfId="1248" xr:uid="{00000000-0005-0000-0000-0000E5040000}"/>
    <cellStyle name="Moneda 3 3 55" xfId="1249" xr:uid="{00000000-0005-0000-0000-0000E6040000}"/>
    <cellStyle name="Moneda 3 3 56" xfId="1250" xr:uid="{00000000-0005-0000-0000-0000E7040000}"/>
    <cellStyle name="Moneda 3 3 57" xfId="1251" xr:uid="{00000000-0005-0000-0000-0000E8040000}"/>
    <cellStyle name="Moneda 3 3 58" xfId="1252" xr:uid="{00000000-0005-0000-0000-0000E9040000}"/>
    <cellStyle name="Moneda 3 3 59" xfId="1253" xr:uid="{00000000-0005-0000-0000-0000EA040000}"/>
    <cellStyle name="Moneda 3 3 6" xfId="1254" xr:uid="{00000000-0005-0000-0000-0000EB040000}"/>
    <cellStyle name="Moneda 3 3 60" xfId="1255" xr:uid="{00000000-0005-0000-0000-0000EC040000}"/>
    <cellStyle name="Moneda 3 3 61" xfId="1256" xr:uid="{00000000-0005-0000-0000-0000ED040000}"/>
    <cellStyle name="Moneda 3 3 62" xfId="1257" xr:uid="{00000000-0005-0000-0000-0000EE040000}"/>
    <cellStyle name="Moneda 3 3 63" xfId="1258" xr:uid="{00000000-0005-0000-0000-0000EF040000}"/>
    <cellStyle name="Moneda 3 3 64" xfId="1259" xr:uid="{00000000-0005-0000-0000-0000F0040000}"/>
    <cellStyle name="Moneda 3 3 65" xfId="1260" xr:uid="{00000000-0005-0000-0000-0000F1040000}"/>
    <cellStyle name="Moneda 3 3 7" xfId="1261" xr:uid="{00000000-0005-0000-0000-0000F2040000}"/>
    <cellStyle name="Moneda 3 3 8" xfId="1262" xr:uid="{00000000-0005-0000-0000-0000F3040000}"/>
    <cellStyle name="Moneda 3 3 9" xfId="1263" xr:uid="{00000000-0005-0000-0000-0000F4040000}"/>
    <cellStyle name="Moneda 3 30" xfId="1264" xr:uid="{00000000-0005-0000-0000-0000F5040000}"/>
    <cellStyle name="Moneda 3 31" xfId="1265" xr:uid="{00000000-0005-0000-0000-0000F6040000}"/>
    <cellStyle name="Moneda 3 32" xfId="1266" xr:uid="{00000000-0005-0000-0000-0000F7040000}"/>
    <cellStyle name="Moneda 3 33" xfId="1267" xr:uid="{00000000-0005-0000-0000-0000F8040000}"/>
    <cellStyle name="Moneda 3 34" xfId="1268" xr:uid="{00000000-0005-0000-0000-0000F9040000}"/>
    <cellStyle name="Moneda 3 35" xfId="1269" xr:uid="{00000000-0005-0000-0000-0000FA040000}"/>
    <cellStyle name="Moneda 3 36" xfId="1270" xr:uid="{00000000-0005-0000-0000-0000FB040000}"/>
    <cellStyle name="Moneda 3 36 2" xfId="1271" xr:uid="{00000000-0005-0000-0000-0000FC040000}"/>
    <cellStyle name="Moneda 3 37" xfId="1272" xr:uid="{00000000-0005-0000-0000-0000FD040000}"/>
    <cellStyle name="Moneda 3 38" xfId="1273" xr:uid="{00000000-0005-0000-0000-0000FE040000}"/>
    <cellStyle name="Moneda 3 39" xfId="1274" xr:uid="{00000000-0005-0000-0000-0000FF040000}"/>
    <cellStyle name="Moneda 3 4" xfId="1275" xr:uid="{00000000-0005-0000-0000-000000050000}"/>
    <cellStyle name="Moneda 3 4 10" xfId="1276" xr:uid="{00000000-0005-0000-0000-000001050000}"/>
    <cellStyle name="Moneda 3 4 11" xfId="1277" xr:uid="{00000000-0005-0000-0000-000002050000}"/>
    <cellStyle name="Moneda 3 4 12" xfId="1278" xr:uid="{00000000-0005-0000-0000-000003050000}"/>
    <cellStyle name="Moneda 3 4 13" xfId="1279" xr:uid="{00000000-0005-0000-0000-000004050000}"/>
    <cellStyle name="Moneda 3 4 14" xfId="1280" xr:uid="{00000000-0005-0000-0000-000005050000}"/>
    <cellStyle name="Moneda 3 4 15" xfId="1281" xr:uid="{00000000-0005-0000-0000-000006050000}"/>
    <cellStyle name="Moneda 3 4 16" xfId="1282" xr:uid="{00000000-0005-0000-0000-000007050000}"/>
    <cellStyle name="Moneda 3 4 17" xfId="1283" xr:uid="{00000000-0005-0000-0000-000008050000}"/>
    <cellStyle name="Moneda 3 4 18" xfId="1284" xr:uid="{00000000-0005-0000-0000-000009050000}"/>
    <cellStyle name="Moneda 3 4 19" xfId="1285" xr:uid="{00000000-0005-0000-0000-00000A050000}"/>
    <cellStyle name="Moneda 3 4 2" xfId="1286" xr:uid="{00000000-0005-0000-0000-00000B050000}"/>
    <cellStyle name="Moneda 3 4 20" xfId="1287" xr:uid="{00000000-0005-0000-0000-00000C050000}"/>
    <cellStyle name="Moneda 3 4 21" xfId="1288" xr:uid="{00000000-0005-0000-0000-00000D050000}"/>
    <cellStyle name="Moneda 3 4 22" xfId="1289" xr:uid="{00000000-0005-0000-0000-00000E050000}"/>
    <cellStyle name="Moneda 3 4 23" xfId="1290" xr:uid="{00000000-0005-0000-0000-00000F050000}"/>
    <cellStyle name="Moneda 3 4 24" xfId="1291" xr:uid="{00000000-0005-0000-0000-000010050000}"/>
    <cellStyle name="Moneda 3 4 25" xfId="1292" xr:uid="{00000000-0005-0000-0000-000011050000}"/>
    <cellStyle name="Moneda 3 4 26" xfId="1293" xr:uid="{00000000-0005-0000-0000-000012050000}"/>
    <cellStyle name="Moneda 3 4 27" xfId="1294" xr:uid="{00000000-0005-0000-0000-000013050000}"/>
    <cellStyle name="Moneda 3 4 28" xfId="1295" xr:uid="{00000000-0005-0000-0000-000014050000}"/>
    <cellStyle name="Moneda 3 4 29" xfId="1296" xr:uid="{00000000-0005-0000-0000-000015050000}"/>
    <cellStyle name="Moneda 3 4 3" xfId="1297" xr:uid="{00000000-0005-0000-0000-000016050000}"/>
    <cellStyle name="Moneda 3 4 30" xfId="1298" xr:uid="{00000000-0005-0000-0000-000017050000}"/>
    <cellStyle name="Moneda 3 4 31" xfId="1299" xr:uid="{00000000-0005-0000-0000-000018050000}"/>
    <cellStyle name="Moneda 3 4 32" xfId="1300" xr:uid="{00000000-0005-0000-0000-000019050000}"/>
    <cellStyle name="Moneda 3 4 33" xfId="1301" xr:uid="{00000000-0005-0000-0000-00001A050000}"/>
    <cellStyle name="Moneda 3 4 34" xfId="1302" xr:uid="{00000000-0005-0000-0000-00001B050000}"/>
    <cellStyle name="Moneda 3 4 35" xfId="1303" xr:uid="{00000000-0005-0000-0000-00001C050000}"/>
    <cellStyle name="Moneda 3 4 36" xfId="1304" xr:uid="{00000000-0005-0000-0000-00001D050000}"/>
    <cellStyle name="Moneda 3 4 37" xfId="1305" xr:uid="{00000000-0005-0000-0000-00001E050000}"/>
    <cellStyle name="Moneda 3 4 38" xfId="1306" xr:uid="{00000000-0005-0000-0000-00001F050000}"/>
    <cellStyle name="Moneda 3 4 39" xfId="1307" xr:uid="{00000000-0005-0000-0000-000020050000}"/>
    <cellStyle name="Moneda 3 4 4" xfId="1308" xr:uid="{00000000-0005-0000-0000-000021050000}"/>
    <cellStyle name="Moneda 3 4 40" xfId="1309" xr:uid="{00000000-0005-0000-0000-000022050000}"/>
    <cellStyle name="Moneda 3 4 41" xfId="1310" xr:uid="{00000000-0005-0000-0000-000023050000}"/>
    <cellStyle name="Moneda 3 4 42" xfId="1311" xr:uid="{00000000-0005-0000-0000-000024050000}"/>
    <cellStyle name="Moneda 3 4 43" xfId="1312" xr:uid="{00000000-0005-0000-0000-000025050000}"/>
    <cellStyle name="Moneda 3 4 44" xfId="1313" xr:uid="{00000000-0005-0000-0000-000026050000}"/>
    <cellStyle name="Moneda 3 4 45" xfId="1314" xr:uid="{00000000-0005-0000-0000-000027050000}"/>
    <cellStyle name="Moneda 3 4 46" xfId="1315" xr:uid="{00000000-0005-0000-0000-000028050000}"/>
    <cellStyle name="Moneda 3 4 47" xfId="1316" xr:uid="{00000000-0005-0000-0000-000029050000}"/>
    <cellStyle name="Moneda 3 4 48" xfId="1317" xr:uid="{00000000-0005-0000-0000-00002A050000}"/>
    <cellStyle name="Moneda 3 4 49" xfId="1318" xr:uid="{00000000-0005-0000-0000-00002B050000}"/>
    <cellStyle name="Moneda 3 4 5" xfId="1319" xr:uid="{00000000-0005-0000-0000-00002C050000}"/>
    <cellStyle name="Moneda 3 4 50" xfId="1320" xr:uid="{00000000-0005-0000-0000-00002D050000}"/>
    <cellStyle name="Moneda 3 4 51" xfId="1321" xr:uid="{00000000-0005-0000-0000-00002E050000}"/>
    <cellStyle name="Moneda 3 4 52" xfId="1322" xr:uid="{00000000-0005-0000-0000-00002F050000}"/>
    <cellStyle name="Moneda 3 4 53" xfId="1323" xr:uid="{00000000-0005-0000-0000-000030050000}"/>
    <cellStyle name="Moneda 3 4 54" xfId="1324" xr:uid="{00000000-0005-0000-0000-000031050000}"/>
    <cellStyle name="Moneda 3 4 55" xfId="1325" xr:uid="{00000000-0005-0000-0000-000032050000}"/>
    <cellStyle name="Moneda 3 4 56" xfId="1326" xr:uid="{00000000-0005-0000-0000-000033050000}"/>
    <cellStyle name="Moneda 3 4 57" xfId="1327" xr:uid="{00000000-0005-0000-0000-000034050000}"/>
    <cellStyle name="Moneda 3 4 58" xfId="1328" xr:uid="{00000000-0005-0000-0000-000035050000}"/>
    <cellStyle name="Moneda 3 4 59" xfId="1329" xr:uid="{00000000-0005-0000-0000-000036050000}"/>
    <cellStyle name="Moneda 3 4 6" xfId="1330" xr:uid="{00000000-0005-0000-0000-000037050000}"/>
    <cellStyle name="Moneda 3 4 60" xfId="1331" xr:uid="{00000000-0005-0000-0000-000038050000}"/>
    <cellStyle name="Moneda 3 4 61" xfId="1332" xr:uid="{00000000-0005-0000-0000-000039050000}"/>
    <cellStyle name="Moneda 3 4 62" xfId="1333" xr:uid="{00000000-0005-0000-0000-00003A050000}"/>
    <cellStyle name="Moneda 3 4 63" xfId="1334" xr:uid="{00000000-0005-0000-0000-00003B050000}"/>
    <cellStyle name="Moneda 3 4 64" xfId="1335" xr:uid="{00000000-0005-0000-0000-00003C050000}"/>
    <cellStyle name="Moneda 3 4 65" xfId="1336" xr:uid="{00000000-0005-0000-0000-00003D050000}"/>
    <cellStyle name="Moneda 3 4 7" xfId="1337" xr:uid="{00000000-0005-0000-0000-00003E050000}"/>
    <cellStyle name="Moneda 3 4 8" xfId="1338" xr:uid="{00000000-0005-0000-0000-00003F050000}"/>
    <cellStyle name="Moneda 3 4 9" xfId="1339" xr:uid="{00000000-0005-0000-0000-000040050000}"/>
    <cellStyle name="Moneda 3 40" xfId="1340" xr:uid="{00000000-0005-0000-0000-000041050000}"/>
    <cellStyle name="Moneda 3 41" xfId="1341" xr:uid="{00000000-0005-0000-0000-000042050000}"/>
    <cellStyle name="Moneda 3 42" xfId="1342" xr:uid="{00000000-0005-0000-0000-000043050000}"/>
    <cellStyle name="Moneda 3 43" xfId="1343" xr:uid="{00000000-0005-0000-0000-000044050000}"/>
    <cellStyle name="Moneda 3 44" xfId="1344" xr:uid="{00000000-0005-0000-0000-000045050000}"/>
    <cellStyle name="Moneda 3 45" xfId="1345" xr:uid="{00000000-0005-0000-0000-000046050000}"/>
    <cellStyle name="Moneda 3 46" xfId="1346" xr:uid="{00000000-0005-0000-0000-000047050000}"/>
    <cellStyle name="Moneda 3 47" xfId="1347" xr:uid="{00000000-0005-0000-0000-000048050000}"/>
    <cellStyle name="Moneda 3 48" xfId="1348" xr:uid="{00000000-0005-0000-0000-000049050000}"/>
    <cellStyle name="Moneda 3 49" xfId="1349" xr:uid="{00000000-0005-0000-0000-00004A050000}"/>
    <cellStyle name="Moneda 3 5" xfId="1350" xr:uid="{00000000-0005-0000-0000-00004B050000}"/>
    <cellStyle name="Moneda 3 5 10" xfId="1351" xr:uid="{00000000-0005-0000-0000-00004C050000}"/>
    <cellStyle name="Moneda 3 5 11" xfId="1352" xr:uid="{00000000-0005-0000-0000-00004D050000}"/>
    <cellStyle name="Moneda 3 5 12" xfId="1353" xr:uid="{00000000-0005-0000-0000-00004E050000}"/>
    <cellStyle name="Moneda 3 5 13" xfId="1354" xr:uid="{00000000-0005-0000-0000-00004F050000}"/>
    <cellStyle name="Moneda 3 5 14" xfId="1355" xr:uid="{00000000-0005-0000-0000-000050050000}"/>
    <cellStyle name="Moneda 3 5 15" xfId="1356" xr:uid="{00000000-0005-0000-0000-000051050000}"/>
    <cellStyle name="Moneda 3 5 16" xfId="1357" xr:uid="{00000000-0005-0000-0000-000052050000}"/>
    <cellStyle name="Moneda 3 5 17" xfId="1358" xr:uid="{00000000-0005-0000-0000-000053050000}"/>
    <cellStyle name="Moneda 3 5 18" xfId="1359" xr:uid="{00000000-0005-0000-0000-000054050000}"/>
    <cellStyle name="Moneda 3 5 19" xfId="1360" xr:uid="{00000000-0005-0000-0000-000055050000}"/>
    <cellStyle name="Moneda 3 5 2" xfId="1361" xr:uid="{00000000-0005-0000-0000-000056050000}"/>
    <cellStyle name="Moneda 3 5 2 2" xfId="1362" xr:uid="{00000000-0005-0000-0000-000057050000}"/>
    <cellStyle name="Moneda 3 5 20" xfId="1363" xr:uid="{00000000-0005-0000-0000-000058050000}"/>
    <cellStyle name="Moneda 3 5 21" xfId="1364" xr:uid="{00000000-0005-0000-0000-000059050000}"/>
    <cellStyle name="Moneda 3 5 22" xfId="1365" xr:uid="{00000000-0005-0000-0000-00005A050000}"/>
    <cellStyle name="Moneda 3 5 23" xfId="1366" xr:uid="{00000000-0005-0000-0000-00005B050000}"/>
    <cellStyle name="Moneda 3 5 24" xfId="1367" xr:uid="{00000000-0005-0000-0000-00005C050000}"/>
    <cellStyle name="Moneda 3 5 25" xfId="1368" xr:uid="{00000000-0005-0000-0000-00005D050000}"/>
    <cellStyle name="Moneda 3 5 26" xfId="1369" xr:uid="{00000000-0005-0000-0000-00005E050000}"/>
    <cellStyle name="Moneda 3 5 27" xfId="1370" xr:uid="{00000000-0005-0000-0000-00005F050000}"/>
    <cellStyle name="Moneda 3 5 28" xfId="1371" xr:uid="{00000000-0005-0000-0000-000060050000}"/>
    <cellStyle name="Moneda 3 5 29" xfId="1372" xr:uid="{00000000-0005-0000-0000-000061050000}"/>
    <cellStyle name="Moneda 3 5 3" xfId="1373" xr:uid="{00000000-0005-0000-0000-000062050000}"/>
    <cellStyle name="Moneda 3 5 30" xfId="1374" xr:uid="{00000000-0005-0000-0000-000063050000}"/>
    <cellStyle name="Moneda 3 5 31" xfId="1375" xr:uid="{00000000-0005-0000-0000-000064050000}"/>
    <cellStyle name="Moneda 3 5 32" xfId="1376" xr:uid="{00000000-0005-0000-0000-000065050000}"/>
    <cellStyle name="Moneda 3 5 33" xfId="1377" xr:uid="{00000000-0005-0000-0000-000066050000}"/>
    <cellStyle name="Moneda 3 5 4" xfId="1378" xr:uid="{00000000-0005-0000-0000-000067050000}"/>
    <cellStyle name="Moneda 3 5 5" xfId="1379" xr:uid="{00000000-0005-0000-0000-000068050000}"/>
    <cellStyle name="Moneda 3 5 6" xfId="1380" xr:uid="{00000000-0005-0000-0000-000069050000}"/>
    <cellStyle name="Moneda 3 5 7" xfId="1381" xr:uid="{00000000-0005-0000-0000-00006A050000}"/>
    <cellStyle name="Moneda 3 5 8" xfId="1382" xr:uid="{00000000-0005-0000-0000-00006B050000}"/>
    <cellStyle name="Moneda 3 5 9" xfId="1383" xr:uid="{00000000-0005-0000-0000-00006C050000}"/>
    <cellStyle name="Moneda 3 50" xfId="1384" xr:uid="{00000000-0005-0000-0000-00006D050000}"/>
    <cellStyle name="Moneda 3 51" xfId="1385" xr:uid="{00000000-0005-0000-0000-00006E050000}"/>
    <cellStyle name="Moneda 3 52" xfId="1386" xr:uid="{00000000-0005-0000-0000-00006F050000}"/>
    <cellStyle name="Moneda 3 53" xfId="1387" xr:uid="{00000000-0005-0000-0000-000070050000}"/>
    <cellStyle name="Moneda 3 54" xfId="1388" xr:uid="{00000000-0005-0000-0000-000071050000}"/>
    <cellStyle name="Moneda 3 55" xfId="1389" xr:uid="{00000000-0005-0000-0000-000072050000}"/>
    <cellStyle name="Moneda 3 56" xfId="1390" xr:uid="{00000000-0005-0000-0000-000073050000}"/>
    <cellStyle name="Moneda 3 57" xfId="1391" xr:uid="{00000000-0005-0000-0000-000074050000}"/>
    <cellStyle name="Moneda 3 58" xfId="1392" xr:uid="{00000000-0005-0000-0000-000075050000}"/>
    <cellStyle name="Moneda 3 59" xfId="1393" xr:uid="{00000000-0005-0000-0000-000076050000}"/>
    <cellStyle name="Moneda 3 6" xfId="1394" xr:uid="{00000000-0005-0000-0000-000077050000}"/>
    <cellStyle name="Moneda 3 6 2" xfId="1395" xr:uid="{00000000-0005-0000-0000-000078050000}"/>
    <cellStyle name="Moneda 3 6 3" xfId="1396" xr:uid="{00000000-0005-0000-0000-000079050000}"/>
    <cellStyle name="Moneda 3 6 4" xfId="1397" xr:uid="{00000000-0005-0000-0000-00007A050000}"/>
    <cellStyle name="Moneda 3 60" xfId="1398" xr:uid="{00000000-0005-0000-0000-00007B050000}"/>
    <cellStyle name="Moneda 3 61" xfId="1399" xr:uid="{00000000-0005-0000-0000-00007C050000}"/>
    <cellStyle name="Moneda 3 62" xfId="1400" xr:uid="{00000000-0005-0000-0000-00007D050000}"/>
    <cellStyle name="Moneda 3 63" xfId="1401" xr:uid="{00000000-0005-0000-0000-00007E050000}"/>
    <cellStyle name="Moneda 3 64" xfId="1402" xr:uid="{00000000-0005-0000-0000-00007F050000}"/>
    <cellStyle name="Moneda 3 65" xfId="1403" xr:uid="{00000000-0005-0000-0000-000080050000}"/>
    <cellStyle name="Moneda 3 66" xfId="1404" xr:uid="{00000000-0005-0000-0000-000081050000}"/>
    <cellStyle name="Moneda 3 67" xfId="1405" xr:uid="{00000000-0005-0000-0000-000082050000}"/>
    <cellStyle name="Moneda 3 68" xfId="1406" xr:uid="{00000000-0005-0000-0000-000083050000}"/>
    <cellStyle name="Moneda 3 69" xfId="1407" xr:uid="{00000000-0005-0000-0000-000084050000}"/>
    <cellStyle name="Moneda 3 7" xfId="1408" xr:uid="{00000000-0005-0000-0000-000085050000}"/>
    <cellStyle name="Moneda 3 7 2" xfId="1409" xr:uid="{00000000-0005-0000-0000-000086050000}"/>
    <cellStyle name="Moneda 3 70" xfId="1105" xr:uid="{00000000-0005-0000-0000-000087050000}"/>
    <cellStyle name="Moneda 3 71" xfId="2179" xr:uid="{00000000-0005-0000-0000-000088050000}"/>
    <cellStyle name="Moneda 3 72" xfId="2184" xr:uid="{00000000-0005-0000-0000-000089050000}"/>
    <cellStyle name="Moneda 3 73" xfId="2238" xr:uid="{00000000-0005-0000-0000-00008A050000}"/>
    <cellStyle name="Moneda 3 8" xfId="1410" xr:uid="{00000000-0005-0000-0000-00008B050000}"/>
    <cellStyle name="Moneda 3 9" xfId="1411" xr:uid="{00000000-0005-0000-0000-00008C050000}"/>
    <cellStyle name="Moneda 4" xfId="1412" xr:uid="{00000000-0005-0000-0000-00008D050000}"/>
    <cellStyle name="Moneda 4 10" xfId="1413" xr:uid="{00000000-0005-0000-0000-00008E050000}"/>
    <cellStyle name="Moneda 4 11" xfId="1414" xr:uid="{00000000-0005-0000-0000-00008F050000}"/>
    <cellStyle name="Moneda 4 12" xfId="1415" xr:uid="{00000000-0005-0000-0000-000090050000}"/>
    <cellStyle name="Moneda 4 13" xfId="1416" xr:uid="{00000000-0005-0000-0000-000091050000}"/>
    <cellStyle name="Moneda 4 14" xfId="1417" xr:uid="{00000000-0005-0000-0000-000092050000}"/>
    <cellStyle name="Moneda 4 15" xfId="1418" xr:uid="{00000000-0005-0000-0000-000093050000}"/>
    <cellStyle name="Moneda 4 16" xfId="1419" xr:uid="{00000000-0005-0000-0000-000094050000}"/>
    <cellStyle name="Moneda 4 17" xfId="1420" xr:uid="{00000000-0005-0000-0000-000095050000}"/>
    <cellStyle name="Moneda 4 18" xfId="1421" xr:uid="{00000000-0005-0000-0000-000096050000}"/>
    <cellStyle name="Moneda 4 19" xfId="1422" xr:uid="{00000000-0005-0000-0000-000097050000}"/>
    <cellStyle name="Moneda 4 2" xfId="1423" xr:uid="{00000000-0005-0000-0000-000098050000}"/>
    <cellStyle name="Moneda 4 2 10" xfId="1424" xr:uid="{00000000-0005-0000-0000-000099050000}"/>
    <cellStyle name="Moneda 4 2 11" xfId="1425" xr:uid="{00000000-0005-0000-0000-00009A050000}"/>
    <cellStyle name="Moneda 4 2 12" xfId="1426" xr:uid="{00000000-0005-0000-0000-00009B050000}"/>
    <cellStyle name="Moneda 4 2 13" xfId="1427" xr:uid="{00000000-0005-0000-0000-00009C050000}"/>
    <cellStyle name="Moneda 4 2 14" xfId="1428" xr:uid="{00000000-0005-0000-0000-00009D050000}"/>
    <cellStyle name="Moneda 4 2 15" xfId="1429" xr:uid="{00000000-0005-0000-0000-00009E050000}"/>
    <cellStyle name="Moneda 4 2 16" xfId="1430" xr:uid="{00000000-0005-0000-0000-00009F050000}"/>
    <cellStyle name="Moneda 4 2 17" xfId="1431" xr:uid="{00000000-0005-0000-0000-0000A0050000}"/>
    <cellStyle name="Moneda 4 2 18" xfId="1432" xr:uid="{00000000-0005-0000-0000-0000A1050000}"/>
    <cellStyle name="Moneda 4 2 19" xfId="1433" xr:uid="{00000000-0005-0000-0000-0000A2050000}"/>
    <cellStyle name="Moneda 4 2 2" xfId="1434" xr:uid="{00000000-0005-0000-0000-0000A3050000}"/>
    <cellStyle name="Moneda 4 2 20" xfId="1435" xr:uid="{00000000-0005-0000-0000-0000A4050000}"/>
    <cellStyle name="Moneda 4 2 21" xfId="1436" xr:uid="{00000000-0005-0000-0000-0000A5050000}"/>
    <cellStyle name="Moneda 4 2 22" xfId="1437" xr:uid="{00000000-0005-0000-0000-0000A6050000}"/>
    <cellStyle name="Moneda 4 2 23" xfId="1438" xr:uid="{00000000-0005-0000-0000-0000A7050000}"/>
    <cellStyle name="Moneda 4 2 24" xfId="1439" xr:uid="{00000000-0005-0000-0000-0000A8050000}"/>
    <cellStyle name="Moneda 4 2 25" xfId="1440" xr:uid="{00000000-0005-0000-0000-0000A9050000}"/>
    <cellStyle name="Moneda 4 2 26" xfId="1441" xr:uid="{00000000-0005-0000-0000-0000AA050000}"/>
    <cellStyle name="Moneda 4 2 27" xfId="1442" xr:uid="{00000000-0005-0000-0000-0000AB050000}"/>
    <cellStyle name="Moneda 4 2 28" xfId="1443" xr:uid="{00000000-0005-0000-0000-0000AC050000}"/>
    <cellStyle name="Moneda 4 2 29" xfId="1444" xr:uid="{00000000-0005-0000-0000-0000AD050000}"/>
    <cellStyle name="Moneda 4 2 3" xfId="1445" xr:uid="{00000000-0005-0000-0000-0000AE050000}"/>
    <cellStyle name="Moneda 4 2 30" xfId="1446" xr:uid="{00000000-0005-0000-0000-0000AF050000}"/>
    <cellStyle name="Moneda 4 2 31" xfId="1447" xr:uid="{00000000-0005-0000-0000-0000B0050000}"/>
    <cellStyle name="Moneda 4 2 32" xfId="1448" xr:uid="{00000000-0005-0000-0000-0000B1050000}"/>
    <cellStyle name="Moneda 4 2 33" xfId="1449" xr:uid="{00000000-0005-0000-0000-0000B2050000}"/>
    <cellStyle name="Moneda 4 2 34" xfId="1450" xr:uid="{00000000-0005-0000-0000-0000B3050000}"/>
    <cellStyle name="Moneda 4 2 35" xfId="1451" xr:uid="{00000000-0005-0000-0000-0000B4050000}"/>
    <cellStyle name="Moneda 4 2 36" xfId="1452" xr:uid="{00000000-0005-0000-0000-0000B5050000}"/>
    <cellStyle name="Moneda 4 2 37" xfId="1453" xr:uid="{00000000-0005-0000-0000-0000B6050000}"/>
    <cellStyle name="Moneda 4 2 38" xfId="1454" xr:uid="{00000000-0005-0000-0000-0000B7050000}"/>
    <cellStyle name="Moneda 4 2 39" xfId="1455" xr:uid="{00000000-0005-0000-0000-0000B8050000}"/>
    <cellStyle name="Moneda 4 2 4" xfId="1456" xr:uid="{00000000-0005-0000-0000-0000B9050000}"/>
    <cellStyle name="Moneda 4 2 40" xfId="1457" xr:uid="{00000000-0005-0000-0000-0000BA050000}"/>
    <cellStyle name="Moneda 4 2 41" xfId="1458" xr:uid="{00000000-0005-0000-0000-0000BB050000}"/>
    <cellStyle name="Moneda 4 2 42" xfId="1459" xr:uid="{00000000-0005-0000-0000-0000BC050000}"/>
    <cellStyle name="Moneda 4 2 43" xfId="1460" xr:uid="{00000000-0005-0000-0000-0000BD050000}"/>
    <cellStyle name="Moneda 4 2 44" xfId="1461" xr:uid="{00000000-0005-0000-0000-0000BE050000}"/>
    <cellStyle name="Moneda 4 2 45" xfId="1462" xr:uid="{00000000-0005-0000-0000-0000BF050000}"/>
    <cellStyle name="Moneda 4 2 46" xfId="1463" xr:uid="{00000000-0005-0000-0000-0000C0050000}"/>
    <cellStyle name="Moneda 4 2 47" xfId="1464" xr:uid="{00000000-0005-0000-0000-0000C1050000}"/>
    <cellStyle name="Moneda 4 2 48" xfId="1465" xr:uid="{00000000-0005-0000-0000-0000C2050000}"/>
    <cellStyle name="Moneda 4 2 49" xfId="1466" xr:uid="{00000000-0005-0000-0000-0000C3050000}"/>
    <cellStyle name="Moneda 4 2 5" xfId="1467" xr:uid="{00000000-0005-0000-0000-0000C4050000}"/>
    <cellStyle name="Moneda 4 2 50" xfId="1468" xr:uid="{00000000-0005-0000-0000-0000C5050000}"/>
    <cellStyle name="Moneda 4 2 51" xfId="1469" xr:uid="{00000000-0005-0000-0000-0000C6050000}"/>
    <cellStyle name="Moneda 4 2 52" xfId="1470" xr:uid="{00000000-0005-0000-0000-0000C7050000}"/>
    <cellStyle name="Moneda 4 2 53" xfId="1471" xr:uid="{00000000-0005-0000-0000-0000C8050000}"/>
    <cellStyle name="Moneda 4 2 54" xfId="1472" xr:uid="{00000000-0005-0000-0000-0000C9050000}"/>
    <cellStyle name="Moneda 4 2 55" xfId="1473" xr:uid="{00000000-0005-0000-0000-0000CA050000}"/>
    <cellStyle name="Moneda 4 2 56" xfId="1474" xr:uid="{00000000-0005-0000-0000-0000CB050000}"/>
    <cellStyle name="Moneda 4 2 57" xfId="1475" xr:uid="{00000000-0005-0000-0000-0000CC050000}"/>
    <cellStyle name="Moneda 4 2 58" xfId="1476" xr:uid="{00000000-0005-0000-0000-0000CD050000}"/>
    <cellStyle name="Moneda 4 2 59" xfId="1477" xr:uid="{00000000-0005-0000-0000-0000CE050000}"/>
    <cellStyle name="Moneda 4 2 6" xfId="1478" xr:uid="{00000000-0005-0000-0000-0000CF050000}"/>
    <cellStyle name="Moneda 4 2 60" xfId="1479" xr:uid="{00000000-0005-0000-0000-0000D0050000}"/>
    <cellStyle name="Moneda 4 2 61" xfId="1480" xr:uid="{00000000-0005-0000-0000-0000D1050000}"/>
    <cellStyle name="Moneda 4 2 62" xfId="1481" xr:uid="{00000000-0005-0000-0000-0000D2050000}"/>
    <cellStyle name="Moneda 4 2 63" xfId="1482" xr:uid="{00000000-0005-0000-0000-0000D3050000}"/>
    <cellStyle name="Moneda 4 2 64" xfId="1483" xr:uid="{00000000-0005-0000-0000-0000D4050000}"/>
    <cellStyle name="Moneda 4 2 65" xfId="1484" xr:uid="{00000000-0005-0000-0000-0000D5050000}"/>
    <cellStyle name="Moneda 4 2 7" xfId="1485" xr:uid="{00000000-0005-0000-0000-0000D6050000}"/>
    <cellStyle name="Moneda 4 2 8" xfId="1486" xr:uid="{00000000-0005-0000-0000-0000D7050000}"/>
    <cellStyle name="Moneda 4 2 9" xfId="1487" xr:uid="{00000000-0005-0000-0000-0000D8050000}"/>
    <cellStyle name="Moneda 4 20" xfId="1488" xr:uid="{00000000-0005-0000-0000-0000D9050000}"/>
    <cellStyle name="Moneda 4 21" xfId="1489" xr:uid="{00000000-0005-0000-0000-0000DA050000}"/>
    <cellStyle name="Moneda 4 22" xfId="1490" xr:uid="{00000000-0005-0000-0000-0000DB050000}"/>
    <cellStyle name="Moneda 4 23" xfId="1491" xr:uid="{00000000-0005-0000-0000-0000DC050000}"/>
    <cellStyle name="Moneda 4 24" xfId="1492" xr:uid="{00000000-0005-0000-0000-0000DD050000}"/>
    <cellStyle name="Moneda 4 25" xfId="1493" xr:uid="{00000000-0005-0000-0000-0000DE050000}"/>
    <cellStyle name="Moneda 4 26" xfId="1494" xr:uid="{00000000-0005-0000-0000-0000DF050000}"/>
    <cellStyle name="Moneda 4 27" xfId="1495" xr:uid="{00000000-0005-0000-0000-0000E0050000}"/>
    <cellStyle name="Moneda 4 28" xfId="1496" xr:uid="{00000000-0005-0000-0000-0000E1050000}"/>
    <cellStyle name="Moneda 4 29" xfId="1497" xr:uid="{00000000-0005-0000-0000-0000E2050000}"/>
    <cellStyle name="Moneda 4 3" xfId="1498" xr:uid="{00000000-0005-0000-0000-0000E3050000}"/>
    <cellStyle name="Moneda 4 3 10" xfId="1499" xr:uid="{00000000-0005-0000-0000-0000E4050000}"/>
    <cellStyle name="Moneda 4 3 11" xfId="1500" xr:uid="{00000000-0005-0000-0000-0000E5050000}"/>
    <cellStyle name="Moneda 4 3 12" xfId="1501" xr:uid="{00000000-0005-0000-0000-0000E6050000}"/>
    <cellStyle name="Moneda 4 3 13" xfId="1502" xr:uid="{00000000-0005-0000-0000-0000E7050000}"/>
    <cellStyle name="Moneda 4 3 14" xfId="1503" xr:uid="{00000000-0005-0000-0000-0000E8050000}"/>
    <cellStyle name="Moneda 4 3 15" xfId="1504" xr:uid="{00000000-0005-0000-0000-0000E9050000}"/>
    <cellStyle name="Moneda 4 3 16" xfId="1505" xr:uid="{00000000-0005-0000-0000-0000EA050000}"/>
    <cellStyle name="Moneda 4 3 17" xfId="1506" xr:uid="{00000000-0005-0000-0000-0000EB050000}"/>
    <cellStyle name="Moneda 4 3 18" xfId="1507" xr:uid="{00000000-0005-0000-0000-0000EC050000}"/>
    <cellStyle name="Moneda 4 3 19" xfId="1508" xr:uid="{00000000-0005-0000-0000-0000ED050000}"/>
    <cellStyle name="Moneda 4 3 2" xfId="1509" xr:uid="{00000000-0005-0000-0000-0000EE050000}"/>
    <cellStyle name="Moneda 4 3 20" xfId="1510" xr:uid="{00000000-0005-0000-0000-0000EF050000}"/>
    <cellStyle name="Moneda 4 3 21" xfId="1511" xr:uid="{00000000-0005-0000-0000-0000F0050000}"/>
    <cellStyle name="Moneda 4 3 22" xfId="1512" xr:uid="{00000000-0005-0000-0000-0000F1050000}"/>
    <cellStyle name="Moneda 4 3 23" xfId="1513" xr:uid="{00000000-0005-0000-0000-0000F2050000}"/>
    <cellStyle name="Moneda 4 3 24" xfId="1514" xr:uid="{00000000-0005-0000-0000-0000F3050000}"/>
    <cellStyle name="Moneda 4 3 25" xfId="1515" xr:uid="{00000000-0005-0000-0000-0000F4050000}"/>
    <cellStyle name="Moneda 4 3 26" xfId="1516" xr:uid="{00000000-0005-0000-0000-0000F5050000}"/>
    <cellStyle name="Moneda 4 3 27" xfId="1517" xr:uid="{00000000-0005-0000-0000-0000F6050000}"/>
    <cellStyle name="Moneda 4 3 28" xfId="1518" xr:uid="{00000000-0005-0000-0000-0000F7050000}"/>
    <cellStyle name="Moneda 4 3 29" xfId="1519" xr:uid="{00000000-0005-0000-0000-0000F8050000}"/>
    <cellStyle name="Moneda 4 3 3" xfId="1520" xr:uid="{00000000-0005-0000-0000-0000F9050000}"/>
    <cellStyle name="Moneda 4 3 30" xfId="1521" xr:uid="{00000000-0005-0000-0000-0000FA050000}"/>
    <cellStyle name="Moneda 4 3 31" xfId="1522" xr:uid="{00000000-0005-0000-0000-0000FB050000}"/>
    <cellStyle name="Moneda 4 3 32" xfId="1523" xr:uid="{00000000-0005-0000-0000-0000FC050000}"/>
    <cellStyle name="Moneda 4 3 33" xfId="1524" xr:uid="{00000000-0005-0000-0000-0000FD050000}"/>
    <cellStyle name="Moneda 4 3 34" xfId="1525" xr:uid="{00000000-0005-0000-0000-0000FE050000}"/>
    <cellStyle name="Moneda 4 3 35" xfId="1526" xr:uid="{00000000-0005-0000-0000-0000FF050000}"/>
    <cellStyle name="Moneda 4 3 36" xfId="1527" xr:uid="{00000000-0005-0000-0000-000000060000}"/>
    <cellStyle name="Moneda 4 3 37" xfId="1528" xr:uid="{00000000-0005-0000-0000-000001060000}"/>
    <cellStyle name="Moneda 4 3 38" xfId="1529" xr:uid="{00000000-0005-0000-0000-000002060000}"/>
    <cellStyle name="Moneda 4 3 39" xfId="1530" xr:uid="{00000000-0005-0000-0000-000003060000}"/>
    <cellStyle name="Moneda 4 3 4" xfId="1531" xr:uid="{00000000-0005-0000-0000-000004060000}"/>
    <cellStyle name="Moneda 4 3 40" xfId="1532" xr:uid="{00000000-0005-0000-0000-000005060000}"/>
    <cellStyle name="Moneda 4 3 41" xfId="1533" xr:uid="{00000000-0005-0000-0000-000006060000}"/>
    <cellStyle name="Moneda 4 3 42" xfId="1534" xr:uid="{00000000-0005-0000-0000-000007060000}"/>
    <cellStyle name="Moneda 4 3 43" xfId="1535" xr:uid="{00000000-0005-0000-0000-000008060000}"/>
    <cellStyle name="Moneda 4 3 44" xfId="1536" xr:uid="{00000000-0005-0000-0000-000009060000}"/>
    <cellStyle name="Moneda 4 3 45" xfId="1537" xr:uid="{00000000-0005-0000-0000-00000A060000}"/>
    <cellStyle name="Moneda 4 3 46" xfId="1538" xr:uid="{00000000-0005-0000-0000-00000B060000}"/>
    <cellStyle name="Moneda 4 3 47" xfId="1539" xr:uid="{00000000-0005-0000-0000-00000C060000}"/>
    <cellStyle name="Moneda 4 3 48" xfId="1540" xr:uid="{00000000-0005-0000-0000-00000D060000}"/>
    <cellStyle name="Moneda 4 3 49" xfId="1541" xr:uid="{00000000-0005-0000-0000-00000E060000}"/>
    <cellStyle name="Moneda 4 3 5" xfId="1542" xr:uid="{00000000-0005-0000-0000-00000F060000}"/>
    <cellStyle name="Moneda 4 3 50" xfId="1543" xr:uid="{00000000-0005-0000-0000-000010060000}"/>
    <cellStyle name="Moneda 4 3 51" xfId="1544" xr:uid="{00000000-0005-0000-0000-000011060000}"/>
    <cellStyle name="Moneda 4 3 52" xfId="1545" xr:uid="{00000000-0005-0000-0000-000012060000}"/>
    <cellStyle name="Moneda 4 3 53" xfId="1546" xr:uid="{00000000-0005-0000-0000-000013060000}"/>
    <cellStyle name="Moneda 4 3 54" xfId="1547" xr:uid="{00000000-0005-0000-0000-000014060000}"/>
    <cellStyle name="Moneda 4 3 55" xfId="1548" xr:uid="{00000000-0005-0000-0000-000015060000}"/>
    <cellStyle name="Moneda 4 3 56" xfId="1549" xr:uid="{00000000-0005-0000-0000-000016060000}"/>
    <cellStyle name="Moneda 4 3 57" xfId="1550" xr:uid="{00000000-0005-0000-0000-000017060000}"/>
    <cellStyle name="Moneda 4 3 58" xfId="1551" xr:uid="{00000000-0005-0000-0000-000018060000}"/>
    <cellStyle name="Moneda 4 3 59" xfId="1552" xr:uid="{00000000-0005-0000-0000-000019060000}"/>
    <cellStyle name="Moneda 4 3 6" xfId="1553" xr:uid="{00000000-0005-0000-0000-00001A060000}"/>
    <cellStyle name="Moneda 4 3 60" xfId="1554" xr:uid="{00000000-0005-0000-0000-00001B060000}"/>
    <cellStyle name="Moneda 4 3 61" xfId="1555" xr:uid="{00000000-0005-0000-0000-00001C060000}"/>
    <cellStyle name="Moneda 4 3 62" xfId="1556" xr:uid="{00000000-0005-0000-0000-00001D060000}"/>
    <cellStyle name="Moneda 4 3 63" xfId="1557" xr:uid="{00000000-0005-0000-0000-00001E060000}"/>
    <cellStyle name="Moneda 4 3 64" xfId="1558" xr:uid="{00000000-0005-0000-0000-00001F060000}"/>
    <cellStyle name="Moneda 4 3 65" xfId="1559" xr:uid="{00000000-0005-0000-0000-000020060000}"/>
    <cellStyle name="Moneda 4 3 7" xfId="1560" xr:uid="{00000000-0005-0000-0000-000021060000}"/>
    <cellStyle name="Moneda 4 3 8" xfId="1561" xr:uid="{00000000-0005-0000-0000-000022060000}"/>
    <cellStyle name="Moneda 4 3 9" xfId="1562" xr:uid="{00000000-0005-0000-0000-000023060000}"/>
    <cellStyle name="Moneda 4 30" xfId="1563" xr:uid="{00000000-0005-0000-0000-000024060000}"/>
    <cellStyle name="Moneda 4 31" xfId="1564" xr:uid="{00000000-0005-0000-0000-000025060000}"/>
    <cellStyle name="Moneda 4 32" xfId="1565" xr:uid="{00000000-0005-0000-0000-000026060000}"/>
    <cellStyle name="Moneda 4 33" xfId="1566" xr:uid="{00000000-0005-0000-0000-000027060000}"/>
    <cellStyle name="Moneda 4 34" xfId="1567" xr:uid="{00000000-0005-0000-0000-000028060000}"/>
    <cellStyle name="Moneda 4 35" xfId="1568" xr:uid="{00000000-0005-0000-0000-000029060000}"/>
    <cellStyle name="Moneda 4 36" xfId="1569" xr:uid="{00000000-0005-0000-0000-00002A060000}"/>
    <cellStyle name="Moneda 4 37" xfId="1570" xr:uid="{00000000-0005-0000-0000-00002B060000}"/>
    <cellStyle name="Moneda 4 38" xfId="1571" xr:uid="{00000000-0005-0000-0000-00002C060000}"/>
    <cellStyle name="Moneda 4 39" xfId="1572" xr:uid="{00000000-0005-0000-0000-00002D060000}"/>
    <cellStyle name="Moneda 4 4" xfId="1573" xr:uid="{00000000-0005-0000-0000-00002E060000}"/>
    <cellStyle name="Moneda 4 4 10" xfId="1574" xr:uid="{00000000-0005-0000-0000-00002F060000}"/>
    <cellStyle name="Moneda 4 4 11" xfId="1575" xr:uid="{00000000-0005-0000-0000-000030060000}"/>
    <cellStyle name="Moneda 4 4 12" xfId="1576" xr:uid="{00000000-0005-0000-0000-000031060000}"/>
    <cellStyle name="Moneda 4 4 13" xfId="1577" xr:uid="{00000000-0005-0000-0000-000032060000}"/>
    <cellStyle name="Moneda 4 4 14" xfId="1578" xr:uid="{00000000-0005-0000-0000-000033060000}"/>
    <cellStyle name="Moneda 4 4 15" xfId="1579" xr:uid="{00000000-0005-0000-0000-000034060000}"/>
    <cellStyle name="Moneda 4 4 16" xfId="1580" xr:uid="{00000000-0005-0000-0000-000035060000}"/>
    <cellStyle name="Moneda 4 4 17" xfId="1581" xr:uid="{00000000-0005-0000-0000-000036060000}"/>
    <cellStyle name="Moneda 4 4 18" xfId="1582" xr:uid="{00000000-0005-0000-0000-000037060000}"/>
    <cellStyle name="Moneda 4 4 19" xfId="1583" xr:uid="{00000000-0005-0000-0000-000038060000}"/>
    <cellStyle name="Moneda 4 4 2" xfId="1584" xr:uid="{00000000-0005-0000-0000-000039060000}"/>
    <cellStyle name="Moneda 4 4 20" xfId="1585" xr:uid="{00000000-0005-0000-0000-00003A060000}"/>
    <cellStyle name="Moneda 4 4 21" xfId="1586" xr:uid="{00000000-0005-0000-0000-00003B060000}"/>
    <cellStyle name="Moneda 4 4 22" xfId="1587" xr:uid="{00000000-0005-0000-0000-00003C060000}"/>
    <cellStyle name="Moneda 4 4 23" xfId="1588" xr:uid="{00000000-0005-0000-0000-00003D060000}"/>
    <cellStyle name="Moneda 4 4 24" xfId="1589" xr:uid="{00000000-0005-0000-0000-00003E060000}"/>
    <cellStyle name="Moneda 4 4 25" xfId="1590" xr:uid="{00000000-0005-0000-0000-00003F060000}"/>
    <cellStyle name="Moneda 4 4 26" xfId="1591" xr:uid="{00000000-0005-0000-0000-000040060000}"/>
    <cellStyle name="Moneda 4 4 27" xfId="1592" xr:uid="{00000000-0005-0000-0000-000041060000}"/>
    <cellStyle name="Moneda 4 4 28" xfId="1593" xr:uid="{00000000-0005-0000-0000-000042060000}"/>
    <cellStyle name="Moneda 4 4 29" xfId="1594" xr:uid="{00000000-0005-0000-0000-000043060000}"/>
    <cellStyle name="Moneda 4 4 3" xfId="1595" xr:uid="{00000000-0005-0000-0000-000044060000}"/>
    <cellStyle name="Moneda 4 4 30" xfId="1596" xr:uid="{00000000-0005-0000-0000-000045060000}"/>
    <cellStyle name="Moneda 4 4 31" xfId="1597" xr:uid="{00000000-0005-0000-0000-000046060000}"/>
    <cellStyle name="Moneda 4 4 32" xfId="1598" xr:uid="{00000000-0005-0000-0000-000047060000}"/>
    <cellStyle name="Moneda 4 4 33" xfId="1599" xr:uid="{00000000-0005-0000-0000-000048060000}"/>
    <cellStyle name="Moneda 4 4 34" xfId="1600" xr:uid="{00000000-0005-0000-0000-000049060000}"/>
    <cellStyle name="Moneda 4 4 35" xfId="1601" xr:uid="{00000000-0005-0000-0000-00004A060000}"/>
    <cellStyle name="Moneda 4 4 36" xfId="1602" xr:uid="{00000000-0005-0000-0000-00004B060000}"/>
    <cellStyle name="Moneda 4 4 37" xfId="1603" xr:uid="{00000000-0005-0000-0000-00004C060000}"/>
    <cellStyle name="Moneda 4 4 38" xfId="1604" xr:uid="{00000000-0005-0000-0000-00004D060000}"/>
    <cellStyle name="Moneda 4 4 39" xfId="1605" xr:uid="{00000000-0005-0000-0000-00004E060000}"/>
    <cellStyle name="Moneda 4 4 4" xfId="1606" xr:uid="{00000000-0005-0000-0000-00004F060000}"/>
    <cellStyle name="Moneda 4 4 40" xfId="1607" xr:uid="{00000000-0005-0000-0000-000050060000}"/>
    <cellStyle name="Moneda 4 4 41" xfId="1608" xr:uid="{00000000-0005-0000-0000-000051060000}"/>
    <cellStyle name="Moneda 4 4 42" xfId="1609" xr:uid="{00000000-0005-0000-0000-000052060000}"/>
    <cellStyle name="Moneda 4 4 43" xfId="1610" xr:uid="{00000000-0005-0000-0000-000053060000}"/>
    <cellStyle name="Moneda 4 4 44" xfId="1611" xr:uid="{00000000-0005-0000-0000-000054060000}"/>
    <cellStyle name="Moneda 4 4 45" xfId="1612" xr:uid="{00000000-0005-0000-0000-000055060000}"/>
    <cellStyle name="Moneda 4 4 46" xfId="1613" xr:uid="{00000000-0005-0000-0000-000056060000}"/>
    <cellStyle name="Moneda 4 4 47" xfId="1614" xr:uid="{00000000-0005-0000-0000-000057060000}"/>
    <cellStyle name="Moneda 4 4 48" xfId="1615" xr:uid="{00000000-0005-0000-0000-000058060000}"/>
    <cellStyle name="Moneda 4 4 49" xfId="1616" xr:uid="{00000000-0005-0000-0000-000059060000}"/>
    <cellStyle name="Moneda 4 4 5" xfId="1617" xr:uid="{00000000-0005-0000-0000-00005A060000}"/>
    <cellStyle name="Moneda 4 4 50" xfId="1618" xr:uid="{00000000-0005-0000-0000-00005B060000}"/>
    <cellStyle name="Moneda 4 4 51" xfId="1619" xr:uid="{00000000-0005-0000-0000-00005C060000}"/>
    <cellStyle name="Moneda 4 4 52" xfId="1620" xr:uid="{00000000-0005-0000-0000-00005D060000}"/>
    <cellStyle name="Moneda 4 4 53" xfId="1621" xr:uid="{00000000-0005-0000-0000-00005E060000}"/>
    <cellStyle name="Moneda 4 4 54" xfId="1622" xr:uid="{00000000-0005-0000-0000-00005F060000}"/>
    <cellStyle name="Moneda 4 4 55" xfId="1623" xr:uid="{00000000-0005-0000-0000-000060060000}"/>
    <cellStyle name="Moneda 4 4 56" xfId="1624" xr:uid="{00000000-0005-0000-0000-000061060000}"/>
    <cellStyle name="Moneda 4 4 57" xfId="1625" xr:uid="{00000000-0005-0000-0000-000062060000}"/>
    <cellStyle name="Moneda 4 4 58" xfId="1626" xr:uid="{00000000-0005-0000-0000-000063060000}"/>
    <cellStyle name="Moneda 4 4 59" xfId="1627" xr:uid="{00000000-0005-0000-0000-000064060000}"/>
    <cellStyle name="Moneda 4 4 6" xfId="1628" xr:uid="{00000000-0005-0000-0000-000065060000}"/>
    <cellStyle name="Moneda 4 4 60" xfId="1629" xr:uid="{00000000-0005-0000-0000-000066060000}"/>
    <cellStyle name="Moneda 4 4 61" xfId="1630" xr:uid="{00000000-0005-0000-0000-000067060000}"/>
    <cellStyle name="Moneda 4 4 62" xfId="1631" xr:uid="{00000000-0005-0000-0000-000068060000}"/>
    <cellStyle name="Moneda 4 4 63" xfId="1632" xr:uid="{00000000-0005-0000-0000-000069060000}"/>
    <cellStyle name="Moneda 4 4 64" xfId="1633" xr:uid="{00000000-0005-0000-0000-00006A060000}"/>
    <cellStyle name="Moneda 4 4 65" xfId="1634" xr:uid="{00000000-0005-0000-0000-00006B060000}"/>
    <cellStyle name="Moneda 4 4 7" xfId="1635" xr:uid="{00000000-0005-0000-0000-00006C060000}"/>
    <cellStyle name="Moneda 4 4 8" xfId="1636" xr:uid="{00000000-0005-0000-0000-00006D060000}"/>
    <cellStyle name="Moneda 4 4 9" xfId="1637" xr:uid="{00000000-0005-0000-0000-00006E060000}"/>
    <cellStyle name="Moneda 4 40" xfId="1638" xr:uid="{00000000-0005-0000-0000-00006F060000}"/>
    <cellStyle name="Moneda 4 41" xfId="1639" xr:uid="{00000000-0005-0000-0000-000070060000}"/>
    <cellStyle name="Moneda 4 42" xfId="1640" xr:uid="{00000000-0005-0000-0000-000071060000}"/>
    <cellStyle name="Moneda 4 43" xfId="1641" xr:uid="{00000000-0005-0000-0000-000072060000}"/>
    <cellStyle name="Moneda 4 44" xfId="1642" xr:uid="{00000000-0005-0000-0000-000073060000}"/>
    <cellStyle name="Moneda 4 45" xfId="1643" xr:uid="{00000000-0005-0000-0000-000074060000}"/>
    <cellStyle name="Moneda 4 46" xfId="1644" xr:uid="{00000000-0005-0000-0000-000075060000}"/>
    <cellStyle name="Moneda 4 47" xfId="1645" xr:uid="{00000000-0005-0000-0000-000076060000}"/>
    <cellStyle name="Moneda 4 48" xfId="1646" xr:uid="{00000000-0005-0000-0000-000077060000}"/>
    <cellStyle name="Moneda 4 49" xfId="1647" xr:uid="{00000000-0005-0000-0000-000078060000}"/>
    <cellStyle name="Moneda 4 5" xfId="1648" xr:uid="{00000000-0005-0000-0000-000079060000}"/>
    <cellStyle name="Moneda 4 5 10" xfId="1649" xr:uid="{00000000-0005-0000-0000-00007A060000}"/>
    <cellStyle name="Moneda 4 5 11" xfId="1650" xr:uid="{00000000-0005-0000-0000-00007B060000}"/>
    <cellStyle name="Moneda 4 5 12" xfId="1651" xr:uid="{00000000-0005-0000-0000-00007C060000}"/>
    <cellStyle name="Moneda 4 5 13" xfId="1652" xr:uid="{00000000-0005-0000-0000-00007D060000}"/>
    <cellStyle name="Moneda 4 5 14" xfId="1653" xr:uid="{00000000-0005-0000-0000-00007E060000}"/>
    <cellStyle name="Moneda 4 5 15" xfId="1654" xr:uid="{00000000-0005-0000-0000-00007F060000}"/>
    <cellStyle name="Moneda 4 5 16" xfId="1655" xr:uid="{00000000-0005-0000-0000-000080060000}"/>
    <cellStyle name="Moneda 4 5 17" xfId="1656" xr:uid="{00000000-0005-0000-0000-000081060000}"/>
    <cellStyle name="Moneda 4 5 18" xfId="1657" xr:uid="{00000000-0005-0000-0000-000082060000}"/>
    <cellStyle name="Moneda 4 5 19" xfId="1658" xr:uid="{00000000-0005-0000-0000-000083060000}"/>
    <cellStyle name="Moneda 4 5 2" xfId="1659" xr:uid="{00000000-0005-0000-0000-000084060000}"/>
    <cellStyle name="Moneda 4 5 2 2" xfId="1660" xr:uid="{00000000-0005-0000-0000-000085060000}"/>
    <cellStyle name="Moneda 4 5 20" xfId="1661" xr:uid="{00000000-0005-0000-0000-000086060000}"/>
    <cellStyle name="Moneda 4 5 21" xfId="1662" xr:uid="{00000000-0005-0000-0000-000087060000}"/>
    <cellStyle name="Moneda 4 5 22" xfId="1663" xr:uid="{00000000-0005-0000-0000-000088060000}"/>
    <cellStyle name="Moneda 4 5 23" xfId="1664" xr:uid="{00000000-0005-0000-0000-000089060000}"/>
    <cellStyle name="Moneda 4 5 24" xfId="1665" xr:uid="{00000000-0005-0000-0000-00008A060000}"/>
    <cellStyle name="Moneda 4 5 25" xfId="1666" xr:uid="{00000000-0005-0000-0000-00008B060000}"/>
    <cellStyle name="Moneda 4 5 26" xfId="1667" xr:uid="{00000000-0005-0000-0000-00008C060000}"/>
    <cellStyle name="Moneda 4 5 27" xfId="1668" xr:uid="{00000000-0005-0000-0000-00008D060000}"/>
    <cellStyle name="Moneda 4 5 28" xfId="1669" xr:uid="{00000000-0005-0000-0000-00008E060000}"/>
    <cellStyle name="Moneda 4 5 29" xfId="1670" xr:uid="{00000000-0005-0000-0000-00008F060000}"/>
    <cellStyle name="Moneda 4 5 3" xfId="1671" xr:uid="{00000000-0005-0000-0000-000090060000}"/>
    <cellStyle name="Moneda 4 5 30" xfId="1672" xr:uid="{00000000-0005-0000-0000-000091060000}"/>
    <cellStyle name="Moneda 4 5 31" xfId="1673" xr:uid="{00000000-0005-0000-0000-000092060000}"/>
    <cellStyle name="Moneda 4 5 32" xfId="1674" xr:uid="{00000000-0005-0000-0000-000093060000}"/>
    <cellStyle name="Moneda 4 5 33" xfId="1675" xr:uid="{00000000-0005-0000-0000-000094060000}"/>
    <cellStyle name="Moneda 4 5 4" xfId="1676" xr:uid="{00000000-0005-0000-0000-000095060000}"/>
    <cellStyle name="Moneda 4 5 5" xfId="1677" xr:uid="{00000000-0005-0000-0000-000096060000}"/>
    <cellStyle name="Moneda 4 5 6" xfId="1678" xr:uid="{00000000-0005-0000-0000-000097060000}"/>
    <cellStyle name="Moneda 4 5 7" xfId="1679" xr:uid="{00000000-0005-0000-0000-000098060000}"/>
    <cellStyle name="Moneda 4 5 8" xfId="1680" xr:uid="{00000000-0005-0000-0000-000099060000}"/>
    <cellStyle name="Moneda 4 5 9" xfId="1681" xr:uid="{00000000-0005-0000-0000-00009A060000}"/>
    <cellStyle name="Moneda 4 50" xfId="1682" xr:uid="{00000000-0005-0000-0000-00009B060000}"/>
    <cellStyle name="Moneda 4 51" xfId="1683" xr:uid="{00000000-0005-0000-0000-00009C060000}"/>
    <cellStyle name="Moneda 4 52" xfId="1684" xr:uid="{00000000-0005-0000-0000-00009D060000}"/>
    <cellStyle name="Moneda 4 53" xfId="1685" xr:uid="{00000000-0005-0000-0000-00009E060000}"/>
    <cellStyle name="Moneda 4 54" xfId="1686" xr:uid="{00000000-0005-0000-0000-00009F060000}"/>
    <cellStyle name="Moneda 4 55" xfId="1687" xr:uid="{00000000-0005-0000-0000-0000A0060000}"/>
    <cellStyle name="Moneda 4 56" xfId="1688" xr:uid="{00000000-0005-0000-0000-0000A1060000}"/>
    <cellStyle name="Moneda 4 57" xfId="1689" xr:uid="{00000000-0005-0000-0000-0000A2060000}"/>
    <cellStyle name="Moneda 4 58" xfId="1690" xr:uid="{00000000-0005-0000-0000-0000A3060000}"/>
    <cellStyle name="Moneda 4 59" xfId="1691" xr:uid="{00000000-0005-0000-0000-0000A4060000}"/>
    <cellStyle name="Moneda 4 6" xfId="1692" xr:uid="{00000000-0005-0000-0000-0000A5060000}"/>
    <cellStyle name="Moneda 4 6 2" xfId="1693" xr:uid="{00000000-0005-0000-0000-0000A6060000}"/>
    <cellStyle name="Moneda 4 6 3" xfId="1694" xr:uid="{00000000-0005-0000-0000-0000A7060000}"/>
    <cellStyle name="Moneda 4 60" xfId="1695" xr:uid="{00000000-0005-0000-0000-0000A8060000}"/>
    <cellStyle name="Moneda 4 61" xfId="1696" xr:uid="{00000000-0005-0000-0000-0000A9060000}"/>
    <cellStyle name="Moneda 4 62" xfId="1697" xr:uid="{00000000-0005-0000-0000-0000AA060000}"/>
    <cellStyle name="Moneda 4 63" xfId="1698" xr:uid="{00000000-0005-0000-0000-0000AB060000}"/>
    <cellStyle name="Moneda 4 64" xfId="1699" xr:uid="{00000000-0005-0000-0000-0000AC060000}"/>
    <cellStyle name="Moneda 4 65" xfId="1700" xr:uid="{00000000-0005-0000-0000-0000AD060000}"/>
    <cellStyle name="Moneda 4 66" xfId="1701" xr:uid="{00000000-0005-0000-0000-0000AE060000}"/>
    <cellStyle name="Moneda 4 67" xfId="1702" xr:uid="{00000000-0005-0000-0000-0000AF060000}"/>
    <cellStyle name="Moneda 4 68" xfId="1703" xr:uid="{00000000-0005-0000-0000-0000B0060000}"/>
    <cellStyle name="Moneda 4 7" xfId="1704" xr:uid="{00000000-0005-0000-0000-0000B1060000}"/>
    <cellStyle name="Moneda 4 8" xfId="1705" xr:uid="{00000000-0005-0000-0000-0000B2060000}"/>
    <cellStyle name="Moneda 4 9" xfId="1706" xr:uid="{00000000-0005-0000-0000-0000B3060000}"/>
    <cellStyle name="Moneda 5" xfId="1707" xr:uid="{00000000-0005-0000-0000-0000B4060000}"/>
    <cellStyle name="Moneda 5 2" xfId="1708" xr:uid="{00000000-0005-0000-0000-0000B5060000}"/>
    <cellStyle name="Moneda 5 2 2" xfId="1709" xr:uid="{00000000-0005-0000-0000-0000B6060000}"/>
    <cellStyle name="Moneda 5 3" xfId="1710" xr:uid="{00000000-0005-0000-0000-0000B7060000}"/>
    <cellStyle name="Moneda 5 4" xfId="1711" xr:uid="{00000000-0005-0000-0000-0000B8060000}"/>
    <cellStyle name="Moneda 6" xfId="1712" xr:uid="{00000000-0005-0000-0000-0000B9060000}"/>
    <cellStyle name="Moneda 6 2" xfId="1713" xr:uid="{00000000-0005-0000-0000-0000BA060000}"/>
    <cellStyle name="Moneda 6 3" xfId="1714" xr:uid="{00000000-0005-0000-0000-0000BB060000}"/>
    <cellStyle name="Moneda 6 4" xfId="1715" xr:uid="{00000000-0005-0000-0000-0000BC060000}"/>
    <cellStyle name="Moneda 7" xfId="1716" xr:uid="{00000000-0005-0000-0000-0000BD060000}"/>
    <cellStyle name="Moneda 7 2" xfId="1717" xr:uid="{00000000-0005-0000-0000-0000BE060000}"/>
    <cellStyle name="Moneda 8" xfId="1718" xr:uid="{00000000-0005-0000-0000-0000BF060000}"/>
    <cellStyle name="Moneda 8 2" xfId="1719" xr:uid="{00000000-0005-0000-0000-0000C0060000}"/>
    <cellStyle name="Moneda 9" xfId="1720" xr:uid="{00000000-0005-0000-0000-0000C1060000}"/>
    <cellStyle name="Moneda 9 2" xfId="1721" xr:uid="{00000000-0005-0000-0000-0000C2060000}"/>
    <cellStyle name="Neutral 2" xfId="1722" xr:uid="{00000000-0005-0000-0000-0000C3060000}"/>
    <cellStyle name="Neutral 2 2" xfId="1723" xr:uid="{00000000-0005-0000-0000-0000C4060000}"/>
    <cellStyle name="Neutral 3" xfId="1724" xr:uid="{00000000-0005-0000-0000-0000C5060000}"/>
    <cellStyle name="Neutral 4" xfId="1725" xr:uid="{00000000-0005-0000-0000-0000C6060000}"/>
    <cellStyle name="Normal" xfId="0" builtinId="0"/>
    <cellStyle name="Normal 10" xfId="169" xr:uid="{00000000-0005-0000-0000-0000C8060000}"/>
    <cellStyle name="Normal 10 2" xfId="1726" xr:uid="{00000000-0005-0000-0000-0000C9060000}"/>
    <cellStyle name="Normal 10 2 2" xfId="2194" xr:uid="{00000000-0005-0000-0000-0000CA060000}"/>
    <cellStyle name="Normal 11" xfId="1727" xr:uid="{00000000-0005-0000-0000-0000CB060000}"/>
    <cellStyle name="Normal 11 2" xfId="1728" xr:uid="{00000000-0005-0000-0000-0000CC060000}"/>
    <cellStyle name="Normal 12" xfId="1729" xr:uid="{00000000-0005-0000-0000-0000CD060000}"/>
    <cellStyle name="Normal 13" xfId="1730" xr:uid="{00000000-0005-0000-0000-0000CE060000}"/>
    <cellStyle name="Normal 14" xfId="1731" xr:uid="{00000000-0005-0000-0000-0000CF060000}"/>
    <cellStyle name="Normal 15" xfId="1732" xr:uid="{00000000-0005-0000-0000-0000D0060000}"/>
    <cellStyle name="Normal 16" xfId="1733" xr:uid="{00000000-0005-0000-0000-0000D1060000}"/>
    <cellStyle name="Normal 17" xfId="1734" xr:uid="{00000000-0005-0000-0000-0000D2060000}"/>
    <cellStyle name="Normal 18" xfId="1735" xr:uid="{00000000-0005-0000-0000-0000D3060000}"/>
    <cellStyle name="Normal 19" xfId="1736" xr:uid="{00000000-0005-0000-0000-0000D4060000}"/>
    <cellStyle name="Normal 2" xfId="161" xr:uid="{00000000-0005-0000-0000-0000D5060000}"/>
    <cellStyle name="Normal 2 10" xfId="172" xr:uid="{00000000-0005-0000-0000-0000D6060000}"/>
    <cellStyle name="Normal 2 10 2" xfId="1737" xr:uid="{00000000-0005-0000-0000-0000D7060000}"/>
    <cellStyle name="Normal 2 11" xfId="1738" xr:uid="{00000000-0005-0000-0000-0000D8060000}"/>
    <cellStyle name="Normal 2 12" xfId="1739" xr:uid="{00000000-0005-0000-0000-0000D9060000}"/>
    <cellStyle name="Normal 2 13" xfId="1740" xr:uid="{00000000-0005-0000-0000-0000DA060000}"/>
    <cellStyle name="Normal 2 14" xfId="1741" xr:uid="{00000000-0005-0000-0000-0000DB060000}"/>
    <cellStyle name="Normal 2 15" xfId="1742" xr:uid="{00000000-0005-0000-0000-0000DC060000}"/>
    <cellStyle name="Normal 2 16" xfId="1743" xr:uid="{00000000-0005-0000-0000-0000DD060000}"/>
    <cellStyle name="Normal 2 17" xfId="1744" xr:uid="{00000000-0005-0000-0000-0000DE060000}"/>
    <cellStyle name="Normal 2 18" xfId="1745" xr:uid="{00000000-0005-0000-0000-0000DF060000}"/>
    <cellStyle name="Normal 2 19" xfId="1746" xr:uid="{00000000-0005-0000-0000-0000E0060000}"/>
    <cellStyle name="Normal 2 2" xfId="167" xr:uid="{00000000-0005-0000-0000-0000E1060000}"/>
    <cellStyle name="Normal 2 2 10" xfId="1748" xr:uid="{00000000-0005-0000-0000-0000E2060000}"/>
    <cellStyle name="Normal 2 2 11" xfId="1749" xr:uid="{00000000-0005-0000-0000-0000E3060000}"/>
    <cellStyle name="Normal 2 2 12" xfId="1750" xr:uid="{00000000-0005-0000-0000-0000E4060000}"/>
    <cellStyle name="Normal 2 2 13" xfId="1751" xr:uid="{00000000-0005-0000-0000-0000E5060000}"/>
    <cellStyle name="Normal 2 2 14" xfId="1752" xr:uid="{00000000-0005-0000-0000-0000E6060000}"/>
    <cellStyle name="Normal 2 2 15" xfId="1753" xr:uid="{00000000-0005-0000-0000-0000E7060000}"/>
    <cellStyle name="Normal 2 2 16" xfId="1754" xr:uid="{00000000-0005-0000-0000-0000E8060000}"/>
    <cellStyle name="Normal 2 2 17" xfId="1755" xr:uid="{00000000-0005-0000-0000-0000E9060000}"/>
    <cellStyle name="Normal 2 2 18" xfId="1756" xr:uid="{00000000-0005-0000-0000-0000EA060000}"/>
    <cellStyle name="Normal 2 2 19" xfId="1757" xr:uid="{00000000-0005-0000-0000-0000EB060000}"/>
    <cellStyle name="Normal 2 2 2" xfId="1758" xr:uid="{00000000-0005-0000-0000-0000EC060000}"/>
    <cellStyle name="Normal 2 2 2 2" xfId="1759" xr:uid="{00000000-0005-0000-0000-0000ED060000}"/>
    <cellStyle name="Normal 2 2 20" xfId="1760" xr:uid="{00000000-0005-0000-0000-0000EE060000}"/>
    <cellStyle name="Normal 2 2 21" xfId="1761" xr:uid="{00000000-0005-0000-0000-0000EF060000}"/>
    <cellStyle name="Normal 2 2 22" xfId="1762" xr:uid="{00000000-0005-0000-0000-0000F0060000}"/>
    <cellStyle name="Normal 2 2 23" xfId="1763" xr:uid="{00000000-0005-0000-0000-0000F1060000}"/>
    <cellStyle name="Normal 2 2 24" xfId="1764" xr:uid="{00000000-0005-0000-0000-0000F2060000}"/>
    <cellStyle name="Normal 2 2 25" xfId="1765" xr:uid="{00000000-0005-0000-0000-0000F3060000}"/>
    <cellStyle name="Normal 2 2 26" xfId="1766" xr:uid="{00000000-0005-0000-0000-0000F4060000}"/>
    <cellStyle name="Normal 2 2 27" xfId="1767" xr:uid="{00000000-0005-0000-0000-0000F5060000}"/>
    <cellStyle name="Normal 2 2 28" xfId="1768" xr:uid="{00000000-0005-0000-0000-0000F6060000}"/>
    <cellStyle name="Normal 2 2 29" xfId="1769" xr:uid="{00000000-0005-0000-0000-0000F7060000}"/>
    <cellStyle name="Normal 2 2 3" xfId="1770" xr:uid="{00000000-0005-0000-0000-0000F8060000}"/>
    <cellStyle name="Normal 2 2 3 2" xfId="1771" xr:uid="{00000000-0005-0000-0000-0000F9060000}"/>
    <cellStyle name="Normal 2 2 30" xfId="1772" xr:uid="{00000000-0005-0000-0000-0000FA060000}"/>
    <cellStyle name="Normal 2 2 31" xfId="1773" xr:uid="{00000000-0005-0000-0000-0000FB060000}"/>
    <cellStyle name="Normal 2 2 32" xfId="1774" xr:uid="{00000000-0005-0000-0000-0000FC060000}"/>
    <cellStyle name="Normal 2 2 33" xfId="1775" xr:uid="{00000000-0005-0000-0000-0000FD060000}"/>
    <cellStyle name="Normal 2 2 34" xfId="1776" xr:uid="{00000000-0005-0000-0000-0000FE060000}"/>
    <cellStyle name="Normal 2 2 35" xfId="1777" xr:uid="{00000000-0005-0000-0000-0000FF060000}"/>
    <cellStyle name="Normal 2 2 36" xfId="1778" xr:uid="{00000000-0005-0000-0000-000000070000}"/>
    <cellStyle name="Normal 2 2 37" xfId="1779" xr:uid="{00000000-0005-0000-0000-000001070000}"/>
    <cellStyle name="Normal 2 2 38" xfId="1780" xr:uid="{00000000-0005-0000-0000-000002070000}"/>
    <cellStyle name="Normal 2 2 39" xfId="1781" xr:uid="{00000000-0005-0000-0000-000003070000}"/>
    <cellStyle name="Normal 2 2 4" xfId="1782" xr:uid="{00000000-0005-0000-0000-000004070000}"/>
    <cellStyle name="Normal 2 2 40" xfId="1783" xr:uid="{00000000-0005-0000-0000-000005070000}"/>
    <cellStyle name="Normal 2 2 41" xfId="1784" xr:uid="{00000000-0005-0000-0000-000006070000}"/>
    <cellStyle name="Normal 2 2 42" xfId="1785" xr:uid="{00000000-0005-0000-0000-000007070000}"/>
    <cellStyle name="Normal 2 2 43" xfId="1786" xr:uid="{00000000-0005-0000-0000-000008070000}"/>
    <cellStyle name="Normal 2 2 44" xfId="1787" xr:uid="{00000000-0005-0000-0000-000009070000}"/>
    <cellStyle name="Normal 2 2 45" xfId="1788" xr:uid="{00000000-0005-0000-0000-00000A070000}"/>
    <cellStyle name="Normal 2 2 46" xfId="1789" xr:uid="{00000000-0005-0000-0000-00000B070000}"/>
    <cellStyle name="Normal 2 2 47" xfId="1790" xr:uid="{00000000-0005-0000-0000-00000C070000}"/>
    <cellStyle name="Normal 2 2 48" xfId="1791" xr:uid="{00000000-0005-0000-0000-00000D070000}"/>
    <cellStyle name="Normal 2 2 49" xfId="1792" xr:uid="{00000000-0005-0000-0000-00000E070000}"/>
    <cellStyle name="Normal 2 2 5" xfId="1793" xr:uid="{00000000-0005-0000-0000-00000F070000}"/>
    <cellStyle name="Normal 2 2 50" xfId="1794" xr:uid="{00000000-0005-0000-0000-000010070000}"/>
    <cellStyle name="Normal 2 2 51" xfId="1795" xr:uid="{00000000-0005-0000-0000-000011070000}"/>
    <cellStyle name="Normal 2 2 52" xfId="1796" xr:uid="{00000000-0005-0000-0000-000012070000}"/>
    <cellStyle name="Normal 2 2 53" xfId="1797" xr:uid="{00000000-0005-0000-0000-000013070000}"/>
    <cellStyle name="Normal 2 2 54" xfId="1798" xr:uid="{00000000-0005-0000-0000-000014070000}"/>
    <cellStyle name="Normal 2 2 55" xfId="1799" xr:uid="{00000000-0005-0000-0000-000015070000}"/>
    <cellStyle name="Normal 2 2 56" xfId="1800" xr:uid="{00000000-0005-0000-0000-000016070000}"/>
    <cellStyle name="Normal 2 2 57" xfId="1801" xr:uid="{00000000-0005-0000-0000-000017070000}"/>
    <cellStyle name="Normal 2 2 58" xfId="1802" xr:uid="{00000000-0005-0000-0000-000018070000}"/>
    <cellStyle name="Normal 2 2 59" xfId="1803" xr:uid="{00000000-0005-0000-0000-000019070000}"/>
    <cellStyle name="Normal 2 2 6" xfId="1804" xr:uid="{00000000-0005-0000-0000-00001A070000}"/>
    <cellStyle name="Normal 2 2 60" xfId="1805" xr:uid="{00000000-0005-0000-0000-00001B070000}"/>
    <cellStyle name="Normal 2 2 61" xfId="1806" xr:uid="{00000000-0005-0000-0000-00001C070000}"/>
    <cellStyle name="Normal 2 2 62" xfId="1807" xr:uid="{00000000-0005-0000-0000-00001D070000}"/>
    <cellStyle name="Normal 2 2 63" xfId="1808" xr:uid="{00000000-0005-0000-0000-00001E070000}"/>
    <cellStyle name="Normal 2 2 64" xfId="1809" xr:uid="{00000000-0005-0000-0000-00001F070000}"/>
    <cellStyle name="Normal 2 2 65" xfId="1747" xr:uid="{00000000-0005-0000-0000-000020070000}"/>
    <cellStyle name="Normal 2 2 66" xfId="2183" xr:uid="{00000000-0005-0000-0000-000021070000}"/>
    <cellStyle name="Normal 2 2 67" xfId="2237" xr:uid="{00000000-0005-0000-0000-000022070000}"/>
    <cellStyle name="Normal 2 2 7" xfId="1810" xr:uid="{00000000-0005-0000-0000-000023070000}"/>
    <cellStyle name="Normal 2 2 8" xfId="1811" xr:uid="{00000000-0005-0000-0000-000024070000}"/>
    <cellStyle name="Normal 2 2 9" xfId="1812" xr:uid="{00000000-0005-0000-0000-000025070000}"/>
    <cellStyle name="Normal 2 20" xfId="1813" xr:uid="{00000000-0005-0000-0000-000026070000}"/>
    <cellStyle name="Normal 2 21" xfId="1814" xr:uid="{00000000-0005-0000-0000-000027070000}"/>
    <cellStyle name="Normal 2 22" xfId="1815" xr:uid="{00000000-0005-0000-0000-000028070000}"/>
    <cellStyle name="Normal 2 23" xfId="1816" xr:uid="{00000000-0005-0000-0000-000029070000}"/>
    <cellStyle name="Normal 2 24" xfId="1817" xr:uid="{00000000-0005-0000-0000-00002A070000}"/>
    <cellStyle name="Normal 2 25" xfId="1818" xr:uid="{00000000-0005-0000-0000-00002B070000}"/>
    <cellStyle name="Normal 2 26" xfId="1819" xr:uid="{00000000-0005-0000-0000-00002C070000}"/>
    <cellStyle name="Normal 2 27" xfId="1820" xr:uid="{00000000-0005-0000-0000-00002D070000}"/>
    <cellStyle name="Normal 2 28" xfId="171" xr:uid="{00000000-0005-0000-0000-00002E070000}"/>
    <cellStyle name="Normal 2 29" xfId="1821" xr:uid="{00000000-0005-0000-0000-00002F070000}"/>
    <cellStyle name="Normal 2 3" xfId="1822" xr:uid="{00000000-0005-0000-0000-000030070000}"/>
    <cellStyle name="Normal 2 3 2" xfId="1823" xr:uid="{00000000-0005-0000-0000-000031070000}"/>
    <cellStyle name="Normal 2 3 2 2" xfId="1824" xr:uid="{00000000-0005-0000-0000-000032070000}"/>
    <cellStyle name="Normal 2 3 3" xfId="1825" xr:uid="{00000000-0005-0000-0000-000033070000}"/>
    <cellStyle name="Normal 2 30" xfId="1826" xr:uid="{00000000-0005-0000-0000-000034070000}"/>
    <cellStyle name="Normal 2 31" xfId="1827" xr:uid="{00000000-0005-0000-0000-000035070000}"/>
    <cellStyle name="Normal 2 32" xfId="1828" xr:uid="{00000000-0005-0000-0000-000036070000}"/>
    <cellStyle name="Normal 2 33" xfId="1829" xr:uid="{00000000-0005-0000-0000-000037070000}"/>
    <cellStyle name="Normal 2 34" xfId="1830" xr:uid="{00000000-0005-0000-0000-000038070000}"/>
    <cellStyle name="Normal 2 35" xfId="1831" xr:uid="{00000000-0005-0000-0000-000039070000}"/>
    <cellStyle name="Normal 2 36" xfId="1832" xr:uid="{00000000-0005-0000-0000-00003A070000}"/>
    <cellStyle name="Normal 2 37" xfId="1833" xr:uid="{00000000-0005-0000-0000-00003B070000}"/>
    <cellStyle name="Normal 2 38" xfId="1834" xr:uid="{00000000-0005-0000-0000-00003C070000}"/>
    <cellStyle name="Normal 2 39" xfId="1835" xr:uid="{00000000-0005-0000-0000-00003D070000}"/>
    <cellStyle name="Normal 2 4" xfId="1836" xr:uid="{00000000-0005-0000-0000-00003E070000}"/>
    <cellStyle name="Normal 2 4 2" xfId="1837" xr:uid="{00000000-0005-0000-0000-00003F070000}"/>
    <cellStyle name="Normal 2 4 2 2" xfId="1838" xr:uid="{00000000-0005-0000-0000-000040070000}"/>
    <cellStyle name="Normal 2 40" xfId="1839" xr:uid="{00000000-0005-0000-0000-000041070000}"/>
    <cellStyle name="Normal 2 41" xfId="1840" xr:uid="{00000000-0005-0000-0000-000042070000}"/>
    <cellStyle name="Normal 2 42" xfId="1841" xr:uid="{00000000-0005-0000-0000-000043070000}"/>
    <cellStyle name="Normal 2 43" xfId="1842" xr:uid="{00000000-0005-0000-0000-000044070000}"/>
    <cellStyle name="Normal 2 44" xfId="1843" xr:uid="{00000000-0005-0000-0000-000045070000}"/>
    <cellStyle name="Normal 2 45" xfId="1844" xr:uid="{00000000-0005-0000-0000-000046070000}"/>
    <cellStyle name="Normal 2 46" xfId="1845" xr:uid="{00000000-0005-0000-0000-000047070000}"/>
    <cellStyle name="Normal 2 47" xfId="1846" xr:uid="{00000000-0005-0000-0000-000048070000}"/>
    <cellStyle name="Normal 2 48" xfId="1847" xr:uid="{00000000-0005-0000-0000-000049070000}"/>
    <cellStyle name="Normal 2 49" xfId="1848" xr:uid="{00000000-0005-0000-0000-00004A070000}"/>
    <cellStyle name="Normal 2 5" xfId="1849" xr:uid="{00000000-0005-0000-0000-00004B070000}"/>
    <cellStyle name="Normal 2 50" xfId="1850" xr:uid="{00000000-0005-0000-0000-00004C070000}"/>
    <cellStyle name="Normal 2 51" xfId="1851" xr:uid="{00000000-0005-0000-0000-00004D070000}"/>
    <cellStyle name="Normal 2 52" xfId="1852" xr:uid="{00000000-0005-0000-0000-00004E070000}"/>
    <cellStyle name="Normal 2 53" xfId="1853" xr:uid="{00000000-0005-0000-0000-00004F070000}"/>
    <cellStyle name="Normal 2 54" xfId="1854" xr:uid="{00000000-0005-0000-0000-000050070000}"/>
    <cellStyle name="Normal 2 55" xfId="1855" xr:uid="{00000000-0005-0000-0000-000051070000}"/>
    <cellStyle name="Normal 2 56" xfId="1856" xr:uid="{00000000-0005-0000-0000-000052070000}"/>
    <cellStyle name="Normal 2 57" xfId="1857" xr:uid="{00000000-0005-0000-0000-000053070000}"/>
    <cellStyle name="Normal 2 58" xfId="1858" xr:uid="{00000000-0005-0000-0000-000054070000}"/>
    <cellStyle name="Normal 2 59" xfId="1859" xr:uid="{00000000-0005-0000-0000-000055070000}"/>
    <cellStyle name="Normal 2 6" xfId="1860" xr:uid="{00000000-0005-0000-0000-000056070000}"/>
    <cellStyle name="Normal 2 60" xfId="1861" xr:uid="{00000000-0005-0000-0000-000057070000}"/>
    <cellStyle name="Normal 2 61" xfId="1862" xr:uid="{00000000-0005-0000-0000-000058070000}"/>
    <cellStyle name="Normal 2 62" xfId="1863" xr:uid="{00000000-0005-0000-0000-000059070000}"/>
    <cellStyle name="Normal 2 63" xfId="1864" xr:uid="{00000000-0005-0000-0000-00005A070000}"/>
    <cellStyle name="Normal 2 64" xfId="1865" xr:uid="{00000000-0005-0000-0000-00005B070000}"/>
    <cellStyle name="Normal 2 65" xfId="1866" xr:uid="{00000000-0005-0000-0000-00005C070000}"/>
    <cellStyle name="Normal 2 66" xfId="1867" xr:uid="{00000000-0005-0000-0000-00005D070000}"/>
    <cellStyle name="Normal 2 67" xfId="1868" xr:uid="{00000000-0005-0000-0000-00005E070000}"/>
    <cellStyle name="Normal 2 68" xfId="1869" xr:uid="{00000000-0005-0000-0000-00005F070000}"/>
    <cellStyle name="Normal 2 68 2" xfId="2195" xr:uid="{00000000-0005-0000-0000-000060070000}"/>
    <cellStyle name="Normal 2 69" xfId="2176" xr:uid="{00000000-0005-0000-0000-000061070000}"/>
    <cellStyle name="Normal 2 7" xfId="1870" xr:uid="{00000000-0005-0000-0000-000062070000}"/>
    <cellStyle name="Normal 2 7 2" xfId="1871" xr:uid="{00000000-0005-0000-0000-000063070000}"/>
    <cellStyle name="Normal 2 70" xfId="2236" xr:uid="{00000000-0005-0000-0000-000064070000}"/>
    <cellStyle name="Normal 2 8" xfId="1872" xr:uid="{00000000-0005-0000-0000-000065070000}"/>
    <cellStyle name="Normal 2 9" xfId="1873" xr:uid="{00000000-0005-0000-0000-000066070000}"/>
    <cellStyle name="Normal 2_4. ANEXOS TECNICOS" xfId="1874" xr:uid="{00000000-0005-0000-0000-000067070000}"/>
    <cellStyle name="Normal 20" xfId="1875" xr:uid="{00000000-0005-0000-0000-000068070000}"/>
    <cellStyle name="Normal 21" xfId="1876" xr:uid="{00000000-0005-0000-0000-000069070000}"/>
    <cellStyle name="Normal 22" xfId="1877" xr:uid="{00000000-0005-0000-0000-00006A070000}"/>
    <cellStyle name="Normal 22 2" xfId="1878" xr:uid="{00000000-0005-0000-0000-00006B070000}"/>
    <cellStyle name="Normal 23" xfId="1879" xr:uid="{00000000-0005-0000-0000-00006C070000}"/>
    <cellStyle name="Normal 24" xfId="1880" xr:uid="{00000000-0005-0000-0000-00006D070000}"/>
    <cellStyle name="Normal 25" xfId="1881" xr:uid="{00000000-0005-0000-0000-00006E070000}"/>
    <cellStyle name="Normal 26" xfId="1882" xr:uid="{00000000-0005-0000-0000-00006F070000}"/>
    <cellStyle name="Normal 27" xfId="1883" xr:uid="{00000000-0005-0000-0000-000070070000}"/>
    <cellStyle name="Normal 28" xfId="1884" xr:uid="{00000000-0005-0000-0000-000071070000}"/>
    <cellStyle name="Normal 29" xfId="1885" xr:uid="{00000000-0005-0000-0000-000072070000}"/>
    <cellStyle name="Normal 3" xfId="166" xr:uid="{00000000-0005-0000-0000-000073070000}"/>
    <cellStyle name="Normal 3 10" xfId="1886" xr:uid="{00000000-0005-0000-0000-000074070000}"/>
    <cellStyle name="Normal 3 10 2" xfId="1887" xr:uid="{00000000-0005-0000-0000-000075070000}"/>
    <cellStyle name="Normal 3 11" xfId="1888" xr:uid="{00000000-0005-0000-0000-000076070000}"/>
    <cellStyle name="Normal 3 11 2" xfId="1889" xr:uid="{00000000-0005-0000-0000-000077070000}"/>
    <cellStyle name="Normal 3 12" xfId="1890" xr:uid="{00000000-0005-0000-0000-000078070000}"/>
    <cellStyle name="Normal 3 12 2" xfId="1891" xr:uid="{00000000-0005-0000-0000-000079070000}"/>
    <cellStyle name="Normal 3 13" xfId="1892" xr:uid="{00000000-0005-0000-0000-00007A070000}"/>
    <cellStyle name="Normal 3 14" xfId="1893" xr:uid="{00000000-0005-0000-0000-00007B070000}"/>
    <cellStyle name="Normal 3 15" xfId="1894" xr:uid="{00000000-0005-0000-0000-00007C070000}"/>
    <cellStyle name="Normal 3 16" xfId="1895" xr:uid="{00000000-0005-0000-0000-00007D070000}"/>
    <cellStyle name="Normal 3 17" xfId="1896" xr:uid="{00000000-0005-0000-0000-00007E070000}"/>
    <cellStyle name="Normal 3 18" xfId="1897" xr:uid="{00000000-0005-0000-0000-00007F070000}"/>
    <cellStyle name="Normal 3 19" xfId="1898" xr:uid="{00000000-0005-0000-0000-000080070000}"/>
    <cellStyle name="Normal 3 2" xfId="1899" xr:uid="{00000000-0005-0000-0000-000081070000}"/>
    <cellStyle name="Normal 3 2 2" xfId="1900" xr:uid="{00000000-0005-0000-0000-000082070000}"/>
    <cellStyle name="Normal 3 20" xfId="1901" xr:uid="{00000000-0005-0000-0000-000083070000}"/>
    <cellStyle name="Normal 3 21" xfId="1902" xr:uid="{00000000-0005-0000-0000-000084070000}"/>
    <cellStyle name="Normal 3 22" xfId="1903" xr:uid="{00000000-0005-0000-0000-000085070000}"/>
    <cellStyle name="Normal 3 23" xfId="1904" xr:uid="{00000000-0005-0000-0000-000086070000}"/>
    <cellStyle name="Normal 3 24" xfId="1905" xr:uid="{00000000-0005-0000-0000-000087070000}"/>
    <cellStyle name="Normal 3 25" xfId="1906" xr:uid="{00000000-0005-0000-0000-000088070000}"/>
    <cellStyle name="Normal 3 26" xfId="1907" xr:uid="{00000000-0005-0000-0000-000089070000}"/>
    <cellStyle name="Normal 3 27" xfId="1908" xr:uid="{00000000-0005-0000-0000-00008A070000}"/>
    <cellStyle name="Normal 3 28" xfId="1909" xr:uid="{00000000-0005-0000-0000-00008B070000}"/>
    <cellStyle name="Normal 3 29" xfId="1910" xr:uid="{00000000-0005-0000-0000-00008C070000}"/>
    <cellStyle name="Normal 3 3" xfId="1911" xr:uid="{00000000-0005-0000-0000-00008D070000}"/>
    <cellStyle name="Normal 3 3 2" xfId="1912" xr:uid="{00000000-0005-0000-0000-00008E070000}"/>
    <cellStyle name="Normal 3 30" xfId="1913" xr:uid="{00000000-0005-0000-0000-00008F070000}"/>
    <cellStyle name="Normal 3 31" xfId="1914" xr:uid="{00000000-0005-0000-0000-000090070000}"/>
    <cellStyle name="Normal 3 32" xfId="1915" xr:uid="{00000000-0005-0000-0000-000091070000}"/>
    <cellStyle name="Normal 3 33" xfId="1916" xr:uid="{00000000-0005-0000-0000-000092070000}"/>
    <cellStyle name="Normal 3 34" xfId="1917" xr:uid="{00000000-0005-0000-0000-000093070000}"/>
    <cellStyle name="Normal 3 35" xfId="1918" xr:uid="{00000000-0005-0000-0000-000094070000}"/>
    <cellStyle name="Normal 3 36" xfId="1919" xr:uid="{00000000-0005-0000-0000-000095070000}"/>
    <cellStyle name="Normal 3 37" xfId="1920" xr:uid="{00000000-0005-0000-0000-000096070000}"/>
    <cellStyle name="Normal 3 38" xfId="1921" xr:uid="{00000000-0005-0000-0000-000097070000}"/>
    <cellStyle name="Normal 3 39" xfId="1922" xr:uid="{00000000-0005-0000-0000-000098070000}"/>
    <cellStyle name="Normal 3 4" xfId="1923" xr:uid="{00000000-0005-0000-0000-000099070000}"/>
    <cellStyle name="Normal 3 4 2" xfId="1924" xr:uid="{00000000-0005-0000-0000-00009A070000}"/>
    <cellStyle name="Normal 3 40" xfId="1925" xr:uid="{00000000-0005-0000-0000-00009B070000}"/>
    <cellStyle name="Normal 3 41" xfId="1926" xr:uid="{00000000-0005-0000-0000-00009C070000}"/>
    <cellStyle name="Normal 3 42" xfId="1927" xr:uid="{00000000-0005-0000-0000-00009D070000}"/>
    <cellStyle name="Normal 3 43" xfId="1928" xr:uid="{00000000-0005-0000-0000-00009E070000}"/>
    <cellStyle name="Normal 3 44" xfId="1929" xr:uid="{00000000-0005-0000-0000-00009F070000}"/>
    <cellStyle name="Normal 3 44 2" xfId="1930" xr:uid="{00000000-0005-0000-0000-0000A0070000}"/>
    <cellStyle name="Normal 3 45" xfId="1931" xr:uid="{00000000-0005-0000-0000-0000A1070000}"/>
    <cellStyle name="Normal 3 46" xfId="1932" xr:uid="{00000000-0005-0000-0000-0000A2070000}"/>
    <cellStyle name="Normal 3 47" xfId="1933" xr:uid="{00000000-0005-0000-0000-0000A3070000}"/>
    <cellStyle name="Normal 3 48" xfId="1934" xr:uid="{00000000-0005-0000-0000-0000A4070000}"/>
    <cellStyle name="Normal 3 49" xfId="1935" xr:uid="{00000000-0005-0000-0000-0000A5070000}"/>
    <cellStyle name="Normal 3 5" xfId="1936" xr:uid="{00000000-0005-0000-0000-0000A6070000}"/>
    <cellStyle name="Normal 3 5 2" xfId="1937" xr:uid="{00000000-0005-0000-0000-0000A7070000}"/>
    <cellStyle name="Normal 3 50" xfId="1938" xr:uid="{00000000-0005-0000-0000-0000A8070000}"/>
    <cellStyle name="Normal 3 51" xfId="1939" xr:uid="{00000000-0005-0000-0000-0000A9070000}"/>
    <cellStyle name="Normal 3 52" xfId="1940" xr:uid="{00000000-0005-0000-0000-0000AA070000}"/>
    <cellStyle name="Normal 3 53" xfId="1941" xr:uid="{00000000-0005-0000-0000-0000AB070000}"/>
    <cellStyle name="Normal 3 54" xfId="1942" xr:uid="{00000000-0005-0000-0000-0000AC070000}"/>
    <cellStyle name="Normal 3 55" xfId="1943" xr:uid="{00000000-0005-0000-0000-0000AD070000}"/>
    <cellStyle name="Normal 3 56" xfId="1944" xr:uid="{00000000-0005-0000-0000-0000AE070000}"/>
    <cellStyle name="Normal 3 57" xfId="1945" xr:uid="{00000000-0005-0000-0000-0000AF070000}"/>
    <cellStyle name="Normal 3 58" xfId="1946" xr:uid="{00000000-0005-0000-0000-0000B0070000}"/>
    <cellStyle name="Normal 3 59" xfId="1947" xr:uid="{00000000-0005-0000-0000-0000B1070000}"/>
    <cellStyle name="Normal 3 6" xfId="1948" xr:uid="{00000000-0005-0000-0000-0000B2070000}"/>
    <cellStyle name="Normal 3 6 2" xfId="1949" xr:uid="{00000000-0005-0000-0000-0000B3070000}"/>
    <cellStyle name="Normal 3 60" xfId="1950" xr:uid="{00000000-0005-0000-0000-0000B4070000}"/>
    <cellStyle name="Normal 3 61" xfId="1951" xr:uid="{00000000-0005-0000-0000-0000B5070000}"/>
    <cellStyle name="Normal 3 62" xfId="1952" xr:uid="{00000000-0005-0000-0000-0000B6070000}"/>
    <cellStyle name="Normal 3 63" xfId="1953" xr:uid="{00000000-0005-0000-0000-0000B7070000}"/>
    <cellStyle name="Normal 3 64" xfId="1954" xr:uid="{00000000-0005-0000-0000-0000B8070000}"/>
    <cellStyle name="Normal 3 65" xfId="1955" xr:uid="{00000000-0005-0000-0000-0000B9070000}"/>
    <cellStyle name="Normal 3 66" xfId="1956" xr:uid="{00000000-0005-0000-0000-0000BA070000}"/>
    <cellStyle name="Normal 3 67" xfId="1957" xr:uid="{00000000-0005-0000-0000-0000BB070000}"/>
    <cellStyle name="Normal 3 68" xfId="1958" xr:uid="{00000000-0005-0000-0000-0000BC070000}"/>
    <cellStyle name="Normal 3 69" xfId="1959" xr:uid="{00000000-0005-0000-0000-0000BD070000}"/>
    <cellStyle name="Normal 3 7" xfId="1960" xr:uid="{00000000-0005-0000-0000-0000BE070000}"/>
    <cellStyle name="Normal 3 7 2" xfId="1961" xr:uid="{00000000-0005-0000-0000-0000BF070000}"/>
    <cellStyle name="Normal 3 70" xfId="1962" xr:uid="{00000000-0005-0000-0000-0000C0070000}"/>
    <cellStyle name="Normal 3 71" xfId="1963" xr:uid="{00000000-0005-0000-0000-0000C1070000}"/>
    <cellStyle name="Normal 3 72" xfId="1964" xr:uid="{00000000-0005-0000-0000-0000C2070000}"/>
    <cellStyle name="Normal 3 73" xfId="1965" xr:uid="{00000000-0005-0000-0000-0000C3070000}"/>
    <cellStyle name="Normal 3 74" xfId="1966" xr:uid="{00000000-0005-0000-0000-0000C4070000}"/>
    <cellStyle name="Normal 3 75" xfId="1967" xr:uid="{00000000-0005-0000-0000-0000C5070000}"/>
    <cellStyle name="Normal 3 76" xfId="1968" xr:uid="{00000000-0005-0000-0000-0000C6070000}"/>
    <cellStyle name="Normal 3 77" xfId="1969" xr:uid="{00000000-0005-0000-0000-0000C7070000}"/>
    <cellStyle name="Normal 3 77 2" xfId="2196" xr:uid="{00000000-0005-0000-0000-0000C8070000}"/>
    <cellStyle name="Normal 3 78" xfId="2178" xr:uid="{00000000-0005-0000-0000-0000C9070000}"/>
    <cellStyle name="Normal 3 8" xfId="1970" xr:uid="{00000000-0005-0000-0000-0000CA070000}"/>
    <cellStyle name="Normal 3 8 2" xfId="1971" xr:uid="{00000000-0005-0000-0000-0000CB070000}"/>
    <cellStyle name="Normal 3 9" xfId="1972" xr:uid="{00000000-0005-0000-0000-0000CC070000}"/>
    <cellStyle name="Normal 3 9 2" xfId="1973" xr:uid="{00000000-0005-0000-0000-0000CD070000}"/>
    <cellStyle name="Normal 3_4. ANEXOS TECNICOS" xfId="1974" xr:uid="{00000000-0005-0000-0000-0000CE070000}"/>
    <cellStyle name="Normal 30" xfId="1975" xr:uid="{00000000-0005-0000-0000-0000CF070000}"/>
    <cellStyle name="Normal 31" xfId="1976" xr:uid="{00000000-0005-0000-0000-0000D0070000}"/>
    <cellStyle name="Normal 32" xfId="1977" xr:uid="{00000000-0005-0000-0000-0000D1070000}"/>
    <cellStyle name="Normal 33" xfId="1978" xr:uid="{00000000-0005-0000-0000-0000D2070000}"/>
    <cellStyle name="Normal 34" xfId="1979" xr:uid="{00000000-0005-0000-0000-0000D3070000}"/>
    <cellStyle name="Normal 35" xfId="1980" xr:uid="{00000000-0005-0000-0000-0000D4070000}"/>
    <cellStyle name="Normal 36" xfId="1981" xr:uid="{00000000-0005-0000-0000-0000D5070000}"/>
    <cellStyle name="Normal 37" xfId="1982" xr:uid="{00000000-0005-0000-0000-0000D6070000}"/>
    <cellStyle name="Normal 38" xfId="1983" xr:uid="{00000000-0005-0000-0000-0000D7070000}"/>
    <cellStyle name="Normal 39" xfId="174" xr:uid="{00000000-0005-0000-0000-0000D8070000}"/>
    <cellStyle name="Normal 39 2" xfId="1984" xr:uid="{00000000-0005-0000-0000-0000D9070000}"/>
    <cellStyle name="Normal 39 2 2" xfId="2197" xr:uid="{00000000-0005-0000-0000-0000DA070000}"/>
    <cellStyle name="Normal 4" xfId="1985" xr:uid="{00000000-0005-0000-0000-0000DB070000}"/>
    <cellStyle name="Normal 4 2" xfId="1986" xr:uid="{00000000-0005-0000-0000-0000DC070000}"/>
    <cellStyle name="Normal 4 2 2" xfId="1987" xr:uid="{00000000-0005-0000-0000-0000DD070000}"/>
    <cellStyle name="Normal 4 2 2 2" xfId="1988" xr:uid="{00000000-0005-0000-0000-0000DE070000}"/>
    <cellStyle name="Normal 4 2 2 2 2" xfId="2198" xr:uid="{00000000-0005-0000-0000-0000DF070000}"/>
    <cellStyle name="Normal 4 2 2 3" xfId="1989" xr:uid="{00000000-0005-0000-0000-0000E0070000}"/>
    <cellStyle name="Normal 4 2 2 3 2" xfId="2199" xr:uid="{00000000-0005-0000-0000-0000E1070000}"/>
    <cellStyle name="Normal 4 2 3" xfId="1990" xr:uid="{00000000-0005-0000-0000-0000E2070000}"/>
    <cellStyle name="Normal 4 2 4" xfId="1991" xr:uid="{00000000-0005-0000-0000-0000E3070000}"/>
    <cellStyle name="Normal 4 2 4 2" xfId="2200" xr:uid="{00000000-0005-0000-0000-0000E4070000}"/>
    <cellStyle name="Normal 4 3" xfId="1992" xr:uid="{00000000-0005-0000-0000-0000E5070000}"/>
    <cellStyle name="Normal 4 3 2" xfId="1993" xr:uid="{00000000-0005-0000-0000-0000E6070000}"/>
    <cellStyle name="Normal 4 3 3" xfId="1994" xr:uid="{00000000-0005-0000-0000-0000E7070000}"/>
    <cellStyle name="Normal 4 3 3 2" xfId="2201" xr:uid="{00000000-0005-0000-0000-0000E8070000}"/>
    <cellStyle name="Normal 4 4" xfId="1995" xr:uid="{00000000-0005-0000-0000-0000E9070000}"/>
    <cellStyle name="Normal 4 4 2" xfId="2202" xr:uid="{00000000-0005-0000-0000-0000EA070000}"/>
    <cellStyle name="Normal 4 5" xfId="1996" xr:uid="{00000000-0005-0000-0000-0000EB070000}"/>
    <cellStyle name="Normal 4 5 2" xfId="2203" xr:uid="{00000000-0005-0000-0000-0000EC070000}"/>
    <cellStyle name="Normal 4 6" xfId="2181" xr:uid="{00000000-0005-0000-0000-0000ED070000}"/>
    <cellStyle name="Normal 40" xfId="175" xr:uid="{00000000-0005-0000-0000-0000EE070000}"/>
    <cellStyle name="Normal 40 2" xfId="1997" xr:uid="{00000000-0005-0000-0000-0000EF070000}"/>
    <cellStyle name="Normal 40 2 2" xfId="2204" xr:uid="{00000000-0005-0000-0000-0000F0070000}"/>
    <cellStyle name="Normal 40 3" xfId="2185" xr:uid="{00000000-0005-0000-0000-0000F1070000}"/>
    <cellStyle name="Normal 41" xfId="1998" xr:uid="{00000000-0005-0000-0000-0000F2070000}"/>
    <cellStyle name="Normal 42" xfId="1999" xr:uid="{00000000-0005-0000-0000-0000F3070000}"/>
    <cellStyle name="Normal 43" xfId="2000" xr:uid="{00000000-0005-0000-0000-0000F4070000}"/>
    <cellStyle name="Normal 44" xfId="2001" xr:uid="{00000000-0005-0000-0000-0000F5070000}"/>
    <cellStyle name="Normal 44 10" xfId="2002" xr:uid="{00000000-0005-0000-0000-0000F6070000}"/>
    <cellStyle name="Normal 44 10 2" xfId="2003" xr:uid="{00000000-0005-0000-0000-0000F7070000}"/>
    <cellStyle name="Normal 44 11" xfId="2004" xr:uid="{00000000-0005-0000-0000-0000F8070000}"/>
    <cellStyle name="Normal 44 11 2" xfId="2005" xr:uid="{00000000-0005-0000-0000-0000F9070000}"/>
    <cellStyle name="Normal 44 12" xfId="2006" xr:uid="{00000000-0005-0000-0000-0000FA070000}"/>
    <cellStyle name="Normal 44 13" xfId="2007" xr:uid="{00000000-0005-0000-0000-0000FB070000}"/>
    <cellStyle name="Normal 44 14" xfId="2008" xr:uid="{00000000-0005-0000-0000-0000FC070000}"/>
    <cellStyle name="Normal 44 15" xfId="2009" xr:uid="{00000000-0005-0000-0000-0000FD070000}"/>
    <cellStyle name="Normal 44 16" xfId="2010" xr:uid="{00000000-0005-0000-0000-0000FE070000}"/>
    <cellStyle name="Normal 44 17" xfId="2011" xr:uid="{00000000-0005-0000-0000-0000FF070000}"/>
    <cellStyle name="Normal 44 18" xfId="2012" xr:uid="{00000000-0005-0000-0000-000000080000}"/>
    <cellStyle name="Normal 44 19" xfId="2013" xr:uid="{00000000-0005-0000-0000-000001080000}"/>
    <cellStyle name="Normal 44 2" xfId="2014" xr:uid="{00000000-0005-0000-0000-000002080000}"/>
    <cellStyle name="Normal 44 2 2" xfId="2015" xr:uid="{00000000-0005-0000-0000-000003080000}"/>
    <cellStyle name="Normal 44 20" xfId="2016" xr:uid="{00000000-0005-0000-0000-000004080000}"/>
    <cellStyle name="Normal 44 21" xfId="2017" xr:uid="{00000000-0005-0000-0000-000005080000}"/>
    <cellStyle name="Normal 44 22" xfId="2018" xr:uid="{00000000-0005-0000-0000-000006080000}"/>
    <cellStyle name="Normal 44 23" xfId="2019" xr:uid="{00000000-0005-0000-0000-000007080000}"/>
    <cellStyle name="Normal 44 24" xfId="2020" xr:uid="{00000000-0005-0000-0000-000008080000}"/>
    <cellStyle name="Normal 44 25" xfId="2021" xr:uid="{00000000-0005-0000-0000-000009080000}"/>
    <cellStyle name="Normal 44 26" xfId="2022" xr:uid="{00000000-0005-0000-0000-00000A080000}"/>
    <cellStyle name="Normal 44 27" xfId="2023" xr:uid="{00000000-0005-0000-0000-00000B080000}"/>
    <cellStyle name="Normal 44 28" xfId="2024" xr:uid="{00000000-0005-0000-0000-00000C080000}"/>
    <cellStyle name="Normal 44 29" xfId="2025" xr:uid="{00000000-0005-0000-0000-00000D080000}"/>
    <cellStyle name="Normal 44 3" xfId="2026" xr:uid="{00000000-0005-0000-0000-00000E080000}"/>
    <cellStyle name="Normal 44 3 2" xfId="2027" xr:uid="{00000000-0005-0000-0000-00000F080000}"/>
    <cellStyle name="Normal 44 30" xfId="2028" xr:uid="{00000000-0005-0000-0000-000010080000}"/>
    <cellStyle name="Normal 44 31" xfId="2029" xr:uid="{00000000-0005-0000-0000-000011080000}"/>
    <cellStyle name="Normal 44 32" xfId="2030" xr:uid="{00000000-0005-0000-0000-000012080000}"/>
    <cellStyle name="Normal 44 33" xfId="2031" xr:uid="{00000000-0005-0000-0000-000013080000}"/>
    <cellStyle name="Normal 44 34" xfId="2032" xr:uid="{00000000-0005-0000-0000-000014080000}"/>
    <cellStyle name="Normal 44 35" xfId="2033" xr:uid="{00000000-0005-0000-0000-000015080000}"/>
    <cellStyle name="Normal 44 36" xfId="2034" xr:uid="{00000000-0005-0000-0000-000016080000}"/>
    <cellStyle name="Normal 44 37" xfId="2035" xr:uid="{00000000-0005-0000-0000-000017080000}"/>
    <cellStyle name="Normal 44 38" xfId="2036" xr:uid="{00000000-0005-0000-0000-000018080000}"/>
    <cellStyle name="Normal 44 39" xfId="2037" xr:uid="{00000000-0005-0000-0000-000019080000}"/>
    <cellStyle name="Normal 44 4" xfId="2038" xr:uid="{00000000-0005-0000-0000-00001A080000}"/>
    <cellStyle name="Normal 44 4 2" xfId="2039" xr:uid="{00000000-0005-0000-0000-00001B080000}"/>
    <cellStyle name="Normal 44 40" xfId="2040" xr:uid="{00000000-0005-0000-0000-00001C080000}"/>
    <cellStyle name="Normal 44 41" xfId="2041" xr:uid="{00000000-0005-0000-0000-00001D080000}"/>
    <cellStyle name="Normal 44 42" xfId="2042" xr:uid="{00000000-0005-0000-0000-00001E080000}"/>
    <cellStyle name="Normal 44 43" xfId="2043" xr:uid="{00000000-0005-0000-0000-00001F080000}"/>
    <cellStyle name="Normal 44 44" xfId="2044" xr:uid="{00000000-0005-0000-0000-000020080000}"/>
    <cellStyle name="Normal 44 45" xfId="2045" xr:uid="{00000000-0005-0000-0000-000021080000}"/>
    <cellStyle name="Normal 44 46" xfId="2046" xr:uid="{00000000-0005-0000-0000-000022080000}"/>
    <cellStyle name="Normal 44 47" xfId="2047" xr:uid="{00000000-0005-0000-0000-000023080000}"/>
    <cellStyle name="Normal 44 48" xfId="2048" xr:uid="{00000000-0005-0000-0000-000024080000}"/>
    <cellStyle name="Normal 44 49" xfId="2049" xr:uid="{00000000-0005-0000-0000-000025080000}"/>
    <cellStyle name="Normal 44 5" xfId="2050" xr:uid="{00000000-0005-0000-0000-000026080000}"/>
    <cellStyle name="Normal 44 5 2" xfId="2051" xr:uid="{00000000-0005-0000-0000-000027080000}"/>
    <cellStyle name="Normal 44 50" xfId="2052" xr:uid="{00000000-0005-0000-0000-000028080000}"/>
    <cellStyle name="Normal 44 51" xfId="2053" xr:uid="{00000000-0005-0000-0000-000029080000}"/>
    <cellStyle name="Normal 44 52" xfId="2054" xr:uid="{00000000-0005-0000-0000-00002A080000}"/>
    <cellStyle name="Normal 44 53" xfId="2055" xr:uid="{00000000-0005-0000-0000-00002B080000}"/>
    <cellStyle name="Normal 44 54" xfId="2056" xr:uid="{00000000-0005-0000-0000-00002C080000}"/>
    <cellStyle name="Normal 44 55" xfId="2057" xr:uid="{00000000-0005-0000-0000-00002D080000}"/>
    <cellStyle name="Normal 44 56" xfId="2058" xr:uid="{00000000-0005-0000-0000-00002E080000}"/>
    <cellStyle name="Normal 44 57" xfId="2059" xr:uid="{00000000-0005-0000-0000-00002F080000}"/>
    <cellStyle name="Normal 44 58" xfId="2060" xr:uid="{00000000-0005-0000-0000-000030080000}"/>
    <cellStyle name="Normal 44 59" xfId="2061" xr:uid="{00000000-0005-0000-0000-000031080000}"/>
    <cellStyle name="Normal 44 6" xfId="2062" xr:uid="{00000000-0005-0000-0000-000032080000}"/>
    <cellStyle name="Normal 44 6 2" xfId="2063" xr:uid="{00000000-0005-0000-0000-000033080000}"/>
    <cellStyle name="Normal 44 60" xfId="2064" xr:uid="{00000000-0005-0000-0000-000034080000}"/>
    <cellStyle name="Normal 44 61" xfId="2065" xr:uid="{00000000-0005-0000-0000-000035080000}"/>
    <cellStyle name="Normal 44 62" xfId="2066" xr:uid="{00000000-0005-0000-0000-000036080000}"/>
    <cellStyle name="Normal 44 63" xfId="2067" xr:uid="{00000000-0005-0000-0000-000037080000}"/>
    <cellStyle name="Normal 44 64" xfId="2068" xr:uid="{00000000-0005-0000-0000-000038080000}"/>
    <cellStyle name="Normal 44 65" xfId="2069" xr:uid="{00000000-0005-0000-0000-000039080000}"/>
    <cellStyle name="Normal 44 66" xfId="2070" xr:uid="{00000000-0005-0000-0000-00003A080000}"/>
    <cellStyle name="Normal 44 67" xfId="2071" xr:uid="{00000000-0005-0000-0000-00003B080000}"/>
    <cellStyle name="Normal 44 68" xfId="2072" xr:uid="{00000000-0005-0000-0000-00003C080000}"/>
    <cellStyle name="Normal 44 69" xfId="2073" xr:uid="{00000000-0005-0000-0000-00003D080000}"/>
    <cellStyle name="Normal 44 7" xfId="2074" xr:uid="{00000000-0005-0000-0000-00003E080000}"/>
    <cellStyle name="Normal 44 7 2" xfId="2075" xr:uid="{00000000-0005-0000-0000-00003F080000}"/>
    <cellStyle name="Normal 44 70" xfId="2076" xr:uid="{00000000-0005-0000-0000-000040080000}"/>
    <cellStyle name="Normal 44 71" xfId="2077" xr:uid="{00000000-0005-0000-0000-000041080000}"/>
    <cellStyle name="Normal 44 72" xfId="2078" xr:uid="{00000000-0005-0000-0000-000042080000}"/>
    <cellStyle name="Normal 44 73" xfId="2079" xr:uid="{00000000-0005-0000-0000-000043080000}"/>
    <cellStyle name="Normal 44 74" xfId="2080" xr:uid="{00000000-0005-0000-0000-000044080000}"/>
    <cellStyle name="Normal 44 75" xfId="2081" xr:uid="{00000000-0005-0000-0000-000045080000}"/>
    <cellStyle name="Normal 44 8" xfId="2082" xr:uid="{00000000-0005-0000-0000-000046080000}"/>
    <cellStyle name="Normal 44 8 2" xfId="2083" xr:uid="{00000000-0005-0000-0000-000047080000}"/>
    <cellStyle name="Normal 44 9" xfId="2084" xr:uid="{00000000-0005-0000-0000-000048080000}"/>
    <cellStyle name="Normal 44 9 2" xfId="2085" xr:uid="{00000000-0005-0000-0000-000049080000}"/>
    <cellStyle name="Normal 44_INFORME DE EVALUACION TECNICO PRELIMINAR AJUSTADO" xfId="2086" xr:uid="{00000000-0005-0000-0000-00004A080000}"/>
    <cellStyle name="Normal 45" xfId="2087" xr:uid="{00000000-0005-0000-0000-00004B080000}"/>
    <cellStyle name="Normal 45 2" xfId="2205" xr:uid="{00000000-0005-0000-0000-00004C080000}"/>
    <cellStyle name="Normal 46" xfId="2088" xr:uid="{00000000-0005-0000-0000-00004D080000}"/>
    <cellStyle name="Normal 46 2" xfId="2206" xr:uid="{00000000-0005-0000-0000-00004E080000}"/>
    <cellStyle name="Normal 47" xfId="2089" xr:uid="{00000000-0005-0000-0000-00004F080000}"/>
    <cellStyle name="Normal 47 2" xfId="2207" xr:uid="{00000000-0005-0000-0000-000050080000}"/>
    <cellStyle name="Normal 48" xfId="2090" xr:uid="{00000000-0005-0000-0000-000051080000}"/>
    <cellStyle name="Normal 48 2" xfId="2208" xr:uid="{00000000-0005-0000-0000-000052080000}"/>
    <cellStyle name="Normal 49" xfId="2091" xr:uid="{00000000-0005-0000-0000-000053080000}"/>
    <cellStyle name="Normal 49 2" xfId="2209" xr:uid="{00000000-0005-0000-0000-000054080000}"/>
    <cellStyle name="Normal 5" xfId="2092" xr:uid="{00000000-0005-0000-0000-000055080000}"/>
    <cellStyle name="Normal 5 2" xfId="2093" xr:uid="{00000000-0005-0000-0000-000056080000}"/>
    <cellStyle name="Normal 5 2 2" xfId="2094" xr:uid="{00000000-0005-0000-0000-000057080000}"/>
    <cellStyle name="Normal 5 3" xfId="2095" xr:uid="{00000000-0005-0000-0000-000058080000}"/>
    <cellStyle name="Normal 5 3 2" xfId="2096" xr:uid="{00000000-0005-0000-0000-000059080000}"/>
    <cellStyle name="Normal 5 4" xfId="2097" xr:uid="{00000000-0005-0000-0000-00005A080000}"/>
    <cellStyle name="Normal 5 5" xfId="2098" xr:uid="{00000000-0005-0000-0000-00005B080000}"/>
    <cellStyle name="Normal 5 6" xfId="2099" xr:uid="{00000000-0005-0000-0000-00005C080000}"/>
    <cellStyle name="Normal 5 6 2" xfId="2210" xr:uid="{00000000-0005-0000-0000-00005D080000}"/>
    <cellStyle name="Normal 5 7" xfId="2182" xr:uid="{00000000-0005-0000-0000-00005E080000}"/>
    <cellStyle name="Normal 50" xfId="2100" xr:uid="{00000000-0005-0000-0000-00005F080000}"/>
    <cellStyle name="Normal 50 2" xfId="2101" xr:uid="{00000000-0005-0000-0000-000060080000}"/>
    <cellStyle name="Normal 50 2 2" xfId="2172" xr:uid="{00000000-0005-0000-0000-000061080000}"/>
    <cellStyle name="Normal 50 2 2 2" xfId="2216" xr:uid="{00000000-0005-0000-0000-000062080000}"/>
    <cellStyle name="Normal 50 2 3" xfId="2173" xr:uid="{00000000-0005-0000-0000-000063080000}"/>
    <cellStyle name="Normal 50 2 3 2" xfId="2217" xr:uid="{00000000-0005-0000-0000-000064080000}"/>
    <cellStyle name="Normal 50 3" xfId="2211" xr:uid="{00000000-0005-0000-0000-000065080000}"/>
    <cellStyle name="Normal 51" xfId="2102" xr:uid="{00000000-0005-0000-0000-000066080000}"/>
    <cellStyle name="Normal 51 2" xfId="2103" xr:uid="{00000000-0005-0000-0000-000067080000}"/>
    <cellStyle name="Normal 52" xfId="176" xr:uid="{00000000-0005-0000-0000-000068080000}"/>
    <cellStyle name="Normal 52 2" xfId="2186" xr:uid="{00000000-0005-0000-0000-000069080000}"/>
    <cellStyle name="Normal 53" xfId="2218" xr:uid="{00000000-0005-0000-0000-00006A080000}"/>
    <cellStyle name="Normal 54" xfId="2104" xr:uid="{00000000-0005-0000-0000-00006B080000}"/>
    <cellStyle name="Normal 55" xfId="2229" xr:uid="{00000000-0005-0000-0000-00006C080000}"/>
    <cellStyle name="Normal 56" xfId="2232" xr:uid="{00000000-0005-0000-0000-00006D080000}"/>
    <cellStyle name="Normal 57" xfId="2233" xr:uid="{00000000-0005-0000-0000-00006E080000}"/>
    <cellStyle name="Normal 58" xfId="2105" xr:uid="{00000000-0005-0000-0000-00006F080000}"/>
    <cellStyle name="Normal 59" xfId="2239" xr:uid="{FDAA3CD1-D98F-4771-B08F-F8FE6D6F4CF9}"/>
    <cellStyle name="Normal 6" xfId="2106" xr:uid="{00000000-0005-0000-0000-000070080000}"/>
    <cellStyle name="Normal 6 2" xfId="2107" xr:uid="{00000000-0005-0000-0000-000071080000}"/>
    <cellStyle name="Normal 6 3" xfId="2108" xr:uid="{00000000-0005-0000-0000-000072080000}"/>
    <cellStyle name="Normal 6 4" xfId="2109" xr:uid="{00000000-0005-0000-0000-000073080000}"/>
    <cellStyle name="Normal 6 5" xfId="2212" xr:uid="{00000000-0005-0000-0000-000074080000}"/>
    <cellStyle name="Normal 61" xfId="2110" xr:uid="{00000000-0005-0000-0000-000075080000}"/>
    <cellStyle name="Normal 62" xfId="2111" xr:uid="{00000000-0005-0000-0000-000076080000}"/>
    <cellStyle name="Normal 7" xfId="2112" xr:uid="{00000000-0005-0000-0000-000077080000}"/>
    <cellStyle name="Normal 7 2" xfId="2113" xr:uid="{00000000-0005-0000-0000-000078080000}"/>
    <cellStyle name="Normal 7 2 2" xfId="2114" xr:uid="{00000000-0005-0000-0000-000079080000}"/>
    <cellStyle name="Normal 7 3" xfId="2115" xr:uid="{00000000-0005-0000-0000-00007A080000}"/>
    <cellStyle name="Normal 7 4" xfId="2116" xr:uid="{00000000-0005-0000-0000-00007B080000}"/>
    <cellStyle name="Normal 7 5" xfId="2117" xr:uid="{00000000-0005-0000-0000-00007C080000}"/>
    <cellStyle name="Normal 8" xfId="2118" xr:uid="{00000000-0005-0000-0000-00007D080000}"/>
    <cellStyle name="Normal 8 2" xfId="2119" xr:uid="{00000000-0005-0000-0000-00007E080000}"/>
    <cellStyle name="Normal 8 2 2" xfId="2120" xr:uid="{00000000-0005-0000-0000-00007F080000}"/>
    <cellStyle name="Normal 8 3" xfId="2121" xr:uid="{00000000-0005-0000-0000-000080080000}"/>
    <cellStyle name="Normal 8 4" xfId="2122" xr:uid="{00000000-0005-0000-0000-000081080000}"/>
    <cellStyle name="Normal 8 4 2" xfId="2213" xr:uid="{00000000-0005-0000-0000-000082080000}"/>
    <cellStyle name="Normal 8 5" xfId="2123" xr:uid="{00000000-0005-0000-0000-000083080000}"/>
    <cellStyle name="Normal 9" xfId="2124" xr:uid="{00000000-0005-0000-0000-000084080000}"/>
    <cellStyle name="Normal 9 2" xfId="2125" xr:uid="{00000000-0005-0000-0000-000085080000}"/>
    <cellStyle name="Normal 9 3" xfId="2214" xr:uid="{00000000-0005-0000-0000-000086080000}"/>
    <cellStyle name="Notas 2" xfId="2126" xr:uid="{00000000-0005-0000-0000-000087080000}"/>
    <cellStyle name="Notas 2 2" xfId="2127" xr:uid="{00000000-0005-0000-0000-000088080000}"/>
    <cellStyle name="Notas 3" xfId="2128" xr:uid="{00000000-0005-0000-0000-000089080000}"/>
    <cellStyle name="Notas 4" xfId="2129" xr:uid="{00000000-0005-0000-0000-00008A080000}"/>
    <cellStyle name="Output" xfId="2130" xr:uid="{00000000-0005-0000-0000-00008B080000}"/>
    <cellStyle name="Output 2" xfId="2220" xr:uid="{00000000-0005-0000-0000-00008C080000}"/>
    <cellStyle name="Porcentaje 2" xfId="2132" xr:uid="{00000000-0005-0000-0000-00008E080000}"/>
    <cellStyle name="Porcentaje 2 2" xfId="2133" xr:uid="{00000000-0005-0000-0000-00008F080000}"/>
    <cellStyle name="Porcentaje 3" xfId="2131" xr:uid="{00000000-0005-0000-0000-000090080000}"/>
    <cellStyle name="Porcentaje 3 2" xfId="2215" xr:uid="{00000000-0005-0000-0000-000091080000}"/>
    <cellStyle name="Porcentaje 4" xfId="2235" xr:uid="{00000000-0005-0000-0000-000092080000}"/>
    <cellStyle name="Porcentaje 5" xfId="2240" xr:uid="{4640B0E3-EA26-43CD-824F-24B93DD8ECEE}"/>
    <cellStyle name="Porcentual 2" xfId="2134" xr:uid="{00000000-0005-0000-0000-000093080000}"/>
    <cellStyle name="Porcentual 2 2" xfId="2135" xr:uid="{00000000-0005-0000-0000-000094080000}"/>
    <cellStyle name="Porcentual 3" xfId="2136" xr:uid="{00000000-0005-0000-0000-000095080000}"/>
    <cellStyle name="Salida 2" xfId="2137" xr:uid="{00000000-0005-0000-0000-000096080000}"/>
    <cellStyle name="Salida 2 2" xfId="2138" xr:uid="{00000000-0005-0000-0000-000097080000}"/>
    <cellStyle name="Salida 2 2 2" xfId="2222" xr:uid="{00000000-0005-0000-0000-000098080000}"/>
    <cellStyle name="Salida 2 3" xfId="2221" xr:uid="{00000000-0005-0000-0000-000099080000}"/>
    <cellStyle name="Salida 3" xfId="2139" xr:uid="{00000000-0005-0000-0000-00009A080000}"/>
    <cellStyle name="Salida 3 2" xfId="2223" xr:uid="{00000000-0005-0000-0000-00009B080000}"/>
    <cellStyle name="Salida 4" xfId="2140" xr:uid="{00000000-0005-0000-0000-00009C080000}"/>
    <cellStyle name="Salida 4 2" xfId="2224" xr:uid="{00000000-0005-0000-0000-00009D080000}"/>
    <cellStyle name="TableStyleLight1" xfId="2141" xr:uid="{00000000-0005-0000-0000-00009E080000}"/>
    <cellStyle name="Texto de advertencia 2" xfId="2142" xr:uid="{00000000-0005-0000-0000-00009F080000}"/>
    <cellStyle name="Texto de advertencia 2 2" xfId="2143" xr:uid="{00000000-0005-0000-0000-0000A0080000}"/>
    <cellStyle name="Texto de advertencia 3" xfId="2144" xr:uid="{00000000-0005-0000-0000-0000A1080000}"/>
    <cellStyle name="Texto de advertencia 4" xfId="2145" xr:uid="{00000000-0005-0000-0000-0000A2080000}"/>
    <cellStyle name="Texto explicativo 2" xfId="2146" xr:uid="{00000000-0005-0000-0000-0000A3080000}"/>
    <cellStyle name="Texto explicativo 2 2" xfId="2147" xr:uid="{00000000-0005-0000-0000-0000A4080000}"/>
    <cellStyle name="Texto explicativo 3" xfId="2148" xr:uid="{00000000-0005-0000-0000-0000A5080000}"/>
    <cellStyle name="Texto explicativo 4" xfId="2149" xr:uid="{00000000-0005-0000-0000-0000A6080000}"/>
    <cellStyle name="Title" xfId="2150" xr:uid="{00000000-0005-0000-0000-0000A7080000}"/>
    <cellStyle name="Título 1 2" xfId="2151" xr:uid="{00000000-0005-0000-0000-0000A8080000}"/>
    <cellStyle name="Título 1 2 2" xfId="2152" xr:uid="{00000000-0005-0000-0000-0000A9080000}"/>
    <cellStyle name="Título 1 3" xfId="2153" xr:uid="{00000000-0005-0000-0000-0000AA080000}"/>
    <cellStyle name="Título 1 4" xfId="2154" xr:uid="{00000000-0005-0000-0000-0000AB080000}"/>
    <cellStyle name="Título 2 2" xfId="2155" xr:uid="{00000000-0005-0000-0000-0000AC080000}"/>
    <cellStyle name="Título 2 2 2" xfId="2156" xr:uid="{00000000-0005-0000-0000-0000AD080000}"/>
    <cellStyle name="Título 2 3" xfId="2157" xr:uid="{00000000-0005-0000-0000-0000AE080000}"/>
    <cellStyle name="Título 2 4" xfId="2158" xr:uid="{00000000-0005-0000-0000-0000AF080000}"/>
    <cellStyle name="Título 3 2" xfId="2159" xr:uid="{00000000-0005-0000-0000-0000B0080000}"/>
    <cellStyle name="Título 3 2 2" xfId="2160" xr:uid="{00000000-0005-0000-0000-0000B1080000}"/>
    <cellStyle name="Título 3 3" xfId="2161" xr:uid="{00000000-0005-0000-0000-0000B2080000}"/>
    <cellStyle name="Título 3 4" xfId="2162" xr:uid="{00000000-0005-0000-0000-0000B3080000}"/>
    <cellStyle name="Título 4" xfId="2163" xr:uid="{00000000-0005-0000-0000-0000B4080000}"/>
    <cellStyle name="Título 4 2" xfId="2164" xr:uid="{00000000-0005-0000-0000-0000B5080000}"/>
    <cellStyle name="Título 5" xfId="2165" xr:uid="{00000000-0005-0000-0000-0000B6080000}"/>
    <cellStyle name="Título 6" xfId="2166" xr:uid="{00000000-0005-0000-0000-0000B7080000}"/>
    <cellStyle name="Total 2" xfId="2167" xr:uid="{00000000-0005-0000-0000-0000B8080000}"/>
    <cellStyle name="Total 2 2" xfId="2168" xr:uid="{00000000-0005-0000-0000-0000B9080000}"/>
    <cellStyle name="Total 2 2 2" xfId="2226" xr:uid="{00000000-0005-0000-0000-0000BA080000}"/>
    <cellStyle name="Total 2 3" xfId="2225" xr:uid="{00000000-0005-0000-0000-0000BB080000}"/>
    <cellStyle name="Total 3" xfId="2169" xr:uid="{00000000-0005-0000-0000-0000BC080000}"/>
    <cellStyle name="Total 3 2" xfId="2227" xr:uid="{00000000-0005-0000-0000-0000BD080000}"/>
    <cellStyle name="Total 4" xfId="2170" xr:uid="{00000000-0005-0000-0000-0000BE080000}"/>
    <cellStyle name="Total 4 2" xfId="2228" xr:uid="{00000000-0005-0000-0000-0000BF080000}"/>
  </cellStyles>
  <dxfs count="0"/>
  <tableStyles count="0" defaultTableStyle="TableStyleMedium9" defaultPivotStyle="PivotStyleMedium4"/>
  <colors>
    <mruColors>
      <color rgb="FF000099"/>
      <color rgb="FF0000CC"/>
      <color rgb="FF003399"/>
      <color rgb="FF3366CC"/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1</xdr:row>
      <xdr:rowOff>180975</xdr:rowOff>
    </xdr:from>
    <xdr:to>
      <xdr:col>1</xdr:col>
      <xdr:colOff>2103704</xdr:colOff>
      <xdr:row>4</xdr:row>
      <xdr:rowOff>9525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1051D4C6-5B0F-4C17-9579-98EC2AE69D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567" r="61694" b="16866"/>
        <a:stretch>
          <a:fillRect/>
        </a:stretch>
      </xdr:blipFill>
      <xdr:spPr bwMode="auto">
        <a:xfrm>
          <a:off x="533400" y="342900"/>
          <a:ext cx="2008454" cy="609600"/>
        </a:xfrm>
        <a:prstGeom prst="rect">
          <a:avLst/>
        </a:prstGeom>
        <a:noFill/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0</xdr:row>
      <xdr:rowOff>276225</xdr:rowOff>
    </xdr:from>
    <xdr:to>
      <xdr:col>2</xdr:col>
      <xdr:colOff>981075</xdr:colOff>
      <xdr:row>1</xdr:row>
      <xdr:rowOff>258763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CEC657C-828F-4A81-B9EF-A4F55A0A62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567" r="61694" b="16866"/>
        <a:stretch>
          <a:fillRect/>
        </a:stretch>
      </xdr:blipFill>
      <xdr:spPr bwMode="auto">
        <a:xfrm>
          <a:off x="657225" y="276225"/>
          <a:ext cx="2076450" cy="630238"/>
        </a:xfrm>
        <a:prstGeom prst="rect">
          <a:avLst/>
        </a:prstGeom>
        <a:noFill/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1</xdr:row>
      <xdr:rowOff>285750</xdr:rowOff>
    </xdr:from>
    <xdr:to>
      <xdr:col>2</xdr:col>
      <xdr:colOff>419100</xdr:colOff>
      <xdr:row>4</xdr:row>
      <xdr:rowOff>20638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A8D6B4C2-460B-4669-B649-7217038EFE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567" r="61694" b="16866"/>
        <a:stretch>
          <a:fillRect/>
        </a:stretch>
      </xdr:blipFill>
      <xdr:spPr bwMode="auto">
        <a:xfrm>
          <a:off x="666750" y="495300"/>
          <a:ext cx="2076450" cy="630238"/>
        </a:xfrm>
        <a:prstGeom prst="rect">
          <a:avLst/>
        </a:prstGeom>
        <a:noFill/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21167</xdr:colOff>
      <xdr:row>1</xdr:row>
      <xdr:rowOff>84667</xdr:rowOff>
    </xdr:from>
    <xdr:to>
      <xdr:col>5</xdr:col>
      <xdr:colOff>107950</xdr:colOff>
      <xdr:row>4</xdr:row>
      <xdr:rowOff>111655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33180DA-746B-450A-A755-1ADEDCFBD7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567" r="61694" b="16866"/>
        <a:stretch>
          <a:fillRect/>
        </a:stretch>
      </xdr:blipFill>
      <xdr:spPr bwMode="auto">
        <a:xfrm>
          <a:off x="1143000" y="285750"/>
          <a:ext cx="2076450" cy="630238"/>
        </a:xfrm>
        <a:prstGeom prst="rect">
          <a:avLst/>
        </a:prstGeom>
        <a:noFill/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63499</xdr:colOff>
      <xdr:row>1</xdr:row>
      <xdr:rowOff>21166</xdr:rowOff>
    </xdr:from>
    <xdr:to>
      <xdr:col>4</xdr:col>
      <xdr:colOff>393699</xdr:colOff>
      <xdr:row>4</xdr:row>
      <xdr:rowOff>16404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00AB3114-88A3-49F3-9F66-C99EC76C93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567" r="61694" b="16866"/>
        <a:stretch>
          <a:fillRect/>
        </a:stretch>
      </xdr:blipFill>
      <xdr:spPr bwMode="auto">
        <a:xfrm>
          <a:off x="349249" y="232833"/>
          <a:ext cx="2076450" cy="630238"/>
        </a:xfrm>
        <a:prstGeom prst="rect">
          <a:avLst/>
        </a:prstGeom>
        <a:noFill/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M34"/>
  <sheetViews>
    <sheetView showGridLines="0" tabSelected="1" topLeftCell="F1" zoomScaleNormal="100" workbookViewId="0">
      <selection activeCell="C22" sqref="C22"/>
    </sheetView>
  </sheetViews>
  <sheetFormatPr baseColWidth="10" defaultColWidth="10.75" defaultRowHeight="12.75" x14ac:dyDescent="0.25"/>
  <cols>
    <col min="1" max="1" width="5.75" style="5" customWidth="1"/>
    <col min="2" max="2" width="47" style="5" customWidth="1"/>
    <col min="3" max="3" width="14.75" style="5" customWidth="1"/>
    <col min="4" max="4" width="5.75" style="5" customWidth="1"/>
    <col min="5" max="5" width="7.75" style="11" customWidth="1"/>
    <col min="6" max="6" width="15.25" style="14" customWidth="1"/>
    <col min="7" max="7" width="12" style="14" customWidth="1"/>
    <col min="8" max="8" width="12.5" style="14" customWidth="1"/>
    <col min="9" max="9" width="13.75" style="14" customWidth="1"/>
    <col min="10" max="10" width="12.75" style="14" customWidth="1"/>
    <col min="11" max="11" width="17.75" style="14" customWidth="1"/>
    <col min="12" max="12" width="14.25" style="27" bestFit="1" customWidth="1"/>
    <col min="13" max="13" width="15.75" style="5" customWidth="1"/>
    <col min="14" max="16384" width="10.75" style="5"/>
  </cols>
  <sheetData>
    <row r="2" spans="2:13" ht="20.25" x14ac:dyDescent="0.25">
      <c r="B2" s="158" t="s">
        <v>59</v>
      </c>
      <c r="C2" s="158"/>
      <c r="D2" s="158"/>
      <c r="E2" s="158"/>
      <c r="F2" s="158"/>
      <c r="G2" s="158"/>
      <c r="H2" s="158"/>
      <c r="I2" s="158"/>
      <c r="J2" s="158"/>
      <c r="K2" s="158"/>
    </row>
    <row r="3" spans="2:13" ht="20.25" x14ac:dyDescent="0.25">
      <c r="B3" s="159" t="s">
        <v>57</v>
      </c>
      <c r="C3" s="159"/>
      <c r="D3" s="159"/>
      <c r="E3" s="159"/>
      <c r="F3" s="159"/>
      <c r="G3" s="159"/>
      <c r="H3" s="159"/>
      <c r="I3" s="159"/>
      <c r="J3" s="159"/>
      <c r="K3" s="159"/>
    </row>
    <row r="4" spans="2:13" ht="21" customHeight="1" x14ac:dyDescent="0.25">
      <c r="B4" s="158" t="s">
        <v>60</v>
      </c>
      <c r="C4" s="158"/>
      <c r="D4" s="158"/>
      <c r="E4" s="158"/>
      <c r="F4" s="158"/>
      <c r="G4" s="158"/>
      <c r="H4" s="158"/>
      <c r="I4" s="158"/>
      <c r="J4" s="158"/>
      <c r="K4" s="158"/>
    </row>
    <row r="6" spans="2:13" ht="16.5" x14ac:dyDescent="0.25">
      <c r="H6" s="160">
        <v>2447901008</v>
      </c>
      <c r="I6" s="160"/>
      <c r="J6" s="32" t="e">
        <f>H6-#REF!</f>
        <v>#REF!</v>
      </c>
      <c r="K6" s="32"/>
      <c r="L6" s="49"/>
    </row>
    <row r="7" spans="2:13" x14ac:dyDescent="0.25">
      <c r="C7" s="24"/>
      <c r="M7" s="14"/>
    </row>
    <row r="8" spans="2:13" ht="16.899999999999999" customHeight="1" x14ac:dyDescent="0.25">
      <c r="B8" s="95" t="s">
        <v>48</v>
      </c>
      <c r="C8" s="96" t="s">
        <v>63</v>
      </c>
      <c r="D8" s="167"/>
      <c r="E8" s="167"/>
      <c r="F8" s="92"/>
      <c r="H8" s="168" t="s">
        <v>43</v>
      </c>
      <c r="I8" s="168"/>
      <c r="J8" s="168"/>
      <c r="K8" s="47">
        <v>1380026977</v>
      </c>
      <c r="M8" s="14"/>
    </row>
    <row r="9" spans="2:13" x14ac:dyDescent="0.2">
      <c r="B9" s="97" t="s">
        <v>15</v>
      </c>
      <c r="C9" s="98">
        <v>46233</v>
      </c>
      <c r="D9" s="164"/>
      <c r="E9" s="164"/>
      <c r="F9" s="93"/>
      <c r="H9" s="169" t="s">
        <v>40</v>
      </c>
      <c r="I9" s="169"/>
      <c r="J9" s="169"/>
      <c r="K9" s="35">
        <f>K31</f>
        <v>1380026977</v>
      </c>
      <c r="M9" s="14"/>
    </row>
    <row r="10" spans="2:13" x14ac:dyDescent="0.2">
      <c r="B10" s="97" t="s">
        <v>31</v>
      </c>
      <c r="C10" s="99">
        <f>C9+C11</f>
        <v>46598</v>
      </c>
      <c r="D10" s="165"/>
      <c r="E10" s="165"/>
      <c r="F10" s="93"/>
      <c r="M10" s="14"/>
    </row>
    <row r="11" spans="2:13" x14ac:dyDescent="0.25">
      <c r="B11" s="100" t="s">
        <v>26</v>
      </c>
      <c r="C11" s="101">
        <v>365</v>
      </c>
      <c r="D11" s="166"/>
      <c r="E11" s="166"/>
      <c r="F11" s="94"/>
      <c r="M11" s="14"/>
    </row>
    <row r="12" spans="2:13" x14ac:dyDescent="0.25">
      <c r="C12" s="24"/>
      <c r="K12" s="142"/>
      <c r="M12" s="14"/>
    </row>
    <row r="13" spans="2:13" x14ac:dyDescent="0.25">
      <c r="C13" s="24"/>
      <c r="L13" s="152"/>
      <c r="M13" s="14"/>
    </row>
    <row r="14" spans="2:13" x14ac:dyDescent="0.25">
      <c r="C14" s="24"/>
      <c r="M14" s="14"/>
    </row>
    <row r="15" spans="2:13" ht="13.5" x14ac:dyDescent="0.25">
      <c r="B15" s="57"/>
      <c r="C15" s="24"/>
      <c r="M15" s="14"/>
    </row>
    <row r="16" spans="2:13" ht="19.5" customHeight="1" x14ac:dyDescent="0.25">
      <c r="B16" s="25" t="s">
        <v>30</v>
      </c>
      <c r="C16" s="24"/>
      <c r="F16" s="163" t="s">
        <v>46</v>
      </c>
      <c r="G16" s="163"/>
      <c r="H16" s="163"/>
      <c r="I16" s="163" t="s">
        <v>47</v>
      </c>
      <c r="J16" s="163"/>
      <c r="K16" s="163"/>
      <c r="M16" s="30"/>
    </row>
    <row r="17" spans="2:13" s="20" customFormat="1" ht="39" customHeight="1" x14ac:dyDescent="0.25">
      <c r="B17" s="19" t="s">
        <v>0</v>
      </c>
      <c r="C17" s="19" t="s">
        <v>1</v>
      </c>
      <c r="D17" s="161" t="s">
        <v>25</v>
      </c>
      <c r="E17" s="162"/>
      <c r="F17" s="19" t="s">
        <v>39</v>
      </c>
      <c r="G17" s="19" t="s">
        <v>24</v>
      </c>
      <c r="H17" s="19" t="s">
        <v>23</v>
      </c>
      <c r="I17" s="19" t="s">
        <v>32</v>
      </c>
      <c r="J17" s="19" t="s">
        <v>24</v>
      </c>
      <c r="K17" s="21" t="s">
        <v>33</v>
      </c>
      <c r="L17" s="28"/>
      <c r="M17" s="140"/>
    </row>
    <row r="18" spans="2:13" s="11" customFormat="1" ht="17.25" customHeight="1" x14ac:dyDescent="0.25">
      <c r="B18" s="51" t="s">
        <v>2</v>
      </c>
      <c r="C18" s="85">
        <f>'RELACION TRDM'!D19</f>
        <v>488930232549.19995</v>
      </c>
      <c r="D18" s="7">
        <f>'TASAS PROMEDIO'!G7</f>
        <v>1.738</v>
      </c>
      <c r="E18" s="9" t="s">
        <v>6</v>
      </c>
      <c r="F18" s="75">
        <f>ROUND((C18*D18/1000),0)</f>
        <v>849760744</v>
      </c>
      <c r="G18" s="76">
        <f>ROUND((F18*19%),0)</f>
        <v>161454541</v>
      </c>
      <c r="H18" s="77">
        <f>F18+G18</f>
        <v>1011215285</v>
      </c>
      <c r="I18" s="75">
        <f>ROUND((F18/365*$C$11),0)</f>
        <v>849760744</v>
      </c>
      <c r="J18" s="77">
        <f>ROUND((I18*19%),0)</f>
        <v>161454541</v>
      </c>
      <c r="K18" s="78">
        <f>I18+J18</f>
        <v>1011215285</v>
      </c>
      <c r="L18" s="153"/>
      <c r="M18" s="143"/>
    </row>
    <row r="19" spans="2:13" s="11" customFormat="1" ht="17.25" customHeight="1" x14ac:dyDescent="0.25">
      <c r="B19" s="109" t="s">
        <v>135</v>
      </c>
      <c r="C19" s="86">
        <f>'RELACION TRDM'!E19</f>
        <v>20321675004.549999</v>
      </c>
      <c r="D19" s="110">
        <f>D18/2</f>
        <v>0.86899999999999999</v>
      </c>
      <c r="E19" s="9" t="s">
        <v>6</v>
      </c>
      <c r="F19" s="75">
        <f>ROUND((C19*D19/1000),0)</f>
        <v>17659536</v>
      </c>
      <c r="G19" s="76">
        <f>ROUND((F19*19%),0)</f>
        <v>3355312</v>
      </c>
      <c r="H19" s="77">
        <f t="shared" ref="H19" si="0">F19+G19</f>
        <v>21014848</v>
      </c>
      <c r="I19" s="75">
        <f>ROUND((F19/365*$C$11),0)</f>
        <v>17659536</v>
      </c>
      <c r="J19" s="77">
        <f>ROUND((I19*19%),0)</f>
        <v>3355312</v>
      </c>
      <c r="K19" s="78">
        <f>I19+J19</f>
        <v>21014848</v>
      </c>
      <c r="L19" s="153"/>
      <c r="M19" s="143"/>
    </row>
    <row r="20" spans="2:13" s="26" customFormat="1" ht="17.25" customHeight="1" x14ac:dyDescent="0.25">
      <c r="B20" s="41" t="s">
        <v>38</v>
      </c>
      <c r="C20" s="87">
        <f>SUM(C18:C19)</f>
        <v>509251907553.74994</v>
      </c>
      <c r="D20" s="42"/>
      <c r="E20" s="40"/>
      <c r="F20" s="79"/>
      <c r="G20" s="80"/>
      <c r="H20" s="80">
        <f>SUM(H18:H19)</f>
        <v>1032230133</v>
      </c>
      <c r="I20" s="79"/>
      <c r="J20" s="81"/>
      <c r="K20" s="81">
        <f>SUM(K18:K19)</f>
        <v>1032230133</v>
      </c>
      <c r="L20" s="153"/>
      <c r="M20" s="144"/>
    </row>
    <row r="21" spans="2:13" s="11" customFormat="1" ht="17.25" customHeight="1" x14ac:dyDescent="0.25">
      <c r="B21" s="17" t="s">
        <v>18</v>
      </c>
      <c r="C21" s="85">
        <v>1000000000</v>
      </c>
      <c r="D21" s="7">
        <f>'TASAS PROMEDIO'!G12</f>
        <v>3.8200000000000003</v>
      </c>
      <c r="E21" s="8" t="s">
        <v>5</v>
      </c>
      <c r="F21" s="75">
        <f>ROUND((C21*D21/100),0)</f>
        <v>38200000</v>
      </c>
      <c r="G21" s="76">
        <f t="shared" ref="G21:G25" si="1">ROUND((F21*19%),0)</f>
        <v>7258000</v>
      </c>
      <c r="H21" s="82">
        <f>F21+G21</f>
        <v>45458000</v>
      </c>
      <c r="I21" s="75">
        <f t="shared" ref="I21:I24" si="2">ROUND((F21/365*$C$11),0)</f>
        <v>38200000</v>
      </c>
      <c r="J21" s="77">
        <f t="shared" ref="J21:J24" si="3">ROUND((I21*19%),0)</f>
        <v>7258000</v>
      </c>
      <c r="K21" s="78">
        <f t="shared" ref="K21:K24" si="4">I21+J21</f>
        <v>45458000</v>
      </c>
      <c r="L21" s="153"/>
      <c r="M21" s="145"/>
    </row>
    <row r="22" spans="2:13" s="11" customFormat="1" ht="17.25" customHeight="1" x14ac:dyDescent="0.25">
      <c r="B22" s="17" t="s">
        <v>19</v>
      </c>
      <c r="C22" s="85">
        <v>5250000000</v>
      </c>
      <c r="D22" s="7">
        <f>'TASAS PROMEDIO'!G17</f>
        <v>1.0649999999999999</v>
      </c>
      <c r="E22" s="9" t="s">
        <v>6</v>
      </c>
      <c r="F22" s="75">
        <f>ROUND((C22*D22/1000),0)</f>
        <v>5591250</v>
      </c>
      <c r="G22" s="76">
        <f t="shared" si="1"/>
        <v>1062338</v>
      </c>
      <c r="H22" s="82">
        <f t="shared" ref="H22:H24" si="5">F22+G22</f>
        <v>6653588</v>
      </c>
      <c r="I22" s="75">
        <f t="shared" si="2"/>
        <v>5591250</v>
      </c>
      <c r="J22" s="77">
        <f t="shared" si="3"/>
        <v>1062338</v>
      </c>
      <c r="K22" s="78">
        <f t="shared" si="4"/>
        <v>6653588</v>
      </c>
      <c r="L22" s="153"/>
      <c r="M22" s="145"/>
    </row>
    <row r="23" spans="2:13" s="11" customFormat="1" ht="17.25" customHeight="1" x14ac:dyDescent="0.25">
      <c r="B23" s="52" t="s">
        <v>20</v>
      </c>
      <c r="C23" s="88">
        <v>2400000000</v>
      </c>
      <c r="D23" s="56">
        <v>5.38</v>
      </c>
      <c r="E23" s="53" t="s">
        <v>5</v>
      </c>
      <c r="F23" s="75">
        <f t="shared" ref="F23:F25" si="6">ROUND((C23*D23/100),0)</f>
        <v>129120000</v>
      </c>
      <c r="G23" s="76">
        <f t="shared" si="1"/>
        <v>24532800</v>
      </c>
      <c r="H23" s="83">
        <f t="shared" ref="H23" si="7">F23+G23</f>
        <v>153652800</v>
      </c>
      <c r="I23" s="75">
        <f t="shared" si="2"/>
        <v>129120000</v>
      </c>
      <c r="J23" s="77">
        <f t="shared" si="3"/>
        <v>24532800</v>
      </c>
      <c r="K23" s="84">
        <f t="shared" ref="K23" si="8">I23+J23</f>
        <v>153652800</v>
      </c>
      <c r="L23" s="153"/>
      <c r="M23" s="145"/>
    </row>
    <row r="24" spans="2:13" s="11" customFormat="1" ht="17.25" customHeight="1" x14ac:dyDescent="0.25">
      <c r="B24" s="52" t="s">
        <v>21</v>
      </c>
      <c r="C24" s="89">
        <v>1500000000</v>
      </c>
      <c r="D24" s="7">
        <f>'TASAS PROMEDIO'!G27</f>
        <v>1.69</v>
      </c>
      <c r="E24" s="10" t="s">
        <v>5</v>
      </c>
      <c r="F24" s="75">
        <f t="shared" si="6"/>
        <v>25350000</v>
      </c>
      <c r="G24" s="76">
        <f t="shared" si="1"/>
        <v>4816500</v>
      </c>
      <c r="H24" s="82">
        <f t="shared" si="5"/>
        <v>30166500</v>
      </c>
      <c r="I24" s="75">
        <f t="shared" si="2"/>
        <v>25350000</v>
      </c>
      <c r="J24" s="77">
        <f t="shared" si="3"/>
        <v>4816500</v>
      </c>
      <c r="K24" s="78">
        <f t="shared" si="4"/>
        <v>30166500</v>
      </c>
      <c r="L24" s="153"/>
      <c r="M24" s="145"/>
    </row>
    <row r="25" spans="2:13" s="11" customFormat="1" ht="17.25" customHeight="1" x14ac:dyDescent="0.25">
      <c r="B25" s="18" t="s">
        <v>27</v>
      </c>
      <c r="C25" s="89">
        <f>AUTOMOVILES!P21</f>
        <v>461800000</v>
      </c>
      <c r="D25" s="7">
        <f>'TASAS PROMEDIO'!G32</f>
        <v>4.2240000000000002</v>
      </c>
      <c r="E25" s="10" t="s">
        <v>5</v>
      </c>
      <c r="F25" s="75">
        <f t="shared" si="6"/>
        <v>19506432</v>
      </c>
      <c r="G25" s="76">
        <f t="shared" si="1"/>
        <v>3706222</v>
      </c>
      <c r="H25" s="82">
        <f>F25+G25</f>
        <v>23212654</v>
      </c>
      <c r="I25" s="75">
        <f t="shared" ref="I25" si="9">ROUND((F25/365*$C$11),0)</f>
        <v>19506432</v>
      </c>
      <c r="J25" s="77">
        <f t="shared" ref="J25" si="10">ROUND((I25*19%),0)</f>
        <v>3706222</v>
      </c>
      <c r="K25" s="78">
        <f t="shared" ref="K25" si="11">I25+J25</f>
        <v>23212654</v>
      </c>
      <c r="L25" s="29"/>
      <c r="M25" s="145"/>
    </row>
    <row r="26" spans="2:13" s="11" customFormat="1" ht="17.25" customHeight="1" x14ac:dyDescent="0.25">
      <c r="B26" s="18" t="s">
        <v>61</v>
      </c>
      <c r="C26" s="89">
        <v>20000000</v>
      </c>
      <c r="D26" s="7">
        <f>'TASAS PROMEDIO'!G37</f>
        <v>1.948</v>
      </c>
      <c r="E26" s="10" t="s">
        <v>5</v>
      </c>
      <c r="F26" s="75">
        <f t="shared" ref="F26:F28" si="12">ROUND((C26*D26/100),0)</f>
        <v>389600</v>
      </c>
      <c r="G26" s="76">
        <f t="shared" ref="G26:G28" si="13">ROUND((F26*19%),0)</f>
        <v>74024</v>
      </c>
      <c r="H26" s="82">
        <f t="shared" ref="H26:H28" si="14">F26+G26</f>
        <v>463624</v>
      </c>
      <c r="I26" s="75">
        <f t="shared" ref="I26:I28" si="15">ROUND((F26/365*$C$11),0)</f>
        <v>389600</v>
      </c>
      <c r="J26" s="77">
        <f t="shared" ref="J26:J28" si="16">ROUND((I26*19%),0)</f>
        <v>74024</v>
      </c>
      <c r="K26" s="78">
        <f t="shared" ref="K26:K28" si="17">I26+J26</f>
        <v>463624</v>
      </c>
      <c r="L26" s="29"/>
      <c r="M26" s="145"/>
    </row>
    <row r="27" spans="2:13" s="11" customFormat="1" ht="17.25" customHeight="1" x14ac:dyDescent="0.25">
      <c r="B27" s="18" t="s">
        <v>66</v>
      </c>
      <c r="C27" s="89">
        <v>7000000</v>
      </c>
      <c r="D27" s="7">
        <f>'TASAS PROMEDIO'!G42</f>
        <v>0.124</v>
      </c>
      <c r="E27" s="10" t="s">
        <v>5</v>
      </c>
      <c r="F27" s="75">
        <f t="shared" si="12"/>
        <v>8680</v>
      </c>
      <c r="G27" s="76">
        <f t="shared" si="13"/>
        <v>1649</v>
      </c>
      <c r="H27" s="82">
        <f t="shared" si="14"/>
        <v>10329</v>
      </c>
      <c r="I27" s="75">
        <f t="shared" si="15"/>
        <v>8680</v>
      </c>
      <c r="J27" s="77">
        <f t="shared" si="16"/>
        <v>1649</v>
      </c>
      <c r="K27" s="78">
        <f t="shared" si="17"/>
        <v>10329</v>
      </c>
      <c r="L27" s="29"/>
      <c r="M27" s="145"/>
    </row>
    <row r="28" spans="2:13" s="11" customFormat="1" ht="17.25" customHeight="1" x14ac:dyDescent="0.25">
      <c r="B28" s="18" t="s">
        <v>62</v>
      </c>
      <c r="C28" s="89">
        <v>5000000</v>
      </c>
      <c r="D28" s="7">
        <f>'TASAS PROMEDIO'!G47</f>
        <v>0.10999999999999999</v>
      </c>
      <c r="E28" s="10" t="s">
        <v>5</v>
      </c>
      <c r="F28" s="75">
        <f t="shared" si="12"/>
        <v>5500</v>
      </c>
      <c r="G28" s="76">
        <f t="shared" si="13"/>
        <v>1045</v>
      </c>
      <c r="H28" s="82">
        <f t="shared" si="14"/>
        <v>6545</v>
      </c>
      <c r="I28" s="75">
        <f t="shared" si="15"/>
        <v>5500</v>
      </c>
      <c r="J28" s="77">
        <f t="shared" si="16"/>
        <v>1045</v>
      </c>
      <c r="K28" s="78">
        <f t="shared" si="17"/>
        <v>6545</v>
      </c>
      <c r="L28" s="29"/>
      <c r="M28" s="145"/>
    </row>
    <row r="29" spans="2:13" s="11" customFormat="1" ht="21.6" customHeight="1" x14ac:dyDescent="0.25">
      <c r="B29" s="54" t="s">
        <v>42</v>
      </c>
      <c r="C29" s="89"/>
      <c r="D29" s="7"/>
      <c r="E29" s="10"/>
      <c r="F29" s="75"/>
      <c r="G29" s="76"/>
      <c r="H29" s="82"/>
      <c r="I29" s="77"/>
      <c r="J29" s="77"/>
      <c r="K29" s="77">
        <f>'RELACION SOAT'!N22</f>
        <v>9795060</v>
      </c>
      <c r="L29" s="46"/>
      <c r="M29" s="145"/>
    </row>
    <row r="30" spans="2:13" s="11" customFormat="1" ht="33.75" customHeight="1" x14ac:dyDescent="0.25">
      <c r="B30" s="102" t="s">
        <v>169</v>
      </c>
      <c r="C30" s="89"/>
      <c r="D30" s="7"/>
      <c r="E30" s="10"/>
      <c r="F30" s="75"/>
      <c r="G30" s="76"/>
      <c r="H30" s="82"/>
      <c r="I30" s="77"/>
      <c r="J30" s="77"/>
      <c r="K30" s="77">
        <v>78377744</v>
      </c>
      <c r="L30" s="46"/>
      <c r="M30" s="146"/>
    </row>
    <row r="31" spans="2:13" s="12" customFormat="1" ht="15.75" x14ac:dyDescent="0.25">
      <c r="B31" s="154" t="s">
        <v>36</v>
      </c>
      <c r="C31" s="155"/>
      <c r="D31" s="155"/>
      <c r="E31" s="155"/>
      <c r="F31" s="156"/>
      <c r="G31" s="156"/>
      <c r="H31" s="155"/>
      <c r="I31" s="155"/>
      <c r="J31" s="157"/>
      <c r="K31" s="90">
        <f>SUM(K20:K30)</f>
        <v>1380026977</v>
      </c>
      <c r="L31" s="50"/>
      <c r="M31" s="147"/>
    </row>
    <row r="32" spans="2:13" ht="15.75" customHeight="1" x14ac:dyDescent="0.25">
      <c r="B32" s="26"/>
      <c r="C32" s="26"/>
      <c r="D32" s="26"/>
      <c r="E32" s="26"/>
      <c r="F32" s="26"/>
      <c r="G32" s="26"/>
      <c r="H32" s="26"/>
      <c r="I32" s="26"/>
      <c r="J32" s="26"/>
      <c r="K32" s="91"/>
      <c r="M32" s="141"/>
    </row>
    <row r="33" spans="2:12" ht="15.75" customHeight="1" x14ac:dyDescent="0.25">
      <c r="B33" s="26"/>
      <c r="C33" s="26"/>
      <c r="D33" s="26"/>
      <c r="E33" s="26"/>
      <c r="F33" s="26"/>
      <c r="G33" s="26"/>
      <c r="H33" s="26"/>
      <c r="I33" s="26"/>
      <c r="J33" s="26"/>
      <c r="K33" s="91"/>
      <c r="L33" s="151"/>
    </row>
    <row r="34" spans="2:12" ht="15.75" customHeight="1" x14ac:dyDescent="0.25">
      <c r="B34" s="26"/>
      <c r="C34" s="26"/>
      <c r="D34" s="26"/>
      <c r="E34" s="26"/>
      <c r="F34" s="26"/>
      <c r="G34" s="26"/>
      <c r="H34" s="26"/>
      <c r="I34" s="26"/>
      <c r="J34" s="26"/>
      <c r="K34" s="91"/>
    </row>
  </sheetData>
  <mergeCells count="15">
    <mergeCell ref="L18:L24"/>
    <mergeCell ref="B31:J31"/>
    <mergeCell ref="B2:K2"/>
    <mergeCell ref="B3:K3"/>
    <mergeCell ref="H6:I6"/>
    <mergeCell ref="D17:E17"/>
    <mergeCell ref="F16:H16"/>
    <mergeCell ref="I16:K16"/>
    <mergeCell ref="D9:E9"/>
    <mergeCell ref="B4:K4"/>
    <mergeCell ref="D10:E10"/>
    <mergeCell ref="D11:E11"/>
    <mergeCell ref="D8:E8"/>
    <mergeCell ref="H8:J8"/>
    <mergeCell ref="H9:J9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65" fitToHeight="0" orientation="landscape" horizontalDpi="4294967293" verticalDpi="4294967293" r:id="rId1"/>
  <ignoredErrors>
    <ignoredError sqref="K20 H20 F22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BFFF5-8B61-41C6-ACE8-3D59F944D59E}">
  <sheetPr>
    <tabColor rgb="FFFFFF00"/>
  </sheetPr>
  <dimension ref="A1:J51"/>
  <sheetViews>
    <sheetView showGridLines="0" topLeftCell="D35" zoomScaleNormal="100" workbookViewId="0">
      <selection activeCell="C1" sqref="C1:J51"/>
    </sheetView>
  </sheetViews>
  <sheetFormatPr baseColWidth="10" defaultColWidth="11.25" defaultRowHeight="15" x14ac:dyDescent="0.25"/>
  <cols>
    <col min="1" max="1" width="3.75" style="58" customWidth="1"/>
    <col min="2" max="2" width="19.25" style="59" customWidth="1"/>
    <col min="3" max="3" width="50.875" style="58" customWidth="1"/>
    <col min="4" max="4" width="25.125" style="58" customWidth="1"/>
    <col min="5" max="5" width="21.625" style="58" customWidth="1"/>
    <col min="6" max="6" width="10.375" style="58" customWidth="1"/>
    <col min="7" max="7" width="11.75" style="58" customWidth="1"/>
    <col min="8" max="8" width="13.5" style="58" customWidth="1"/>
    <col min="9" max="9" width="10.375" style="58" customWidth="1"/>
    <col min="10" max="16384" width="11.25" style="58"/>
  </cols>
  <sheetData>
    <row r="1" spans="2:10" ht="51.6" customHeight="1" x14ac:dyDescent="0.25">
      <c r="C1" s="170" t="str">
        <f>'ESTUDIO DE MERCADO'!$B$2</f>
        <v>BENEFICENCIA DE CUNDINAMARCA</v>
      </c>
      <c r="D1" s="170"/>
      <c r="E1" s="170"/>
      <c r="F1" s="170"/>
      <c r="G1" s="170"/>
      <c r="H1" s="170"/>
      <c r="I1" s="170"/>
      <c r="J1" s="170"/>
    </row>
    <row r="2" spans="2:10" ht="25.9" customHeight="1" x14ac:dyDescent="0.25">
      <c r="C2" s="171" t="s">
        <v>58</v>
      </c>
      <c r="D2" s="171"/>
      <c r="E2" s="171"/>
      <c r="F2" s="171"/>
      <c r="G2" s="171"/>
      <c r="H2" s="171"/>
      <c r="I2" s="171"/>
      <c r="J2" s="171"/>
    </row>
    <row r="3" spans="2:10" ht="25.5" x14ac:dyDescent="0.35">
      <c r="C3" s="172" t="s">
        <v>49</v>
      </c>
      <c r="D3" s="172"/>
      <c r="E3" s="172"/>
      <c r="F3" s="172"/>
      <c r="G3" s="172"/>
      <c r="H3" s="172"/>
      <c r="I3" s="172"/>
      <c r="J3" s="172"/>
    </row>
    <row r="4" spans="2:10" x14ac:dyDescent="0.25">
      <c r="C4" s="59"/>
      <c r="D4" s="59"/>
      <c r="E4" s="59"/>
      <c r="F4" s="59"/>
      <c r="G4" s="59"/>
      <c r="H4" s="59"/>
      <c r="I4" s="59"/>
      <c r="J4" s="59"/>
    </row>
    <row r="5" spans="2:10" s="60" customFormat="1" ht="24.6" customHeight="1" x14ac:dyDescent="0.2">
      <c r="B5" s="173" t="s">
        <v>0</v>
      </c>
      <c r="C5" s="174" t="s">
        <v>3</v>
      </c>
      <c r="D5" s="174" t="s">
        <v>13</v>
      </c>
      <c r="E5" s="174" t="s">
        <v>14</v>
      </c>
      <c r="F5" s="175" t="s">
        <v>4</v>
      </c>
      <c r="G5" s="176" t="s">
        <v>50</v>
      </c>
      <c r="H5" s="176"/>
      <c r="I5" s="176"/>
      <c r="J5" s="176"/>
    </row>
    <row r="6" spans="2:10" s="60" customFormat="1" ht="53.25" customHeight="1" x14ac:dyDescent="0.2">
      <c r="B6" s="173"/>
      <c r="C6" s="174"/>
      <c r="D6" s="174"/>
      <c r="E6" s="174"/>
      <c r="F6" s="175"/>
      <c r="G6" s="62" t="s">
        <v>51</v>
      </c>
      <c r="H6" s="63" t="s">
        <v>52</v>
      </c>
      <c r="I6" s="62" t="s">
        <v>53</v>
      </c>
      <c r="J6" s="61" t="s">
        <v>7</v>
      </c>
    </row>
    <row r="7" spans="2:10" ht="24.6" customHeight="1" x14ac:dyDescent="0.25">
      <c r="B7" s="177" t="s">
        <v>2</v>
      </c>
      <c r="C7" s="64" t="s">
        <v>59</v>
      </c>
      <c r="D7" s="64"/>
      <c r="E7" s="64"/>
      <c r="F7" s="65">
        <v>0.96</v>
      </c>
      <c r="G7" s="182">
        <f>AVERAGE(F7:F11)</f>
        <v>1.738</v>
      </c>
      <c r="H7" s="66">
        <v>0</v>
      </c>
      <c r="I7" s="179">
        <f>G7+H8</f>
        <v>1.738</v>
      </c>
      <c r="J7" s="183" t="s">
        <v>6</v>
      </c>
    </row>
    <row r="8" spans="2:10" ht="20.45" customHeight="1" x14ac:dyDescent="0.25">
      <c r="B8" s="177"/>
      <c r="C8" s="67" t="s">
        <v>71</v>
      </c>
      <c r="D8" s="106" t="s">
        <v>74</v>
      </c>
      <c r="E8" s="107">
        <v>10019506707</v>
      </c>
      <c r="F8" s="108">
        <v>1.48</v>
      </c>
      <c r="G8" s="182"/>
      <c r="H8" s="178">
        <f>G7*H7</f>
        <v>0</v>
      </c>
      <c r="I8" s="179"/>
      <c r="J8" s="183"/>
    </row>
    <row r="9" spans="2:10" ht="17.45" customHeight="1" x14ac:dyDescent="0.25">
      <c r="B9" s="177"/>
      <c r="C9" s="67" t="s">
        <v>165</v>
      </c>
      <c r="D9" s="106" t="s">
        <v>166</v>
      </c>
      <c r="E9" s="107">
        <v>81949542413</v>
      </c>
      <c r="F9" s="108">
        <v>1.65</v>
      </c>
      <c r="G9" s="182"/>
      <c r="H9" s="178"/>
      <c r="I9" s="179"/>
      <c r="J9" s="183"/>
    </row>
    <row r="10" spans="2:10" ht="19.149999999999999" customHeight="1" x14ac:dyDescent="0.25">
      <c r="B10" s="177"/>
      <c r="C10" s="67" t="s">
        <v>73</v>
      </c>
      <c r="D10" s="106" t="s">
        <v>76</v>
      </c>
      <c r="E10" s="107">
        <v>5723589868</v>
      </c>
      <c r="F10" s="108">
        <v>1.7</v>
      </c>
      <c r="G10" s="182"/>
      <c r="H10" s="178"/>
      <c r="I10" s="179"/>
      <c r="J10" s="183"/>
    </row>
    <row r="11" spans="2:10" ht="22.9" customHeight="1" x14ac:dyDescent="0.25">
      <c r="B11" s="177"/>
      <c r="C11" s="67" t="s">
        <v>167</v>
      </c>
      <c r="D11" s="67" t="s">
        <v>168</v>
      </c>
      <c r="E11" s="107">
        <v>17521116977</v>
      </c>
      <c r="F11" s="68">
        <v>2.9</v>
      </c>
      <c r="G11" s="182"/>
      <c r="H11" s="178"/>
      <c r="I11" s="179"/>
      <c r="J11" s="183"/>
    </row>
    <row r="12" spans="2:10" s="69" customFormat="1" ht="27" customHeight="1" x14ac:dyDescent="0.25">
      <c r="B12" s="177" t="s">
        <v>55</v>
      </c>
      <c r="C12" s="64" t="str">
        <f>C7</f>
        <v>BENEFICENCIA DE CUNDINAMARCA</v>
      </c>
      <c r="D12" s="64"/>
      <c r="E12" s="64"/>
      <c r="F12" s="65">
        <v>3.65</v>
      </c>
      <c r="G12" s="178">
        <f>AVERAGE(F12:F16)</f>
        <v>3.8200000000000003</v>
      </c>
      <c r="H12" s="181">
        <v>0</v>
      </c>
      <c r="I12" s="179">
        <f>+G12</f>
        <v>3.8200000000000003</v>
      </c>
      <c r="J12" s="180" t="s">
        <v>5</v>
      </c>
    </row>
    <row r="13" spans="2:10" ht="21" customHeight="1" x14ac:dyDescent="0.25">
      <c r="B13" s="177"/>
      <c r="C13" s="105" t="s">
        <v>71</v>
      </c>
      <c r="D13" s="106" t="s">
        <v>74</v>
      </c>
      <c r="E13" s="107">
        <v>540000001</v>
      </c>
      <c r="F13" s="108">
        <v>3.58</v>
      </c>
      <c r="G13" s="178"/>
      <c r="H13" s="181"/>
      <c r="I13" s="179"/>
      <c r="J13" s="180"/>
    </row>
    <row r="14" spans="2:10" ht="21" customHeight="1" x14ac:dyDescent="0.25">
      <c r="B14" s="177"/>
      <c r="C14" s="105" t="s">
        <v>72</v>
      </c>
      <c r="D14" s="106" t="s">
        <v>75</v>
      </c>
      <c r="E14" s="107">
        <v>400000000</v>
      </c>
      <c r="F14" s="108">
        <v>3.2</v>
      </c>
      <c r="G14" s="178"/>
      <c r="H14" s="181"/>
      <c r="I14" s="179"/>
      <c r="J14" s="180"/>
    </row>
    <row r="15" spans="2:10" ht="21" customHeight="1" x14ac:dyDescent="0.25">
      <c r="B15" s="177"/>
      <c r="C15" s="105" t="s">
        <v>136</v>
      </c>
      <c r="D15" s="106" t="s">
        <v>137</v>
      </c>
      <c r="E15" s="107">
        <v>540000000</v>
      </c>
      <c r="F15" s="73">
        <v>4.37</v>
      </c>
      <c r="G15" s="178"/>
      <c r="H15" s="181"/>
      <c r="I15" s="179"/>
      <c r="J15" s="180"/>
    </row>
    <row r="16" spans="2:10" ht="27" customHeight="1" x14ac:dyDescent="0.25">
      <c r="B16" s="177"/>
      <c r="C16" s="70" t="s">
        <v>138</v>
      </c>
      <c r="D16" s="70" t="s">
        <v>139</v>
      </c>
      <c r="E16" s="107">
        <v>280000000</v>
      </c>
      <c r="F16" s="73">
        <v>4.3</v>
      </c>
      <c r="G16" s="178"/>
      <c r="H16" s="181"/>
      <c r="I16" s="179"/>
      <c r="J16" s="180"/>
    </row>
    <row r="17" spans="1:10" ht="27.6" customHeight="1" x14ac:dyDescent="0.25">
      <c r="A17" s="72"/>
      <c r="B17" s="177" t="s">
        <v>54</v>
      </c>
      <c r="C17" s="64" t="str">
        <f>C12</f>
        <v>BENEFICENCIA DE CUNDINAMARCA</v>
      </c>
      <c r="D17" s="64"/>
      <c r="E17" s="64"/>
      <c r="F17" s="65">
        <v>0.2</v>
      </c>
      <c r="G17" s="178">
        <f>AVERAGE(F17:F21)</f>
        <v>1.0649999999999999</v>
      </c>
      <c r="H17" s="187">
        <v>0</v>
      </c>
      <c r="I17" s="179">
        <f>+(G17*H17)+G17</f>
        <v>1.0649999999999999</v>
      </c>
      <c r="J17" s="180" t="s">
        <v>5</v>
      </c>
    </row>
    <row r="18" spans="1:10" ht="24" customHeight="1" x14ac:dyDescent="0.25">
      <c r="B18" s="177"/>
      <c r="C18" s="105" t="s">
        <v>140</v>
      </c>
      <c r="D18" s="106" t="s">
        <v>141</v>
      </c>
      <c r="E18" s="107">
        <v>2000000000</v>
      </c>
      <c r="F18" s="68">
        <v>0.3</v>
      </c>
      <c r="G18" s="178"/>
      <c r="H18" s="187"/>
      <c r="I18" s="179"/>
      <c r="J18" s="180"/>
    </row>
    <row r="19" spans="1:10" ht="24" customHeight="1" x14ac:dyDescent="0.25">
      <c r="B19" s="177"/>
      <c r="C19" s="105" t="s">
        <v>71</v>
      </c>
      <c r="D19" s="106" t="s">
        <v>74</v>
      </c>
      <c r="E19" s="107">
        <v>2500000001</v>
      </c>
      <c r="F19" s="108">
        <v>0.18</v>
      </c>
      <c r="G19" s="178"/>
      <c r="H19" s="187"/>
      <c r="I19" s="179"/>
      <c r="J19" s="180"/>
    </row>
    <row r="20" spans="1:10" ht="19.149999999999999" customHeight="1" x14ac:dyDescent="0.25">
      <c r="B20" s="177"/>
      <c r="C20" s="105" t="s">
        <v>72</v>
      </c>
      <c r="D20" s="106" t="s">
        <v>75</v>
      </c>
      <c r="E20" s="107">
        <v>4000000000</v>
      </c>
      <c r="F20" s="108">
        <v>2.625</v>
      </c>
      <c r="G20" s="178"/>
      <c r="H20" s="187"/>
      <c r="I20" s="179"/>
      <c r="J20" s="180"/>
    </row>
    <row r="21" spans="1:10" ht="24.6" customHeight="1" x14ac:dyDescent="0.25">
      <c r="B21" s="177"/>
      <c r="C21" s="105" t="s">
        <v>73</v>
      </c>
      <c r="D21" s="106" t="s">
        <v>76</v>
      </c>
      <c r="E21" s="107">
        <v>900000000</v>
      </c>
      <c r="F21" s="108">
        <v>2.02</v>
      </c>
      <c r="G21" s="178"/>
      <c r="H21" s="187"/>
      <c r="I21" s="179"/>
      <c r="J21" s="180"/>
    </row>
    <row r="22" spans="1:10" ht="19.149999999999999" customHeight="1" x14ac:dyDescent="0.25">
      <c r="B22" s="177" t="s">
        <v>20</v>
      </c>
      <c r="C22" s="64" t="str">
        <f>C17</f>
        <v>BENEFICENCIA DE CUNDINAMARCA</v>
      </c>
      <c r="D22" s="64"/>
      <c r="E22" s="64"/>
      <c r="F22" s="65">
        <v>5.28</v>
      </c>
      <c r="G22" s="178">
        <f>AVERAGE(F22:F26)</f>
        <v>5.13</v>
      </c>
      <c r="H22" s="148">
        <v>0.05</v>
      </c>
      <c r="I22" s="179">
        <f>+(G22*H22)+G22</f>
        <v>5.3864999999999998</v>
      </c>
      <c r="J22" s="180" t="s">
        <v>5</v>
      </c>
    </row>
    <row r="23" spans="1:10" ht="27" customHeight="1" x14ac:dyDescent="0.25">
      <c r="B23" s="177"/>
      <c r="C23" s="105" t="s">
        <v>142</v>
      </c>
      <c r="D23" s="106" t="s">
        <v>143</v>
      </c>
      <c r="E23" s="107">
        <v>8400000000</v>
      </c>
      <c r="F23" s="68">
        <v>7.87</v>
      </c>
      <c r="G23" s="178"/>
      <c r="H23" s="184">
        <f>H22</f>
        <v>0.05</v>
      </c>
      <c r="I23" s="179"/>
      <c r="J23" s="180"/>
    </row>
    <row r="24" spans="1:10" ht="19.149999999999999" customHeight="1" x14ac:dyDescent="0.25">
      <c r="B24" s="177"/>
      <c r="C24" s="105" t="s">
        <v>72</v>
      </c>
      <c r="D24" s="106" t="s">
        <v>75</v>
      </c>
      <c r="E24" s="107">
        <v>500000000</v>
      </c>
      <c r="F24" s="68">
        <v>5.5</v>
      </c>
      <c r="G24" s="178"/>
      <c r="H24" s="185"/>
      <c r="I24" s="179"/>
      <c r="J24" s="180"/>
    </row>
    <row r="25" spans="1:10" ht="25.5" customHeight="1" x14ac:dyDescent="0.25">
      <c r="B25" s="177"/>
      <c r="C25" s="105" t="s">
        <v>144</v>
      </c>
      <c r="D25" s="106" t="s">
        <v>145</v>
      </c>
      <c r="E25" s="107">
        <v>300000000</v>
      </c>
      <c r="F25" s="68">
        <v>4</v>
      </c>
      <c r="G25" s="178"/>
      <c r="H25" s="185"/>
      <c r="I25" s="179"/>
      <c r="J25" s="180"/>
    </row>
    <row r="26" spans="1:10" ht="30.6" customHeight="1" x14ac:dyDescent="0.25">
      <c r="B26" s="177"/>
      <c r="C26" s="105" t="s">
        <v>147</v>
      </c>
      <c r="D26" s="106" t="s">
        <v>146</v>
      </c>
      <c r="E26" s="107">
        <v>7000000000</v>
      </c>
      <c r="F26" s="68">
        <v>3</v>
      </c>
      <c r="G26" s="178"/>
      <c r="H26" s="186"/>
      <c r="I26" s="179"/>
      <c r="J26" s="180"/>
    </row>
    <row r="27" spans="1:10" ht="21.6" customHeight="1" x14ac:dyDescent="0.25">
      <c r="B27" s="177" t="s">
        <v>21</v>
      </c>
      <c r="C27" s="64" t="str">
        <f>C22</f>
        <v>BENEFICENCIA DE CUNDINAMARCA</v>
      </c>
      <c r="D27" s="64"/>
      <c r="E27" s="64"/>
      <c r="F27" s="65">
        <v>1.4</v>
      </c>
      <c r="G27" s="178">
        <f>AVERAGE(F27:F31)</f>
        <v>1.69</v>
      </c>
      <c r="H27" s="181">
        <v>0</v>
      </c>
      <c r="I27" s="179">
        <f>+G27</f>
        <v>1.69</v>
      </c>
      <c r="J27" s="180" t="s">
        <v>5</v>
      </c>
    </row>
    <row r="28" spans="1:10" ht="21.6" customHeight="1" x14ac:dyDescent="0.25">
      <c r="B28" s="177"/>
      <c r="C28" s="105" t="s">
        <v>148</v>
      </c>
      <c r="D28" s="106" t="s">
        <v>149</v>
      </c>
      <c r="E28" s="107">
        <v>18200000000</v>
      </c>
      <c r="F28" s="71">
        <v>2.41</v>
      </c>
      <c r="G28" s="178"/>
      <c r="H28" s="181"/>
      <c r="I28" s="179"/>
      <c r="J28" s="180"/>
    </row>
    <row r="29" spans="1:10" ht="21" customHeight="1" x14ac:dyDescent="0.25">
      <c r="B29" s="177"/>
      <c r="C29" s="105" t="s">
        <v>142</v>
      </c>
      <c r="D29" s="106" t="s">
        <v>143</v>
      </c>
      <c r="E29" s="107">
        <v>2000000000</v>
      </c>
      <c r="F29" s="71">
        <v>1.49</v>
      </c>
      <c r="G29" s="178"/>
      <c r="H29" s="181"/>
      <c r="I29" s="179"/>
      <c r="J29" s="180"/>
    </row>
    <row r="30" spans="1:10" ht="22.15" customHeight="1" x14ac:dyDescent="0.25">
      <c r="B30" s="177"/>
      <c r="C30" s="105" t="s">
        <v>138</v>
      </c>
      <c r="D30" s="106" t="s">
        <v>139</v>
      </c>
      <c r="E30" s="107">
        <v>400000000</v>
      </c>
      <c r="F30" s="73">
        <v>1.9</v>
      </c>
      <c r="G30" s="178"/>
      <c r="H30" s="181"/>
      <c r="I30" s="179"/>
      <c r="J30" s="180"/>
    </row>
    <row r="31" spans="1:10" ht="24" customHeight="1" x14ac:dyDescent="0.25">
      <c r="B31" s="177"/>
      <c r="C31" s="105" t="s">
        <v>150</v>
      </c>
      <c r="D31" s="106" t="s">
        <v>151</v>
      </c>
      <c r="E31" s="107">
        <v>1000000000</v>
      </c>
      <c r="F31" s="73">
        <v>1.25</v>
      </c>
      <c r="G31" s="178"/>
      <c r="H31" s="181"/>
      <c r="I31" s="179"/>
      <c r="J31" s="180"/>
    </row>
    <row r="32" spans="1:10" ht="17.45" customHeight="1" x14ac:dyDescent="0.25">
      <c r="B32" s="177" t="s">
        <v>27</v>
      </c>
      <c r="C32" s="64" t="str">
        <f>C27</f>
        <v>BENEFICENCIA DE CUNDINAMARCA</v>
      </c>
      <c r="D32" s="64"/>
      <c r="E32" s="64"/>
      <c r="F32" s="65">
        <v>3.95</v>
      </c>
      <c r="G32" s="178">
        <f>AVERAGE(F32:F36)</f>
        <v>4.2240000000000002</v>
      </c>
      <c r="H32" s="188">
        <v>0</v>
      </c>
      <c r="I32" s="179">
        <f>+G32</f>
        <v>4.2240000000000002</v>
      </c>
      <c r="J32" s="180" t="s">
        <v>5</v>
      </c>
    </row>
    <row r="33" spans="2:10" ht="21" customHeight="1" x14ac:dyDescent="0.25">
      <c r="B33" s="177"/>
      <c r="C33" s="105" t="s">
        <v>152</v>
      </c>
      <c r="D33" s="106" t="s">
        <v>153</v>
      </c>
      <c r="E33" s="107">
        <v>103110000</v>
      </c>
      <c r="F33" s="68">
        <v>3.9</v>
      </c>
      <c r="G33" s="178"/>
      <c r="H33" s="189"/>
      <c r="I33" s="179"/>
      <c r="J33" s="180"/>
    </row>
    <row r="34" spans="2:10" ht="21" customHeight="1" x14ac:dyDescent="0.25">
      <c r="B34" s="177"/>
      <c r="C34" s="105" t="s">
        <v>154</v>
      </c>
      <c r="D34" s="106" t="s">
        <v>155</v>
      </c>
      <c r="E34" s="107">
        <v>2241538266</v>
      </c>
      <c r="F34" s="68">
        <v>6</v>
      </c>
      <c r="G34" s="178"/>
      <c r="H34" s="189"/>
      <c r="I34" s="179"/>
      <c r="J34" s="180"/>
    </row>
    <row r="35" spans="2:10" ht="18.600000000000001" customHeight="1" x14ac:dyDescent="0.25">
      <c r="B35" s="177"/>
      <c r="C35" s="149" t="s">
        <v>156</v>
      </c>
      <c r="D35" s="150" t="s">
        <v>157</v>
      </c>
      <c r="E35" s="107">
        <v>114300000</v>
      </c>
      <c r="F35" s="68">
        <v>3.4</v>
      </c>
      <c r="G35" s="178"/>
      <c r="H35" s="189"/>
      <c r="I35" s="179"/>
      <c r="J35" s="180"/>
    </row>
    <row r="36" spans="2:10" ht="23.45" customHeight="1" x14ac:dyDescent="0.25">
      <c r="B36" s="177"/>
      <c r="C36" s="105" t="s">
        <v>158</v>
      </c>
      <c r="D36" s="106" t="s">
        <v>159</v>
      </c>
      <c r="E36" s="107">
        <v>119300000</v>
      </c>
      <c r="F36" s="68">
        <v>3.87</v>
      </c>
      <c r="G36" s="178"/>
      <c r="H36" s="190"/>
      <c r="I36" s="179"/>
      <c r="J36" s="180"/>
    </row>
    <row r="37" spans="2:10" ht="15.75" customHeight="1" x14ac:dyDescent="0.25">
      <c r="B37" s="177" t="s">
        <v>61</v>
      </c>
      <c r="C37" s="64" t="str">
        <f>C32</f>
        <v>BENEFICENCIA DE CUNDINAMARCA</v>
      </c>
      <c r="D37" s="64"/>
      <c r="E37" s="64"/>
      <c r="F37" s="65">
        <v>0.24</v>
      </c>
      <c r="G37" s="178">
        <f>AVERAGE(F37:F41)</f>
        <v>1.948</v>
      </c>
      <c r="H37" s="192">
        <v>0</v>
      </c>
      <c r="I37" s="179">
        <f>(G37*H37)+G37</f>
        <v>1.948</v>
      </c>
      <c r="J37" s="180" t="s">
        <v>5</v>
      </c>
    </row>
    <row r="38" spans="2:10" ht="21.6" customHeight="1" x14ac:dyDescent="0.25">
      <c r="B38" s="177"/>
      <c r="C38" s="105" t="s">
        <v>77</v>
      </c>
      <c r="D38" s="106" t="s">
        <v>78</v>
      </c>
      <c r="E38" s="70"/>
      <c r="F38" s="108">
        <v>3</v>
      </c>
      <c r="G38" s="178"/>
      <c r="H38" s="193"/>
      <c r="I38" s="179"/>
      <c r="J38" s="180"/>
    </row>
    <row r="39" spans="2:10" ht="27.75" customHeight="1" x14ac:dyDescent="0.25">
      <c r="B39" s="177"/>
      <c r="C39" s="105" t="s">
        <v>77</v>
      </c>
      <c r="D39" s="106" t="s">
        <v>79</v>
      </c>
      <c r="E39" s="70"/>
      <c r="F39" s="108">
        <v>1</v>
      </c>
      <c r="G39" s="178"/>
      <c r="H39" s="193"/>
      <c r="I39" s="179"/>
      <c r="J39" s="180"/>
    </row>
    <row r="40" spans="2:10" ht="20.25" customHeight="1" x14ac:dyDescent="0.25">
      <c r="B40" s="177"/>
      <c r="C40" s="105" t="s">
        <v>80</v>
      </c>
      <c r="D40" s="106" t="s">
        <v>81</v>
      </c>
      <c r="E40" s="70"/>
      <c r="F40" s="108">
        <v>2.5</v>
      </c>
      <c r="G40" s="178"/>
      <c r="H40" s="193"/>
      <c r="I40" s="179"/>
      <c r="J40" s="180"/>
    </row>
    <row r="41" spans="2:10" ht="23.45" customHeight="1" x14ac:dyDescent="0.25">
      <c r="B41" s="177"/>
      <c r="C41" s="105" t="s">
        <v>82</v>
      </c>
      <c r="D41" s="106" t="s">
        <v>83</v>
      </c>
      <c r="E41" s="70"/>
      <c r="F41" s="108">
        <v>3</v>
      </c>
      <c r="G41" s="178"/>
      <c r="H41" s="194"/>
      <c r="I41" s="179"/>
      <c r="J41" s="180"/>
    </row>
    <row r="42" spans="2:10" ht="23.45" customHeight="1" x14ac:dyDescent="0.25">
      <c r="B42" s="177" t="s">
        <v>56</v>
      </c>
      <c r="C42" s="64" t="str">
        <f>C37</f>
        <v>BENEFICENCIA DE CUNDINAMARCA</v>
      </c>
      <c r="D42" s="64"/>
      <c r="E42" s="64"/>
      <c r="F42" s="65">
        <v>0.12</v>
      </c>
      <c r="G42" s="178">
        <f>AVERAGE(F42:F46)</f>
        <v>0.124</v>
      </c>
      <c r="H42" s="191">
        <v>0</v>
      </c>
      <c r="I42" s="179">
        <f>+G42</f>
        <v>0.124</v>
      </c>
      <c r="J42" s="180" t="s">
        <v>5</v>
      </c>
    </row>
    <row r="43" spans="2:10" ht="23.45" customHeight="1" x14ac:dyDescent="0.25">
      <c r="B43" s="177"/>
      <c r="C43" s="105" t="s">
        <v>158</v>
      </c>
      <c r="D43" s="106" t="s">
        <v>160</v>
      </c>
      <c r="E43" s="107">
        <v>8000000</v>
      </c>
      <c r="F43" s="71">
        <v>0.2</v>
      </c>
      <c r="G43" s="178"/>
      <c r="H43" s="191"/>
      <c r="I43" s="179"/>
      <c r="J43" s="180"/>
    </row>
    <row r="44" spans="2:10" ht="23.45" customHeight="1" x14ac:dyDescent="0.25">
      <c r="B44" s="177"/>
      <c r="C44" s="105" t="s">
        <v>148</v>
      </c>
      <c r="D44" s="106" t="s">
        <v>149</v>
      </c>
      <c r="E44" s="107">
        <v>500000000</v>
      </c>
      <c r="F44" s="71">
        <v>0.1</v>
      </c>
      <c r="G44" s="178"/>
      <c r="H44" s="191"/>
      <c r="I44" s="179"/>
      <c r="J44" s="180"/>
    </row>
    <row r="45" spans="2:10" ht="23.45" customHeight="1" x14ac:dyDescent="0.25">
      <c r="B45" s="177"/>
      <c r="C45" s="105" t="s">
        <v>147</v>
      </c>
      <c r="D45" s="106" t="s">
        <v>146</v>
      </c>
      <c r="E45" s="107">
        <v>400000000</v>
      </c>
      <c r="F45" s="71">
        <v>0.1</v>
      </c>
      <c r="G45" s="178"/>
      <c r="H45" s="191"/>
      <c r="I45" s="179"/>
      <c r="J45" s="180"/>
    </row>
    <row r="46" spans="2:10" ht="23.45" customHeight="1" x14ac:dyDescent="0.25">
      <c r="B46" s="177"/>
      <c r="C46" s="105" t="s">
        <v>150</v>
      </c>
      <c r="D46" s="106" t="s">
        <v>151</v>
      </c>
      <c r="E46" s="107">
        <v>400000000</v>
      </c>
      <c r="F46" s="71">
        <v>0.1</v>
      </c>
      <c r="G46" s="178"/>
      <c r="H46" s="191"/>
      <c r="I46" s="179"/>
      <c r="J46" s="180"/>
    </row>
    <row r="47" spans="2:10" ht="21.6" customHeight="1" x14ac:dyDescent="0.25">
      <c r="B47" s="177" t="s">
        <v>62</v>
      </c>
      <c r="C47" s="64" t="str">
        <f>C42</f>
        <v>BENEFICENCIA DE CUNDINAMARCA</v>
      </c>
      <c r="D47" s="64"/>
      <c r="E47" s="64"/>
      <c r="F47" s="65">
        <v>0.12</v>
      </c>
      <c r="G47" s="178">
        <f>AVERAGE(F47:F51)</f>
        <v>0.10999999999999999</v>
      </c>
      <c r="H47" s="191">
        <v>0</v>
      </c>
      <c r="I47" s="179">
        <f>G47+H48</f>
        <v>0.10999999999999999</v>
      </c>
      <c r="J47" s="195" t="s">
        <v>5</v>
      </c>
    </row>
    <row r="48" spans="2:10" ht="20.45" customHeight="1" x14ac:dyDescent="0.25">
      <c r="B48" s="177"/>
      <c r="C48" s="105" t="s">
        <v>147</v>
      </c>
      <c r="D48" s="106" t="s">
        <v>146</v>
      </c>
      <c r="E48" s="107">
        <v>180000000</v>
      </c>
      <c r="F48" s="74">
        <v>0.1</v>
      </c>
      <c r="G48" s="178"/>
      <c r="H48" s="191"/>
      <c r="I48" s="179"/>
      <c r="J48" s="195"/>
    </row>
    <row r="49" spans="2:10" x14ac:dyDescent="0.25">
      <c r="B49" s="177"/>
      <c r="C49" s="105" t="s">
        <v>158</v>
      </c>
      <c r="D49" s="106" t="s">
        <v>159</v>
      </c>
      <c r="E49" s="107">
        <v>80000000</v>
      </c>
      <c r="F49" s="74">
        <v>0.12</v>
      </c>
      <c r="G49" s="178"/>
      <c r="H49" s="191"/>
      <c r="I49" s="179"/>
      <c r="J49" s="195"/>
    </row>
    <row r="50" spans="2:10" ht="18.600000000000001" customHeight="1" x14ac:dyDescent="0.25">
      <c r="B50" s="177"/>
      <c r="C50" s="105" t="s">
        <v>148</v>
      </c>
      <c r="D50" s="106" t="s">
        <v>149</v>
      </c>
      <c r="E50" s="107">
        <v>300000000</v>
      </c>
      <c r="F50" s="74">
        <v>0.1</v>
      </c>
      <c r="G50" s="178"/>
      <c r="H50" s="191"/>
      <c r="I50" s="179"/>
      <c r="J50" s="195"/>
    </row>
    <row r="51" spans="2:10" ht="22.9" customHeight="1" x14ac:dyDescent="0.25">
      <c r="B51" s="177"/>
      <c r="C51" s="149" t="s">
        <v>161</v>
      </c>
      <c r="D51" s="150" t="s">
        <v>162</v>
      </c>
      <c r="E51" s="107">
        <v>150000000</v>
      </c>
      <c r="F51" s="74">
        <v>0.11</v>
      </c>
      <c r="G51" s="178"/>
      <c r="H51" s="191"/>
      <c r="I51" s="179"/>
      <c r="J51" s="195"/>
    </row>
  </sheetData>
  <mergeCells count="54">
    <mergeCell ref="B47:B51"/>
    <mergeCell ref="G47:G51"/>
    <mergeCell ref="I47:I51"/>
    <mergeCell ref="J47:J51"/>
    <mergeCell ref="H47:H51"/>
    <mergeCell ref="B37:B41"/>
    <mergeCell ref="G37:G41"/>
    <mergeCell ref="H37:H41"/>
    <mergeCell ref="I37:I41"/>
    <mergeCell ref="J37:J41"/>
    <mergeCell ref="B42:B46"/>
    <mergeCell ref="G42:G46"/>
    <mergeCell ref="H42:H46"/>
    <mergeCell ref="I42:I46"/>
    <mergeCell ref="J42:J46"/>
    <mergeCell ref="B27:B31"/>
    <mergeCell ref="G27:G31"/>
    <mergeCell ref="H27:H31"/>
    <mergeCell ref="I27:I31"/>
    <mergeCell ref="J27:J31"/>
    <mergeCell ref="B32:B36"/>
    <mergeCell ref="G32:G36"/>
    <mergeCell ref="H32:H36"/>
    <mergeCell ref="I32:I36"/>
    <mergeCell ref="J32:J36"/>
    <mergeCell ref="B17:B21"/>
    <mergeCell ref="G17:G21"/>
    <mergeCell ref="H17:H21"/>
    <mergeCell ref="I17:I21"/>
    <mergeCell ref="J17:J21"/>
    <mergeCell ref="B22:B26"/>
    <mergeCell ref="G22:G26"/>
    <mergeCell ref="I22:I26"/>
    <mergeCell ref="J22:J26"/>
    <mergeCell ref="H23:H26"/>
    <mergeCell ref="B7:B11"/>
    <mergeCell ref="G7:G11"/>
    <mergeCell ref="I7:I11"/>
    <mergeCell ref="J7:J11"/>
    <mergeCell ref="H8:H11"/>
    <mergeCell ref="B12:B16"/>
    <mergeCell ref="G12:G16"/>
    <mergeCell ref="I12:I16"/>
    <mergeCell ref="J12:J16"/>
    <mergeCell ref="H12:H16"/>
    <mergeCell ref="C1:J1"/>
    <mergeCell ref="C2:J2"/>
    <mergeCell ref="C3:J3"/>
    <mergeCell ref="B5:B6"/>
    <mergeCell ref="C5:C6"/>
    <mergeCell ref="D5:D6"/>
    <mergeCell ref="E5:E6"/>
    <mergeCell ref="F5:F6"/>
    <mergeCell ref="G5:J5"/>
  </mergeCells>
  <pageMargins left="0.70866141732283472" right="0.70866141732283472" top="0.74803149606299213" bottom="0.74803149606299213" header="0.31496062992125984" footer="0.31496062992125984"/>
  <pageSetup scale="7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I21"/>
  <sheetViews>
    <sheetView showGridLines="0" topLeftCell="D1" zoomScaleNormal="100" workbookViewId="0">
      <selection activeCell="B5" sqref="B5:F5"/>
    </sheetView>
  </sheetViews>
  <sheetFormatPr baseColWidth="10" defaultRowHeight="16.5" x14ac:dyDescent="0.3"/>
  <cols>
    <col min="1" max="1" width="4.75" style="1" customWidth="1"/>
    <col min="2" max="2" width="25.75" style="1" customWidth="1"/>
    <col min="3" max="3" width="49.75" style="1" customWidth="1"/>
    <col min="4" max="4" width="14.75" style="1" customWidth="1"/>
    <col min="5" max="5" width="14.25" style="1" customWidth="1"/>
    <col min="6" max="6" width="21" style="1" customWidth="1"/>
    <col min="7" max="7" width="0.75" style="1" customWidth="1"/>
    <col min="8" max="8" width="1" style="1" customWidth="1"/>
    <col min="9" max="9" width="15.25" style="1" bestFit="1" customWidth="1"/>
    <col min="10" max="222" width="11" style="1"/>
    <col min="223" max="223" width="42.25" style="1" bestFit="1" customWidth="1"/>
    <col min="224" max="224" width="14.5" style="1" customWidth="1"/>
    <col min="225" max="226" width="11.25" style="1" customWidth="1"/>
    <col min="227" max="229" width="12.25" style="1" customWidth="1"/>
    <col min="230" max="230" width="13.75" style="1" customWidth="1"/>
    <col min="231" max="232" width="14.75" style="1" customWidth="1"/>
    <col min="233" max="233" width="11.75" style="1" customWidth="1"/>
    <col min="234" max="234" width="13.25" style="1" customWidth="1"/>
    <col min="235" max="236" width="12.5" style="1" customWidth="1"/>
    <col min="237" max="237" width="20.25" style="1" customWidth="1"/>
    <col min="238" max="238" width="11.75" style="1" bestFit="1" customWidth="1"/>
    <col min="239" max="478" width="11" style="1"/>
    <col min="479" max="479" width="42.25" style="1" bestFit="1" customWidth="1"/>
    <col min="480" max="480" width="14.5" style="1" customWidth="1"/>
    <col min="481" max="482" width="11.25" style="1" customWidth="1"/>
    <col min="483" max="485" width="12.25" style="1" customWidth="1"/>
    <col min="486" max="486" width="13.75" style="1" customWidth="1"/>
    <col min="487" max="488" width="14.75" style="1" customWidth="1"/>
    <col min="489" max="489" width="11.75" style="1" customWidth="1"/>
    <col min="490" max="490" width="13.25" style="1" customWidth="1"/>
    <col min="491" max="492" width="12.5" style="1" customWidth="1"/>
    <col min="493" max="493" width="20.25" style="1" customWidth="1"/>
    <col min="494" max="494" width="11.75" style="1" bestFit="1" customWidth="1"/>
    <col min="495" max="734" width="11" style="1"/>
    <col min="735" max="735" width="42.25" style="1" bestFit="1" customWidth="1"/>
    <col min="736" max="736" width="14.5" style="1" customWidth="1"/>
    <col min="737" max="738" width="11.25" style="1" customWidth="1"/>
    <col min="739" max="741" width="12.25" style="1" customWidth="1"/>
    <col min="742" max="742" width="13.75" style="1" customWidth="1"/>
    <col min="743" max="744" width="14.75" style="1" customWidth="1"/>
    <col min="745" max="745" width="11.75" style="1" customWidth="1"/>
    <col min="746" max="746" width="13.25" style="1" customWidth="1"/>
    <col min="747" max="748" width="12.5" style="1" customWidth="1"/>
    <col min="749" max="749" width="20.25" style="1" customWidth="1"/>
    <col min="750" max="750" width="11.75" style="1" bestFit="1" customWidth="1"/>
    <col min="751" max="990" width="11" style="1"/>
    <col min="991" max="991" width="42.25" style="1" bestFit="1" customWidth="1"/>
    <col min="992" max="992" width="14.5" style="1" customWidth="1"/>
    <col min="993" max="994" width="11.25" style="1" customWidth="1"/>
    <col min="995" max="997" width="12.25" style="1" customWidth="1"/>
    <col min="998" max="998" width="13.75" style="1" customWidth="1"/>
    <col min="999" max="1000" width="14.75" style="1" customWidth="1"/>
    <col min="1001" max="1001" width="11.75" style="1" customWidth="1"/>
    <col min="1002" max="1002" width="13.25" style="1" customWidth="1"/>
    <col min="1003" max="1004" width="12.5" style="1" customWidth="1"/>
    <col min="1005" max="1005" width="20.25" style="1" customWidth="1"/>
    <col min="1006" max="1006" width="11.75" style="1" bestFit="1" customWidth="1"/>
    <col min="1007" max="1246" width="11" style="1"/>
    <col min="1247" max="1247" width="42.25" style="1" bestFit="1" customWidth="1"/>
    <col min="1248" max="1248" width="14.5" style="1" customWidth="1"/>
    <col min="1249" max="1250" width="11.25" style="1" customWidth="1"/>
    <col min="1251" max="1253" width="12.25" style="1" customWidth="1"/>
    <col min="1254" max="1254" width="13.75" style="1" customWidth="1"/>
    <col min="1255" max="1256" width="14.75" style="1" customWidth="1"/>
    <col min="1257" max="1257" width="11.75" style="1" customWidth="1"/>
    <col min="1258" max="1258" width="13.25" style="1" customWidth="1"/>
    <col min="1259" max="1260" width="12.5" style="1" customWidth="1"/>
    <col min="1261" max="1261" width="20.25" style="1" customWidth="1"/>
    <col min="1262" max="1262" width="11.75" style="1" bestFit="1" customWidth="1"/>
    <col min="1263" max="1502" width="11" style="1"/>
    <col min="1503" max="1503" width="42.25" style="1" bestFit="1" customWidth="1"/>
    <col min="1504" max="1504" width="14.5" style="1" customWidth="1"/>
    <col min="1505" max="1506" width="11.25" style="1" customWidth="1"/>
    <col min="1507" max="1509" width="12.25" style="1" customWidth="1"/>
    <col min="1510" max="1510" width="13.75" style="1" customWidth="1"/>
    <col min="1511" max="1512" width="14.75" style="1" customWidth="1"/>
    <col min="1513" max="1513" width="11.75" style="1" customWidth="1"/>
    <col min="1514" max="1514" width="13.25" style="1" customWidth="1"/>
    <col min="1515" max="1516" width="12.5" style="1" customWidth="1"/>
    <col min="1517" max="1517" width="20.25" style="1" customWidth="1"/>
    <col min="1518" max="1518" width="11.75" style="1" bestFit="1" customWidth="1"/>
    <col min="1519" max="1758" width="11" style="1"/>
    <col min="1759" max="1759" width="42.25" style="1" bestFit="1" customWidth="1"/>
    <col min="1760" max="1760" width="14.5" style="1" customWidth="1"/>
    <col min="1761" max="1762" width="11.25" style="1" customWidth="1"/>
    <col min="1763" max="1765" width="12.25" style="1" customWidth="1"/>
    <col min="1766" max="1766" width="13.75" style="1" customWidth="1"/>
    <col min="1767" max="1768" width="14.75" style="1" customWidth="1"/>
    <col min="1769" max="1769" width="11.75" style="1" customWidth="1"/>
    <col min="1770" max="1770" width="13.25" style="1" customWidth="1"/>
    <col min="1771" max="1772" width="12.5" style="1" customWidth="1"/>
    <col min="1773" max="1773" width="20.25" style="1" customWidth="1"/>
    <col min="1774" max="1774" width="11.75" style="1" bestFit="1" customWidth="1"/>
    <col min="1775" max="2014" width="11" style="1"/>
    <col min="2015" max="2015" width="42.25" style="1" bestFit="1" customWidth="1"/>
    <col min="2016" max="2016" width="14.5" style="1" customWidth="1"/>
    <col min="2017" max="2018" width="11.25" style="1" customWidth="1"/>
    <col min="2019" max="2021" width="12.25" style="1" customWidth="1"/>
    <col min="2022" max="2022" width="13.75" style="1" customWidth="1"/>
    <col min="2023" max="2024" width="14.75" style="1" customWidth="1"/>
    <col min="2025" max="2025" width="11.75" style="1" customWidth="1"/>
    <col min="2026" max="2026" width="13.25" style="1" customWidth="1"/>
    <col min="2027" max="2028" width="12.5" style="1" customWidth="1"/>
    <col min="2029" max="2029" width="20.25" style="1" customWidth="1"/>
    <col min="2030" max="2030" width="11.75" style="1" bestFit="1" customWidth="1"/>
    <col min="2031" max="2270" width="11" style="1"/>
    <col min="2271" max="2271" width="42.25" style="1" bestFit="1" customWidth="1"/>
    <col min="2272" max="2272" width="14.5" style="1" customWidth="1"/>
    <col min="2273" max="2274" width="11.25" style="1" customWidth="1"/>
    <col min="2275" max="2277" width="12.25" style="1" customWidth="1"/>
    <col min="2278" max="2278" width="13.75" style="1" customWidth="1"/>
    <col min="2279" max="2280" width="14.75" style="1" customWidth="1"/>
    <col min="2281" max="2281" width="11.75" style="1" customWidth="1"/>
    <col min="2282" max="2282" width="13.25" style="1" customWidth="1"/>
    <col min="2283" max="2284" width="12.5" style="1" customWidth="1"/>
    <col min="2285" max="2285" width="20.25" style="1" customWidth="1"/>
    <col min="2286" max="2286" width="11.75" style="1" bestFit="1" customWidth="1"/>
    <col min="2287" max="2526" width="11" style="1"/>
    <col min="2527" max="2527" width="42.25" style="1" bestFit="1" customWidth="1"/>
    <col min="2528" max="2528" width="14.5" style="1" customWidth="1"/>
    <col min="2529" max="2530" width="11.25" style="1" customWidth="1"/>
    <col min="2531" max="2533" width="12.25" style="1" customWidth="1"/>
    <col min="2534" max="2534" width="13.75" style="1" customWidth="1"/>
    <col min="2535" max="2536" width="14.75" style="1" customWidth="1"/>
    <col min="2537" max="2537" width="11.75" style="1" customWidth="1"/>
    <col min="2538" max="2538" width="13.25" style="1" customWidth="1"/>
    <col min="2539" max="2540" width="12.5" style="1" customWidth="1"/>
    <col min="2541" max="2541" width="20.25" style="1" customWidth="1"/>
    <col min="2542" max="2542" width="11.75" style="1" bestFit="1" customWidth="1"/>
    <col min="2543" max="2782" width="11" style="1"/>
    <col min="2783" max="2783" width="42.25" style="1" bestFit="1" customWidth="1"/>
    <col min="2784" max="2784" width="14.5" style="1" customWidth="1"/>
    <col min="2785" max="2786" width="11.25" style="1" customWidth="1"/>
    <col min="2787" max="2789" width="12.25" style="1" customWidth="1"/>
    <col min="2790" max="2790" width="13.75" style="1" customWidth="1"/>
    <col min="2791" max="2792" width="14.75" style="1" customWidth="1"/>
    <col min="2793" max="2793" width="11.75" style="1" customWidth="1"/>
    <col min="2794" max="2794" width="13.25" style="1" customWidth="1"/>
    <col min="2795" max="2796" width="12.5" style="1" customWidth="1"/>
    <col min="2797" max="2797" width="20.25" style="1" customWidth="1"/>
    <col min="2798" max="2798" width="11.75" style="1" bestFit="1" customWidth="1"/>
    <col min="2799" max="3038" width="11" style="1"/>
    <col min="3039" max="3039" width="42.25" style="1" bestFit="1" customWidth="1"/>
    <col min="3040" max="3040" width="14.5" style="1" customWidth="1"/>
    <col min="3041" max="3042" width="11.25" style="1" customWidth="1"/>
    <col min="3043" max="3045" width="12.25" style="1" customWidth="1"/>
    <col min="3046" max="3046" width="13.75" style="1" customWidth="1"/>
    <col min="3047" max="3048" width="14.75" style="1" customWidth="1"/>
    <col min="3049" max="3049" width="11.75" style="1" customWidth="1"/>
    <col min="3050" max="3050" width="13.25" style="1" customWidth="1"/>
    <col min="3051" max="3052" width="12.5" style="1" customWidth="1"/>
    <col min="3053" max="3053" width="20.25" style="1" customWidth="1"/>
    <col min="3054" max="3054" width="11.75" style="1" bestFit="1" customWidth="1"/>
    <col min="3055" max="3294" width="11" style="1"/>
    <col min="3295" max="3295" width="42.25" style="1" bestFit="1" customWidth="1"/>
    <col min="3296" max="3296" width="14.5" style="1" customWidth="1"/>
    <col min="3297" max="3298" width="11.25" style="1" customWidth="1"/>
    <col min="3299" max="3301" width="12.25" style="1" customWidth="1"/>
    <col min="3302" max="3302" width="13.75" style="1" customWidth="1"/>
    <col min="3303" max="3304" width="14.75" style="1" customWidth="1"/>
    <col min="3305" max="3305" width="11.75" style="1" customWidth="1"/>
    <col min="3306" max="3306" width="13.25" style="1" customWidth="1"/>
    <col min="3307" max="3308" width="12.5" style="1" customWidth="1"/>
    <col min="3309" max="3309" width="20.25" style="1" customWidth="1"/>
    <col min="3310" max="3310" width="11.75" style="1" bestFit="1" customWidth="1"/>
    <col min="3311" max="3550" width="11" style="1"/>
    <col min="3551" max="3551" width="42.25" style="1" bestFit="1" customWidth="1"/>
    <col min="3552" max="3552" width="14.5" style="1" customWidth="1"/>
    <col min="3553" max="3554" width="11.25" style="1" customWidth="1"/>
    <col min="3555" max="3557" width="12.25" style="1" customWidth="1"/>
    <col min="3558" max="3558" width="13.75" style="1" customWidth="1"/>
    <col min="3559" max="3560" width="14.75" style="1" customWidth="1"/>
    <col min="3561" max="3561" width="11.75" style="1" customWidth="1"/>
    <col min="3562" max="3562" width="13.25" style="1" customWidth="1"/>
    <col min="3563" max="3564" width="12.5" style="1" customWidth="1"/>
    <col min="3565" max="3565" width="20.25" style="1" customWidth="1"/>
    <col min="3566" max="3566" width="11.75" style="1" bestFit="1" customWidth="1"/>
    <col min="3567" max="3806" width="11" style="1"/>
    <col min="3807" max="3807" width="42.25" style="1" bestFit="1" customWidth="1"/>
    <col min="3808" max="3808" width="14.5" style="1" customWidth="1"/>
    <col min="3809" max="3810" width="11.25" style="1" customWidth="1"/>
    <col min="3811" max="3813" width="12.25" style="1" customWidth="1"/>
    <col min="3814" max="3814" width="13.75" style="1" customWidth="1"/>
    <col min="3815" max="3816" width="14.75" style="1" customWidth="1"/>
    <col min="3817" max="3817" width="11.75" style="1" customWidth="1"/>
    <col min="3818" max="3818" width="13.25" style="1" customWidth="1"/>
    <col min="3819" max="3820" width="12.5" style="1" customWidth="1"/>
    <col min="3821" max="3821" width="20.25" style="1" customWidth="1"/>
    <col min="3822" max="3822" width="11.75" style="1" bestFit="1" customWidth="1"/>
    <col min="3823" max="4062" width="11" style="1"/>
    <col min="4063" max="4063" width="42.25" style="1" bestFit="1" customWidth="1"/>
    <col min="4064" max="4064" width="14.5" style="1" customWidth="1"/>
    <col min="4065" max="4066" width="11.25" style="1" customWidth="1"/>
    <col min="4067" max="4069" width="12.25" style="1" customWidth="1"/>
    <col min="4070" max="4070" width="13.75" style="1" customWidth="1"/>
    <col min="4071" max="4072" width="14.75" style="1" customWidth="1"/>
    <col min="4073" max="4073" width="11.75" style="1" customWidth="1"/>
    <col min="4074" max="4074" width="13.25" style="1" customWidth="1"/>
    <col min="4075" max="4076" width="12.5" style="1" customWidth="1"/>
    <col min="4077" max="4077" width="20.25" style="1" customWidth="1"/>
    <col min="4078" max="4078" width="11.75" style="1" bestFit="1" customWidth="1"/>
    <col min="4079" max="4318" width="11" style="1"/>
    <col min="4319" max="4319" width="42.25" style="1" bestFit="1" customWidth="1"/>
    <col min="4320" max="4320" width="14.5" style="1" customWidth="1"/>
    <col min="4321" max="4322" width="11.25" style="1" customWidth="1"/>
    <col min="4323" max="4325" width="12.25" style="1" customWidth="1"/>
    <col min="4326" max="4326" width="13.75" style="1" customWidth="1"/>
    <col min="4327" max="4328" width="14.75" style="1" customWidth="1"/>
    <col min="4329" max="4329" width="11.75" style="1" customWidth="1"/>
    <col min="4330" max="4330" width="13.25" style="1" customWidth="1"/>
    <col min="4331" max="4332" width="12.5" style="1" customWidth="1"/>
    <col min="4333" max="4333" width="20.25" style="1" customWidth="1"/>
    <col min="4334" max="4334" width="11.75" style="1" bestFit="1" customWidth="1"/>
    <col min="4335" max="4574" width="11" style="1"/>
    <col min="4575" max="4575" width="42.25" style="1" bestFit="1" customWidth="1"/>
    <col min="4576" max="4576" width="14.5" style="1" customWidth="1"/>
    <col min="4577" max="4578" width="11.25" style="1" customWidth="1"/>
    <col min="4579" max="4581" width="12.25" style="1" customWidth="1"/>
    <col min="4582" max="4582" width="13.75" style="1" customWidth="1"/>
    <col min="4583" max="4584" width="14.75" style="1" customWidth="1"/>
    <col min="4585" max="4585" width="11.75" style="1" customWidth="1"/>
    <col min="4586" max="4586" width="13.25" style="1" customWidth="1"/>
    <col min="4587" max="4588" width="12.5" style="1" customWidth="1"/>
    <col min="4589" max="4589" width="20.25" style="1" customWidth="1"/>
    <col min="4590" max="4590" width="11.75" style="1" bestFit="1" customWidth="1"/>
    <col min="4591" max="4830" width="11" style="1"/>
    <col min="4831" max="4831" width="42.25" style="1" bestFit="1" customWidth="1"/>
    <col min="4832" max="4832" width="14.5" style="1" customWidth="1"/>
    <col min="4833" max="4834" width="11.25" style="1" customWidth="1"/>
    <col min="4835" max="4837" width="12.25" style="1" customWidth="1"/>
    <col min="4838" max="4838" width="13.75" style="1" customWidth="1"/>
    <col min="4839" max="4840" width="14.75" style="1" customWidth="1"/>
    <col min="4841" max="4841" width="11.75" style="1" customWidth="1"/>
    <col min="4842" max="4842" width="13.25" style="1" customWidth="1"/>
    <col min="4843" max="4844" width="12.5" style="1" customWidth="1"/>
    <col min="4845" max="4845" width="20.25" style="1" customWidth="1"/>
    <col min="4846" max="4846" width="11.75" style="1" bestFit="1" customWidth="1"/>
    <col min="4847" max="5086" width="11" style="1"/>
    <col min="5087" max="5087" width="42.25" style="1" bestFit="1" customWidth="1"/>
    <col min="5088" max="5088" width="14.5" style="1" customWidth="1"/>
    <col min="5089" max="5090" width="11.25" style="1" customWidth="1"/>
    <col min="5091" max="5093" width="12.25" style="1" customWidth="1"/>
    <col min="5094" max="5094" width="13.75" style="1" customWidth="1"/>
    <col min="5095" max="5096" width="14.75" style="1" customWidth="1"/>
    <col min="5097" max="5097" width="11.75" style="1" customWidth="1"/>
    <col min="5098" max="5098" width="13.25" style="1" customWidth="1"/>
    <col min="5099" max="5100" width="12.5" style="1" customWidth="1"/>
    <col min="5101" max="5101" width="20.25" style="1" customWidth="1"/>
    <col min="5102" max="5102" width="11.75" style="1" bestFit="1" customWidth="1"/>
    <col min="5103" max="5342" width="11" style="1"/>
    <col min="5343" max="5343" width="42.25" style="1" bestFit="1" customWidth="1"/>
    <col min="5344" max="5344" width="14.5" style="1" customWidth="1"/>
    <col min="5345" max="5346" width="11.25" style="1" customWidth="1"/>
    <col min="5347" max="5349" width="12.25" style="1" customWidth="1"/>
    <col min="5350" max="5350" width="13.75" style="1" customWidth="1"/>
    <col min="5351" max="5352" width="14.75" style="1" customWidth="1"/>
    <col min="5353" max="5353" width="11.75" style="1" customWidth="1"/>
    <col min="5354" max="5354" width="13.25" style="1" customWidth="1"/>
    <col min="5355" max="5356" width="12.5" style="1" customWidth="1"/>
    <col min="5357" max="5357" width="20.25" style="1" customWidth="1"/>
    <col min="5358" max="5358" width="11.75" style="1" bestFit="1" customWidth="1"/>
    <col min="5359" max="5598" width="11" style="1"/>
    <col min="5599" max="5599" width="42.25" style="1" bestFit="1" customWidth="1"/>
    <col min="5600" max="5600" width="14.5" style="1" customWidth="1"/>
    <col min="5601" max="5602" width="11.25" style="1" customWidth="1"/>
    <col min="5603" max="5605" width="12.25" style="1" customWidth="1"/>
    <col min="5606" max="5606" width="13.75" style="1" customWidth="1"/>
    <col min="5607" max="5608" width="14.75" style="1" customWidth="1"/>
    <col min="5609" max="5609" width="11.75" style="1" customWidth="1"/>
    <col min="5610" max="5610" width="13.25" style="1" customWidth="1"/>
    <col min="5611" max="5612" width="12.5" style="1" customWidth="1"/>
    <col min="5613" max="5613" width="20.25" style="1" customWidth="1"/>
    <col min="5614" max="5614" width="11.75" style="1" bestFit="1" customWidth="1"/>
    <col min="5615" max="5854" width="11" style="1"/>
    <col min="5855" max="5855" width="42.25" style="1" bestFit="1" customWidth="1"/>
    <col min="5856" max="5856" width="14.5" style="1" customWidth="1"/>
    <col min="5857" max="5858" width="11.25" style="1" customWidth="1"/>
    <col min="5859" max="5861" width="12.25" style="1" customWidth="1"/>
    <col min="5862" max="5862" width="13.75" style="1" customWidth="1"/>
    <col min="5863" max="5864" width="14.75" style="1" customWidth="1"/>
    <col min="5865" max="5865" width="11.75" style="1" customWidth="1"/>
    <col min="5866" max="5866" width="13.25" style="1" customWidth="1"/>
    <col min="5867" max="5868" width="12.5" style="1" customWidth="1"/>
    <col min="5869" max="5869" width="20.25" style="1" customWidth="1"/>
    <col min="5870" max="5870" width="11.75" style="1" bestFit="1" customWidth="1"/>
    <col min="5871" max="6110" width="11" style="1"/>
    <col min="6111" max="6111" width="42.25" style="1" bestFit="1" customWidth="1"/>
    <col min="6112" max="6112" width="14.5" style="1" customWidth="1"/>
    <col min="6113" max="6114" width="11.25" style="1" customWidth="1"/>
    <col min="6115" max="6117" width="12.25" style="1" customWidth="1"/>
    <col min="6118" max="6118" width="13.75" style="1" customWidth="1"/>
    <col min="6119" max="6120" width="14.75" style="1" customWidth="1"/>
    <col min="6121" max="6121" width="11.75" style="1" customWidth="1"/>
    <col min="6122" max="6122" width="13.25" style="1" customWidth="1"/>
    <col min="6123" max="6124" width="12.5" style="1" customWidth="1"/>
    <col min="6125" max="6125" width="20.25" style="1" customWidth="1"/>
    <col min="6126" max="6126" width="11.75" style="1" bestFit="1" customWidth="1"/>
    <col min="6127" max="6366" width="11" style="1"/>
    <col min="6367" max="6367" width="42.25" style="1" bestFit="1" customWidth="1"/>
    <col min="6368" max="6368" width="14.5" style="1" customWidth="1"/>
    <col min="6369" max="6370" width="11.25" style="1" customWidth="1"/>
    <col min="6371" max="6373" width="12.25" style="1" customWidth="1"/>
    <col min="6374" max="6374" width="13.75" style="1" customWidth="1"/>
    <col min="6375" max="6376" width="14.75" style="1" customWidth="1"/>
    <col min="6377" max="6377" width="11.75" style="1" customWidth="1"/>
    <col min="6378" max="6378" width="13.25" style="1" customWidth="1"/>
    <col min="6379" max="6380" width="12.5" style="1" customWidth="1"/>
    <col min="6381" max="6381" width="20.25" style="1" customWidth="1"/>
    <col min="6382" max="6382" width="11.75" style="1" bestFit="1" customWidth="1"/>
    <col min="6383" max="6622" width="11" style="1"/>
    <col min="6623" max="6623" width="42.25" style="1" bestFit="1" customWidth="1"/>
    <col min="6624" max="6624" width="14.5" style="1" customWidth="1"/>
    <col min="6625" max="6626" width="11.25" style="1" customWidth="1"/>
    <col min="6627" max="6629" width="12.25" style="1" customWidth="1"/>
    <col min="6630" max="6630" width="13.75" style="1" customWidth="1"/>
    <col min="6631" max="6632" width="14.75" style="1" customWidth="1"/>
    <col min="6633" max="6633" width="11.75" style="1" customWidth="1"/>
    <col min="6634" max="6634" width="13.25" style="1" customWidth="1"/>
    <col min="6635" max="6636" width="12.5" style="1" customWidth="1"/>
    <col min="6637" max="6637" width="20.25" style="1" customWidth="1"/>
    <col min="6638" max="6638" width="11.75" style="1" bestFit="1" customWidth="1"/>
    <col min="6639" max="6878" width="11" style="1"/>
    <col min="6879" max="6879" width="42.25" style="1" bestFit="1" customWidth="1"/>
    <col min="6880" max="6880" width="14.5" style="1" customWidth="1"/>
    <col min="6881" max="6882" width="11.25" style="1" customWidth="1"/>
    <col min="6883" max="6885" width="12.25" style="1" customWidth="1"/>
    <col min="6886" max="6886" width="13.75" style="1" customWidth="1"/>
    <col min="6887" max="6888" width="14.75" style="1" customWidth="1"/>
    <col min="6889" max="6889" width="11.75" style="1" customWidth="1"/>
    <col min="6890" max="6890" width="13.25" style="1" customWidth="1"/>
    <col min="6891" max="6892" width="12.5" style="1" customWidth="1"/>
    <col min="6893" max="6893" width="20.25" style="1" customWidth="1"/>
    <col min="6894" max="6894" width="11.75" style="1" bestFit="1" customWidth="1"/>
    <col min="6895" max="7134" width="11" style="1"/>
    <col min="7135" max="7135" width="42.25" style="1" bestFit="1" customWidth="1"/>
    <col min="7136" max="7136" width="14.5" style="1" customWidth="1"/>
    <col min="7137" max="7138" width="11.25" style="1" customWidth="1"/>
    <col min="7139" max="7141" width="12.25" style="1" customWidth="1"/>
    <col min="7142" max="7142" width="13.75" style="1" customWidth="1"/>
    <col min="7143" max="7144" width="14.75" style="1" customWidth="1"/>
    <col min="7145" max="7145" width="11.75" style="1" customWidth="1"/>
    <col min="7146" max="7146" width="13.25" style="1" customWidth="1"/>
    <col min="7147" max="7148" width="12.5" style="1" customWidth="1"/>
    <col min="7149" max="7149" width="20.25" style="1" customWidth="1"/>
    <col min="7150" max="7150" width="11.75" style="1" bestFit="1" customWidth="1"/>
    <col min="7151" max="7390" width="11" style="1"/>
    <col min="7391" max="7391" width="42.25" style="1" bestFit="1" customWidth="1"/>
    <col min="7392" max="7392" width="14.5" style="1" customWidth="1"/>
    <col min="7393" max="7394" width="11.25" style="1" customWidth="1"/>
    <col min="7395" max="7397" width="12.25" style="1" customWidth="1"/>
    <col min="7398" max="7398" width="13.75" style="1" customWidth="1"/>
    <col min="7399" max="7400" width="14.75" style="1" customWidth="1"/>
    <col min="7401" max="7401" width="11.75" style="1" customWidth="1"/>
    <col min="7402" max="7402" width="13.25" style="1" customWidth="1"/>
    <col min="7403" max="7404" width="12.5" style="1" customWidth="1"/>
    <col min="7405" max="7405" width="20.25" style="1" customWidth="1"/>
    <col min="7406" max="7406" width="11.75" style="1" bestFit="1" customWidth="1"/>
    <col min="7407" max="7646" width="11" style="1"/>
    <col min="7647" max="7647" width="42.25" style="1" bestFit="1" customWidth="1"/>
    <col min="7648" max="7648" width="14.5" style="1" customWidth="1"/>
    <col min="7649" max="7650" width="11.25" style="1" customWidth="1"/>
    <col min="7651" max="7653" width="12.25" style="1" customWidth="1"/>
    <col min="7654" max="7654" width="13.75" style="1" customWidth="1"/>
    <col min="7655" max="7656" width="14.75" style="1" customWidth="1"/>
    <col min="7657" max="7657" width="11.75" style="1" customWidth="1"/>
    <col min="7658" max="7658" width="13.25" style="1" customWidth="1"/>
    <col min="7659" max="7660" width="12.5" style="1" customWidth="1"/>
    <col min="7661" max="7661" width="20.25" style="1" customWidth="1"/>
    <col min="7662" max="7662" width="11.75" style="1" bestFit="1" customWidth="1"/>
    <col min="7663" max="7902" width="11" style="1"/>
    <col min="7903" max="7903" width="42.25" style="1" bestFit="1" customWidth="1"/>
    <col min="7904" max="7904" width="14.5" style="1" customWidth="1"/>
    <col min="7905" max="7906" width="11.25" style="1" customWidth="1"/>
    <col min="7907" max="7909" width="12.25" style="1" customWidth="1"/>
    <col min="7910" max="7910" width="13.75" style="1" customWidth="1"/>
    <col min="7911" max="7912" width="14.75" style="1" customWidth="1"/>
    <col min="7913" max="7913" width="11.75" style="1" customWidth="1"/>
    <col min="7914" max="7914" width="13.25" style="1" customWidth="1"/>
    <col min="7915" max="7916" width="12.5" style="1" customWidth="1"/>
    <col min="7917" max="7917" width="20.25" style="1" customWidth="1"/>
    <col min="7918" max="7918" width="11.75" style="1" bestFit="1" customWidth="1"/>
    <col min="7919" max="8158" width="11" style="1"/>
    <col min="8159" max="8159" width="42.25" style="1" bestFit="1" customWidth="1"/>
    <col min="8160" max="8160" width="14.5" style="1" customWidth="1"/>
    <col min="8161" max="8162" width="11.25" style="1" customWidth="1"/>
    <col min="8163" max="8165" width="12.25" style="1" customWidth="1"/>
    <col min="8166" max="8166" width="13.75" style="1" customWidth="1"/>
    <col min="8167" max="8168" width="14.75" style="1" customWidth="1"/>
    <col min="8169" max="8169" width="11.75" style="1" customWidth="1"/>
    <col min="8170" max="8170" width="13.25" style="1" customWidth="1"/>
    <col min="8171" max="8172" width="12.5" style="1" customWidth="1"/>
    <col min="8173" max="8173" width="20.25" style="1" customWidth="1"/>
    <col min="8174" max="8174" width="11.75" style="1" bestFit="1" customWidth="1"/>
    <col min="8175" max="8414" width="11" style="1"/>
    <col min="8415" max="8415" width="42.25" style="1" bestFit="1" customWidth="1"/>
    <col min="8416" max="8416" width="14.5" style="1" customWidth="1"/>
    <col min="8417" max="8418" width="11.25" style="1" customWidth="1"/>
    <col min="8419" max="8421" width="12.25" style="1" customWidth="1"/>
    <col min="8422" max="8422" width="13.75" style="1" customWidth="1"/>
    <col min="8423" max="8424" width="14.75" style="1" customWidth="1"/>
    <col min="8425" max="8425" width="11.75" style="1" customWidth="1"/>
    <col min="8426" max="8426" width="13.25" style="1" customWidth="1"/>
    <col min="8427" max="8428" width="12.5" style="1" customWidth="1"/>
    <col min="8429" max="8429" width="20.25" style="1" customWidth="1"/>
    <col min="8430" max="8430" width="11.75" style="1" bestFit="1" customWidth="1"/>
    <col min="8431" max="8670" width="11" style="1"/>
    <col min="8671" max="8671" width="42.25" style="1" bestFit="1" customWidth="1"/>
    <col min="8672" max="8672" width="14.5" style="1" customWidth="1"/>
    <col min="8673" max="8674" width="11.25" style="1" customWidth="1"/>
    <col min="8675" max="8677" width="12.25" style="1" customWidth="1"/>
    <col min="8678" max="8678" width="13.75" style="1" customWidth="1"/>
    <col min="8679" max="8680" width="14.75" style="1" customWidth="1"/>
    <col min="8681" max="8681" width="11.75" style="1" customWidth="1"/>
    <col min="8682" max="8682" width="13.25" style="1" customWidth="1"/>
    <col min="8683" max="8684" width="12.5" style="1" customWidth="1"/>
    <col min="8685" max="8685" width="20.25" style="1" customWidth="1"/>
    <col min="8686" max="8686" width="11.75" style="1" bestFit="1" customWidth="1"/>
    <col min="8687" max="8926" width="11" style="1"/>
    <col min="8927" max="8927" width="42.25" style="1" bestFit="1" customWidth="1"/>
    <col min="8928" max="8928" width="14.5" style="1" customWidth="1"/>
    <col min="8929" max="8930" width="11.25" style="1" customWidth="1"/>
    <col min="8931" max="8933" width="12.25" style="1" customWidth="1"/>
    <col min="8934" max="8934" width="13.75" style="1" customWidth="1"/>
    <col min="8935" max="8936" width="14.75" style="1" customWidth="1"/>
    <col min="8937" max="8937" width="11.75" style="1" customWidth="1"/>
    <col min="8938" max="8938" width="13.25" style="1" customWidth="1"/>
    <col min="8939" max="8940" width="12.5" style="1" customWidth="1"/>
    <col min="8941" max="8941" width="20.25" style="1" customWidth="1"/>
    <col min="8942" max="8942" width="11.75" style="1" bestFit="1" customWidth="1"/>
    <col min="8943" max="9182" width="11" style="1"/>
    <col min="9183" max="9183" width="42.25" style="1" bestFit="1" customWidth="1"/>
    <col min="9184" max="9184" width="14.5" style="1" customWidth="1"/>
    <col min="9185" max="9186" width="11.25" style="1" customWidth="1"/>
    <col min="9187" max="9189" width="12.25" style="1" customWidth="1"/>
    <col min="9190" max="9190" width="13.75" style="1" customWidth="1"/>
    <col min="9191" max="9192" width="14.75" style="1" customWidth="1"/>
    <col min="9193" max="9193" width="11.75" style="1" customWidth="1"/>
    <col min="9194" max="9194" width="13.25" style="1" customWidth="1"/>
    <col min="9195" max="9196" width="12.5" style="1" customWidth="1"/>
    <col min="9197" max="9197" width="20.25" style="1" customWidth="1"/>
    <col min="9198" max="9198" width="11.75" style="1" bestFit="1" customWidth="1"/>
    <col min="9199" max="9438" width="11" style="1"/>
    <col min="9439" max="9439" width="42.25" style="1" bestFit="1" customWidth="1"/>
    <col min="9440" max="9440" width="14.5" style="1" customWidth="1"/>
    <col min="9441" max="9442" width="11.25" style="1" customWidth="1"/>
    <col min="9443" max="9445" width="12.25" style="1" customWidth="1"/>
    <col min="9446" max="9446" width="13.75" style="1" customWidth="1"/>
    <col min="9447" max="9448" width="14.75" style="1" customWidth="1"/>
    <col min="9449" max="9449" width="11.75" style="1" customWidth="1"/>
    <col min="9450" max="9450" width="13.25" style="1" customWidth="1"/>
    <col min="9451" max="9452" width="12.5" style="1" customWidth="1"/>
    <col min="9453" max="9453" width="20.25" style="1" customWidth="1"/>
    <col min="9454" max="9454" width="11.75" style="1" bestFit="1" customWidth="1"/>
    <col min="9455" max="9694" width="11" style="1"/>
    <col min="9695" max="9695" width="42.25" style="1" bestFit="1" customWidth="1"/>
    <col min="9696" max="9696" width="14.5" style="1" customWidth="1"/>
    <col min="9697" max="9698" width="11.25" style="1" customWidth="1"/>
    <col min="9699" max="9701" width="12.25" style="1" customWidth="1"/>
    <col min="9702" max="9702" width="13.75" style="1" customWidth="1"/>
    <col min="9703" max="9704" width="14.75" style="1" customWidth="1"/>
    <col min="9705" max="9705" width="11.75" style="1" customWidth="1"/>
    <col min="9706" max="9706" width="13.25" style="1" customWidth="1"/>
    <col min="9707" max="9708" width="12.5" style="1" customWidth="1"/>
    <col min="9709" max="9709" width="20.25" style="1" customWidth="1"/>
    <col min="9710" max="9710" width="11.75" style="1" bestFit="1" customWidth="1"/>
    <col min="9711" max="9950" width="11" style="1"/>
    <col min="9951" max="9951" width="42.25" style="1" bestFit="1" customWidth="1"/>
    <col min="9952" max="9952" width="14.5" style="1" customWidth="1"/>
    <col min="9953" max="9954" width="11.25" style="1" customWidth="1"/>
    <col min="9955" max="9957" width="12.25" style="1" customWidth="1"/>
    <col min="9958" max="9958" width="13.75" style="1" customWidth="1"/>
    <col min="9959" max="9960" width="14.75" style="1" customWidth="1"/>
    <col min="9961" max="9961" width="11.75" style="1" customWidth="1"/>
    <col min="9962" max="9962" width="13.25" style="1" customWidth="1"/>
    <col min="9963" max="9964" width="12.5" style="1" customWidth="1"/>
    <col min="9965" max="9965" width="20.25" style="1" customWidth="1"/>
    <col min="9966" max="9966" width="11.75" style="1" bestFit="1" customWidth="1"/>
    <col min="9967" max="10206" width="11" style="1"/>
    <col min="10207" max="10207" width="42.25" style="1" bestFit="1" customWidth="1"/>
    <col min="10208" max="10208" width="14.5" style="1" customWidth="1"/>
    <col min="10209" max="10210" width="11.25" style="1" customWidth="1"/>
    <col min="10211" max="10213" width="12.25" style="1" customWidth="1"/>
    <col min="10214" max="10214" width="13.75" style="1" customWidth="1"/>
    <col min="10215" max="10216" width="14.75" style="1" customWidth="1"/>
    <col min="10217" max="10217" width="11.75" style="1" customWidth="1"/>
    <col min="10218" max="10218" width="13.25" style="1" customWidth="1"/>
    <col min="10219" max="10220" width="12.5" style="1" customWidth="1"/>
    <col min="10221" max="10221" width="20.25" style="1" customWidth="1"/>
    <col min="10222" max="10222" width="11.75" style="1" bestFit="1" customWidth="1"/>
    <col min="10223" max="10462" width="11" style="1"/>
    <col min="10463" max="10463" width="42.25" style="1" bestFit="1" customWidth="1"/>
    <col min="10464" max="10464" width="14.5" style="1" customWidth="1"/>
    <col min="10465" max="10466" width="11.25" style="1" customWidth="1"/>
    <col min="10467" max="10469" width="12.25" style="1" customWidth="1"/>
    <col min="10470" max="10470" width="13.75" style="1" customWidth="1"/>
    <col min="10471" max="10472" width="14.75" style="1" customWidth="1"/>
    <col min="10473" max="10473" width="11.75" style="1" customWidth="1"/>
    <col min="10474" max="10474" width="13.25" style="1" customWidth="1"/>
    <col min="10475" max="10476" width="12.5" style="1" customWidth="1"/>
    <col min="10477" max="10477" width="20.25" style="1" customWidth="1"/>
    <col min="10478" max="10478" width="11.75" style="1" bestFit="1" customWidth="1"/>
    <col min="10479" max="10718" width="11" style="1"/>
    <col min="10719" max="10719" width="42.25" style="1" bestFit="1" customWidth="1"/>
    <col min="10720" max="10720" width="14.5" style="1" customWidth="1"/>
    <col min="10721" max="10722" width="11.25" style="1" customWidth="1"/>
    <col min="10723" max="10725" width="12.25" style="1" customWidth="1"/>
    <col min="10726" max="10726" width="13.75" style="1" customWidth="1"/>
    <col min="10727" max="10728" width="14.75" style="1" customWidth="1"/>
    <col min="10729" max="10729" width="11.75" style="1" customWidth="1"/>
    <col min="10730" max="10730" width="13.25" style="1" customWidth="1"/>
    <col min="10731" max="10732" width="12.5" style="1" customWidth="1"/>
    <col min="10733" max="10733" width="20.25" style="1" customWidth="1"/>
    <col min="10734" max="10734" width="11.75" style="1" bestFit="1" customWidth="1"/>
    <col min="10735" max="10974" width="11" style="1"/>
    <col min="10975" max="10975" width="42.25" style="1" bestFit="1" customWidth="1"/>
    <col min="10976" max="10976" width="14.5" style="1" customWidth="1"/>
    <col min="10977" max="10978" width="11.25" style="1" customWidth="1"/>
    <col min="10979" max="10981" width="12.25" style="1" customWidth="1"/>
    <col min="10982" max="10982" width="13.75" style="1" customWidth="1"/>
    <col min="10983" max="10984" width="14.75" style="1" customWidth="1"/>
    <col min="10985" max="10985" width="11.75" style="1" customWidth="1"/>
    <col min="10986" max="10986" width="13.25" style="1" customWidth="1"/>
    <col min="10987" max="10988" width="12.5" style="1" customWidth="1"/>
    <col min="10989" max="10989" width="20.25" style="1" customWidth="1"/>
    <col min="10990" max="10990" width="11.75" style="1" bestFit="1" customWidth="1"/>
    <col min="10991" max="11230" width="11" style="1"/>
    <col min="11231" max="11231" width="42.25" style="1" bestFit="1" customWidth="1"/>
    <col min="11232" max="11232" width="14.5" style="1" customWidth="1"/>
    <col min="11233" max="11234" width="11.25" style="1" customWidth="1"/>
    <col min="11235" max="11237" width="12.25" style="1" customWidth="1"/>
    <col min="11238" max="11238" width="13.75" style="1" customWidth="1"/>
    <col min="11239" max="11240" width="14.75" style="1" customWidth="1"/>
    <col min="11241" max="11241" width="11.75" style="1" customWidth="1"/>
    <col min="11242" max="11242" width="13.25" style="1" customWidth="1"/>
    <col min="11243" max="11244" width="12.5" style="1" customWidth="1"/>
    <col min="11245" max="11245" width="20.25" style="1" customWidth="1"/>
    <col min="11246" max="11246" width="11.75" style="1" bestFit="1" customWidth="1"/>
    <col min="11247" max="11486" width="11" style="1"/>
    <col min="11487" max="11487" width="42.25" style="1" bestFit="1" customWidth="1"/>
    <col min="11488" max="11488" width="14.5" style="1" customWidth="1"/>
    <col min="11489" max="11490" width="11.25" style="1" customWidth="1"/>
    <col min="11491" max="11493" width="12.25" style="1" customWidth="1"/>
    <col min="11494" max="11494" width="13.75" style="1" customWidth="1"/>
    <col min="11495" max="11496" width="14.75" style="1" customWidth="1"/>
    <col min="11497" max="11497" width="11.75" style="1" customWidth="1"/>
    <col min="11498" max="11498" width="13.25" style="1" customWidth="1"/>
    <col min="11499" max="11500" width="12.5" style="1" customWidth="1"/>
    <col min="11501" max="11501" width="20.25" style="1" customWidth="1"/>
    <col min="11502" max="11502" width="11.75" style="1" bestFit="1" customWidth="1"/>
    <col min="11503" max="11742" width="11" style="1"/>
    <col min="11743" max="11743" width="42.25" style="1" bestFit="1" customWidth="1"/>
    <col min="11744" max="11744" width="14.5" style="1" customWidth="1"/>
    <col min="11745" max="11746" width="11.25" style="1" customWidth="1"/>
    <col min="11747" max="11749" width="12.25" style="1" customWidth="1"/>
    <col min="11750" max="11750" width="13.75" style="1" customWidth="1"/>
    <col min="11751" max="11752" width="14.75" style="1" customWidth="1"/>
    <col min="11753" max="11753" width="11.75" style="1" customWidth="1"/>
    <col min="11754" max="11754" width="13.25" style="1" customWidth="1"/>
    <col min="11755" max="11756" width="12.5" style="1" customWidth="1"/>
    <col min="11757" max="11757" width="20.25" style="1" customWidth="1"/>
    <col min="11758" max="11758" width="11.75" style="1" bestFit="1" customWidth="1"/>
    <col min="11759" max="11998" width="11" style="1"/>
    <col min="11999" max="11999" width="42.25" style="1" bestFit="1" customWidth="1"/>
    <col min="12000" max="12000" width="14.5" style="1" customWidth="1"/>
    <col min="12001" max="12002" width="11.25" style="1" customWidth="1"/>
    <col min="12003" max="12005" width="12.25" style="1" customWidth="1"/>
    <col min="12006" max="12006" width="13.75" style="1" customWidth="1"/>
    <col min="12007" max="12008" width="14.75" style="1" customWidth="1"/>
    <col min="12009" max="12009" width="11.75" style="1" customWidth="1"/>
    <col min="12010" max="12010" width="13.25" style="1" customWidth="1"/>
    <col min="12011" max="12012" width="12.5" style="1" customWidth="1"/>
    <col min="12013" max="12013" width="20.25" style="1" customWidth="1"/>
    <col min="12014" max="12014" width="11.75" style="1" bestFit="1" customWidth="1"/>
    <col min="12015" max="12254" width="11" style="1"/>
    <col min="12255" max="12255" width="42.25" style="1" bestFit="1" customWidth="1"/>
    <col min="12256" max="12256" width="14.5" style="1" customWidth="1"/>
    <col min="12257" max="12258" width="11.25" style="1" customWidth="1"/>
    <col min="12259" max="12261" width="12.25" style="1" customWidth="1"/>
    <col min="12262" max="12262" width="13.75" style="1" customWidth="1"/>
    <col min="12263" max="12264" width="14.75" style="1" customWidth="1"/>
    <col min="12265" max="12265" width="11.75" style="1" customWidth="1"/>
    <col min="12266" max="12266" width="13.25" style="1" customWidth="1"/>
    <col min="12267" max="12268" width="12.5" style="1" customWidth="1"/>
    <col min="12269" max="12269" width="20.25" style="1" customWidth="1"/>
    <col min="12270" max="12270" width="11.75" style="1" bestFit="1" customWidth="1"/>
    <col min="12271" max="12510" width="11" style="1"/>
    <col min="12511" max="12511" width="42.25" style="1" bestFit="1" customWidth="1"/>
    <col min="12512" max="12512" width="14.5" style="1" customWidth="1"/>
    <col min="12513" max="12514" width="11.25" style="1" customWidth="1"/>
    <col min="12515" max="12517" width="12.25" style="1" customWidth="1"/>
    <col min="12518" max="12518" width="13.75" style="1" customWidth="1"/>
    <col min="12519" max="12520" width="14.75" style="1" customWidth="1"/>
    <col min="12521" max="12521" width="11.75" style="1" customWidth="1"/>
    <col min="12522" max="12522" width="13.25" style="1" customWidth="1"/>
    <col min="12523" max="12524" width="12.5" style="1" customWidth="1"/>
    <col min="12525" max="12525" width="20.25" style="1" customWidth="1"/>
    <col min="12526" max="12526" width="11.75" style="1" bestFit="1" customWidth="1"/>
    <col min="12527" max="12766" width="11" style="1"/>
    <col min="12767" max="12767" width="42.25" style="1" bestFit="1" customWidth="1"/>
    <col min="12768" max="12768" width="14.5" style="1" customWidth="1"/>
    <col min="12769" max="12770" width="11.25" style="1" customWidth="1"/>
    <col min="12771" max="12773" width="12.25" style="1" customWidth="1"/>
    <col min="12774" max="12774" width="13.75" style="1" customWidth="1"/>
    <col min="12775" max="12776" width="14.75" style="1" customWidth="1"/>
    <col min="12777" max="12777" width="11.75" style="1" customWidth="1"/>
    <col min="12778" max="12778" width="13.25" style="1" customWidth="1"/>
    <col min="12779" max="12780" width="12.5" style="1" customWidth="1"/>
    <col min="12781" max="12781" width="20.25" style="1" customWidth="1"/>
    <col min="12782" max="12782" width="11.75" style="1" bestFit="1" customWidth="1"/>
    <col min="12783" max="13022" width="11" style="1"/>
    <col min="13023" max="13023" width="42.25" style="1" bestFit="1" customWidth="1"/>
    <col min="13024" max="13024" width="14.5" style="1" customWidth="1"/>
    <col min="13025" max="13026" width="11.25" style="1" customWidth="1"/>
    <col min="13027" max="13029" width="12.25" style="1" customWidth="1"/>
    <col min="13030" max="13030" width="13.75" style="1" customWidth="1"/>
    <col min="13031" max="13032" width="14.75" style="1" customWidth="1"/>
    <col min="13033" max="13033" width="11.75" style="1" customWidth="1"/>
    <col min="13034" max="13034" width="13.25" style="1" customWidth="1"/>
    <col min="13035" max="13036" width="12.5" style="1" customWidth="1"/>
    <col min="13037" max="13037" width="20.25" style="1" customWidth="1"/>
    <col min="13038" max="13038" width="11.75" style="1" bestFit="1" customWidth="1"/>
    <col min="13039" max="13278" width="11" style="1"/>
    <col min="13279" max="13279" width="42.25" style="1" bestFit="1" customWidth="1"/>
    <col min="13280" max="13280" width="14.5" style="1" customWidth="1"/>
    <col min="13281" max="13282" width="11.25" style="1" customWidth="1"/>
    <col min="13283" max="13285" width="12.25" style="1" customWidth="1"/>
    <col min="13286" max="13286" width="13.75" style="1" customWidth="1"/>
    <col min="13287" max="13288" width="14.75" style="1" customWidth="1"/>
    <col min="13289" max="13289" width="11.75" style="1" customWidth="1"/>
    <col min="13290" max="13290" width="13.25" style="1" customWidth="1"/>
    <col min="13291" max="13292" width="12.5" style="1" customWidth="1"/>
    <col min="13293" max="13293" width="20.25" style="1" customWidth="1"/>
    <col min="13294" max="13294" width="11.75" style="1" bestFit="1" customWidth="1"/>
    <col min="13295" max="13534" width="11" style="1"/>
    <col min="13535" max="13535" width="42.25" style="1" bestFit="1" customWidth="1"/>
    <col min="13536" max="13536" width="14.5" style="1" customWidth="1"/>
    <col min="13537" max="13538" width="11.25" style="1" customWidth="1"/>
    <col min="13539" max="13541" width="12.25" style="1" customWidth="1"/>
    <col min="13542" max="13542" width="13.75" style="1" customWidth="1"/>
    <col min="13543" max="13544" width="14.75" style="1" customWidth="1"/>
    <col min="13545" max="13545" width="11.75" style="1" customWidth="1"/>
    <col min="13546" max="13546" width="13.25" style="1" customWidth="1"/>
    <col min="13547" max="13548" width="12.5" style="1" customWidth="1"/>
    <col min="13549" max="13549" width="20.25" style="1" customWidth="1"/>
    <col min="13550" max="13550" width="11.75" style="1" bestFit="1" customWidth="1"/>
    <col min="13551" max="13790" width="11" style="1"/>
    <col min="13791" max="13791" width="42.25" style="1" bestFit="1" customWidth="1"/>
    <col min="13792" max="13792" width="14.5" style="1" customWidth="1"/>
    <col min="13793" max="13794" width="11.25" style="1" customWidth="1"/>
    <col min="13795" max="13797" width="12.25" style="1" customWidth="1"/>
    <col min="13798" max="13798" width="13.75" style="1" customWidth="1"/>
    <col min="13799" max="13800" width="14.75" style="1" customWidth="1"/>
    <col min="13801" max="13801" width="11.75" style="1" customWidth="1"/>
    <col min="13802" max="13802" width="13.25" style="1" customWidth="1"/>
    <col min="13803" max="13804" width="12.5" style="1" customWidth="1"/>
    <col min="13805" max="13805" width="20.25" style="1" customWidth="1"/>
    <col min="13806" max="13806" width="11.75" style="1" bestFit="1" customWidth="1"/>
    <col min="13807" max="14046" width="11" style="1"/>
    <col min="14047" max="14047" width="42.25" style="1" bestFit="1" customWidth="1"/>
    <col min="14048" max="14048" width="14.5" style="1" customWidth="1"/>
    <col min="14049" max="14050" width="11.25" style="1" customWidth="1"/>
    <col min="14051" max="14053" width="12.25" style="1" customWidth="1"/>
    <col min="14054" max="14054" width="13.75" style="1" customWidth="1"/>
    <col min="14055" max="14056" width="14.75" style="1" customWidth="1"/>
    <col min="14057" max="14057" width="11.75" style="1" customWidth="1"/>
    <col min="14058" max="14058" width="13.25" style="1" customWidth="1"/>
    <col min="14059" max="14060" width="12.5" style="1" customWidth="1"/>
    <col min="14061" max="14061" width="20.25" style="1" customWidth="1"/>
    <col min="14062" max="14062" width="11.75" style="1" bestFit="1" customWidth="1"/>
    <col min="14063" max="14302" width="11" style="1"/>
    <col min="14303" max="14303" width="42.25" style="1" bestFit="1" customWidth="1"/>
    <col min="14304" max="14304" width="14.5" style="1" customWidth="1"/>
    <col min="14305" max="14306" width="11.25" style="1" customWidth="1"/>
    <col min="14307" max="14309" width="12.25" style="1" customWidth="1"/>
    <col min="14310" max="14310" width="13.75" style="1" customWidth="1"/>
    <col min="14311" max="14312" width="14.75" style="1" customWidth="1"/>
    <col min="14313" max="14313" width="11.75" style="1" customWidth="1"/>
    <col min="14314" max="14314" width="13.25" style="1" customWidth="1"/>
    <col min="14315" max="14316" width="12.5" style="1" customWidth="1"/>
    <col min="14317" max="14317" width="20.25" style="1" customWidth="1"/>
    <col min="14318" max="14318" width="11.75" style="1" bestFit="1" customWidth="1"/>
    <col min="14319" max="14558" width="11" style="1"/>
    <col min="14559" max="14559" width="42.25" style="1" bestFit="1" customWidth="1"/>
    <col min="14560" max="14560" width="14.5" style="1" customWidth="1"/>
    <col min="14561" max="14562" width="11.25" style="1" customWidth="1"/>
    <col min="14563" max="14565" width="12.25" style="1" customWidth="1"/>
    <col min="14566" max="14566" width="13.75" style="1" customWidth="1"/>
    <col min="14567" max="14568" width="14.75" style="1" customWidth="1"/>
    <col min="14569" max="14569" width="11.75" style="1" customWidth="1"/>
    <col min="14570" max="14570" width="13.25" style="1" customWidth="1"/>
    <col min="14571" max="14572" width="12.5" style="1" customWidth="1"/>
    <col min="14573" max="14573" width="20.25" style="1" customWidth="1"/>
    <col min="14574" max="14574" width="11.75" style="1" bestFit="1" customWidth="1"/>
    <col min="14575" max="14814" width="11" style="1"/>
    <col min="14815" max="14815" width="42.25" style="1" bestFit="1" customWidth="1"/>
    <col min="14816" max="14816" width="14.5" style="1" customWidth="1"/>
    <col min="14817" max="14818" width="11.25" style="1" customWidth="1"/>
    <col min="14819" max="14821" width="12.25" style="1" customWidth="1"/>
    <col min="14822" max="14822" width="13.75" style="1" customWidth="1"/>
    <col min="14823" max="14824" width="14.75" style="1" customWidth="1"/>
    <col min="14825" max="14825" width="11.75" style="1" customWidth="1"/>
    <col min="14826" max="14826" width="13.25" style="1" customWidth="1"/>
    <col min="14827" max="14828" width="12.5" style="1" customWidth="1"/>
    <col min="14829" max="14829" width="20.25" style="1" customWidth="1"/>
    <col min="14830" max="14830" width="11.75" style="1" bestFit="1" customWidth="1"/>
    <col min="14831" max="15070" width="11" style="1"/>
    <col min="15071" max="15071" width="42.25" style="1" bestFit="1" customWidth="1"/>
    <col min="15072" max="15072" width="14.5" style="1" customWidth="1"/>
    <col min="15073" max="15074" width="11.25" style="1" customWidth="1"/>
    <col min="15075" max="15077" width="12.25" style="1" customWidth="1"/>
    <col min="15078" max="15078" width="13.75" style="1" customWidth="1"/>
    <col min="15079" max="15080" width="14.75" style="1" customWidth="1"/>
    <col min="15081" max="15081" width="11.75" style="1" customWidth="1"/>
    <col min="15082" max="15082" width="13.25" style="1" customWidth="1"/>
    <col min="15083" max="15084" width="12.5" style="1" customWidth="1"/>
    <col min="15085" max="15085" width="20.25" style="1" customWidth="1"/>
    <col min="15086" max="15086" width="11.75" style="1" bestFit="1" customWidth="1"/>
    <col min="15087" max="15326" width="11" style="1"/>
    <col min="15327" max="15327" width="42.25" style="1" bestFit="1" customWidth="1"/>
    <col min="15328" max="15328" width="14.5" style="1" customWidth="1"/>
    <col min="15329" max="15330" width="11.25" style="1" customWidth="1"/>
    <col min="15331" max="15333" width="12.25" style="1" customWidth="1"/>
    <col min="15334" max="15334" width="13.75" style="1" customWidth="1"/>
    <col min="15335" max="15336" width="14.75" style="1" customWidth="1"/>
    <col min="15337" max="15337" width="11.75" style="1" customWidth="1"/>
    <col min="15338" max="15338" width="13.25" style="1" customWidth="1"/>
    <col min="15339" max="15340" width="12.5" style="1" customWidth="1"/>
    <col min="15341" max="15341" width="20.25" style="1" customWidth="1"/>
    <col min="15342" max="15342" width="11.75" style="1" bestFit="1" customWidth="1"/>
    <col min="15343" max="15582" width="11" style="1"/>
    <col min="15583" max="15583" width="42.25" style="1" bestFit="1" customWidth="1"/>
    <col min="15584" max="15584" width="14.5" style="1" customWidth="1"/>
    <col min="15585" max="15586" width="11.25" style="1" customWidth="1"/>
    <col min="15587" max="15589" width="12.25" style="1" customWidth="1"/>
    <col min="15590" max="15590" width="13.75" style="1" customWidth="1"/>
    <col min="15591" max="15592" width="14.75" style="1" customWidth="1"/>
    <col min="15593" max="15593" width="11.75" style="1" customWidth="1"/>
    <col min="15594" max="15594" width="13.25" style="1" customWidth="1"/>
    <col min="15595" max="15596" width="12.5" style="1" customWidth="1"/>
    <col min="15597" max="15597" width="20.25" style="1" customWidth="1"/>
    <col min="15598" max="15598" width="11.75" style="1" bestFit="1" customWidth="1"/>
    <col min="15599" max="15838" width="11" style="1"/>
    <col min="15839" max="15839" width="42.25" style="1" bestFit="1" customWidth="1"/>
    <col min="15840" max="15840" width="14.5" style="1" customWidth="1"/>
    <col min="15841" max="15842" width="11.25" style="1" customWidth="1"/>
    <col min="15843" max="15845" width="12.25" style="1" customWidth="1"/>
    <col min="15846" max="15846" width="13.75" style="1" customWidth="1"/>
    <col min="15847" max="15848" width="14.75" style="1" customWidth="1"/>
    <col min="15849" max="15849" width="11.75" style="1" customWidth="1"/>
    <col min="15850" max="15850" width="13.25" style="1" customWidth="1"/>
    <col min="15851" max="15852" width="12.5" style="1" customWidth="1"/>
    <col min="15853" max="15853" width="20.25" style="1" customWidth="1"/>
    <col min="15854" max="15854" width="11.75" style="1" bestFit="1" customWidth="1"/>
    <col min="15855" max="16094" width="11" style="1"/>
    <col min="16095" max="16095" width="42.25" style="1" bestFit="1" customWidth="1"/>
    <col min="16096" max="16096" width="14.5" style="1" customWidth="1"/>
    <col min="16097" max="16098" width="11.25" style="1" customWidth="1"/>
    <col min="16099" max="16101" width="12.25" style="1" customWidth="1"/>
    <col min="16102" max="16102" width="13.75" style="1" customWidth="1"/>
    <col min="16103" max="16104" width="14.75" style="1" customWidth="1"/>
    <col min="16105" max="16105" width="11.75" style="1" customWidth="1"/>
    <col min="16106" max="16106" width="13.25" style="1" customWidth="1"/>
    <col min="16107" max="16108" width="12.5" style="1" customWidth="1"/>
    <col min="16109" max="16109" width="20.25" style="1" customWidth="1"/>
    <col min="16110" max="16110" width="11.75" style="1" bestFit="1" customWidth="1"/>
    <col min="16111" max="16384" width="11" style="1"/>
  </cols>
  <sheetData>
    <row r="2" spans="1:9" ht="30" customHeight="1" x14ac:dyDescent="0.3">
      <c r="B2" s="204" t="s">
        <v>59</v>
      </c>
      <c r="C2" s="204"/>
      <c r="D2" s="204"/>
      <c r="E2" s="204"/>
      <c r="F2" s="204"/>
    </row>
    <row r="3" spans="1:9" ht="22.5" customHeight="1" x14ac:dyDescent="0.3">
      <c r="B3" s="207" t="s">
        <v>60</v>
      </c>
      <c r="C3" s="207"/>
      <c r="D3" s="207"/>
      <c r="E3" s="207"/>
      <c r="F3" s="207"/>
    </row>
    <row r="4" spans="1:9" ht="18" customHeight="1" x14ac:dyDescent="0.3">
      <c r="A4" s="13"/>
      <c r="B4" s="15"/>
      <c r="C4" s="15"/>
      <c r="D4" s="15"/>
      <c r="E4" s="15"/>
      <c r="F4" s="15"/>
    </row>
    <row r="5" spans="1:9" ht="23.25" customHeight="1" x14ac:dyDescent="0.3">
      <c r="B5" s="205" t="s">
        <v>29</v>
      </c>
      <c r="C5" s="205"/>
      <c r="D5" s="205"/>
      <c r="E5" s="205"/>
      <c r="F5" s="205"/>
    </row>
    <row r="6" spans="1:9" ht="6" customHeight="1" x14ac:dyDescent="0.3">
      <c r="B6" s="16"/>
      <c r="C6" s="16"/>
      <c r="D6" s="16"/>
      <c r="E6" s="16"/>
      <c r="F6" s="16"/>
    </row>
    <row r="7" spans="1:9" ht="18" x14ac:dyDescent="0.3">
      <c r="B7" s="206" t="s">
        <v>2</v>
      </c>
      <c r="C7" s="206"/>
      <c r="D7" s="206"/>
      <c r="E7" s="206"/>
      <c r="F7" s="206"/>
    </row>
    <row r="8" spans="1:9" ht="18" x14ac:dyDescent="0.3">
      <c r="B8" s="33"/>
      <c r="C8" s="33"/>
      <c r="D8" s="33"/>
      <c r="E8" s="33"/>
      <c r="F8" s="33"/>
    </row>
    <row r="9" spans="1:9" x14ac:dyDescent="0.3">
      <c r="B9" s="55"/>
      <c r="C9" s="4"/>
      <c r="D9" s="208"/>
      <c r="E9" s="208"/>
      <c r="F9" s="208"/>
    </row>
    <row r="10" spans="1:9" s="6" customFormat="1" ht="33.75" customHeight="1" x14ac:dyDescent="0.25">
      <c r="B10" s="209" t="s">
        <v>8</v>
      </c>
      <c r="C10" s="210"/>
      <c r="D10" s="44" t="s">
        <v>1</v>
      </c>
      <c r="E10" s="44" t="s">
        <v>134</v>
      </c>
      <c r="F10" s="45" t="s">
        <v>17</v>
      </c>
    </row>
    <row r="11" spans="1:9" s="2" customFormat="1" ht="18.75" customHeight="1" x14ac:dyDescent="0.25">
      <c r="B11" s="198" t="s">
        <v>16</v>
      </c>
      <c r="C11" s="199"/>
      <c r="D11" s="31">
        <v>405190888596</v>
      </c>
      <c r="E11" s="22">
        <f>D11*5/100</f>
        <v>20259544429.799999</v>
      </c>
      <c r="F11" s="22">
        <f>D11+E11</f>
        <v>425450433025.79999</v>
      </c>
      <c r="I11" s="48"/>
    </row>
    <row r="12" spans="1:9" s="2" customFormat="1" ht="19.899999999999999" customHeight="1" x14ac:dyDescent="0.25">
      <c r="B12" s="198" t="s">
        <v>69</v>
      </c>
      <c r="C12" s="199"/>
      <c r="D12" s="31">
        <v>1288557914</v>
      </c>
      <c r="E12" s="22"/>
      <c r="F12" s="22">
        <f t="shared" ref="F12:F18" si="0">D12+E12</f>
        <v>1288557914</v>
      </c>
      <c r="I12" s="139"/>
    </row>
    <row r="13" spans="1:9" s="2" customFormat="1" ht="29.45" customHeight="1" x14ac:dyDescent="0.25">
      <c r="B13" s="198" t="s">
        <v>9</v>
      </c>
      <c r="C13" s="199"/>
      <c r="D13" s="31">
        <v>817874947</v>
      </c>
      <c r="E13" s="22">
        <f>D13*5/100</f>
        <v>40893747.350000001</v>
      </c>
      <c r="F13" s="22">
        <f t="shared" si="0"/>
        <v>858768694.35000002</v>
      </c>
    </row>
    <row r="14" spans="1:9" s="2" customFormat="1" ht="29.45" customHeight="1" x14ac:dyDescent="0.25">
      <c r="B14" s="103" t="s">
        <v>67</v>
      </c>
      <c r="C14" s="104"/>
      <c r="D14" s="31">
        <v>150101850</v>
      </c>
      <c r="E14" s="31">
        <v>0</v>
      </c>
      <c r="F14" s="22">
        <f t="shared" si="0"/>
        <v>150101850</v>
      </c>
    </row>
    <row r="15" spans="1:9" s="2" customFormat="1" ht="29.45" customHeight="1" x14ac:dyDescent="0.25">
      <c r="B15" s="103" t="s">
        <v>68</v>
      </c>
      <c r="C15" s="104"/>
      <c r="D15" s="31">
        <v>424736548</v>
      </c>
      <c r="E15" s="31">
        <f>D15*5/100</f>
        <v>21236827.399999999</v>
      </c>
      <c r="F15" s="22">
        <f t="shared" si="0"/>
        <v>445973375.39999998</v>
      </c>
    </row>
    <row r="16" spans="1:9" s="2" customFormat="1" ht="29.45" customHeight="1" x14ac:dyDescent="0.25">
      <c r="B16" s="196" t="s">
        <v>70</v>
      </c>
      <c r="C16" s="197"/>
      <c r="D16" s="31">
        <v>19894975</v>
      </c>
      <c r="E16" s="31">
        <v>0</v>
      </c>
      <c r="F16" s="22">
        <f t="shared" si="0"/>
        <v>19894975</v>
      </c>
    </row>
    <row r="17" spans="2:6" s="2" customFormat="1" ht="29.45" customHeight="1" x14ac:dyDescent="0.25">
      <c r="B17" s="202" t="s">
        <v>163</v>
      </c>
      <c r="C17" s="203"/>
      <c r="D17" s="31">
        <f>D11*10/100</f>
        <v>40519088859.599998</v>
      </c>
      <c r="E17" s="31">
        <v>0</v>
      </c>
      <c r="F17" s="22">
        <f t="shared" si="0"/>
        <v>40519088859.599998</v>
      </c>
    </row>
    <row r="18" spans="2:6" s="2" customFormat="1" ht="29.45" customHeight="1" x14ac:dyDescent="0.25">
      <c r="B18" s="202" t="s">
        <v>164</v>
      </c>
      <c r="C18" s="203"/>
      <c r="D18" s="31">
        <f>D11*10/100</f>
        <v>40519088859.599998</v>
      </c>
      <c r="E18" s="31">
        <v>0</v>
      </c>
      <c r="F18" s="22">
        <f t="shared" si="0"/>
        <v>40519088859.599998</v>
      </c>
    </row>
    <row r="19" spans="2:6" s="3" customFormat="1" ht="15" customHeight="1" x14ac:dyDescent="0.25">
      <c r="B19" s="200" t="s">
        <v>28</v>
      </c>
      <c r="C19" s="200"/>
      <c r="D19" s="23">
        <f>SUM(D11:D18)</f>
        <v>488930232549.19995</v>
      </c>
      <c r="E19" s="23">
        <f>SUM(E11:E18)</f>
        <v>20321675004.549999</v>
      </c>
      <c r="F19" s="23">
        <f>SUM(F11:F18)</f>
        <v>509251907553.74994</v>
      </c>
    </row>
    <row r="21" spans="2:6" ht="30.75" customHeight="1" x14ac:dyDescent="0.3">
      <c r="B21" s="201"/>
      <c r="C21" s="201"/>
      <c r="D21" s="201"/>
      <c r="E21" s="201"/>
      <c r="F21" s="201"/>
    </row>
  </sheetData>
  <mergeCells count="14">
    <mergeCell ref="B2:F2"/>
    <mergeCell ref="B5:F5"/>
    <mergeCell ref="B7:F7"/>
    <mergeCell ref="B11:C11"/>
    <mergeCell ref="B3:F3"/>
    <mergeCell ref="D9:F9"/>
    <mergeCell ref="B10:C10"/>
    <mergeCell ref="B16:C16"/>
    <mergeCell ref="B12:C12"/>
    <mergeCell ref="B19:C19"/>
    <mergeCell ref="B21:F21"/>
    <mergeCell ref="B13:C13"/>
    <mergeCell ref="B17:C17"/>
    <mergeCell ref="B18:C18"/>
  </mergeCells>
  <printOptions horizontalCentered="1" verticalCentered="1"/>
  <pageMargins left="0.25" right="0.25" top="0.75" bottom="0.75" header="0.3" footer="0.3"/>
  <pageSetup orientation="landscape" r:id="rId1"/>
  <headerFooter>
    <oddFooter>&amp;L&amp;Z&amp;F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7:AA21"/>
  <sheetViews>
    <sheetView showGridLines="0" zoomScale="90" zoomScaleNormal="90" zoomScaleSheetLayoutView="85" workbookViewId="0">
      <selection activeCell="L26" sqref="L26"/>
    </sheetView>
  </sheetViews>
  <sheetFormatPr baseColWidth="10" defaultColWidth="11" defaultRowHeight="15.75" x14ac:dyDescent="0.25"/>
  <cols>
    <col min="2" max="2" width="3.75" style="34" customWidth="1"/>
    <col min="3" max="3" width="4.75" customWidth="1"/>
    <col min="4" max="4" width="29.625" customWidth="1"/>
    <col min="5" max="5" width="10.75" customWidth="1"/>
    <col min="6" max="6" width="16" customWidth="1"/>
    <col min="7" max="7" width="31.25" customWidth="1"/>
    <col min="8" max="8" width="13.75" hidden="1" customWidth="1"/>
    <col min="9" max="9" width="18.25" hidden="1" customWidth="1"/>
    <col min="10" max="10" width="12.25" customWidth="1"/>
    <col min="11" max="12" width="8.25" customWidth="1"/>
    <col min="13" max="13" width="15.25" customWidth="1"/>
    <col min="14" max="14" width="22" customWidth="1"/>
    <col min="15" max="15" width="10.75" customWidth="1"/>
    <col min="16" max="16" width="17.375" customWidth="1"/>
    <col min="17" max="17" width="12.25" style="39" customWidth="1"/>
    <col min="18" max="18" width="16.25" customWidth="1"/>
    <col min="19" max="19" width="19" bestFit="1" customWidth="1"/>
    <col min="20" max="27" width="19.25" customWidth="1"/>
  </cols>
  <sheetData>
    <row r="7" spans="3:27" ht="18" x14ac:dyDescent="0.25">
      <c r="C7" s="211" t="s">
        <v>59</v>
      </c>
      <c r="D7" s="211"/>
      <c r="E7" s="211"/>
      <c r="F7" s="211"/>
      <c r="G7" s="211"/>
      <c r="H7" s="211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</row>
    <row r="8" spans="3:27" ht="18" x14ac:dyDescent="0.25">
      <c r="C8" s="38" t="s">
        <v>65</v>
      </c>
      <c r="D8" s="38"/>
      <c r="E8" s="38"/>
      <c r="F8" s="38"/>
      <c r="G8" s="38"/>
      <c r="H8" s="38"/>
      <c r="I8" s="38"/>
      <c r="J8" s="38"/>
      <c r="K8" s="43"/>
      <c r="L8" s="43"/>
      <c r="M8" s="43"/>
      <c r="N8" s="43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</row>
    <row r="10" spans="3:27" ht="25.5" x14ac:dyDescent="0.25">
      <c r="C10" s="111"/>
      <c r="D10" s="112" t="s">
        <v>84</v>
      </c>
      <c r="E10" s="113" t="s">
        <v>12</v>
      </c>
      <c r="F10" s="114" t="s">
        <v>10</v>
      </c>
      <c r="G10" s="113" t="s">
        <v>85</v>
      </c>
      <c r="H10" s="113" t="s">
        <v>34</v>
      </c>
      <c r="I10" s="113" t="s">
        <v>86</v>
      </c>
      <c r="J10" s="113" t="s">
        <v>87</v>
      </c>
      <c r="K10" s="113" t="s">
        <v>88</v>
      </c>
      <c r="L10" s="113" t="s">
        <v>11</v>
      </c>
      <c r="M10" s="113" t="s">
        <v>89</v>
      </c>
      <c r="N10" s="113" t="s">
        <v>41</v>
      </c>
      <c r="O10" s="115" t="s">
        <v>90</v>
      </c>
      <c r="P10" s="116" t="s">
        <v>91</v>
      </c>
    </row>
    <row r="11" spans="3:27" ht="16.5" x14ac:dyDescent="0.3">
      <c r="C11" s="117">
        <v>1</v>
      </c>
      <c r="D11" s="118" t="s">
        <v>92</v>
      </c>
      <c r="E11" s="117" t="s">
        <v>93</v>
      </c>
      <c r="F11" s="117" t="s">
        <v>22</v>
      </c>
      <c r="G11" s="117" t="s">
        <v>94</v>
      </c>
      <c r="H11" s="117" t="s">
        <v>35</v>
      </c>
      <c r="I11" s="117">
        <v>2005</v>
      </c>
      <c r="J11" s="117">
        <v>3400</v>
      </c>
      <c r="K11" s="119">
        <v>5</v>
      </c>
      <c r="L11" s="133">
        <v>2005</v>
      </c>
      <c r="M11" s="117">
        <v>1877522</v>
      </c>
      <c r="N11" s="117" t="s">
        <v>95</v>
      </c>
      <c r="O11" s="117">
        <v>9008076</v>
      </c>
      <c r="P11" s="120">
        <v>68300000</v>
      </c>
    </row>
    <row r="12" spans="3:27" ht="16.5" x14ac:dyDescent="0.3">
      <c r="C12" s="117">
        <f>+C11+1</f>
        <v>2</v>
      </c>
      <c r="D12" s="118" t="s">
        <v>96</v>
      </c>
      <c r="E12" s="117" t="s">
        <v>97</v>
      </c>
      <c r="F12" s="117" t="s">
        <v>98</v>
      </c>
      <c r="G12" s="117" t="s">
        <v>99</v>
      </c>
      <c r="H12" s="117" t="s">
        <v>100</v>
      </c>
      <c r="I12" s="117">
        <v>1988</v>
      </c>
      <c r="J12" s="117">
        <v>2300</v>
      </c>
      <c r="K12" s="117">
        <v>5</v>
      </c>
      <c r="L12" s="131">
        <v>1988</v>
      </c>
      <c r="M12" s="117">
        <v>3020001773</v>
      </c>
      <c r="N12" s="117" t="s">
        <v>101</v>
      </c>
      <c r="O12" s="117">
        <v>1621002</v>
      </c>
      <c r="P12" s="120">
        <v>18800000</v>
      </c>
    </row>
    <row r="13" spans="3:27" ht="16.5" x14ac:dyDescent="0.3">
      <c r="C13" s="117">
        <f>+C12+1</f>
        <v>3</v>
      </c>
      <c r="D13" s="118" t="s">
        <v>102</v>
      </c>
      <c r="E13" s="117" t="s">
        <v>103</v>
      </c>
      <c r="F13" s="117" t="s">
        <v>98</v>
      </c>
      <c r="G13" s="117" t="s">
        <v>99</v>
      </c>
      <c r="H13" s="117" t="s">
        <v>100</v>
      </c>
      <c r="I13" s="117">
        <v>1998</v>
      </c>
      <c r="J13" s="117">
        <v>2300</v>
      </c>
      <c r="K13" s="117">
        <v>5</v>
      </c>
      <c r="L13" s="131">
        <v>1998</v>
      </c>
      <c r="M13" s="117">
        <v>543087</v>
      </c>
      <c r="N13" s="117" t="s">
        <v>104</v>
      </c>
      <c r="O13" s="117">
        <v>1621007</v>
      </c>
      <c r="P13" s="120">
        <v>26000000</v>
      </c>
    </row>
    <row r="14" spans="3:27" ht="16.5" x14ac:dyDescent="0.3">
      <c r="C14" s="117">
        <f>+C13+1</f>
        <v>4</v>
      </c>
      <c r="D14" s="118" t="s">
        <v>105</v>
      </c>
      <c r="E14" s="117" t="s">
        <v>106</v>
      </c>
      <c r="F14" s="117" t="s">
        <v>98</v>
      </c>
      <c r="G14" s="117" t="s">
        <v>107</v>
      </c>
      <c r="H14" s="117" t="s">
        <v>35</v>
      </c>
      <c r="I14" s="117">
        <v>1996</v>
      </c>
      <c r="J14" s="117">
        <v>1600</v>
      </c>
      <c r="K14" s="119">
        <v>3</v>
      </c>
      <c r="L14" s="133"/>
      <c r="M14" s="117">
        <v>474056</v>
      </c>
      <c r="N14" s="117" t="s">
        <v>108</v>
      </c>
      <c r="O14" s="117">
        <v>1620058</v>
      </c>
      <c r="P14" s="120">
        <v>26100000</v>
      </c>
    </row>
    <row r="15" spans="3:27" ht="16.5" x14ac:dyDescent="0.3">
      <c r="C15" s="117">
        <f>+C14+1</f>
        <v>5</v>
      </c>
      <c r="D15" s="118" t="s">
        <v>109</v>
      </c>
      <c r="E15" s="117" t="s">
        <v>110</v>
      </c>
      <c r="F15" s="117" t="s">
        <v>98</v>
      </c>
      <c r="G15" s="117" t="s">
        <v>99</v>
      </c>
      <c r="H15" s="117" t="s">
        <v>35</v>
      </c>
      <c r="I15" s="117">
        <v>1996</v>
      </c>
      <c r="J15" s="117">
        <v>1600</v>
      </c>
      <c r="K15" s="119">
        <v>3</v>
      </c>
      <c r="L15" s="133"/>
      <c r="M15" s="117" t="s">
        <v>111</v>
      </c>
      <c r="N15" s="117"/>
      <c r="O15" s="117">
        <v>1620058</v>
      </c>
      <c r="P15" s="120">
        <v>26100000</v>
      </c>
    </row>
    <row r="16" spans="3:27" ht="16.5" x14ac:dyDescent="0.3">
      <c r="C16" s="117">
        <v>6</v>
      </c>
      <c r="D16" s="118" t="s">
        <v>112</v>
      </c>
      <c r="E16" s="117" t="s">
        <v>113</v>
      </c>
      <c r="F16" s="117" t="s">
        <v>22</v>
      </c>
      <c r="G16" s="117" t="s">
        <v>114</v>
      </c>
      <c r="H16" s="117" t="s">
        <v>115</v>
      </c>
      <c r="I16" s="117">
        <v>2006</v>
      </c>
      <c r="J16" s="117">
        <v>2700</v>
      </c>
      <c r="K16" s="117">
        <v>5</v>
      </c>
      <c r="L16" s="131">
        <v>2006</v>
      </c>
      <c r="M16" s="117">
        <v>3408779</v>
      </c>
      <c r="N16" s="117" t="s">
        <v>116</v>
      </c>
      <c r="O16" s="117">
        <v>9021010</v>
      </c>
      <c r="P16" s="120">
        <v>44300000</v>
      </c>
    </row>
    <row r="17" spans="3:16" ht="16.5" x14ac:dyDescent="0.3">
      <c r="C17" s="117">
        <v>7</v>
      </c>
      <c r="D17" s="118" t="s">
        <v>112</v>
      </c>
      <c r="E17" s="117" t="s">
        <v>117</v>
      </c>
      <c r="F17" s="117" t="s">
        <v>22</v>
      </c>
      <c r="G17" s="117" t="s">
        <v>114</v>
      </c>
      <c r="H17" s="117" t="s">
        <v>115</v>
      </c>
      <c r="I17" s="117">
        <v>2006</v>
      </c>
      <c r="J17" s="117">
        <v>2700</v>
      </c>
      <c r="K17" s="117">
        <v>5</v>
      </c>
      <c r="L17" s="131">
        <v>2006</v>
      </c>
      <c r="M17" s="117">
        <v>3418466</v>
      </c>
      <c r="N17" s="117" t="s">
        <v>118</v>
      </c>
      <c r="O17" s="117">
        <v>9021010</v>
      </c>
      <c r="P17" s="120">
        <v>44300000</v>
      </c>
    </row>
    <row r="18" spans="3:16" ht="16.5" x14ac:dyDescent="0.3">
      <c r="C18" s="117">
        <v>8</v>
      </c>
      <c r="D18" s="118" t="s">
        <v>112</v>
      </c>
      <c r="E18" s="117" t="s">
        <v>119</v>
      </c>
      <c r="F18" s="117" t="s">
        <v>120</v>
      </c>
      <c r="G18" s="117" t="s">
        <v>121</v>
      </c>
      <c r="H18" s="117" t="s">
        <v>115</v>
      </c>
      <c r="I18" s="117">
        <v>2018</v>
      </c>
      <c r="J18" s="117">
        <v>2393</v>
      </c>
      <c r="K18" s="117">
        <v>5</v>
      </c>
      <c r="L18" s="131">
        <v>2018</v>
      </c>
      <c r="M18" s="117" t="s">
        <v>122</v>
      </c>
      <c r="N18" s="117" t="s">
        <v>123</v>
      </c>
      <c r="O18" s="117">
        <v>8808032</v>
      </c>
      <c r="P18" s="120">
        <v>69300000</v>
      </c>
    </row>
    <row r="19" spans="3:16" ht="16.5" x14ac:dyDescent="0.3">
      <c r="C19" s="117">
        <v>9</v>
      </c>
      <c r="D19" s="118" t="s">
        <v>112</v>
      </c>
      <c r="E19" s="117" t="s">
        <v>124</v>
      </c>
      <c r="F19" s="117" t="s">
        <v>120</v>
      </c>
      <c r="G19" s="117" t="s">
        <v>121</v>
      </c>
      <c r="H19" s="117" t="s">
        <v>115</v>
      </c>
      <c r="I19" s="117">
        <v>2018</v>
      </c>
      <c r="J19" s="117">
        <v>2393</v>
      </c>
      <c r="K19" s="117">
        <v>5</v>
      </c>
      <c r="L19" s="131">
        <v>2018</v>
      </c>
      <c r="M19" s="117" t="s">
        <v>125</v>
      </c>
      <c r="N19" s="117" t="s">
        <v>126</v>
      </c>
      <c r="O19" s="117">
        <v>8808032</v>
      </c>
      <c r="P19" s="120">
        <v>69300000</v>
      </c>
    </row>
    <row r="20" spans="3:16" ht="16.5" x14ac:dyDescent="0.3">
      <c r="C20" s="117">
        <v>10</v>
      </c>
      <c r="D20" s="118" t="s">
        <v>112</v>
      </c>
      <c r="E20" s="117" t="s">
        <v>127</v>
      </c>
      <c r="F20" s="117" t="s">
        <v>120</v>
      </c>
      <c r="G20" s="117" t="s">
        <v>121</v>
      </c>
      <c r="H20" s="117" t="s">
        <v>115</v>
      </c>
      <c r="I20" s="117">
        <v>2018</v>
      </c>
      <c r="J20" s="117">
        <v>2393</v>
      </c>
      <c r="K20" s="117">
        <v>5</v>
      </c>
      <c r="L20" s="131">
        <v>2018</v>
      </c>
      <c r="M20" s="117" t="s">
        <v>128</v>
      </c>
      <c r="N20" s="117" t="s">
        <v>129</v>
      </c>
      <c r="O20" s="117">
        <v>8808032</v>
      </c>
      <c r="P20" s="120">
        <v>69300000</v>
      </c>
    </row>
    <row r="21" spans="3:16" ht="25.5" customHeight="1" x14ac:dyDescent="0.25">
      <c r="C21" s="212" t="s">
        <v>130</v>
      </c>
      <c r="D21" s="212"/>
      <c r="E21" s="212"/>
      <c r="F21" s="212"/>
      <c r="G21" s="212"/>
      <c r="H21" s="212"/>
      <c r="I21" s="212"/>
      <c r="J21" s="212"/>
      <c r="K21" s="212"/>
      <c r="L21" s="212"/>
      <c r="M21" s="212"/>
      <c r="N21" s="212"/>
      <c r="O21" s="212"/>
      <c r="P21" s="121">
        <f>SUM(P11:P20)</f>
        <v>461800000</v>
      </c>
    </row>
  </sheetData>
  <sortState xmlns:xlrd2="http://schemas.microsoft.com/office/spreadsheetml/2017/richdata2" ref="C8:J84">
    <sortCondition ref="D8:D84"/>
  </sortState>
  <mergeCells count="2">
    <mergeCell ref="C7:H7"/>
    <mergeCell ref="C21:O21"/>
  </mergeCells>
  <pageMargins left="0.7" right="0.7" top="0.75" bottom="0.75" header="0.3" footer="0.3"/>
  <pageSetup scale="4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6:T24"/>
  <sheetViews>
    <sheetView showGridLines="0" zoomScale="90" zoomScaleNormal="90" workbookViewId="0">
      <selection activeCell="J27" sqref="J27"/>
    </sheetView>
  </sheetViews>
  <sheetFormatPr baseColWidth="10" defaultColWidth="6.75" defaultRowHeight="16.5" x14ac:dyDescent="0.3"/>
  <cols>
    <col min="1" max="1" width="3.75" style="36" customWidth="1"/>
    <col min="2" max="2" width="4.75" style="37" customWidth="1"/>
    <col min="3" max="3" width="24.75" style="36" customWidth="1"/>
    <col min="4" max="4" width="10" style="36" customWidth="1"/>
    <col min="5" max="5" width="12.5" style="36" customWidth="1"/>
    <col min="6" max="6" width="25.125" style="36" customWidth="1"/>
    <col min="7" max="7" width="14.5" style="36" customWidth="1"/>
    <col min="8" max="8" width="17.5" style="36" hidden="1" customWidth="1"/>
    <col min="9" max="9" width="8.625" style="36" customWidth="1"/>
    <col min="10" max="10" width="10.125" style="36" customWidth="1"/>
    <col min="11" max="11" width="8.625" style="36" customWidth="1"/>
    <col min="12" max="12" width="9.75" style="36" customWidth="1"/>
    <col min="13" max="13" width="18.25" style="36" customWidth="1"/>
    <col min="14" max="14" width="19.125" style="122" customWidth="1"/>
    <col min="15" max="15" width="22.625" style="124" customWidth="1"/>
    <col min="16" max="16" width="12.75" style="122" customWidth="1"/>
    <col min="17" max="17" width="9.25" style="122" customWidth="1"/>
    <col min="18" max="18" width="10.5" style="36" customWidth="1"/>
    <col min="19" max="19" width="13.75" style="36" hidden="1" customWidth="1"/>
    <col min="20" max="20" width="13.25" style="36" hidden="1" customWidth="1"/>
    <col min="21" max="16384" width="6.75" style="36"/>
  </cols>
  <sheetData>
    <row r="6" spans="2:20" ht="18" x14ac:dyDescent="0.25">
      <c r="B6" s="214" t="s">
        <v>59</v>
      </c>
      <c r="C6" s="214"/>
      <c r="D6" s="214"/>
      <c r="E6" s="214"/>
      <c r="F6" s="214"/>
      <c r="G6" s="214"/>
      <c r="H6" s="214"/>
      <c r="I6" s="214"/>
      <c r="J6" s="214"/>
      <c r="K6" s="214"/>
      <c r="L6" s="214"/>
      <c r="M6" s="214"/>
    </row>
    <row r="7" spans="2:20" ht="18" x14ac:dyDescent="0.25">
      <c r="B7" s="214" t="s">
        <v>64</v>
      </c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</row>
    <row r="8" spans="2:20" x14ac:dyDescent="0.3">
      <c r="B8" s="215" t="s">
        <v>45</v>
      </c>
      <c r="C8" s="215"/>
      <c r="D8" s="215"/>
      <c r="E8" s="215"/>
      <c r="F8" s="215"/>
      <c r="G8" s="215"/>
      <c r="H8" s="215"/>
      <c r="I8" s="215"/>
      <c r="J8" s="215"/>
      <c r="K8" s="215"/>
      <c r="L8" s="215"/>
      <c r="M8" s="215"/>
      <c r="N8" s="215"/>
      <c r="O8" s="215"/>
      <c r="P8" s="215"/>
      <c r="Q8" s="215"/>
      <c r="R8" s="215"/>
      <c r="S8" s="215"/>
      <c r="T8" s="215"/>
    </row>
    <row r="10" spans="2:20" ht="33" x14ac:dyDescent="0.3">
      <c r="B10" s="126"/>
      <c r="C10" s="127" t="s">
        <v>84</v>
      </c>
      <c r="D10" s="128" t="s">
        <v>12</v>
      </c>
      <c r="E10" s="129" t="s">
        <v>10</v>
      </c>
      <c r="F10" s="128" t="s">
        <v>85</v>
      </c>
      <c r="G10" s="128" t="s">
        <v>34</v>
      </c>
      <c r="H10" s="128" t="s">
        <v>86</v>
      </c>
      <c r="I10" s="128" t="s">
        <v>87</v>
      </c>
      <c r="J10" s="128" t="s">
        <v>88</v>
      </c>
      <c r="K10" s="128" t="s">
        <v>11</v>
      </c>
      <c r="L10" s="128" t="s">
        <v>89</v>
      </c>
      <c r="M10" s="128" t="s">
        <v>41</v>
      </c>
      <c r="N10" s="130" t="s">
        <v>133</v>
      </c>
      <c r="O10" s="130" t="s">
        <v>37</v>
      </c>
      <c r="S10" s="216" t="s">
        <v>44</v>
      </c>
      <c r="T10" s="216"/>
    </row>
    <row r="11" spans="2:20" x14ac:dyDescent="0.3">
      <c r="B11" s="131">
        <v>1</v>
      </c>
      <c r="C11" s="132" t="s">
        <v>92</v>
      </c>
      <c r="D11" s="131" t="s">
        <v>93</v>
      </c>
      <c r="E11" s="131" t="s">
        <v>22</v>
      </c>
      <c r="F11" s="131" t="s">
        <v>94</v>
      </c>
      <c r="G11" s="131" t="s">
        <v>35</v>
      </c>
      <c r="H11" s="131">
        <v>2005</v>
      </c>
      <c r="I11" s="131">
        <v>3400</v>
      </c>
      <c r="J11" s="133">
        <v>5</v>
      </c>
      <c r="K11" s="133">
        <v>2005</v>
      </c>
      <c r="L11" s="131">
        <v>1877522</v>
      </c>
      <c r="M11" s="131" t="s">
        <v>95</v>
      </c>
      <c r="N11" s="134">
        <v>1274000</v>
      </c>
      <c r="O11" s="135">
        <v>46432</v>
      </c>
      <c r="P11" s="123"/>
      <c r="Q11" s="123"/>
    </row>
    <row r="12" spans="2:20" x14ac:dyDescent="0.3">
      <c r="B12" s="131">
        <f>+B11+1</f>
        <v>2</v>
      </c>
      <c r="C12" s="132" t="s">
        <v>96</v>
      </c>
      <c r="D12" s="131" t="s">
        <v>97</v>
      </c>
      <c r="E12" s="131" t="s">
        <v>98</v>
      </c>
      <c r="F12" s="131" t="s">
        <v>99</v>
      </c>
      <c r="G12" s="131" t="s">
        <v>100</v>
      </c>
      <c r="H12" s="131">
        <v>1988</v>
      </c>
      <c r="I12" s="131">
        <v>2300</v>
      </c>
      <c r="J12" s="131">
        <v>5</v>
      </c>
      <c r="K12" s="131">
        <v>1988</v>
      </c>
      <c r="L12" s="131">
        <v>3020001773</v>
      </c>
      <c r="M12" s="131" t="s">
        <v>101</v>
      </c>
      <c r="N12" s="134">
        <v>1121400</v>
      </c>
      <c r="O12" s="135">
        <v>46487</v>
      </c>
      <c r="P12" s="123"/>
      <c r="Q12" s="123"/>
    </row>
    <row r="13" spans="2:20" x14ac:dyDescent="0.3">
      <c r="B13" s="131">
        <f>+B12+1</f>
        <v>3</v>
      </c>
      <c r="C13" s="132" t="s">
        <v>102</v>
      </c>
      <c r="D13" s="131" t="s">
        <v>103</v>
      </c>
      <c r="E13" s="131" t="s">
        <v>98</v>
      </c>
      <c r="F13" s="131" t="s">
        <v>99</v>
      </c>
      <c r="G13" s="131" t="s">
        <v>100</v>
      </c>
      <c r="H13" s="131">
        <v>1998</v>
      </c>
      <c r="I13" s="131">
        <v>2300</v>
      </c>
      <c r="J13" s="131">
        <v>5</v>
      </c>
      <c r="K13" s="131">
        <v>1998</v>
      </c>
      <c r="L13" s="131">
        <v>543087</v>
      </c>
      <c r="M13" s="131" t="s">
        <v>104</v>
      </c>
      <c r="N13" s="134">
        <v>1121400</v>
      </c>
      <c r="O13" s="135">
        <v>46423</v>
      </c>
      <c r="P13" s="123"/>
      <c r="Q13" s="123"/>
    </row>
    <row r="14" spans="2:20" x14ac:dyDescent="0.3">
      <c r="B14" s="131">
        <f>+B13+1</f>
        <v>4</v>
      </c>
      <c r="C14" s="132" t="s">
        <v>105</v>
      </c>
      <c r="D14" s="131" t="s">
        <v>106</v>
      </c>
      <c r="E14" s="131" t="s">
        <v>98</v>
      </c>
      <c r="F14" s="131" t="s">
        <v>107</v>
      </c>
      <c r="G14" s="131" t="s">
        <v>35</v>
      </c>
      <c r="H14" s="131">
        <v>1996</v>
      </c>
      <c r="I14" s="131">
        <v>1600</v>
      </c>
      <c r="J14" s="133">
        <v>3</v>
      </c>
      <c r="K14" s="133"/>
      <c r="L14" s="131">
        <v>474056</v>
      </c>
      <c r="M14" s="131" t="s">
        <v>108</v>
      </c>
      <c r="N14" s="134">
        <v>0</v>
      </c>
      <c r="O14" s="135" t="s">
        <v>131</v>
      </c>
      <c r="P14" s="123"/>
      <c r="Q14" s="123"/>
    </row>
    <row r="15" spans="2:20" x14ac:dyDescent="0.3">
      <c r="B15" s="131">
        <f>+B14+1</f>
        <v>5</v>
      </c>
      <c r="C15" s="132" t="s">
        <v>109</v>
      </c>
      <c r="D15" s="131" t="s">
        <v>110</v>
      </c>
      <c r="E15" s="131" t="s">
        <v>98</v>
      </c>
      <c r="F15" s="131" t="s">
        <v>99</v>
      </c>
      <c r="G15" s="131" t="s">
        <v>35</v>
      </c>
      <c r="H15" s="131">
        <v>1996</v>
      </c>
      <c r="I15" s="131">
        <v>1600</v>
      </c>
      <c r="J15" s="133">
        <v>3</v>
      </c>
      <c r="K15" s="133"/>
      <c r="L15" s="131" t="s">
        <v>111</v>
      </c>
      <c r="M15" s="131"/>
      <c r="N15" s="134">
        <v>0</v>
      </c>
      <c r="O15" s="135" t="s">
        <v>132</v>
      </c>
      <c r="P15" s="123"/>
      <c r="Q15" s="123"/>
    </row>
    <row r="16" spans="2:20" x14ac:dyDescent="0.3">
      <c r="B16" s="131">
        <v>6</v>
      </c>
      <c r="C16" s="132" t="s">
        <v>112</v>
      </c>
      <c r="D16" s="131" t="s">
        <v>113</v>
      </c>
      <c r="E16" s="131" t="s">
        <v>22</v>
      </c>
      <c r="F16" s="131" t="s">
        <v>114</v>
      </c>
      <c r="G16" s="131" t="s">
        <v>115</v>
      </c>
      <c r="H16" s="131">
        <v>2006</v>
      </c>
      <c r="I16" s="131">
        <v>2700</v>
      </c>
      <c r="J16" s="131">
        <v>5</v>
      </c>
      <c r="K16" s="131">
        <v>2006</v>
      </c>
      <c r="L16" s="131">
        <v>3408779</v>
      </c>
      <c r="M16" s="131" t="s">
        <v>116</v>
      </c>
      <c r="N16" s="134">
        <v>1274000</v>
      </c>
      <c r="O16" s="135">
        <v>46718</v>
      </c>
      <c r="P16" s="123"/>
      <c r="Q16" s="123"/>
    </row>
    <row r="17" spans="2:17" x14ac:dyDescent="0.3">
      <c r="B17" s="131">
        <v>7</v>
      </c>
      <c r="C17" s="132" t="s">
        <v>112</v>
      </c>
      <c r="D17" s="131" t="s">
        <v>117</v>
      </c>
      <c r="E17" s="131" t="s">
        <v>22</v>
      </c>
      <c r="F17" s="131" t="s">
        <v>114</v>
      </c>
      <c r="G17" s="131" t="s">
        <v>115</v>
      </c>
      <c r="H17" s="131">
        <v>2006</v>
      </c>
      <c r="I17" s="131">
        <v>2700</v>
      </c>
      <c r="J17" s="131">
        <v>5</v>
      </c>
      <c r="K17" s="131">
        <v>2006</v>
      </c>
      <c r="L17" s="131">
        <v>3418466</v>
      </c>
      <c r="M17" s="131" t="s">
        <v>118</v>
      </c>
      <c r="N17" s="134">
        <v>1274000</v>
      </c>
      <c r="O17" s="135">
        <v>46718</v>
      </c>
      <c r="P17" s="123"/>
      <c r="Q17" s="123"/>
    </row>
    <row r="18" spans="2:17" x14ac:dyDescent="0.3">
      <c r="B18" s="131">
        <v>8</v>
      </c>
      <c r="C18" s="132" t="s">
        <v>112</v>
      </c>
      <c r="D18" s="131" t="s">
        <v>119</v>
      </c>
      <c r="E18" s="131" t="s">
        <v>120</v>
      </c>
      <c r="F18" s="131" t="s">
        <v>121</v>
      </c>
      <c r="G18" s="131" t="s">
        <v>115</v>
      </c>
      <c r="H18" s="131">
        <v>2018</v>
      </c>
      <c r="I18" s="131">
        <v>2393</v>
      </c>
      <c r="J18" s="131">
        <v>5</v>
      </c>
      <c r="K18" s="131">
        <v>2018</v>
      </c>
      <c r="L18" s="131" t="s">
        <v>122</v>
      </c>
      <c r="M18" s="131" t="s">
        <v>123</v>
      </c>
      <c r="N18" s="134">
        <v>946600</v>
      </c>
      <c r="O18" s="135">
        <v>46272</v>
      </c>
      <c r="P18" s="123"/>
      <c r="Q18" s="123"/>
    </row>
    <row r="19" spans="2:17" x14ac:dyDescent="0.3">
      <c r="B19" s="131">
        <v>9</v>
      </c>
      <c r="C19" s="132" t="s">
        <v>112</v>
      </c>
      <c r="D19" s="131" t="s">
        <v>124</v>
      </c>
      <c r="E19" s="131" t="s">
        <v>120</v>
      </c>
      <c r="F19" s="131" t="s">
        <v>121</v>
      </c>
      <c r="G19" s="131" t="s">
        <v>115</v>
      </c>
      <c r="H19" s="131">
        <v>2018</v>
      </c>
      <c r="I19" s="131">
        <v>2393</v>
      </c>
      <c r="J19" s="131">
        <v>5</v>
      </c>
      <c r="K19" s="131">
        <v>2018</v>
      </c>
      <c r="L19" s="131" t="s">
        <v>125</v>
      </c>
      <c r="M19" s="131" t="s">
        <v>126</v>
      </c>
      <c r="N19" s="134">
        <v>946600</v>
      </c>
      <c r="O19" s="135">
        <v>46277</v>
      </c>
      <c r="P19" s="123"/>
      <c r="Q19" s="123"/>
    </row>
    <row r="20" spans="2:17" x14ac:dyDescent="0.3">
      <c r="B20" s="131">
        <v>10</v>
      </c>
      <c r="C20" s="132" t="s">
        <v>112</v>
      </c>
      <c r="D20" s="131" t="s">
        <v>127</v>
      </c>
      <c r="E20" s="131" t="s">
        <v>120</v>
      </c>
      <c r="F20" s="131" t="s">
        <v>121</v>
      </c>
      <c r="G20" s="131" t="s">
        <v>115</v>
      </c>
      <c r="H20" s="131">
        <v>2018</v>
      </c>
      <c r="I20" s="131">
        <v>2393</v>
      </c>
      <c r="J20" s="131">
        <v>5</v>
      </c>
      <c r="K20" s="131">
        <v>2018</v>
      </c>
      <c r="L20" s="131" t="s">
        <v>128</v>
      </c>
      <c r="M20" s="131" t="s">
        <v>129</v>
      </c>
      <c r="N20" s="134">
        <v>946600</v>
      </c>
      <c r="O20" s="135">
        <v>46272</v>
      </c>
      <c r="P20" s="123"/>
      <c r="Q20" s="123"/>
    </row>
    <row r="21" spans="2:17" ht="26.25" customHeight="1" x14ac:dyDescent="0.3">
      <c r="B21" s="213" t="s">
        <v>170</v>
      </c>
      <c r="C21" s="213"/>
      <c r="D21" s="213"/>
      <c r="E21" s="213"/>
      <c r="F21" s="213"/>
      <c r="G21" s="213"/>
      <c r="H21" s="213"/>
      <c r="I21" s="213"/>
      <c r="J21" s="213"/>
      <c r="K21" s="213"/>
      <c r="L21" s="213"/>
      <c r="M21" s="213"/>
      <c r="N21" s="137">
        <f>SUM(N11:N20)</f>
        <v>8904600</v>
      </c>
      <c r="O21" s="136"/>
      <c r="P21" s="123"/>
      <c r="Q21" s="123"/>
    </row>
    <row r="22" spans="2:17" x14ac:dyDescent="0.3">
      <c r="N22" s="138">
        <f>N21*1.1</f>
        <v>9795060</v>
      </c>
      <c r="O22" s="125"/>
      <c r="P22" s="123"/>
      <c r="Q22" s="123"/>
    </row>
    <row r="23" spans="2:17" x14ac:dyDescent="0.3">
      <c r="N23" s="123"/>
      <c r="O23" s="125"/>
      <c r="P23" s="123"/>
      <c r="Q23" s="123"/>
    </row>
    <row r="24" spans="2:17" x14ac:dyDescent="0.3">
      <c r="N24" s="123"/>
      <c r="O24" s="125"/>
      <c r="P24" s="123"/>
      <c r="Q24" s="123"/>
    </row>
  </sheetData>
  <mergeCells count="5">
    <mergeCell ref="B21:M21"/>
    <mergeCell ref="B6:M6"/>
    <mergeCell ref="B7:M7"/>
    <mergeCell ref="B8:T8"/>
    <mergeCell ref="S10:T10"/>
  </mergeCells>
  <phoneticPr fontId="80" type="noConversion"/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ESTUDIO DE MERCADO</vt:lpstr>
      <vt:lpstr>TASAS PROMEDIO</vt:lpstr>
      <vt:lpstr>RELACION TRDM</vt:lpstr>
      <vt:lpstr>AUTOMOVILES</vt:lpstr>
      <vt:lpstr>RELACION SOAT</vt:lpstr>
      <vt:lpstr>AUTOMOVILES!Área_de_impresión</vt:lpstr>
      <vt:lpstr>'ESTUDIO DE MERCADO'!Área_de_impresión</vt:lpstr>
      <vt:lpstr>'RELACION TRDM'!Área_de_impresión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Rene Ochoa Barbosa</dc:creator>
  <cp:lastModifiedBy>Yenny Rodríguez</cp:lastModifiedBy>
  <cp:lastPrinted>2023-03-15T19:42:03Z</cp:lastPrinted>
  <dcterms:created xsi:type="dcterms:W3CDTF">2019-03-31T15:38:58Z</dcterms:created>
  <dcterms:modified xsi:type="dcterms:W3CDTF">2026-05-12T14:52:59Z</dcterms:modified>
</cp:coreProperties>
</file>