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EMPRESA\DOCUMENTOS KAC INGENIERIAS S.A.S\PROCESOS DE CONTRATACION LEY 80\2026\ANTIOQUIA\2. IU PASCUAL BRAVO\SUBIR PDF\"/>
    </mc:Choice>
  </mc:AlternateContent>
  <xr:revisionPtr revIDLastSave="0" documentId="8_{BE80A5B1-4C46-4C22-9CD6-8B218EE98ED0}" xr6:coauthVersionLast="47" xr6:coauthVersionMax="47" xr10:uidLastSave="{00000000-0000-0000-0000-000000000000}"/>
  <bookViews>
    <workbookView xWindow="28680" yWindow="-120" windowWidth="29040" windowHeight="15720" xr2:uid="{DD2CC27D-61BF-4191-A2C3-DCB64FD6772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8" i="1" l="1"/>
  <c r="L31" i="1"/>
  <c r="K31" i="1"/>
  <c r="K30" i="1"/>
  <c r="H30" i="1"/>
  <c r="J30" i="1" s="1"/>
  <c r="K29" i="1"/>
  <c r="H29" i="1"/>
  <c r="I29" i="1" s="1"/>
  <c r="K28" i="1"/>
  <c r="H28" i="1"/>
  <c r="I28" i="1" s="1"/>
  <c r="K27" i="1"/>
  <c r="H27" i="1"/>
  <c r="J27" i="1" s="1"/>
  <c r="K26" i="1"/>
  <c r="H26" i="1"/>
  <c r="J26" i="1" s="1"/>
  <c r="K25" i="1"/>
  <c r="H25" i="1"/>
  <c r="J25" i="1" s="1"/>
  <c r="K24" i="1"/>
  <c r="H24" i="1"/>
  <c r="I24" i="1" s="1"/>
  <c r="K23" i="1"/>
  <c r="H23" i="1"/>
  <c r="I23" i="1" s="1"/>
  <c r="K22" i="1"/>
  <c r="L22" i="1" s="1"/>
  <c r="J22" i="1"/>
  <c r="I22" i="1"/>
  <c r="H22" i="1"/>
  <c r="K21" i="1"/>
  <c r="H21" i="1"/>
  <c r="I21" i="1" s="1"/>
  <c r="K20" i="1"/>
  <c r="H20" i="1"/>
  <c r="I20" i="1" s="1"/>
  <c r="K19" i="1"/>
  <c r="L19" i="1" s="1"/>
  <c r="J19" i="1"/>
  <c r="I19" i="1"/>
  <c r="H19" i="1"/>
  <c r="K18" i="1"/>
  <c r="H18" i="1"/>
  <c r="I18" i="1" s="1"/>
  <c r="K17" i="1"/>
  <c r="H17" i="1"/>
  <c r="I17" i="1" s="1"/>
  <c r="K16" i="1"/>
  <c r="H16" i="1"/>
  <c r="I16" i="1" s="1"/>
  <c r="K15" i="1"/>
  <c r="H15" i="1"/>
  <c r="J15" i="1" s="1"/>
  <c r="L15" i="1" s="1"/>
  <c r="K14" i="1"/>
  <c r="H14" i="1"/>
  <c r="J14" i="1" s="1"/>
  <c r="L26" i="1" l="1"/>
  <c r="L20" i="1"/>
  <c r="L27" i="1"/>
  <c r="L21" i="1"/>
  <c r="L24" i="1"/>
  <c r="L25" i="1"/>
  <c r="L30" i="1"/>
  <c r="I26" i="1"/>
  <c r="J16" i="1"/>
  <c r="J31" i="1" s="1"/>
  <c r="J29" i="1"/>
  <c r="L29" i="1" s="1"/>
  <c r="J20" i="1"/>
  <c r="I14" i="1"/>
  <c r="J24" i="1"/>
  <c r="I27" i="1"/>
  <c r="J21" i="1"/>
  <c r="H31" i="1"/>
  <c r="J23" i="1"/>
  <c r="L23" i="1" s="1"/>
  <c r="J17" i="1"/>
  <c r="L17" i="1" s="1"/>
  <c r="I30" i="1"/>
  <c r="L14" i="1"/>
  <c r="I15" i="1"/>
  <c r="J18" i="1"/>
  <c r="I25" i="1"/>
  <c r="J28" i="1"/>
  <c r="L28" i="1" s="1"/>
  <c r="L16" i="1" l="1"/>
  <c r="I31" i="1"/>
</calcChain>
</file>

<file path=xl/sharedStrings.xml><?xml version="1.0" encoding="utf-8"?>
<sst xmlns="http://schemas.openxmlformats.org/spreadsheetml/2006/main" count="80" uniqueCount="65">
  <si>
    <t xml:space="preserve">
PROPUESTA ECONÓMICA
RECUERDE NO EXCEDER EL PRESUPUESTO OFICIAL POR ITEM NI EL PRESUPUESTO OFICIAL TOTAL Y RECUERDE NO MODIFICAR ESTE FORMATO, SO PENA DE RECHAZO DE LA PROPUESTA
</t>
  </si>
  <si>
    <t>OBJETO:</t>
  </si>
  <si>
    <t>Servicio de mantenimiento preventivo y correctivo incluyendo los repuestos, para las máquinas de coser del Laboratorio de Confección Básica y Avanzada de la Institución Universitaria Pascual Bravo.</t>
  </si>
  <si>
    <t>PRESUPUESTO OFICIAL</t>
  </si>
  <si>
    <t>N° PROCESO:</t>
  </si>
  <si>
    <t>027 DE 2026</t>
  </si>
  <si>
    <t>$ 22.963.471, IVA INCLUIDO.</t>
  </si>
  <si>
    <t>PROVEEDOR:</t>
  </si>
  <si>
    <t>KAC INGENIERIAS S.A.S</t>
  </si>
  <si>
    <t>NIT:</t>
  </si>
  <si>
    <t>901797064-1</t>
  </si>
  <si>
    <t>NOMBRE REPRESENTATE LEGAL:</t>
  </si>
  <si>
    <t>KAREN MARGARITA ALTAMAR CARVAJAL</t>
  </si>
  <si>
    <t>CONTACTO:</t>
  </si>
  <si>
    <t>3003586979 - 3003586981</t>
  </si>
  <si>
    <t>C.C.</t>
  </si>
  <si>
    <t xml:space="preserve">CORREO ELECTRÓNICO: </t>
  </si>
  <si>
    <t>kacingenierias@gmail.com</t>
  </si>
  <si>
    <t>TELÉFONO FIJO Y/O CELULAR:</t>
  </si>
  <si>
    <t>605 - 3006243</t>
  </si>
  <si>
    <t>REGIMEN AL CUAL PERTENECE:</t>
  </si>
  <si>
    <t xml:space="preserve">  RESPONSABLE DE IVA _SI_   </t>
  </si>
  <si>
    <t xml:space="preserve">NO RESPONSABLE DE IVA ______ </t>
  </si>
  <si>
    <t>OTRO_______ CUAL:</t>
  </si>
  <si>
    <t>ÍTEM</t>
  </si>
  <si>
    <r>
      <t xml:space="preserve">DESCRIPCIÓN
</t>
    </r>
    <r>
      <rPr>
        <b/>
        <i/>
        <sz val="12"/>
        <rFont val="Arial"/>
        <family val="2"/>
      </rPr>
      <t>(Ver detalle en ficha técnica publicada por la entidad)</t>
    </r>
  </si>
  <si>
    <t>UNIDAD DE MANEJO</t>
  </si>
  <si>
    <t>CANTIDAD</t>
  </si>
  <si>
    <t>PROPUESTA ECONÓMICA</t>
  </si>
  <si>
    <t>PRECIO TECHO ESTABLECIDO VALOR UNITARIO  ANTES DE IVA</t>
  </si>
  <si>
    <r>
      <t xml:space="preserve">VALOR UNITARIO ANTES DE IVA 
</t>
    </r>
    <r>
      <rPr>
        <b/>
        <i/>
        <sz val="12"/>
        <rFont val="Arial"/>
        <family val="2"/>
      </rPr>
      <t>(digite los valores sin puntos ni comas)</t>
    </r>
  </si>
  <si>
    <t>%
IVA</t>
  </si>
  <si>
    <t>VALOR IVA</t>
  </si>
  <si>
    <t xml:space="preserve">VALOR UNITARIO 
IVA INCLUIDO </t>
  </si>
  <si>
    <t>VALOR 
TOTAL IVA</t>
  </si>
  <si>
    <t>SUBTOTAL</t>
  </si>
  <si>
    <t>VALOR TOTAL INCLUIDO IVA</t>
  </si>
  <si>
    <t xml:space="preserve">MANTENIMIENTO PREVENTIVO DE 26 MÁQUINAS PLANAS
●	3 máquinas mecánicas ZOJE de Referencia ZJ87700, 
●	6 máquinas mecánicas MLS de Referencia MLS-8700H, 
●	10 máquinas mecatrónicas KANSEW de Referencia KS-8800D)
●	4 máquinas mecánicas BROTHER de Ref. SL-755-3A, 
●	3 máquinas mecánicas JUKI de Referencia DD2-8300 
UN MANTENIMIENTO POR MÁQUINA.
Incluye limpieza del cabezote, limpieza del motor, de mueble y herraje y ajustes de porta conos, pedal, banda, rodillero y de puntadas; - Revisión y ajuste de barra del prensatela, aguja y gancho; - Revisión de niveles de aceite y cambio, dejar cada máquina con el nivel adecuado de aceite (Incluye el aceite.)
</t>
  </si>
  <si>
    <t>Unidad</t>
  </si>
  <si>
    <t>MANTENIMIENTO CORRECTIVO Y PREVENTIVO DE 1 MÁQUINA PLANA MECÁNICA 
Marca BROTHER de Ref. SL-755- 3A, 
Incluye
Cambio de la barra de soporte de la aguja y cambio de motor ahorrador de energía. (Incluye repuestos) (Incluye limpieza del cabezote, limpieza del motor, de mueble y herraje y ajustes de porta conos, pedal, banda, rodillero y de puntadas; - Revisión y ajuste de barra de prénsatela, aguja y gancho; - Revisión de niveles de aceite y cambio, dejar cada máquina con el nivel adecuado de aceite, (Incluye el aceite)</t>
  </si>
  <si>
    <t>MANTENIMIENTO CORRECTIVO Y PREVENTIVO DE 1 MÁQUINA FILETEADORA  
Marca ZOJE de Referencia ZJ757A- 516M2-35 
Incluye
Cambio de looper de puntada de seguridad y Cambio de motor ahorrador de energía (Incluye repuestos) (- Incluye limpieza del cabezote, limpieza del motor, herrajes; - Revisión de corte de cuchillas y cambio; -Ajustes de puntadas, barra de aguja y loopers; -Limpiar rebabas o asperezas de los loopers si fuese necesario; -Ajuste de pedal y rodillero; - Revisión de niveles de aceite y cambio, dejar cada máquina con el nivel adecuado de aceite (Incluye el aceite).</t>
  </si>
  <si>
    <t>MANTENIMIENTO PREVENTIVO DE 7 MÁQUINAS FILETEADORAS: 
●	1 máquina SIRUBA de Referencia 737F-504M2-04,
●	2 máquinas PEGASUS de Referencia M832-30, 
●	3 máquinas KANSEW de Referencia KS757FD, 
●	1 máquina ZOJE de Referencia ZJ757A-516M2-35) 
UN MANTENIMIENTO POR MÁQUINA. 
Incluye limpieza del cabezote, limpieza del motor, herrajes; -Revisión de corte de cuchillas y cambio; Ajustes de puntadas, barra de aguja y loopers; Limpiar rebabas o asperezas de los loopers si fuese necesario; - Ajuste de pedal y rodillero; - Revisión de niveles de aceite y cambio, dejar cada máquina con el nivel adecuado de aceite, (Incluye el aceite).</t>
  </si>
  <si>
    <t>MANTENIMIENTO PREVENTIVO DE 2 MÁQUINAS PLANAS DOS AGUJAS MARCAS: KANSEW SPECIAL REF. KS8720D Y ZOJE REF. ZJ8420A 
Incluye 
limpieza del cabezote, limpieza del motor, herraje y ajustes de puntadas, de pedal, rodillero, de porta conos y banda) Revisión de niveles de aceite y cambio, dejar cada máquina con el nivel adecuado de aceite, (Incluye el aceite).</t>
  </si>
  <si>
    <t>MANTENIMIENTO PREVENTIVO DE 6 MÁQUINAS RECUBRIDORAS
●	3 máquinas KANSAI de Referencia W-8103-F
●	2 máquinas ZOJE de Referencia ZJW562-2 
●	1 máquina WILCOX de Referencia W- 562 03DC) 
UN MANTENIMIENTO POR MÁQUINA
Incluye
limpieza del cabezote, limpieza del motor, herraje y ajustes de puntadas, de pedal, rodillero, de porta conos y banda) Revisión de niveles de aceite y cambio, dejar cada máquina con el nivel adecuado de aceite, (Incluye el aceite).</t>
  </si>
  <si>
    <t>MANTENIMIENTO PREVENTIVO DE UNA OJALADORA DE MARCA MLS DE REFERENCIA MLS-782
Incluye
limpieza del cabezote, limpieza del motor, herraje y ajustes de puntadas, de pedal, rodillero, de porta conos y banda) Revisión de niveles de aceite y cambio, dejar cada máquina con el nivel adecuado de aceite, (Incluye el aceite).</t>
  </si>
  <si>
    <t xml:space="preserve">
MANTENIMIENTO PREVENTIVO DE UNA BORDADORA JANOME FAMILIAR DE REFERENCIA MC500E 
Incluye
(Calibración de los servomotores o motores principales de ejes X y Y, Ajustes y limpieza del pantógrafo interna y externamente, Cambio de grasas mecánicas, Limpieza interna del monitor y puertos, calibración de los tiempos y gancho)
</t>
  </si>
  <si>
    <t>MANTENIMIENTO PREVENTIVO DE DOS MÁQUINAS RESORTADORAS GEMSY, DE REFERENCIA GEM 500 B-05
Incluye
limpieza del cabezote, limpieza del motor, herraje y ajustes de puntadas, de pedal, rodillero, de porta conos y banda) Revisión de niveles de aceite y cambio, dejar cada máquina con el nivel adecuado de aceite, (Incluye el aceite).</t>
  </si>
  <si>
    <t xml:space="preserve">
MANTENIMIENTO PREVENTIVO DE UNA BOTONADORA
TYPICAL, DE REFERENCIA GT690DA 
Incluye
limpieza del cabezote, limpieza del motor, herraje y ajustes de puntadas, de pedal, rodillero, de porta conos y banda) Revisión de niveles de aceite y cambio, dejar cada máquina con el nivel adecuado de aceite, (Incluye el aceite).
</t>
  </si>
  <si>
    <t>MANTENIMIENTO PREVENTIVO DE UNA CERRADORA DE CODO, DE MARCA MLS DE REFERENCIA MLS- 927PS 
Incluye 
limpieza interna del cabezote, (Incluye limpieza del cabezote, limpieza del motor, herraje y ajustes de puntadas, de pedal, rodillero, de porta conos y banda) Revisión de niveles de aceite y cambio, dejar cada máquina con el nivel adecuado de aceite, (Incluye el aceite).</t>
  </si>
  <si>
    <t>MANTENIMIENTO PREVENTIVO DE UNA PRETINADORA, MARCA MLS DE REFERENCIA 1508-P 
Incluye
limpieza del cabezote, limpieza del motor, herraje y ajustes de puntadas, de pedal, rodillero, de porta conos y banda) Revisión de niveles de aceite y cambio, dejar cada máquina con el nivel adecuado de aceite, (Incluye el aceite).</t>
  </si>
  <si>
    <t>MANTENIMIENTO PREVENTIVO DE UNA ZIGZADORA / TRIPLE MARCA GEMSY, REFERENCIA. GEM 2284N 
Incluye 
limpieza del cabezote, limpieza del motor, herraje y ajustes de puntadas, de pedal, rodillero, de porta conos y banda) Revisión de niveles de aceite y cambio, dejar cada máquina con el nivel adecuado de aceite, (Incluye el aceite).</t>
  </si>
  <si>
    <t>MANTENIMIENTO CORRECTIVO Y PREVENTIVO DE UNA MAQUINA MECATRÓNICA DE POSTE PARA MARROQUINERÍA MARCA KANSEW DE REFERENCIA. KS2820D 
La máquina requiere cambio de motor 
(Incluye motor) (Incluye limpieza del cabezote, limpieza del motor, herraje y ajustes de puntadas, de pedal, rodillero, de porta conos y banda)</t>
  </si>
  <si>
    <t>MANTENIMIENTO PREVENTIVO Y CORRECTIVO DE UNA MAQUINA
ZIGZAG 20U MARCA WILCOX DE REFERENCIA W-20U53,
Daño en la canastilla 
(Incluye repuesto) (Incluye limpieza del cabezote, limpieza del motor, herraje y ajustes de puntadas, de pedal, rodillero, de porta conos y banda) Revisión de niveles de aceite y cambio, dejar cada máquina con el nivel adecuado de aceite, (Incluye el aceite).</t>
  </si>
  <si>
    <t>MANTENIMIENTO PREVENTIVO DE UNA MÁQUINA DE TRIPLE TRANSPORTE MARCA TYPICAL DE REFERENCIA GC0617D 
Incluye
limpieza del cabezote, limpieza del motor, herraje y ajustes de puntadas, de pedal, rodillero, de porta conos y banda) Revisión de niveles de aceite y cambio, dejar cada máquina con el nivel adecuado de aceite, (Incluye
el aceite).</t>
  </si>
  <si>
    <t>BOLSA DE REPUESTO **</t>
  </si>
  <si>
    <t>Global</t>
  </si>
  <si>
    <t>TOTALES</t>
  </si>
  <si>
    <r>
      <t xml:space="preserve">El contrato se adjudicará por el valor total </t>
    </r>
    <r>
      <rPr>
        <sz val="12"/>
        <color rgb="FFFF0000"/>
        <rFont val="Arial"/>
        <family val="2"/>
      </rPr>
      <t>de la propuesta ganadora</t>
    </r>
  </si>
  <si>
    <r>
      <t>El proponente deberá responder en la plataforma SECOP II al ítem “</t>
    </r>
    <r>
      <rPr>
        <b/>
        <i/>
        <sz val="12"/>
        <rFont val="Arial"/>
        <family val="2"/>
      </rPr>
      <t>Lista de artículos”</t>
    </r>
    <r>
      <rPr>
        <sz val="12"/>
        <rFont val="Arial"/>
        <family val="2"/>
      </rPr>
      <t xml:space="preserve"> poniendo </t>
    </r>
    <r>
      <rPr>
        <sz val="12"/>
        <color rgb="FFFF0000"/>
        <rFont val="Arial"/>
        <family val="2"/>
      </rPr>
      <t>el valor total de su oferta incluyendo impuestos</t>
    </r>
  </si>
  <si>
    <r>
      <t xml:space="preserve">En el </t>
    </r>
    <r>
      <rPr>
        <b/>
        <sz val="12"/>
        <rFont val="Arial"/>
        <family val="2"/>
      </rPr>
      <t>"Anexo - propuesta económica"</t>
    </r>
    <r>
      <rPr>
        <sz val="12"/>
        <rFont val="Arial"/>
        <family val="2"/>
      </rPr>
      <t xml:space="preserve"> la propuesta deberá ser presentada en precios unitarios en cada artículo</t>
    </r>
  </si>
  <si>
    <t>El menor valor propuesto, respecto del valor unitario será, en principio, el factor determinante entre los proponentes para elegir el contratista, sin perjuicio del cumplimiento de los requisitos habilitantes.</t>
  </si>
  <si>
    <t xml:space="preserve">La ejecución del presupuesto será destinada por la unidad ejecutora. El valor para cada artículo indicado por el proponente ganador en el "Anexo - propuesta económica" será la base de liquidación para los pagos. </t>
  </si>
  <si>
    <t>En caso de no utilizarse todo el recurso económico disponible, al terminar el plazo de ejecución, se liquidará el contrato con el saldo a favor de la Institución Universitaria Pascual Bravo.</t>
  </si>
  <si>
    <t>Firma del Representante Legal y sello de la empresa</t>
  </si>
  <si>
    <t>En constancia, se firma en Barranquilla, a los 27 días del mes de Mayo de 2026.
Atentamente,                                       
Karen Margarita Altamar Carvajal
C.C. No. 1.129.580.406 DE BARRANQUILLA
Representante Legal
KAC INGENIERIAS S.A.S
NIT 901797064-1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</si>
</sst>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_);[Red]\(&quot;$&quot;\ #,##0\)"/>
    <numFmt numFmtId="165" formatCode="&quot;$&quot;\ #,##0"/>
  </numFmts>
  <fonts count="1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Arial"/>
    </font>
    <font>
      <sz val="12"/>
      <name val="Arial"/>
      <family val="2"/>
    </font>
    <font>
      <sz val="16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3"/>
      <name val="Arial"/>
      <family val="2"/>
    </font>
    <font>
      <sz val="12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4" fillId="0" borderId="0"/>
    <xf numFmtId="9" fontId="11" fillId="0" borderId="0" applyFont="0" applyFill="0" applyBorder="0" applyAlignment="0" applyProtection="0"/>
  </cellStyleXfs>
  <cellXfs count="89">
    <xf numFmtId="0" fontId="0" fillId="0" borderId="0" xfId="0"/>
    <xf numFmtId="0" fontId="3" fillId="0" borderId="3" xfId="2" applyFont="1" applyFill="1" applyBorder="1" applyAlignment="1" applyProtection="1">
      <alignment horizontal="center" vertical="center" wrapText="1"/>
    </xf>
    <xf numFmtId="0" fontId="5" fillId="0" borderId="0" xfId="3" applyFont="1" applyAlignment="1">
      <alignment vertical="center"/>
    </xf>
    <xf numFmtId="0" fontId="3" fillId="0" borderId="3" xfId="2" applyFont="1" applyFill="1" applyBorder="1" applyAlignment="1">
      <alignment horizontal="left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164" fontId="3" fillId="0" borderId="3" xfId="2" applyNumberFormat="1" applyFont="1" applyFill="1" applyBorder="1" applyAlignment="1">
      <alignment horizontal="center" vertical="center" wrapText="1"/>
    </xf>
    <xf numFmtId="0" fontId="3" fillId="2" borderId="3" xfId="2" applyFont="1" applyFill="1" applyBorder="1" applyAlignment="1" applyProtection="1">
      <alignment horizontal="center" vertical="center" wrapText="1"/>
    </xf>
    <xf numFmtId="0" fontId="3" fillId="2" borderId="3" xfId="2" applyFont="1" applyFill="1" applyBorder="1" applyAlignment="1" applyProtection="1">
      <alignment horizontal="center" vertical="center"/>
    </xf>
    <xf numFmtId="164" fontId="7" fillId="0" borderId="3" xfId="2" applyNumberFormat="1" applyFont="1" applyFill="1" applyBorder="1" applyAlignment="1" applyProtection="1">
      <alignment horizontal="center" vertical="center" wrapText="1"/>
    </xf>
    <xf numFmtId="164" fontId="3" fillId="0" borderId="3" xfId="2" applyNumberFormat="1" applyFont="1" applyFill="1" applyBorder="1" applyAlignment="1" applyProtection="1">
      <alignment horizontal="center" vertical="center" wrapText="1"/>
    </xf>
    <xf numFmtId="0" fontId="7" fillId="3" borderId="3" xfId="2" applyFont="1" applyFill="1" applyBorder="1" applyAlignment="1">
      <alignment horizontal="left" vertical="center"/>
    </xf>
    <xf numFmtId="0" fontId="3" fillId="0" borderId="3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0" fontId="7" fillId="3" borderId="3" xfId="2" applyFont="1" applyFill="1" applyBorder="1" applyAlignment="1" applyProtection="1">
      <alignment horizontal="left" vertical="center"/>
    </xf>
    <xf numFmtId="0" fontId="3" fillId="0" borderId="4" xfId="2" applyFont="1" applyFill="1" applyBorder="1" applyAlignment="1">
      <alignment horizontal="left" vertical="center"/>
    </xf>
    <xf numFmtId="0" fontId="3" fillId="0" borderId="6" xfId="2" applyFont="1" applyFill="1" applyBorder="1" applyAlignment="1">
      <alignment horizontal="left" vertical="center"/>
    </xf>
    <xf numFmtId="0" fontId="7" fillId="3" borderId="4" xfId="2" applyFont="1" applyFill="1" applyBorder="1" applyAlignment="1">
      <alignment horizontal="left" vertical="center"/>
    </xf>
    <xf numFmtId="0" fontId="7" fillId="3" borderId="5" xfId="2" applyFont="1" applyFill="1" applyBorder="1" applyAlignment="1">
      <alignment horizontal="left" vertical="center"/>
    </xf>
    <xf numFmtId="0" fontId="7" fillId="3" borderId="6" xfId="2" applyFont="1" applyFill="1" applyBorder="1" applyAlignment="1">
      <alignment horizontal="left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 applyProtection="1">
      <alignment horizontal="center" vertical="center"/>
      <protection locked="0"/>
    </xf>
    <xf numFmtId="0" fontId="3" fillId="3" borderId="11" xfId="2" applyFont="1" applyFill="1" applyBorder="1" applyAlignment="1" applyProtection="1">
      <alignment horizontal="center" vertical="center"/>
      <protection locked="0"/>
    </xf>
    <xf numFmtId="0" fontId="3" fillId="3" borderId="12" xfId="2" applyFont="1" applyFill="1" applyBorder="1" applyAlignment="1" applyProtection="1">
      <alignment horizontal="center" vertical="center"/>
      <protection locked="0"/>
    </xf>
    <xf numFmtId="0" fontId="3" fillId="3" borderId="10" xfId="2" applyFont="1" applyFill="1" applyBorder="1" applyAlignment="1" applyProtection="1">
      <alignment horizontal="left" vertical="center"/>
      <protection locked="0"/>
    </xf>
    <xf numFmtId="0" fontId="3" fillId="3" borderId="11" xfId="2" applyFont="1" applyFill="1" applyBorder="1" applyAlignment="1" applyProtection="1">
      <alignment horizontal="left" vertical="center"/>
      <protection locked="0"/>
    </xf>
    <xf numFmtId="0" fontId="3" fillId="3" borderId="12" xfId="2" applyFont="1" applyFill="1" applyBorder="1" applyAlignment="1" applyProtection="1">
      <alignment horizontal="left" vertical="center"/>
      <protection locked="0"/>
    </xf>
    <xf numFmtId="0" fontId="8" fillId="0" borderId="3" xfId="1" applyFont="1" applyFill="1" applyBorder="1" applyAlignment="1" applyProtection="1">
      <alignment horizontal="center" vertical="center" wrapText="1"/>
    </xf>
    <xf numFmtId="0" fontId="8" fillId="0" borderId="4" xfId="1" applyFont="1" applyFill="1" applyBorder="1" applyAlignment="1" applyProtection="1">
      <alignment horizontal="center" vertical="center" wrapText="1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4" borderId="16" xfId="1" applyFont="1" applyFill="1" applyBorder="1" applyAlignment="1" applyProtection="1">
      <alignment horizontal="center" vertical="center" wrapText="1"/>
    </xf>
    <xf numFmtId="0" fontId="8" fillId="3" borderId="17" xfId="1" applyFont="1" applyFill="1" applyBorder="1" applyAlignment="1">
      <alignment horizontal="center" vertical="center" wrapText="1"/>
    </xf>
    <xf numFmtId="1" fontId="8" fillId="3" borderId="3" xfId="1" applyNumberFormat="1" applyFont="1" applyFill="1" applyBorder="1" applyAlignment="1">
      <alignment horizontal="center" vertical="center" wrapText="1"/>
    </xf>
    <xf numFmtId="0" fontId="8" fillId="5" borderId="3" xfId="1" applyFont="1" applyFill="1" applyBorder="1" applyAlignment="1" applyProtection="1">
      <alignment horizontal="center" vertical="center" wrapText="1"/>
    </xf>
    <xf numFmtId="0" fontId="8" fillId="5" borderId="18" xfId="1" applyFont="1" applyFill="1" applyBorder="1" applyAlignment="1" applyProtection="1">
      <alignment horizontal="center" vertical="center" wrapText="1"/>
    </xf>
    <xf numFmtId="0" fontId="8" fillId="4" borderId="19" xfId="1" applyFont="1" applyFill="1" applyBorder="1" applyAlignment="1" applyProtection="1">
      <alignment horizontal="center" vertical="center" wrapText="1"/>
    </xf>
    <xf numFmtId="0" fontId="3" fillId="0" borderId="3" xfId="2" applyFont="1" applyBorder="1" applyAlignment="1" applyProtection="1">
      <alignment horizontal="center" vertical="center"/>
    </xf>
    <xf numFmtId="0" fontId="10" fillId="6" borderId="3" xfId="2" applyFont="1" applyFill="1" applyBorder="1" applyAlignment="1" applyProtection="1">
      <alignment horizontal="justify" vertical="center" wrapText="1"/>
    </xf>
    <xf numFmtId="0" fontId="7" fillId="6" borderId="3" xfId="2" applyFont="1" applyFill="1" applyBorder="1" applyAlignment="1" applyProtection="1">
      <alignment horizontal="center" vertical="center" wrapText="1"/>
    </xf>
    <xf numFmtId="0" fontId="7" fillId="6" borderId="4" xfId="2" applyNumberFormat="1" applyFont="1" applyFill="1" applyBorder="1" applyAlignment="1" applyProtection="1">
      <alignment horizontal="center" vertical="center" wrapText="1"/>
    </xf>
    <xf numFmtId="165" fontId="7" fillId="3" borderId="17" xfId="2" applyNumberFormat="1" applyFont="1" applyFill="1" applyBorder="1" applyAlignment="1" applyProtection="1">
      <alignment horizontal="center" vertical="center" wrapText="1"/>
      <protection locked="0"/>
    </xf>
    <xf numFmtId="9" fontId="7" fillId="3" borderId="3" xfId="4" applyFont="1" applyFill="1" applyBorder="1" applyAlignment="1" applyProtection="1">
      <alignment horizontal="center" vertical="center"/>
      <protection locked="0"/>
    </xf>
    <xf numFmtId="165" fontId="7" fillId="0" borderId="3" xfId="2" applyNumberFormat="1" applyFont="1" applyFill="1" applyBorder="1" applyAlignment="1" applyProtection="1">
      <alignment horizontal="center" vertical="center" wrapText="1"/>
    </xf>
    <xf numFmtId="165" fontId="7" fillId="0" borderId="18" xfId="2" applyNumberFormat="1" applyFont="1" applyFill="1" applyBorder="1" applyAlignment="1" applyProtection="1">
      <alignment horizontal="center" vertical="center" wrapText="1"/>
    </xf>
    <xf numFmtId="165" fontId="7" fillId="0" borderId="20" xfId="2" applyNumberFormat="1" applyFont="1" applyFill="1" applyBorder="1" applyAlignment="1" applyProtection="1">
      <alignment horizontal="center" vertical="center" wrapText="1"/>
    </xf>
    <xf numFmtId="0" fontId="8" fillId="0" borderId="3" xfId="1" applyFont="1" applyFill="1" applyBorder="1" applyAlignment="1" applyProtection="1">
      <alignment horizontal="right" vertical="center" wrapText="1"/>
    </xf>
    <xf numFmtId="0" fontId="8" fillId="0" borderId="21" xfId="1" applyFont="1" applyFill="1" applyBorder="1" applyAlignment="1" applyProtection="1">
      <alignment horizontal="right" vertical="center" wrapText="1"/>
    </xf>
    <xf numFmtId="165" fontId="8" fillId="0" borderId="21" xfId="1" applyNumberFormat="1" applyFont="1" applyFill="1" applyBorder="1" applyAlignment="1" applyProtection="1">
      <alignment horizontal="center" vertical="center"/>
    </xf>
    <xf numFmtId="165" fontId="12" fillId="4" borderId="21" xfId="1" applyNumberFormat="1" applyFont="1" applyFill="1" applyBorder="1" applyAlignment="1" applyProtection="1">
      <alignment horizontal="center" vertical="center"/>
    </xf>
    <xf numFmtId="0" fontId="5" fillId="4" borderId="3" xfId="3" applyFont="1" applyFill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5" fillId="0" borderId="3" xfId="3" applyFont="1" applyBorder="1" applyAlignment="1">
      <alignment vertical="center" wrapText="1"/>
    </xf>
    <xf numFmtId="0" fontId="5" fillId="0" borderId="3" xfId="3" applyFont="1" applyBorder="1" applyAlignment="1">
      <alignment horizontal="center" vertical="center"/>
    </xf>
    <xf numFmtId="0" fontId="5" fillId="0" borderId="3" xfId="3" applyFont="1" applyBorder="1" applyAlignment="1">
      <alignment vertical="center"/>
    </xf>
    <xf numFmtId="0" fontId="8" fillId="0" borderId="22" xfId="3" applyFont="1" applyBorder="1" applyAlignment="1">
      <alignment horizontal="center" vertical="center"/>
    </xf>
    <xf numFmtId="0" fontId="5" fillId="0" borderId="7" xfId="3" applyFont="1" applyBorder="1" applyAlignment="1">
      <alignment horizontal="left" vertical="center" wrapText="1"/>
    </xf>
    <xf numFmtId="0" fontId="5" fillId="0" borderId="8" xfId="3" applyFont="1" applyBorder="1" applyAlignment="1">
      <alignment horizontal="left" vertical="center" wrapText="1"/>
    </xf>
    <xf numFmtId="0" fontId="5" fillId="0" borderId="9" xfId="3" applyFont="1" applyBorder="1" applyAlignment="1">
      <alignment horizontal="left" vertical="center" wrapText="1"/>
    </xf>
    <xf numFmtId="0" fontId="8" fillId="0" borderId="21" xfId="3" applyFont="1" applyBorder="1" applyAlignment="1">
      <alignment horizontal="center" vertical="center"/>
    </xf>
    <xf numFmtId="0" fontId="5" fillId="0" borderId="23" xfId="3" applyFont="1" applyBorder="1" applyAlignment="1">
      <alignment horizontal="left" vertical="center" wrapText="1"/>
    </xf>
    <xf numFmtId="0" fontId="5" fillId="0" borderId="24" xfId="3" applyFont="1" applyBorder="1" applyAlignment="1">
      <alignment horizontal="left" vertical="center" wrapText="1"/>
    </xf>
    <xf numFmtId="0" fontId="5" fillId="0" borderId="25" xfId="3" applyFont="1" applyBorder="1" applyAlignment="1">
      <alignment horizontal="left" vertical="center" wrapText="1"/>
    </xf>
    <xf numFmtId="0" fontId="8" fillId="0" borderId="3" xfId="3" applyFont="1" applyBorder="1" applyAlignment="1">
      <alignment vertical="center" wrapText="1"/>
    </xf>
    <xf numFmtId="0" fontId="8" fillId="0" borderId="3" xfId="3" applyFont="1" applyBorder="1" applyAlignment="1">
      <alignment horizontal="center" vertical="center"/>
    </xf>
    <xf numFmtId="0" fontId="5" fillId="0" borderId="3" xfId="3" applyFont="1" applyBorder="1" applyAlignment="1">
      <alignment horizontal="left" vertical="center" wrapText="1"/>
    </xf>
    <xf numFmtId="0" fontId="5" fillId="0" borderId="6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8" fillId="0" borderId="27" xfId="3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/>
    </xf>
    <xf numFmtId="0" fontId="8" fillId="0" borderId="24" xfId="3" applyFont="1" applyBorder="1" applyAlignment="1">
      <alignment horizontal="center" vertical="center"/>
    </xf>
    <xf numFmtId="0" fontId="8" fillId="0" borderId="25" xfId="3" applyFont="1" applyBorder="1" applyAlignment="1">
      <alignment horizontal="center" vertical="center"/>
    </xf>
    <xf numFmtId="1" fontId="5" fillId="0" borderId="0" xfId="3" applyNumberFormat="1" applyFont="1" applyAlignment="1">
      <alignment vertical="center"/>
    </xf>
    <xf numFmtId="0" fontId="8" fillId="0" borderId="3" xfId="1" applyFont="1" applyFill="1" applyBorder="1" applyAlignment="1" applyProtection="1">
      <alignment horizontal="center" vertical="center"/>
    </xf>
    <xf numFmtId="0" fontId="10" fillId="6" borderId="3" xfId="2" applyFont="1" applyFill="1" applyBorder="1" applyAlignment="1" applyProtection="1">
      <alignment horizontal="justify" vertical="center"/>
    </xf>
    <xf numFmtId="0" fontId="11" fillId="0" borderId="0" xfId="3" applyFont="1" applyAlignment="1">
      <alignment vertical="center"/>
    </xf>
    <xf numFmtId="0" fontId="0" fillId="0" borderId="0" xfId="0" applyAlignment="1"/>
    <xf numFmtId="0" fontId="5" fillId="0" borderId="7" xfId="3" applyFont="1" applyBorder="1" applyAlignment="1" applyProtection="1">
      <alignment horizontal="center" vertical="center" wrapText="1"/>
      <protection locked="0"/>
    </xf>
    <xf numFmtId="0" fontId="5" fillId="0" borderId="8" xfId="3" applyFont="1" applyBorder="1" applyAlignment="1" applyProtection="1">
      <alignment horizontal="center" vertical="center"/>
      <protection locked="0"/>
    </xf>
    <xf numFmtId="0" fontId="5" fillId="0" borderId="9" xfId="3" applyFont="1" applyBorder="1" applyAlignment="1" applyProtection="1">
      <alignment horizontal="center" vertical="center"/>
      <protection locked="0"/>
    </xf>
    <xf numFmtId="0" fontId="5" fillId="0" borderId="26" xfId="3" applyFont="1" applyBorder="1" applyAlignment="1" applyProtection="1">
      <alignment horizontal="center" vertical="center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5" fillId="0" borderId="27" xfId="3" applyFont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3" xr:uid="{31CED492-2B7A-4A99-A8DF-E3FA1A8A0A36}"/>
    <cellStyle name="Porcentaje 2" xfId="4" xr:uid="{B0A7FE88-6F5A-4BE2-B2CF-3B8D9F98A4D5}"/>
    <cellStyle name="Título 3" xfId="1" builtinId="18"/>
    <cellStyle name="Total" xfId="2" builtinId="2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381000</xdr:colOff>
      <xdr:row>1</xdr:row>
      <xdr:rowOff>76200</xdr:rowOff>
    </xdr:from>
    <xdr:to>
      <xdr:col>2</xdr:col>
      <xdr:colOff>762000</xdr:colOff>
      <xdr:row>1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6F706714-9804-4B2A-B717-2217B93A24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90675" y="76200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1495425</xdr:colOff>
      <xdr:row>1</xdr:row>
      <xdr:rowOff>66675</xdr:rowOff>
    </xdr:from>
    <xdr:to>
      <xdr:col>2</xdr:col>
      <xdr:colOff>1495425</xdr:colOff>
      <xdr:row>1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C6EF0FC7-E986-488E-AD4E-A59B9C0722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05100" y="6667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914400</xdr:colOff>
      <xdr:row>2</xdr:row>
      <xdr:rowOff>0</xdr:rowOff>
    </xdr:from>
    <xdr:to>
      <xdr:col>2</xdr:col>
      <xdr:colOff>914400</xdr:colOff>
      <xdr:row>4</xdr:row>
      <xdr:rowOff>102998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18FB7BC5-310B-4BAF-8959-4C70C1400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124075" y="676275"/>
          <a:ext cx="0" cy="483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66675</xdr:colOff>
      <xdr:row>1</xdr:row>
      <xdr:rowOff>0</xdr:rowOff>
    </xdr:from>
    <xdr:to>
      <xdr:col>2</xdr:col>
      <xdr:colOff>2981325</xdr:colOff>
      <xdr:row>2</xdr:row>
      <xdr:rowOff>576356</xdr:rowOff>
    </xdr:to>
    <xdr:pic>
      <xdr:nvPicPr>
        <xdr:cNvPr id="5" name="Imagen 718">
          <a:extLst>
            <a:ext uri="{FF2B5EF4-FFF2-40B4-BE49-F238E27FC236}">
              <a16:creationId xmlns:a16="http://schemas.microsoft.com/office/drawing/2014/main" id="{46FC57F9-2FB8-426C-B4DD-A02EDBA1488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37" t="2837" r="46097" b="-2837"/>
        <a:stretch/>
      </xdr:blipFill>
      <xdr:spPr bwMode="auto">
        <a:xfrm>
          <a:off x="828675" y="0"/>
          <a:ext cx="3362325" cy="1252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28575</xdr:colOff>
      <xdr:row>1</xdr:row>
      <xdr:rowOff>0</xdr:rowOff>
    </xdr:from>
    <xdr:to>
      <xdr:col>12</xdr:col>
      <xdr:colOff>1228725</xdr:colOff>
      <xdr:row>2</xdr:row>
      <xdr:rowOff>363855</xdr:rowOff>
    </xdr:to>
    <xdr:pic>
      <xdr:nvPicPr>
        <xdr:cNvPr id="6" name="Imagen 718">
          <a:extLst>
            <a:ext uri="{FF2B5EF4-FFF2-40B4-BE49-F238E27FC236}">
              <a16:creationId xmlns:a16="http://schemas.microsoft.com/office/drawing/2014/main" id="{4DAA842E-A15C-442F-979A-EE886AC797F2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1165" t="7802"/>
        <a:stretch/>
      </xdr:blipFill>
      <xdr:spPr bwMode="auto">
        <a:xfrm>
          <a:off x="18049875" y="0"/>
          <a:ext cx="1200150" cy="10401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323850</xdr:colOff>
      <xdr:row>40</xdr:row>
      <xdr:rowOff>552450</xdr:rowOff>
    </xdr:from>
    <xdr:to>
      <xdr:col>6</xdr:col>
      <xdr:colOff>102235</xdr:colOff>
      <xdr:row>41</xdr:row>
      <xdr:rowOff>542925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DEDCED8-FBBC-4717-B31F-D8C14733C032}"/>
            </a:ext>
          </a:extLst>
        </xdr:cNvPr>
        <xdr:cNvPicPr/>
      </xdr:nvPicPr>
      <xdr:blipFill>
        <a:blip xmlns:r="http://schemas.openxmlformats.org/officeDocument/2006/relationships" r:embed="rId4" cstate="print">
          <a:lum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0" y="35080575"/>
          <a:ext cx="1550035" cy="742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6EC1B-A193-46FC-AD6F-AC9265587821}">
  <dimension ref="B2:M48"/>
  <sheetViews>
    <sheetView tabSelected="1" workbookViewId="0">
      <selection activeCell="O14" sqref="O14"/>
    </sheetView>
  </sheetViews>
  <sheetFormatPr baseColWidth="10" defaultRowHeight="15" x14ac:dyDescent="0.25"/>
  <cols>
    <col min="2" max="2" width="6.7109375" bestFit="1" customWidth="1"/>
    <col min="3" max="3" width="55.140625" style="82" customWidth="1"/>
    <col min="4" max="4" width="24.7109375" bestFit="1" customWidth="1"/>
    <col min="5" max="6" width="13.28515625" bestFit="1" customWidth="1"/>
    <col min="7" max="7" width="5.85546875" bestFit="1" customWidth="1"/>
    <col min="8" max="10" width="13.28515625" bestFit="1" customWidth="1"/>
    <col min="11" max="11" width="14.5703125" bestFit="1" customWidth="1"/>
    <col min="12" max="12" width="17.5703125" customWidth="1"/>
    <col min="13" max="13" width="18.140625" customWidth="1"/>
  </cols>
  <sheetData>
    <row r="2" spans="2:13" x14ac:dyDescent="0.25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20.25" x14ac:dyDescent="0.25">
      <c r="B4" s="3" t="s">
        <v>1</v>
      </c>
      <c r="C4" s="3"/>
      <c r="D4" s="4" t="s">
        <v>2</v>
      </c>
      <c r="E4" s="5"/>
      <c r="F4" s="5"/>
      <c r="G4" s="5"/>
      <c r="H4" s="5"/>
      <c r="I4" s="5"/>
      <c r="J4" s="5"/>
      <c r="K4" s="6"/>
      <c r="L4" s="7" t="s">
        <v>3</v>
      </c>
      <c r="M4" s="7"/>
    </row>
    <row r="5" spans="2:13" ht="15.75" x14ac:dyDescent="0.25">
      <c r="B5" s="3" t="s">
        <v>4</v>
      </c>
      <c r="C5" s="3"/>
      <c r="D5" s="8" t="s">
        <v>5</v>
      </c>
      <c r="E5" s="9"/>
      <c r="F5" s="9"/>
      <c r="G5" s="9"/>
      <c r="H5" s="9"/>
      <c r="I5" s="9"/>
      <c r="J5" s="9"/>
      <c r="K5" s="9"/>
      <c r="L5" s="10" t="s">
        <v>6</v>
      </c>
      <c r="M5" s="11"/>
    </row>
    <row r="6" spans="2:13" ht="15.75" x14ac:dyDescent="0.25">
      <c r="B6" s="3" t="s">
        <v>7</v>
      </c>
      <c r="C6" s="3"/>
      <c r="D6" s="12" t="s">
        <v>8</v>
      </c>
      <c r="E6" s="12"/>
      <c r="F6" s="12"/>
      <c r="G6" s="12"/>
      <c r="H6" s="12"/>
      <c r="I6" s="12"/>
      <c r="J6" s="12"/>
      <c r="K6" s="12"/>
      <c r="L6" s="13" t="s">
        <v>9</v>
      </c>
      <c r="M6" s="14" t="s">
        <v>10</v>
      </c>
    </row>
    <row r="7" spans="2:13" ht="15.75" x14ac:dyDescent="0.25">
      <c r="B7" s="3" t="s">
        <v>11</v>
      </c>
      <c r="C7" s="3"/>
      <c r="D7" s="15" t="s">
        <v>12</v>
      </c>
      <c r="E7" s="15"/>
      <c r="F7" s="15"/>
      <c r="G7" s="15"/>
      <c r="H7" s="15"/>
      <c r="I7" s="15"/>
      <c r="J7" s="15"/>
      <c r="K7" s="15"/>
      <c r="L7" s="13"/>
      <c r="M7" s="14"/>
    </row>
    <row r="8" spans="2:13" ht="15.75" x14ac:dyDescent="0.25">
      <c r="B8" s="3" t="s">
        <v>13</v>
      </c>
      <c r="C8" s="3"/>
      <c r="D8" s="15" t="s">
        <v>14</v>
      </c>
      <c r="E8" s="15"/>
      <c r="F8" s="15"/>
      <c r="G8" s="15"/>
      <c r="H8" s="15"/>
      <c r="I8" s="15"/>
      <c r="J8" s="15"/>
      <c r="K8" s="15"/>
      <c r="L8" s="13" t="s">
        <v>15</v>
      </c>
      <c r="M8" s="14">
        <v>1129580406</v>
      </c>
    </row>
    <row r="9" spans="2:13" ht="15.75" x14ac:dyDescent="0.25">
      <c r="B9" s="16" t="s">
        <v>16</v>
      </c>
      <c r="C9" s="17"/>
      <c r="D9" s="15" t="s">
        <v>17</v>
      </c>
      <c r="E9" s="15"/>
      <c r="F9" s="15"/>
      <c r="G9" s="15"/>
      <c r="H9" s="15"/>
      <c r="I9" s="15"/>
      <c r="J9" s="15"/>
      <c r="K9" s="15"/>
      <c r="L9" s="13"/>
      <c r="M9" s="14"/>
    </row>
    <row r="10" spans="2:13" ht="15.75" x14ac:dyDescent="0.25">
      <c r="B10" s="3" t="s">
        <v>18</v>
      </c>
      <c r="C10" s="3"/>
      <c r="D10" s="18" t="s">
        <v>19</v>
      </c>
      <c r="E10" s="19"/>
      <c r="F10" s="19"/>
      <c r="G10" s="19"/>
      <c r="H10" s="19"/>
      <c r="I10" s="19"/>
      <c r="J10" s="19"/>
      <c r="K10" s="19"/>
      <c r="L10" s="19"/>
      <c r="M10" s="20"/>
    </row>
    <row r="11" spans="2:13" ht="16.5" thickBot="1" x14ac:dyDescent="0.3">
      <c r="B11" s="3" t="s">
        <v>20</v>
      </c>
      <c r="C11" s="3"/>
      <c r="D11" s="21" t="s">
        <v>21</v>
      </c>
      <c r="E11" s="22"/>
      <c r="F11" s="23"/>
      <c r="G11" s="24" t="s">
        <v>22</v>
      </c>
      <c r="H11" s="25"/>
      <c r="I11" s="25"/>
      <c r="J11" s="26"/>
      <c r="K11" s="27" t="s">
        <v>23</v>
      </c>
      <c r="L11" s="28"/>
      <c r="M11" s="29"/>
    </row>
    <row r="12" spans="2:13" ht="15.75" x14ac:dyDescent="0.25">
      <c r="B12" s="30" t="s">
        <v>24</v>
      </c>
      <c r="C12" s="79" t="s">
        <v>25</v>
      </c>
      <c r="D12" s="30" t="s">
        <v>26</v>
      </c>
      <c r="E12" s="31" t="s">
        <v>27</v>
      </c>
      <c r="F12" s="32" t="s">
        <v>28</v>
      </c>
      <c r="G12" s="33"/>
      <c r="H12" s="33"/>
      <c r="I12" s="33"/>
      <c r="J12" s="33"/>
      <c r="K12" s="33"/>
      <c r="L12" s="34"/>
      <c r="M12" s="35" t="s">
        <v>29</v>
      </c>
    </row>
    <row r="13" spans="2:13" ht="123" x14ac:dyDescent="0.25">
      <c r="B13" s="30"/>
      <c r="C13" s="79"/>
      <c r="D13" s="30"/>
      <c r="E13" s="31"/>
      <c r="F13" s="36" t="s">
        <v>30</v>
      </c>
      <c r="G13" s="37" t="s">
        <v>31</v>
      </c>
      <c r="H13" s="38" t="s">
        <v>32</v>
      </c>
      <c r="I13" s="38" t="s">
        <v>33</v>
      </c>
      <c r="J13" s="38" t="s">
        <v>34</v>
      </c>
      <c r="K13" s="38" t="s">
        <v>35</v>
      </c>
      <c r="L13" s="39" t="s">
        <v>36</v>
      </c>
      <c r="M13" s="40"/>
    </row>
    <row r="14" spans="2:13" ht="229.5" x14ac:dyDescent="0.25">
      <c r="B14" s="41">
        <v>1</v>
      </c>
      <c r="C14" s="42" t="s">
        <v>37</v>
      </c>
      <c r="D14" s="43" t="s">
        <v>38</v>
      </c>
      <c r="E14" s="44">
        <v>26</v>
      </c>
      <c r="F14" s="45">
        <v>260000</v>
      </c>
      <c r="G14" s="46">
        <v>0.19</v>
      </c>
      <c r="H14" s="47">
        <f>F14*G14</f>
        <v>49400</v>
      </c>
      <c r="I14" s="47">
        <f>SUM(F14+H14)</f>
        <v>309400</v>
      </c>
      <c r="J14" s="47">
        <f>H14*E14</f>
        <v>1284400</v>
      </c>
      <c r="K14" s="47">
        <f>F14*E14</f>
        <v>6760000</v>
      </c>
      <c r="L14" s="48">
        <f>K14+J14</f>
        <v>8044400</v>
      </c>
      <c r="M14" s="49">
        <v>315900</v>
      </c>
    </row>
    <row r="15" spans="2:13" ht="178.5" x14ac:dyDescent="0.25">
      <c r="B15" s="41">
        <v>2</v>
      </c>
      <c r="C15" s="80" t="s">
        <v>39</v>
      </c>
      <c r="D15" s="43" t="s">
        <v>38</v>
      </c>
      <c r="E15" s="44">
        <v>1</v>
      </c>
      <c r="F15" s="45">
        <v>450000</v>
      </c>
      <c r="G15" s="46">
        <v>0.19</v>
      </c>
      <c r="H15" s="47">
        <f t="shared" ref="H15:H30" si="0">F15*G15</f>
        <v>85500</v>
      </c>
      <c r="I15" s="47">
        <f t="shared" ref="I15:I30" si="1">SUM(F15+H15)</f>
        <v>535500</v>
      </c>
      <c r="J15" s="47">
        <f t="shared" ref="J15:J30" si="2">H15*E15</f>
        <v>85500</v>
      </c>
      <c r="K15" s="47">
        <f t="shared" ref="K15:K30" si="3">F15*E15</f>
        <v>450000</v>
      </c>
      <c r="L15" s="48">
        <f t="shared" ref="L15:L30" si="4">K15+J15</f>
        <v>535500</v>
      </c>
      <c r="M15" s="49">
        <v>534600</v>
      </c>
    </row>
    <row r="16" spans="2:13" ht="15.75" x14ac:dyDescent="0.25">
      <c r="B16" s="41">
        <v>3</v>
      </c>
      <c r="C16" s="81" t="s">
        <v>40</v>
      </c>
      <c r="D16" s="43" t="s">
        <v>38</v>
      </c>
      <c r="E16" s="44">
        <v>1</v>
      </c>
      <c r="F16" s="45">
        <v>450000</v>
      </c>
      <c r="G16" s="46">
        <v>0.19</v>
      </c>
      <c r="H16" s="47">
        <f t="shared" si="0"/>
        <v>85500</v>
      </c>
      <c r="I16" s="47">
        <f t="shared" si="1"/>
        <v>535500</v>
      </c>
      <c r="J16" s="47">
        <f t="shared" si="2"/>
        <v>85500</v>
      </c>
      <c r="K16" s="47">
        <f t="shared" si="3"/>
        <v>450000</v>
      </c>
      <c r="L16" s="48">
        <f t="shared" si="4"/>
        <v>535500</v>
      </c>
      <c r="M16" s="49">
        <v>526500</v>
      </c>
    </row>
    <row r="17" spans="2:13" ht="204" x14ac:dyDescent="0.25">
      <c r="B17" s="41">
        <v>4</v>
      </c>
      <c r="C17" s="80" t="s">
        <v>41</v>
      </c>
      <c r="D17" s="43" t="s">
        <v>38</v>
      </c>
      <c r="E17" s="44">
        <v>7</v>
      </c>
      <c r="F17" s="45">
        <v>260000</v>
      </c>
      <c r="G17" s="46">
        <v>0.19</v>
      </c>
      <c r="H17" s="47">
        <f t="shared" si="0"/>
        <v>49400</v>
      </c>
      <c r="I17" s="47">
        <f t="shared" si="1"/>
        <v>309400</v>
      </c>
      <c r="J17" s="47">
        <f t="shared" si="2"/>
        <v>345800</v>
      </c>
      <c r="K17" s="47">
        <f t="shared" si="3"/>
        <v>1820000</v>
      </c>
      <c r="L17" s="48">
        <f t="shared" si="4"/>
        <v>2165800</v>
      </c>
      <c r="M17" s="49">
        <v>315900</v>
      </c>
    </row>
    <row r="18" spans="2:13" ht="127.5" x14ac:dyDescent="0.25">
      <c r="B18" s="41">
        <v>5</v>
      </c>
      <c r="C18" s="80" t="s">
        <v>42</v>
      </c>
      <c r="D18" s="43" t="s">
        <v>38</v>
      </c>
      <c r="E18" s="44">
        <v>2</v>
      </c>
      <c r="F18" s="45">
        <v>260000</v>
      </c>
      <c r="G18" s="46">
        <v>0.19</v>
      </c>
      <c r="H18" s="47">
        <f t="shared" si="0"/>
        <v>49400</v>
      </c>
      <c r="I18" s="47">
        <f t="shared" si="1"/>
        <v>309400</v>
      </c>
      <c r="J18" s="47">
        <f t="shared" si="2"/>
        <v>98800</v>
      </c>
      <c r="K18" s="47">
        <f t="shared" si="3"/>
        <v>520000</v>
      </c>
      <c r="L18" s="48">
        <f>K18+J18</f>
        <v>618800</v>
      </c>
      <c r="M18" s="49">
        <v>315900</v>
      </c>
    </row>
    <row r="19" spans="2:13" ht="191.25" x14ac:dyDescent="0.25">
      <c r="B19" s="41">
        <v>6</v>
      </c>
      <c r="C19" s="80" t="s">
        <v>43</v>
      </c>
      <c r="D19" s="43" t="s">
        <v>38</v>
      </c>
      <c r="E19" s="44">
        <v>6</v>
      </c>
      <c r="F19" s="45">
        <v>250000</v>
      </c>
      <c r="G19" s="46">
        <v>0.19</v>
      </c>
      <c r="H19" s="47">
        <f t="shared" si="0"/>
        <v>47500</v>
      </c>
      <c r="I19" s="47">
        <f t="shared" si="1"/>
        <v>297500</v>
      </c>
      <c r="J19" s="47">
        <f t="shared" si="2"/>
        <v>285000</v>
      </c>
      <c r="K19" s="47">
        <f t="shared" si="3"/>
        <v>1500000</v>
      </c>
      <c r="L19" s="48">
        <f t="shared" si="4"/>
        <v>1785000</v>
      </c>
      <c r="M19" s="49">
        <v>315900</v>
      </c>
    </row>
    <row r="20" spans="2:13" ht="114.75" x14ac:dyDescent="0.25">
      <c r="B20" s="41">
        <v>7</v>
      </c>
      <c r="C20" s="80" t="s">
        <v>44</v>
      </c>
      <c r="D20" s="43" t="s">
        <v>38</v>
      </c>
      <c r="E20" s="44">
        <v>1</v>
      </c>
      <c r="F20" s="45">
        <v>250000</v>
      </c>
      <c r="G20" s="46">
        <v>0.19</v>
      </c>
      <c r="H20" s="47">
        <f t="shared" si="0"/>
        <v>47500</v>
      </c>
      <c r="I20" s="47">
        <f t="shared" si="1"/>
        <v>297500</v>
      </c>
      <c r="J20" s="47">
        <f t="shared" si="2"/>
        <v>47500</v>
      </c>
      <c r="K20" s="47">
        <f t="shared" si="3"/>
        <v>250000</v>
      </c>
      <c r="L20" s="48">
        <f t="shared" si="4"/>
        <v>297500</v>
      </c>
      <c r="M20" s="49">
        <v>319950</v>
      </c>
    </row>
    <row r="21" spans="2:13" ht="153" x14ac:dyDescent="0.25">
      <c r="B21" s="41">
        <v>8</v>
      </c>
      <c r="C21" s="80" t="s">
        <v>45</v>
      </c>
      <c r="D21" s="43" t="s">
        <v>38</v>
      </c>
      <c r="E21" s="44">
        <v>1</v>
      </c>
      <c r="F21" s="45">
        <v>250000</v>
      </c>
      <c r="G21" s="46">
        <v>0.19</v>
      </c>
      <c r="H21" s="47">
        <f t="shared" si="0"/>
        <v>47500</v>
      </c>
      <c r="I21" s="47">
        <f t="shared" si="1"/>
        <v>297500</v>
      </c>
      <c r="J21" s="47">
        <f t="shared" si="2"/>
        <v>47500</v>
      </c>
      <c r="K21" s="47">
        <f t="shared" si="3"/>
        <v>250000</v>
      </c>
      <c r="L21" s="48">
        <f t="shared" si="4"/>
        <v>297500</v>
      </c>
      <c r="M21" s="49">
        <v>319950</v>
      </c>
    </row>
    <row r="22" spans="2:13" ht="114.75" x14ac:dyDescent="0.25">
      <c r="B22" s="41">
        <v>9</v>
      </c>
      <c r="C22" s="80" t="s">
        <v>46</v>
      </c>
      <c r="D22" s="43" t="s">
        <v>38</v>
      </c>
      <c r="E22" s="44">
        <v>2</v>
      </c>
      <c r="F22" s="45">
        <v>250000</v>
      </c>
      <c r="G22" s="46">
        <v>0.19</v>
      </c>
      <c r="H22" s="47">
        <f t="shared" si="0"/>
        <v>47500</v>
      </c>
      <c r="I22" s="47">
        <f t="shared" si="1"/>
        <v>297500</v>
      </c>
      <c r="J22" s="47">
        <f t="shared" si="2"/>
        <v>95000</v>
      </c>
      <c r="K22" s="47">
        <f t="shared" si="3"/>
        <v>500000</v>
      </c>
      <c r="L22" s="48">
        <f t="shared" si="4"/>
        <v>595000</v>
      </c>
      <c r="M22" s="49">
        <v>319950</v>
      </c>
    </row>
    <row r="23" spans="2:13" ht="140.25" x14ac:dyDescent="0.25">
      <c r="B23" s="41">
        <v>10</v>
      </c>
      <c r="C23" s="80" t="s">
        <v>47</v>
      </c>
      <c r="D23" s="43" t="s">
        <v>38</v>
      </c>
      <c r="E23" s="44">
        <v>1</v>
      </c>
      <c r="F23" s="45">
        <v>250000</v>
      </c>
      <c r="G23" s="46">
        <v>0.19</v>
      </c>
      <c r="H23" s="47">
        <f t="shared" si="0"/>
        <v>47500</v>
      </c>
      <c r="I23" s="47">
        <f t="shared" si="1"/>
        <v>297500</v>
      </c>
      <c r="J23" s="47">
        <f t="shared" si="2"/>
        <v>47500</v>
      </c>
      <c r="K23" s="47">
        <f t="shared" si="3"/>
        <v>250000</v>
      </c>
      <c r="L23" s="48">
        <f t="shared" si="4"/>
        <v>297500</v>
      </c>
      <c r="M23" s="49">
        <v>319950</v>
      </c>
    </row>
    <row r="24" spans="2:13" ht="127.5" x14ac:dyDescent="0.25">
      <c r="B24" s="41">
        <v>11</v>
      </c>
      <c r="C24" s="80" t="s">
        <v>48</v>
      </c>
      <c r="D24" s="43" t="s">
        <v>38</v>
      </c>
      <c r="E24" s="44">
        <v>1</v>
      </c>
      <c r="F24" s="45">
        <v>250000</v>
      </c>
      <c r="G24" s="46">
        <v>0.19</v>
      </c>
      <c r="H24" s="47">
        <f t="shared" si="0"/>
        <v>47500</v>
      </c>
      <c r="I24" s="47">
        <f t="shared" si="1"/>
        <v>297500</v>
      </c>
      <c r="J24" s="47">
        <f t="shared" si="2"/>
        <v>47500</v>
      </c>
      <c r="K24" s="47">
        <f t="shared" si="3"/>
        <v>250000</v>
      </c>
      <c r="L24" s="48">
        <f t="shared" si="4"/>
        <v>297500</v>
      </c>
      <c r="M24" s="49">
        <v>319950</v>
      </c>
    </row>
    <row r="25" spans="2:13" ht="114.75" x14ac:dyDescent="0.25">
      <c r="B25" s="41">
        <v>12</v>
      </c>
      <c r="C25" s="80" t="s">
        <v>49</v>
      </c>
      <c r="D25" s="43" t="s">
        <v>38</v>
      </c>
      <c r="E25" s="44">
        <v>1</v>
      </c>
      <c r="F25" s="45">
        <v>250000</v>
      </c>
      <c r="G25" s="46">
        <v>0.19</v>
      </c>
      <c r="H25" s="47">
        <f t="shared" si="0"/>
        <v>47500</v>
      </c>
      <c r="I25" s="47">
        <f t="shared" si="1"/>
        <v>297500</v>
      </c>
      <c r="J25" s="47">
        <f t="shared" si="2"/>
        <v>47500</v>
      </c>
      <c r="K25" s="47">
        <f t="shared" si="3"/>
        <v>250000</v>
      </c>
      <c r="L25" s="48">
        <f t="shared" si="4"/>
        <v>297500</v>
      </c>
      <c r="M25" s="49">
        <v>319950</v>
      </c>
    </row>
    <row r="26" spans="2:13" ht="114.75" x14ac:dyDescent="0.25">
      <c r="B26" s="41">
        <v>13</v>
      </c>
      <c r="C26" s="80" t="s">
        <v>50</v>
      </c>
      <c r="D26" s="43" t="s">
        <v>38</v>
      </c>
      <c r="E26" s="44">
        <v>1</v>
      </c>
      <c r="F26" s="45">
        <v>250000</v>
      </c>
      <c r="G26" s="46">
        <v>0.19</v>
      </c>
      <c r="H26" s="47">
        <f t="shared" si="0"/>
        <v>47500</v>
      </c>
      <c r="I26" s="47">
        <f t="shared" si="1"/>
        <v>297500</v>
      </c>
      <c r="J26" s="47">
        <f t="shared" si="2"/>
        <v>47500</v>
      </c>
      <c r="K26" s="47">
        <f t="shared" si="3"/>
        <v>250000</v>
      </c>
      <c r="L26" s="48">
        <f t="shared" si="4"/>
        <v>297500</v>
      </c>
      <c r="M26" s="49">
        <v>319950</v>
      </c>
    </row>
    <row r="27" spans="2:13" ht="127.5" x14ac:dyDescent="0.25">
      <c r="B27" s="41">
        <v>14</v>
      </c>
      <c r="C27" s="80" t="s">
        <v>51</v>
      </c>
      <c r="D27" s="43" t="s">
        <v>38</v>
      </c>
      <c r="E27" s="44">
        <v>1</v>
      </c>
      <c r="F27" s="45">
        <v>400000</v>
      </c>
      <c r="G27" s="46">
        <v>0.19</v>
      </c>
      <c r="H27" s="47">
        <f t="shared" si="0"/>
        <v>76000</v>
      </c>
      <c r="I27" s="47">
        <f t="shared" si="1"/>
        <v>476000</v>
      </c>
      <c r="J27" s="47">
        <f t="shared" si="2"/>
        <v>76000</v>
      </c>
      <c r="K27" s="47">
        <f t="shared" si="3"/>
        <v>400000</v>
      </c>
      <c r="L27" s="48">
        <f t="shared" si="4"/>
        <v>476000</v>
      </c>
      <c r="M27" s="49">
        <v>672300</v>
      </c>
    </row>
    <row r="28" spans="2:13" ht="140.25" x14ac:dyDescent="0.25">
      <c r="B28" s="41">
        <v>15</v>
      </c>
      <c r="C28" s="80" t="s">
        <v>52</v>
      </c>
      <c r="D28" s="43" t="s">
        <v>38</v>
      </c>
      <c r="E28" s="44">
        <v>1</v>
      </c>
      <c r="F28" s="45">
        <v>300000</v>
      </c>
      <c r="G28" s="46">
        <v>0.19</v>
      </c>
      <c r="H28" s="47">
        <f t="shared" si="0"/>
        <v>57000</v>
      </c>
      <c r="I28" s="47">
        <f t="shared" si="1"/>
        <v>357000</v>
      </c>
      <c r="J28" s="47">
        <f t="shared" si="2"/>
        <v>57000</v>
      </c>
      <c r="K28" s="47">
        <f t="shared" si="3"/>
        <v>300000</v>
      </c>
      <c r="L28" s="48">
        <f t="shared" si="4"/>
        <v>357000</v>
      </c>
      <c r="M28" s="49">
        <v>453600</v>
      </c>
    </row>
    <row r="29" spans="2:13" ht="140.25" x14ac:dyDescent="0.25">
      <c r="B29" s="41">
        <v>16</v>
      </c>
      <c r="C29" s="80" t="s">
        <v>53</v>
      </c>
      <c r="D29" s="43" t="s">
        <v>38</v>
      </c>
      <c r="E29" s="44">
        <v>1</v>
      </c>
      <c r="F29" s="45">
        <v>250000</v>
      </c>
      <c r="G29" s="46">
        <v>0.19</v>
      </c>
      <c r="H29" s="47">
        <f t="shared" si="0"/>
        <v>47500</v>
      </c>
      <c r="I29" s="47">
        <f t="shared" si="1"/>
        <v>297500</v>
      </c>
      <c r="J29" s="47">
        <f t="shared" si="2"/>
        <v>47500</v>
      </c>
      <c r="K29" s="47">
        <f t="shared" si="3"/>
        <v>250000</v>
      </c>
      <c r="L29" s="48">
        <f t="shared" si="4"/>
        <v>297500</v>
      </c>
      <c r="M29" s="49">
        <v>319950</v>
      </c>
    </row>
    <row r="30" spans="2:13" ht="15.75" x14ac:dyDescent="0.25">
      <c r="B30" s="41">
        <v>17</v>
      </c>
      <c r="C30" s="80" t="s">
        <v>54</v>
      </c>
      <c r="D30" s="43" t="s">
        <v>55</v>
      </c>
      <c r="E30" s="44">
        <v>1</v>
      </c>
      <c r="F30" s="45">
        <v>1278580</v>
      </c>
      <c r="G30" s="46">
        <v>0.19</v>
      </c>
      <c r="H30" s="47">
        <f t="shared" si="0"/>
        <v>242930.2</v>
      </c>
      <c r="I30" s="47">
        <f t="shared" si="1"/>
        <v>1521510.2</v>
      </c>
      <c r="J30" s="47">
        <f t="shared" si="2"/>
        <v>242930.2</v>
      </c>
      <c r="K30" s="47">
        <f t="shared" si="3"/>
        <v>1278580</v>
      </c>
      <c r="L30" s="48">
        <f t="shared" si="4"/>
        <v>1521510.2</v>
      </c>
      <c r="M30" s="49">
        <v>1278580</v>
      </c>
    </row>
    <row r="31" spans="2:13" ht="15.75" x14ac:dyDescent="0.25">
      <c r="B31" s="50" t="s">
        <v>56</v>
      </c>
      <c r="C31" s="50"/>
      <c r="D31" s="50"/>
      <c r="E31" s="50"/>
      <c r="F31" s="51"/>
      <c r="G31" s="51"/>
      <c r="H31" s="52">
        <f>SUM(H14:H30)</f>
        <v>1122630.2</v>
      </c>
      <c r="I31" s="52">
        <f>SUM(I14:I30)</f>
        <v>7031210.2000000002</v>
      </c>
      <c r="J31" s="52">
        <f>SUM(J14:J30)</f>
        <v>2988430.2</v>
      </c>
      <c r="K31" s="52">
        <f>SUM(K14:K30)</f>
        <v>15728580</v>
      </c>
      <c r="L31" s="52">
        <f>SUM(L14:L30)</f>
        <v>18717010.199999999</v>
      </c>
      <c r="M31" s="53"/>
    </row>
    <row r="32" spans="2:13" x14ac:dyDescent="0.25"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</row>
    <row r="33" spans="2:13" ht="15.75" x14ac:dyDescent="0.25">
      <c r="B33" s="55">
        <v>1</v>
      </c>
      <c r="C33" s="56" t="s">
        <v>57</v>
      </c>
      <c r="D33" s="56"/>
      <c r="E33" s="56"/>
      <c r="F33" s="56"/>
      <c r="G33" s="56"/>
      <c r="H33" s="56"/>
      <c r="I33" s="56"/>
      <c r="J33" s="56"/>
      <c r="K33" s="56"/>
      <c r="L33" s="56"/>
      <c r="M33" s="57"/>
    </row>
    <row r="34" spans="2:13" ht="15.75" x14ac:dyDescent="0.25">
      <c r="B34" s="55">
        <v>2</v>
      </c>
      <c r="C34" s="58" t="s">
        <v>58</v>
      </c>
      <c r="D34" s="58"/>
      <c r="E34" s="58"/>
      <c r="F34" s="58"/>
      <c r="G34" s="58"/>
      <c r="H34" s="58"/>
      <c r="I34" s="58"/>
      <c r="J34" s="58"/>
      <c r="K34" s="58"/>
      <c r="L34" s="58"/>
      <c r="M34" s="57"/>
    </row>
    <row r="35" spans="2:13" ht="15.75" x14ac:dyDescent="0.25">
      <c r="B35" s="55">
        <v>3</v>
      </c>
      <c r="C35" s="56" t="s">
        <v>59</v>
      </c>
      <c r="D35" s="56"/>
      <c r="E35" s="56"/>
      <c r="F35" s="56"/>
      <c r="G35" s="56"/>
      <c r="H35" s="56"/>
      <c r="I35" s="56"/>
      <c r="J35" s="56"/>
      <c r="K35" s="56"/>
      <c r="L35" s="56"/>
      <c r="M35" s="57"/>
    </row>
    <row r="36" spans="2:13" x14ac:dyDescent="0.25">
      <c r="B36" s="59">
        <v>4</v>
      </c>
      <c r="C36" s="60" t="s">
        <v>60</v>
      </c>
      <c r="D36" s="61"/>
      <c r="E36" s="61"/>
      <c r="F36" s="61"/>
      <c r="G36" s="61"/>
      <c r="H36" s="61"/>
      <c r="I36" s="61"/>
      <c r="J36" s="61"/>
      <c r="K36" s="61"/>
      <c r="L36" s="62"/>
      <c r="M36" s="57"/>
    </row>
    <row r="37" spans="2:13" x14ac:dyDescent="0.25">
      <c r="B37" s="63"/>
      <c r="C37" s="64"/>
      <c r="D37" s="65"/>
      <c r="E37" s="65"/>
      <c r="F37" s="65"/>
      <c r="G37" s="65"/>
      <c r="H37" s="65"/>
      <c r="I37" s="65"/>
      <c r="J37" s="65"/>
      <c r="K37" s="65"/>
      <c r="L37" s="66"/>
      <c r="M37" s="57"/>
    </row>
    <row r="38" spans="2:13" ht="15.75" x14ac:dyDescent="0.25">
      <c r="B38" s="55">
        <v>5</v>
      </c>
      <c r="C38" s="67" t="s">
        <v>61</v>
      </c>
      <c r="D38" s="67"/>
      <c r="E38" s="67"/>
      <c r="F38" s="67"/>
      <c r="G38" s="67"/>
      <c r="H38" s="67"/>
      <c r="I38" s="67"/>
      <c r="J38" s="67"/>
      <c r="K38" s="67"/>
      <c r="L38" s="67"/>
      <c r="M38" s="57"/>
    </row>
    <row r="39" spans="2:13" x14ac:dyDescent="0.25">
      <c r="B39" s="68">
        <v>6</v>
      </c>
      <c r="C39" s="69" t="s">
        <v>62</v>
      </c>
      <c r="D39" s="69"/>
      <c r="E39" s="69"/>
      <c r="F39" s="69"/>
      <c r="G39" s="69"/>
      <c r="H39" s="69"/>
      <c r="I39" s="69"/>
      <c r="J39" s="69"/>
      <c r="K39" s="69"/>
      <c r="L39" s="69"/>
      <c r="M39" s="70"/>
    </row>
    <row r="40" spans="2:13" x14ac:dyDescent="0.25">
      <c r="B40" s="68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71"/>
    </row>
    <row r="41" spans="2:13" ht="59.25" customHeight="1" x14ac:dyDescent="0.25">
      <c r="B41" s="83" t="s">
        <v>64</v>
      </c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5"/>
    </row>
    <row r="42" spans="2:13" ht="59.25" customHeight="1" x14ac:dyDescent="0.25">
      <c r="B42" s="86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8"/>
    </row>
    <row r="43" spans="2:13" ht="59.25" customHeight="1" x14ac:dyDescent="0.25">
      <c r="B43" s="86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8"/>
    </row>
    <row r="44" spans="2:13" x14ac:dyDescent="0.25">
      <c r="B44" s="72" t="s">
        <v>63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4"/>
    </row>
    <row r="45" spans="2:13" x14ac:dyDescent="0.25">
      <c r="B45" s="75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7"/>
    </row>
    <row r="46" spans="2:13" x14ac:dyDescent="0.25">
      <c r="B46" s="2"/>
      <c r="C46" s="2"/>
      <c r="D46" s="2"/>
      <c r="E46" s="2"/>
      <c r="F46" s="2"/>
      <c r="G46" s="78"/>
      <c r="H46" s="78"/>
      <c r="I46" s="78"/>
      <c r="J46" s="78"/>
      <c r="K46" s="78"/>
      <c r="L46" s="2"/>
      <c r="M46" s="2"/>
    </row>
    <row r="47" spans="2:13" x14ac:dyDescent="0.25">
      <c r="B47" s="2"/>
      <c r="C47" s="2"/>
      <c r="D47" s="2"/>
      <c r="E47" s="2"/>
      <c r="F47" s="2"/>
      <c r="G47" s="78"/>
      <c r="H47" s="78"/>
      <c r="I47" s="78"/>
      <c r="J47" s="78"/>
      <c r="K47" s="78"/>
      <c r="L47" s="2"/>
      <c r="M47" s="2"/>
    </row>
    <row r="48" spans="2:13" x14ac:dyDescent="0.25">
      <c r="B48" s="2"/>
      <c r="C48" s="2"/>
      <c r="D48" s="2"/>
      <c r="E48" s="2"/>
      <c r="F48" s="2"/>
      <c r="G48" s="78"/>
      <c r="H48" s="78"/>
      <c r="I48" s="78"/>
      <c r="J48" s="78"/>
      <c r="K48" s="78"/>
      <c r="L48" s="2"/>
      <c r="M48" s="2"/>
    </row>
  </sheetData>
  <protectedRanges>
    <protectedRange sqref="D11 M8:M9 M6 B9:K9 D6:K8 D10:G10 J10:L10 F14:G30" name="DATOS_1"/>
  </protectedRanges>
  <mergeCells count="43">
    <mergeCell ref="C38:L38"/>
    <mergeCell ref="B39:B40"/>
    <mergeCell ref="C39:L40"/>
    <mergeCell ref="B41:M43"/>
    <mergeCell ref="B44:M45"/>
    <mergeCell ref="B31:G31"/>
    <mergeCell ref="B32:M32"/>
    <mergeCell ref="C33:L33"/>
    <mergeCell ref="C34:L34"/>
    <mergeCell ref="C35:L35"/>
    <mergeCell ref="B36:B37"/>
    <mergeCell ref="C36:L37"/>
    <mergeCell ref="B12:B13"/>
    <mergeCell ref="C12:C13"/>
    <mergeCell ref="D12:D13"/>
    <mergeCell ref="E12:E13"/>
    <mergeCell ref="F12:L12"/>
    <mergeCell ref="M12:M13"/>
    <mergeCell ref="B10:C10"/>
    <mergeCell ref="D10:M10"/>
    <mergeCell ref="B11:C11"/>
    <mergeCell ref="D11:F11"/>
    <mergeCell ref="G11:J11"/>
    <mergeCell ref="K11:M11"/>
    <mergeCell ref="B8:C8"/>
    <mergeCell ref="D8:K8"/>
    <mergeCell ref="L8:L9"/>
    <mergeCell ref="M8:M9"/>
    <mergeCell ref="B9:C9"/>
    <mergeCell ref="D9:K9"/>
    <mergeCell ref="B6:C6"/>
    <mergeCell ref="D6:K6"/>
    <mergeCell ref="L6:L7"/>
    <mergeCell ref="M6:M7"/>
    <mergeCell ref="B7:C7"/>
    <mergeCell ref="D7:K7"/>
    <mergeCell ref="B2:M3"/>
    <mergeCell ref="B4:C4"/>
    <mergeCell ref="D4:K4"/>
    <mergeCell ref="L4:M4"/>
    <mergeCell ref="B5:C5"/>
    <mergeCell ref="D5:K5"/>
    <mergeCell ref="L5:M5"/>
  </mergeCells>
  <conditionalFormatting sqref="F14:F30">
    <cfRule type="cellIs" dxfId="1" priority="2" operator="greaterThan">
      <formula>M14</formula>
    </cfRule>
  </conditionalFormatting>
  <conditionalFormatting sqref="F15">
    <cfRule type="cellIs" dxfId="0" priority="1" operator="greaterThan">
      <formula>$M$14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2026-05-27T03:49:36Z</dcterms:created>
  <dcterms:modified xsi:type="dcterms:W3CDTF">2026-05-27T03:53:07Z</dcterms:modified>
</cp:coreProperties>
</file>