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/>
  <mc:AlternateContent xmlns:mc="http://schemas.openxmlformats.org/markup-compatibility/2006">
    <mc:Choice Requires="x15">
      <x15ac:absPath xmlns:x15ac="http://schemas.microsoft.com/office/spreadsheetml/2010/11/ac" url="/Users/jorgesantiagobolivar/Desktop/"/>
    </mc:Choice>
  </mc:AlternateContent>
  <xr:revisionPtr revIDLastSave="0" documentId="8_{1E25595A-3384-2646-97BB-87B6DF4A17F4}" xr6:coauthVersionLast="47" xr6:coauthVersionMax="47" xr10:uidLastSave="{00000000-0000-0000-0000-000000000000}"/>
  <bookViews>
    <workbookView xWindow="0" yWindow="760" windowWidth="27100" windowHeight="15980" tabRatio="500" xr2:uid="{00000000-000D-0000-FFFF-FFFF00000000}"/>
  </bookViews>
  <sheets>
    <sheet name="MATRIZ DE RIESGOS" sheetId="1" r:id="rId1"/>
    <sheet name="GUÍA DE APLICACIÓN" sheetId="2" r:id="rId2"/>
  </sheets>
  <calcPr calcId="181029" iterateDelta="1E-4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27" i="1" l="1"/>
  <c r="J27" i="1"/>
  <c r="H27" i="1"/>
  <c r="F27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</calcChain>
</file>

<file path=xl/sharedStrings.xml><?xml version="1.0" encoding="utf-8"?>
<sst xmlns="http://schemas.openxmlformats.org/spreadsheetml/2006/main" count="215" uniqueCount="162">
  <si>
    <t>MATRIZ DE RIESGOS — CONTRATO DE ARRENDAMIENTO DE IMPRESORAS MULTIFUNCIONALES — ALCALDÍA MUNICIPAL DE LA CALERA</t>
  </si>
  <si>
    <t>Entidad: Municipio de La Calera   |   Modalidad: Mínima Cuantía   |   CDP: 2026000586   |   Presupuesto: $29.992.176,90   |   Plazo: 3 meses y 9 días   |   Rubro: 21A2020200906</t>
  </si>
  <si>
    <t>PROB.</t>
  </si>
  <si>
    <t>DESCRIPCIÓN</t>
  </si>
  <si>
    <t>IMPACTO</t>
  </si>
  <si>
    <t>NIVEL (P×I)</t>
  </si>
  <si>
    <t>CALIFICACIÓN</t>
  </si>
  <si>
    <t>Raro ≤5%</t>
  </si>
  <si>
    <t>Insignificante</t>
  </si>
  <si>
    <t>1-4</t>
  </si>
  <si>
    <t>BAJO</t>
  </si>
  <si>
    <t>Improbable 6-20%</t>
  </si>
  <si>
    <t>Menor</t>
  </si>
  <si>
    <t>5-9</t>
  </si>
  <si>
    <t>MODERADO</t>
  </si>
  <si>
    <t>Posible 21-50%</t>
  </si>
  <si>
    <t>Moderado</t>
  </si>
  <si>
    <t>10-14</t>
  </si>
  <si>
    <t>ALTO</t>
  </si>
  <si>
    <t>Probable 51-75%</t>
  </si>
  <si>
    <t>Mayor</t>
  </si>
  <si>
    <t>15-25</t>
  </si>
  <si>
    <t>EXTREMO</t>
  </si>
  <si>
    <t>No.</t>
  </si>
  <si>
    <t>ETAPA</t>
  </si>
  <si>
    <t>TIPO DE RIESGO</t>
  </si>
  <si>
    <t>DESCRIPCIÓN DEL RIESGO</t>
  </si>
  <si>
    <t>CAUSAS</t>
  </si>
  <si>
    <t>CONSECUENCIAS</t>
  </si>
  <si>
    <t>ASIGNACIÓN
(Entidad / Contratista / Compartido)</t>
  </si>
  <si>
    <t>PROB.
(1-5)</t>
  </si>
  <si>
    <t>IMPACTO
(1-5)</t>
  </si>
  <si>
    <t>NIVEL
RIESGO</t>
  </si>
  <si>
    <t>TRATAMIENTO / MEDIDA DE MITIGACIÓN</t>
  </si>
  <si>
    <t>RESPONSABLE</t>
  </si>
  <si>
    <t>Precontractual</t>
  </si>
  <si>
    <t>Jurídico</t>
  </si>
  <si>
    <t>Presentación de oferta por proponente inhabilitado o incurso en inhabilidades (arts. 8 y 9 Ley 80/93)</t>
  </si>
  <si>
    <t>Omisión en la verificación del Boletín de Responsables Fiscales, SIRI y antecedentes disciplinarios</t>
  </si>
  <si>
    <t>Nulidad del contrato; responsabilidad disciplinaria del supervisor</t>
  </si>
  <si>
    <t>Entidad</t>
  </si>
  <si>
    <t>Verificación obligatoria en SIRI, Boletín CGR y SIGEP antes del cierre del proceso. Lista de chequeo habilitante.</t>
  </si>
  <si>
    <t>Secretario General y de Gobierno</t>
  </si>
  <si>
    <t>Presupuestal</t>
  </si>
  <si>
    <t>Insuficiencia o agotamiento del CDP No. 2026000586 antes del perfeccionamiento del contrato</t>
  </si>
  <si>
    <t>Demora en el proceso que sobrepase la vigencia fiscal 2026</t>
  </si>
  <si>
    <t>Imposibilidad de suscribir el contrato; pérdida del recurso</t>
  </si>
  <si>
    <t>Iniciar el proceso con suficiente anterioridad. Solicitar nuevo CDP si el proceso se extiende.</t>
  </si>
  <si>
    <t>Secretaría de Hacienda</t>
  </si>
  <si>
    <t>Mercado</t>
  </si>
  <si>
    <t>Proceso fallido por ausencia de proponentes habilitados o que cumplan especificaciones técnicas</t>
  </si>
  <si>
    <t>Especificaciones técnicas restrictivas (70/30 nuevos/remanufacturados); baja convocatoria de mercado</t>
  </si>
  <si>
    <t>Continuidad del servicio en riesgo; traumatismo administrativo</t>
  </si>
  <si>
    <t>Análisis de sector robusto previo. Publicidad amplia en SECOP II. Revisar umbral de experiencia en SMMLV si mercado es estrecho.</t>
  </si>
  <si>
    <t>Unidad de Contratación</t>
  </si>
  <si>
    <t>Operacional</t>
  </si>
  <si>
    <t>Incumplimiento del cronograma de transición: instalación de 15 equipos en 60 estaciones entre 9 y 12 jun 2026</t>
  </si>
  <si>
    <t>Adjudicación tardía o falta de personal técnico del adjudicatario</t>
  </si>
  <si>
    <t>Retraso en el inicio del servicio. Paralización de dependencias el 13 de junio.</t>
  </si>
  <si>
    <t>Compartido</t>
  </si>
  <si>
    <t>Establecer cláusula de penalización por incumplimiento del cronograma de empalme. Exigir plan de implementación detallado al adjudicatario.</t>
  </si>
  <si>
    <t>Oficina de Sistemas / Supervisor</t>
  </si>
  <si>
    <t>Ejecución</t>
  </si>
  <si>
    <t>Técnico</t>
  </si>
  <si>
    <t>Equipos entregados que no cumplen especificaciones técnicas (ppm, RAM, ADF, firmware, antigüedad)</t>
  </si>
  <si>
    <t>Suministro de equipos remanufacturados sin certificación o con contadores superiores al 20% del ciclo de vida</t>
  </si>
  <si>
    <t>Incumplimiento contractual; posible caducidad; sobrecostos en soporte técnico</t>
  </si>
  <si>
    <t>Contratista</t>
  </si>
  <si>
    <t>Verificación serial por serial de contadores antes del acta de inicio. Rechazo y reemplazo en 48h. Supervisión técnica de Oficina de Sistemas.</t>
  </si>
  <si>
    <t>Incompatibilidad de drivers con Windows 11 en entornos sin Directorio Activo (AD)</t>
  </si>
  <si>
    <t>Uso de controladores Tipo 3/V3 obsoletos; equipos con firmware desactualizado</t>
  </si>
  <si>
    <t>Tickets masivos de soporte; pérdida de productividad en las 60 estaciones de trabajo</t>
  </si>
  <si>
    <t>Exigir controladores Tipo 4 (V4) certificados por Microsoft. Protocolo de prueba de impresión y acta de satisfacción por estación.</t>
  </si>
  <si>
    <t>Oficina de Sistemas</t>
  </si>
  <si>
    <t>Interrupción del servicio por falla de equipos del lote remanufacturado (30%) con más de 3 fallas/mes</t>
  </si>
  <si>
    <t>Desgaste prematuro; mantenimiento deficiente; piezas no originales</t>
  </si>
  <si>
    <t>Incumplimiento de ANS; imposición de multas; afectación a la atención ciudadana</t>
  </si>
  <si>
    <t>Sustitución definitiva por equipo nuevo si supera 3 fallas correctivas en un mes. Tiempo máximo de reparación: 24 horas.</t>
  </si>
  <si>
    <t>Contratista / Supervisor</t>
  </si>
  <si>
    <t>Eléctrico / Infraestructura</t>
  </si>
  <si>
    <t>Daño de equipos por fluctuaciones de voltaje en sedes del municipio (ausencia de regulador 2 kVA)</t>
  </si>
  <si>
    <t>Infraestructura eléctrica deficiente. Falla del regulador de voltaje industrial</t>
  </si>
  <si>
    <t>Daño físico de equipos; pérdida de configuraciones de red; interrupciones del servicio</t>
  </si>
  <si>
    <t>Exigir regulador de voltaje grado industrial ≥2 kVA por equipo. Certificación del regulador. Incluir en protocolo de instalación.</t>
  </si>
  <si>
    <t>Financiero</t>
  </si>
  <si>
    <t>Consumo de clicks superior al proyectado (&gt;60.000 clicks mensuales) que agote anticipadamente el presupuesto</t>
  </si>
  <si>
    <t>Incremento de la actividad administrativa; proyección subestimada en estudio previo</t>
  </si>
  <si>
    <t>Agotamiento anticipado del presupuesto; imposibilidad de pago de la última factura</t>
  </si>
  <si>
    <t>Monitoreo mensual del consumo por equipo. Informe técnico de clicks como requisito de pago. Addendum si hay desviación &gt;15%.</t>
  </si>
  <si>
    <t>Supervisor / Secretaría de Hacienda</t>
  </si>
  <si>
    <t>Laboral / Parafiscal</t>
  </si>
  <si>
    <t>Mora del contratista en el pago de aportes a seguridad social (art. 50 Ley 789/02)</t>
  </si>
  <si>
    <t>Deficiencias en la gestión administrativa del contratista</t>
  </si>
  <si>
    <t>Responsabilidad solidaria del Municipio; suspensión del contrato</t>
  </si>
  <si>
    <t>Verificación mensual de planillas de seguridad social como requisito previo al pago. Retención del pago si se incumple.</t>
  </si>
  <si>
    <t>Supervisor</t>
  </si>
  <si>
    <t>Jurídico / Contractual</t>
  </si>
  <si>
    <t>Incumplimiento de obligaciones contractuales (no suministro de tóner, retrasos en mantenimiento &gt;1 día)</t>
  </si>
  <si>
    <t>Falta de logística del contratista; ruptura de cadena de suministro de insumos</t>
  </si>
  <si>
    <t>Aplicación de multas (art. 17 Ley 80/93); posible declaratoria de caducidad</t>
  </si>
  <si>
    <t>Cláusula de multas por incumplimiento. Póliza de cumplimiento 10% y calidad 20% del valor del contrato. Supervisión permanente.</t>
  </si>
  <si>
    <t>Secretario General y de Gobierno / Supervisor</t>
  </si>
  <si>
    <t>Seguridad de la Información</t>
  </si>
  <si>
    <t>Fuga de información confidencial desde discos duros de los equipos o trabajos en cola de impresión</t>
  </si>
  <si>
    <t>Ausencia de cifrado de disco y PIN local. Equipos sin borrado seguro al final del contrato.</t>
  </si>
  <si>
    <t>Vulneración de datos institucionales; responsabilidad disciplinaria y penal</t>
  </si>
  <si>
    <t>Exigir cifrado de disco y PIN local por equipo. Protocolo de borrado seguro al finalizar el contrato. Verificación por Oficina de Sistemas.</t>
  </si>
  <si>
    <t>Oficina de Sistemas / Contratista</t>
  </si>
  <si>
    <t>Cobro excesivo por clicks facturados vs. consumo real verificado (ausencia de control de contadores)</t>
  </si>
  <si>
    <t>Falta de mecanismo de control de contadores por equipo; ausencia de reporte mensual verificado</t>
  </si>
  <si>
    <t>Sobrecosto para el Municipio; posible detrimento patrimonial</t>
  </si>
  <si>
    <t>Lectura de contadores verificada por Oficina de Sistemas en los 5 primeros días de cada mes. Informe técnico como requisito de pago.</t>
  </si>
  <si>
    <t>Liquidación</t>
  </si>
  <si>
    <t>No liquidación oportuna del contrato dentro del plazo de 4 meses post-terminación (art. 60 Ley 80/93)</t>
  </si>
  <si>
    <t>Falta de gestión del supervisor; desacuerdo sobre saldos o penalidades</t>
  </si>
  <si>
    <t>Riesgo de caducidad de la acción contractual; responsabilidad disciplinaria</t>
  </si>
  <si>
    <t>Programar acta de liquidación de mutuo acuerdo desde el mes 3 de ejecución. Dejar constancia escrita de cumplimiento de obligaciones.</t>
  </si>
  <si>
    <t>Fuerza Mayor / Caso Fortuito</t>
  </si>
  <si>
    <t>Eventos imprevisibles que impidan la prestación del servicio (desastres, cortes masivos de energía, orden público)</t>
  </si>
  <si>
    <t>Causas externas no imputables a ninguna de las partes contratantes</t>
  </si>
  <si>
    <t>Suspensión temporal del contrato; costos de reactivación; retraso en la prestación del servicio</t>
  </si>
  <si>
    <t>Cláusula de suspensión por fuerza mayor. Comunicación inmediata entre las partes. Documentación y acta de suspensión dentro de los 3 días siguientes.</t>
  </si>
  <si>
    <t>Ambas partes</t>
  </si>
  <si>
    <t>RESUMEN POR NIVEL DE RIESGO</t>
  </si>
  <si>
    <t>Elaboró: Unidad de Contratación — Alcaldía Municipal de La Calera</t>
  </si>
  <si>
    <t>Revisó: Secretario General y de Gobierno — Julián Andrés Ascanio Rodríguez</t>
  </si>
  <si>
    <t>Fecha: Junio 2026   |   CDP: 2026000586   |   Proceso: Mínima Cuantía</t>
  </si>
  <si>
    <t>GUÍA DE APLICACIÓN — MATRIZ DE RIESGOS — ARRENDAMIENTO IMPRESORAS LA CALERA 2026</t>
  </si>
  <si>
    <t>FUNDAMENTO NORMATIVO</t>
  </si>
  <si>
    <t>Decreto 1082 de 2015, art. 2.2.1.2.1.5.1 num. 6 | Ley 80/1993 | Ley 1150/2007 | Ley 1474/2011</t>
  </si>
  <si>
    <t>PROCESO</t>
  </si>
  <si>
    <t>Mínima Cuantía — Alquiler Impresoras Multifuncionales — SGG_088 — CDP 2026000586</t>
  </si>
  <si>
    <t>ESCALA PROBABILIDAD</t>
  </si>
  <si>
    <t>1=Raro (≤5%) | 2=Improbable (6-20%) | 3=Posible (21-50%) | 4=Probable (51-75%) | 5=Casi Cierto (&gt;75%)</t>
  </si>
  <si>
    <t>ESCALA IMPACTO</t>
  </si>
  <si>
    <t>1=Insignificante | 2=Menor | 3=Moderado | 4=Mayor | 5=Catastrófico</t>
  </si>
  <si>
    <t>FÓRMULA</t>
  </si>
  <si>
    <t>Nivel de Riesgo = Probabilidad × Impacto</t>
  </si>
  <si>
    <t>BAJO (1-4)</t>
  </si>
  <si>
    <t>Aceptar el riesgo. Monitoreo periódico semestral.</t>
  </si>
  <si>
    <t>MODERADO (5-9)</t>
  </si>
  <si>
    <t>Reducir el riesgo. Medidas preventivas. Monitoreo mensual.</t>
  </si>
  <si>
    <t>ALTO (10-14)</t>
  </si>
  <si>
    <t>Mitigar con urgencia. Seguimiento mensual. Reportar al ordenador del gasto.</t>
  </si>
  <si>
    <t>EXTREMO (15-25)</t>
  </si>
  <si>
    <t>Tratamiento inmediato. Escalar a ordenador del gasto. Posible suspensión del proceso.</t>
  </si>
  <si>
    <t>ASIGNACIÓN — ENTIDAD</t>
  </si>
  <si>
    <t>Riesgos en la esfera de la Administración Municipal (fondo presupuestal, actos administrativos, supervisión)</t>
  </si>
  <si>
    <t>ASIGNACIÓN — CONTRATISTA</t>
  </si>
  <si>
    <t>Riesgos propios de la ejecución del objeto contractual (equipos, insumos, personal, calidad)</t>
  </si>
  <si>
    <t>ASIGNACIÓN — COMPARTIDO</t>
  </si>
  <si>
    <t>Riesgos concurrentes de ambas partes (transición, fuerza mayor, seguridad de la información)</t>
  </si>
  <si>
    <t>REVISIÓN</t>
  </si>
  <si>
    <t>La matriz debe revisarse mensualmente o ante cualquier evento que modifique las condiciones del contrato</t>
  </si>
  <si>
    <t>NOTA CLAVE</t>
  </si>
  <si>
    <t>El contrato tiene vigencia de 3 meses y 9 días. La continuidad del servicio actual finaliza el 12/06/2026.</t>
  </si>
  <si>
    <t>ELABORÓ</t>
  </si>
  <si>
    <t>Unidad de Contratación — Alcaldía Municipal de La Calera</t>
  </si>
  <si>
    <t>APROBÓ</t>
  </si>
  <si>
    <t>Secretario General y de Gobierno — Julián Andrés Ascanio Rodríguez</t>
  </si>
  <si>
    <t>FECHA DE ELABORACIÓN</t>
  </si>
  <si>
    <t>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</si>
</sst>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"/>
    </font>
    <font>
      <b/>
      <sz val="12"/>
      <color rgb="FFFFFFFF"/>
      <name val="Arial"/>
      <family val="2"/>
    </font>
    <font>
      <sz val="8"/>
      <color rgb="FF1F3864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b/>
      <sz val="9"/>
      <color rgb="FF1F3864"/>
      <name val="Arial"/>
      <family val="2"/>
    </font>
    <font>
      <b/>
      <sz val="8"/>
      <color rgb="FF1F3864"/>
      <name val="Arial"/>
      <family val="2"/>
    </font>
    <font>
      <b/>
      <sz val="11"/>
      <color rgb="FF1F3864"/>
      <name val="Arial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b/>
      <sz val="10"/>
      <color rgb="FFFFFFFF"/>
      <name val="Arial"/>
      <family val="2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BDD7E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F2F2F2"/>
        <bgColor rgb="FFE9F0F5"/>
      </patternFill>
    </fill>
    <fill>
      <patternFill patternType="solid">
        <fgColor rgb="FF70AD47"/>
        <bgColor rgb="FF339966"/>
      </patternFill>
    </fill>
    <fill>
      <patternFill patternType="solid">
        <fgColor rgb="FFFFD966"/>
        <bgColor rgb="FFF4B942"/>
      </patternFill>
    </fill>
    <fill>
      <patternFill patternType="solid">
        <fgColor rgb="FFF4B942"/>
        <bgColor rgb="FFFFD966"/>
      </patternFill>
    </fill>
    <fill>
      <patternFill patternType="solid">
        <fgColor rgb="FFC00000"/>
        <bgColor rgb="FF800000"/>
      </patternFill>
    </fill>
    <fill>
      <patternFill patternType="solid">
        <fgColor rgb="FFFFFFFF"/>
        <bgColor rgb="FFFFF0F5"/>
      </patternFill>
    </fill>
    <fill>
      <patternFill patternType="solid">
        <fgColor rgb="FFE2EFDA"/>
        <bgColor rgb="FFE9F0F5"/>
      </patternFill>
    </fill>
    <fill>
      <patternFill patternType="solid">
        <fgColor rgb="FFFFF2CC"/>
        <bgColor rgb="FFFCE4D6"/>
      </patternFill>
    </fill>
    <fill>
      <patternFill patternType="solid">
        <fgColor rgb="FFE9F0F5"/>
        <bgColor rgb="FFF2F2F2"/>
      </patternFill>
    </fill>
    <fill>
      <patternFill patternType="solid">
        <fgColor rgb="FFFCE4D6"/>
        <bgColor rgb="FFFFF2CC"/>
      </patternFill>
    </fill>
    <fill>
      <patternFill patternType="solid">
        <fgColor rgb="FFFFF0F5"/>
        <bgColor rgb="FFF2F2F2"/>
      </patternFill>
    </fill>
  </fills>
  <borders count="5">
    <border>
      <left/>
      <right/>
      <top/>
      <bottom/>
      <diagonal/>
    </border>
    <border>
      <left style="medium">
        <color rgb="FF1F3864"/>
      </left>
      <right/>
      <top style="medium">
        <color rgb="FF1F3864"/>
      </top>
      <bottom style="medium">
        <color rgb="FF1F3864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 style="medium">
        <color rgb="FF1F3864"/>
      </right>
      <top style="medium">
        <color rgb="FF1F3864"/>
      </top>
      <bottom style="medium">
        <color rgb="FF1F38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2" fillId="2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4" fillId="10" borderId="2" xfId="0" applyFont="1" applyFill="1" applyBorder="1" applyAlignment="1">
      <alignment horizontal="left" vertical="center" wrapText="1"/>
    </xf>
    <xf numFmtId="0" fontId="9" fillId="10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2" borderId="0" xfId="0" applyFill="1"/>
    <xf numFmtId="0" fontId="2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11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5" fillId="12" borderId="3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5" fillId="14" borderId="3" xfId="0" applyFont="1" applyFill="1" applyBorder="1" applyAlignment="1">
      <alignment horizontal="center" vertical="center" wrapText="1"/>
    </xf>
    <xf numFmtId="0" fontId="4" fillId="15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6" fillId="10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E9F0F5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2EFDA"/>
      <rgbColor rgb="FFFCE4D6"/>
      <rgbColor rgb="FFFFF0F5"/>
      <rgbColor rgb="FFFF99CC"/>
      <rgbColor rgb="FFCC99FF"/>
      <rgbColor rgb="FFFFD966"/>
      <rgbColor rgb="FF2E75B6"/>
      <rgbColor rgb="FF33CCCC"/>
      <rgbColor rgb="FF99CC00"/>
      <rgbColor rgb="FFF4B942"/>
      <rgbColor rgb="FFFF9900"/>
      <rgbColor rgb="FFFF6600"/>
      <rgbColor rgb="FF666699"/>
      <rgbColor rgb="FF70AD47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9"/>
  <sheetViews>
    <sheetView tabSelected="1" zoomScaleNormal="100" workbookViewId="0">
      <pane ySplit="10" topLeftCell="A11" activePane="bottomLeft" state="frozen"/>
      <selection pane="bottomLeft" sqref="A1:R1"/>
    </sheetView>
  </sheetViews>
  <sheetFormatPr baseColWidth="10" defaultColWidth="8.6640625" defaultRowHeight="15" x14ac:dyDescent="0.2"/>
  <cols>
    <col min="1" max="1" width="5" customWidth="1"/>
    <col min="2" max="2" width="13" customWidth="1"/>
    <col min="3" max="3" width="16" customWidth="1"/>
    <col min="4" max="4" width="0.5" customWidth="1"/>
    <col min="5" max="5" width="20" customWidth="1"/>
    <col min="6" max="7" width="0.5" customWidth="1"/>
    <col min="8" max="8" width="20" customWidth="1"/>
    <col min="9" max="9" width="0.5" customWidth="1"/>
    <col min="10" max="10" width="20" customWidth="1"/>
    <col min="11" max="11" width="0.5" customWidth="1"/>
    <col min="12" max="12" width="14" customWidth="1"/>
    <col min="13" max="14" width="6" customWidth="1"/>
    <col min="15" max="15" width="7" customWidth="1"/>
    <col min="16" max="16" width="10" customWidth="1"/>
    <col min="17" max="17" width="35" customWidth="1"/>
    <col min="18" max="18" width="20" customWidth="1"/>
  </cols>
  <sheetData>
    <row r="1" spans="1:18" ht="27.75" customHeight="1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 ht="15.75" customHeight="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18" ht="4.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ht="15.75" customHeight="1" x14ac:dyDescent="0.2">
      <c r="A4" s="14" t="s">
        <v>2</v>
      </c>
      <c r="B4" s="10" t="s">
        <v>3</v>
      </c>
      <c r="C4" s="10"/>
      <c r="D4" s="14" t="s">
        <v>4</v>
      </c>
      <c r="E4" s="10" t="s">
        <v>3</v>
      </c>
      <c r="F4" s="10"/>
      <c r="G4" s="10" t="s">
        <v>5</v>
      </c>
      <c r="H4" s="10"/>
      <c r="I4" s="14" t="s">
        <v>6</v>
      </c>
    </row>
    <row r="5" spans="1:18" ht="13.5" customHeight="1" x14ac:dyDescent="0.2">
      <c r="A5" s="14">
        <v>1</v>
      </c>
      <c r="B5" s="9" t="s">
        <v>7</v>
      </c>
      <c r="C5" s="9"/>
      <c r="D5" s="14">
        <v>1</v>
      </c>
      <c r="E5" s="9" t="s">
        <v>8</v>
      </c>
      <c r="F5" s="9"/>
      <c r="G5" s="15" t="s">
        <v>9</v>
      </c>
      <c r="H5" s="15" t="s">
        <v>10</v>
      </c>
      <c r="I5" s="16"/>
    </row>
    <row r="6" spans="1:18" ht="13.5" customHeight="1" x14ac:dyDescent="0.2">
      <c r="A6" s="14">
        <v>2</v>
      </c>
      <c r="B6" s="9" t="s">
        <v>11</v>
      </c>
      <c r="C6" s="9"/>
      <c r="D6" s="14">
        <v>2</v>
      </c>
      <c r="E6" s="9" t="s">
        <v>12</v>
      </c>
      <c r="F6" s="9"/>
      <c r="G6" s="17" t="s">
        <v>13</v>
      </c>
      <c r="H6" s="17" t="s">
        <v>14</v>
      </c>
      <c r="I6" s="16"/>
    </row>
    <row r="7" spans="1:18" ht="13.5" customHeight="1" x14ac:dyDescent="0.2">
      <c r="A7" s="14">
        <v>3</v>
      </c>
      <c r="B7" s="9" t="s">
        <v>15</v>
      </c>
      <c r="C7" s="9"/>
      <c r="D7" s="14">
        <v>3</v>
      </c>
      <c r="E7" s="9" t="s">
        <v>16</v>
      </c>
      <c r="F7" s="9"/>
      <c r="G7" s="18" t="s">
        <v>17</v>
      </c>
      <c r="H7" s="18" t="s">
        <v>18</v>
      </c>
      <c r="I7" s="16"/>
    </row>
    <row r="8" spans="1:18" ht="13.5" customHeight="1" x14ac:dyDescent="0.2">
      <c r="A8" s="14">
        <v>4</v>
      </c>
      <c r="B8" s="9" t="s">
        <v>19</v>
      </c>
      <c r="C8" s="9"/>
      <c r="D8" s="14">
        <v>4</v>
      </c>
      <c r="E8" s="9" t="s">
        <v>20</v>
      </c>
      <c r="F8" s="9"/>
      <c r="G8" s="19" t="s">
        <v>21</v>
      </c>
      <c r="H8" s="19" t="s">
        <v>22</v>
      </c>
      <c r="I8" s="16"/>
    </row>
    <row r="9" spans="1:18" ht="4.5" customHeight="1" x14ac:dyDescent="0.2">
      <c r="A9" s="8">
        <v>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</row>
    <row r="10" spans="1:18" ht="33.75" customHeight="1" x14ac:dyDescent="0.2">
      <c r="A10" s="20" t="s">
        <v>23</v>
      </c>
      <c r="B10" s="20" t="s">
        <v>24</v>
      </c>
      <c r="C10" s="7" t="s">
        <v>25</v>
      </c>
      <c r="D10" s="7"/>
      <c r="E10" s="7" t="s">
        <v>26</v>
      </c>
      <c r="F10" s="7"/>
      <c r="G10" s="7"/>
      <c r="H10" s="7" t="s">
        <v>27</v>
      </c>
      <c r="I10" s="7"/>
      <c r="J10" s="7" t="s">
        <v>28</v>
      </c>
      <c r="K10" s="7"/>
      <c r="L10" s="20" t="s">
        <v>29</v>
      </c>
      <c r="M10" s="20" t="s">
        <v>30</v>
      </c>
      <c r="N10" s="20" t="s">
        <v>31</v>
      </c>
      <c r="O10" s="20" t="s">
        <v>32</v>
      </c>
      <c r="P10" s="20" t="s">
        <v>6</v>
      </c>
      <c r="Q10" s="20" t="s">
        <v>33</v>
      </c>
      <c r="R10" s="20" t="s">
        <v>34</v>
      </c>
    </row>
    <row r="11" spans="1:18" ht="49.5" customHeight="1" x14ac:dyDescent="0.2">
      <c r="A11" s="21">
        <v>1</v>
      </c>
      <c r="B11" s="22" t="s">
        <v>35</v>
      </c>
      <c r="C11" s="6" t="s">
        <v>36</v>
      </c>
      <c r="D11" s="6"/>
      <c r="E11" s="5" t="s">
        <v>37</v>
      </c>
      <c r="F11" s="5"/>
      <c r="G11" s="5"/>
      <c r="H11" s="5" t="s">
        <v>38</v>
      </c>
      <c r="I11" s="5"/>
      <c r="J11" s="5" t="s">
        <v>39</v>
      </c>
      <c r="K11" s="5"/>
      <c r="L11" s="23" t="s">
        <v>40</v>
      </c>
      <c r="M11" s="24">
        <v>2</v>
      </c>
      <c r="N11" s="24">
        <v>4</v>
      </c>
      <c r="O11" s="25">
        <f t="shared" ref="O11:O25" si="0">M11*N11</f>
        <v>8</v>
      </c>
      <c r="P11" s="17" t="s">
        <v>14</v>
      </c>
      <c r="Q11" s="26" t="s">
        <v>41</v>
      </c>
      <c r="R11" s="26" t="s">
        <v>42</v>
      </c>
    </row>
    <row r="12" spans="1:18" ht="49.5" customHeight="1" x14ac:dyDescent="0.2">
      <c r="A12" s="27">
        <v>2</v>
      </c>
      <c r="B12" s="22" t="s">
        <v>35</v>
      </c>
      <c r="C12" s="4" t="s">
        <v>43</v>
      </c>
      <c r="D12" s="4"/>
      <c r="E12" s="9" t="s">
        <v>44</v>
      </c>
      <c r="F12" s="9"/>
      <c r="G12" s="9"/>
      <c r="H12" s="9" t="s">
        <v>45</v>
      </c>
      <c r="I12" s="9"/>
      <c r="J12" s="9" t="s">
        <v>46</v>
      </c>
      <c r="K12" s="9"/>
      <c r="L12" s="23" t="s">
        <v>40</v>
      </c>
      <c r="M12" s="24">
        <v>2</v>
      </c>
      <c r="N12" s="24">
        <v>5</v>
      </c>
      <c r="O12" s="28">
        <f t="shared" si="0"/>
        <v>10</v>
      </c>
      <c r="P12" s="18" t="s">
        <v>18</v>
      </c>
      <c r="Q12" s="29" t="s">
        <v>47</v>
      </c>
      <c r="R12" s="29" t="s">
        <v>48</v>
      </c>
    </row>
    <row r="13" spans="1:18" ht="49.5" customHeight="1" x14ac:dyDescent="0.2">
      <c r="A13" s="21">
        <v>3</v>
      </c>
      <c r="B13" s="22" t="s">
        <v>35</v>
      </c>
      <c r="C13" s="6" t="s">
        <v>49</v>
      </c>
      <c r="D13" s="6"/>
      <c r="E13" s="5" t="s">
        <v>50</v>
      </c>
      <c r="F13" s="5"/>
      <c r="G13" s="5"/>
      <c r="H13" s="5" t="s">
        <v>51</v>
      </c>
      <c r="I13" s="5"/>
      <c r="J13" s="5" t="s">
        <v>52</v>
      </c>
      <c r="K13" s="5"/>
      <c r="L13" s="23" t="s">
        <v>40</v>
      </c>
      <c r="M13" s="24">
        <v>3</v>
      </c>
      <c r="N13" s="24">
        <v>4</v>
      </c>
      <c r="O13" s="28">
        <f t="shared" si="0"/>
        <v>12</v>
      </c>
      <c r="P13" s="18" t="s">
        <v>18</v>
      </c>
      <c r="Q13" s="26" t="s">
        <v>53</v>
      </c>
      <c r="R13" s="26" t="s">
        <v>54</v>
      </c>
    </row>
    <row r="14" spans="1:18" ht="49.5" customHeight="1" x14ac:dyDescent="0.2">
      <c r="A14" s="27">
        <v>4</v>
      </c>
      <c r="B14" s="22" t="s">
        <v>35</v>
      </c>
      <c r="C14" s="4" t="s">
        <v>55</v>
      </c>
      <c r="D14" s="4"/>
      <c r="E14" s="9" t="s">
        <v>56</v>
      </c>
      <c r="F14" s="9"/>
      <c r="G14" s="9"/>
      <c r="H14" s="9" t="s">
        <v>57</v>
      </c>
      <c r="I14" s="9"/>
      <c r="J14" s="9" t="s">
        <v>58</v>
      </c>
      <c r="K14" s="9"/>
      <c r="L14" s="30" t="s">
        <v>59</v>
      </c>
      <c r="M14" s="24">
        <v>4</v>
      </c>
      <c r="N14" s="24">
        <v>4</v>
      </c>
      <c r="O14" s="31">
        <f t="shared" si="0"/>
        <v>16</v>
      </c>
      <c r="P14" s="19" t="s">
        <v>22</v>
      </c>
      <c r="Q14" s="29" t="s">
        <v>60</v>
      </c>
      <c r="R14" s="29" t="s">
        <v>61</v>
      </c>
    </row>
    <row r="15" spans="1:18" ht="49.5" customHeight="1" x14ac:dyDescent="0.2">
      <c r="A15" s="21">
        <v>5</v>
      </c>
      <c r="B15" s="32" t="s">
        <v>62</v>
      </c>
      <c r="C15" s="6" t="s">
        <v>63</v>
      </c>
      <c r="D15" s="6"/>
      <c r="E15" s="5" t="s">
        <v>64</v>
      </c>
      <c r="F15" s="5"/>
      <c r="G15" s="5"/>
      <c r="H15" s="5" t="s">
        <v>65</v>
      </c>
      <c r="I15" s="5"/>
      <c r="J15" s="5" t="s">
        <v>66</v>
      </c>
      <c r="K15" s="5"/>
      <c r="L15" s="33" t="s">
        <v>67</v>
      </c>
      <c r="M15" s="24">
        <v>3</v>
      </c>
      <c r="N15" s="24">
        <v>4</v>
      </c>
      <c r="O15" s="28">
        <f t="shared" si="0"/>
        <v>12</v>
      </c>
      <c r="P15" s="18" t="s">
        <v>18</v>
      </c>
      <c r="Q15" s="26" t="s">
        <v>68</v>
      </c>
      <c r="R15" s="26" t="s">
        <v>61</v>
      </c>
    </row>
    <row r="16" spans="1:18" ht="49.5" customHeight="1" x14ac:dyDescent="0.2">
      <c r="A16" s="27">
        <v>6</v>
      </c>
      <c r="B16" s="32" t="s">
        <v>62</v>
      </c>
      <c r="C16" s="4" t="s">
        <v>63</v>
      </c>
      <c r="D16" s="4"/>
      <c r="E16" s="9" t="s">
        <v>69</v>
      </c>
      <c r="F16" s="9"/>
      <c r="G16" s="9"/>
      <c r="H16" s="9" t="s">
        <v>70</v>
      </c>
      <c r="I16" s="9"/>
      <c r="J16" s="9" t="s">
        <v>71</v>
      </c>
      <c r="K16" s="9"/>
      <c r="L16" s="33" t="s">
        <v>67</v>
      </c>
      <c r="M16" s="24">
        <v>3</v>
      </c>
      <c r="N16" s="24">
        <v>3</v>
      </c>
      <c r="O16" s="25">
        <f t="shared" si="0"/>
        <v>9</v>
      </c>
      <c r="P16" s="17" t="s">
        <v>14</v>
      </c>
      <c r="Q16" s="29" t="s">
        <v>72</v>
      </c>
      <c r="R16" s="29" t="s">
        <v>73</v>
      </c>
    </row>
    <row r="17" spans="1:18" ht="49.5" customHeight="1" x14ac:dyDescent="0.2">
      <c r="A17" s="21">
        <v>7</v>
      </c>
      <c r="B17" s="32" t="s">
        <v>62</v>
      </c>
      <c r="C17" s="6" t="s">
        <v>55</v>
      </c>
      <c r="D17" s="6"/>
      <c r="E17" s="5" t="s">
        <v>74</v>
      </c>
      <c r="F17" s="5"/>
      <c r="G17" s="5"/>
      <c r="H17" s="5" t="s">
        <v>75</v>
      </c>
      <c r="I17" s="5"/>
      <c r="J17" s="5" t="s">
        <v>76</v>
      </c>
      <c r="K17" s="5"/>
      <c r="L17" s="33" t="s">
        <v>67</v>
      </c>
      <c r="M17" s="24">
        <v>3</v>
      </c>
      <c r="N17" s="24">
        <v>3</v>
      </c>
      <c r="O17" s="25">
        <f t="shared" si="0"/>
        <v>9</v>
      </c>
      <c r="P17" s="17" t="s">
        <v>14</v>
      </c>
      <c r="Q17" s="26" t="s">
        <v>77</v>
      </c>
      <c r="R17" s="26" t="s">
        <v>78</v>
      </c>
    </row>
    <row r="18" spans="1:18" ht="49.5" customHeight="1" x14ac:dyDescent="0.2">
      <c r="A18" s="27">
        <v>8</v>
      </c>
      <c r="B18" s="32" t="s">
        <v>62</v>
      </c>
      <c r="C18" s="4" t="s">
        <v>79</v>
      </c>
      <c r="D18" s="4"/>
      <c r="E18" s="9" t="s">
        <v>80</v>
      </c>
      <c r="F18" s="9"/>
      <c r="G18" s="9"/>
      <c r="H18" s="9" t="s">
        <v>81</v>
      </c>
      <c r="I18" s="9"/>
      <c r="J18" s="9" t="s">
        <v>82</v>
      </c>
      <c r="K18" s="9"/>
      <c r="L18" s="30" t="s">
        <v>59</v>
      </c>
      <c r="M18" s="24">
        <v>3</v>
      </c>
      <c r="N18" s="24">
        <v>3</v>
      </c>
      <c r="O18" s="25">
        <f t="shared" si="0"/>
        <v>9</v>
      </c>
      <c r="P18" s="17" t="s">
        <v>14</v>
      </c>
      <c r="Q18" s="29" t="s">
        <v>83</v>
      </c>
      <c r="R18" s="29" t="s">
        <v>67</v>
      </c>
    </row>
    <row r="19" spans="1:18" ht="49.5" customHeight="1" x14ac:dyDescent="0.2">
      <c r="A19" s="21">
        <v>9</v>
      </c>
      <c r="B19" s="32" t="s">
        <v>62</v>
      </c>
      <c r="C19" s="6" t="s">
        <v>84</v>
      </c>
      <c r="D19" s="6"/>
      <c r="E19" s="5" t="s">
        <v>85</v>
      </c>
      <c r="F19" s="5"/>
      <c r="G19" s="5"/>
      <c r="H19" s="5" t="s">
        <v>86</v>
      </c>
      <c r="I19" s="5"/>
      <c r="J19" s="5" t="s">
        <v>87</v>
      </c>
      <c r="K19" s="5"/>
      <c r="L19" s="23" t="s">
        <v>40</v>
      </c>
      <c r="M19" s="24">
        <v>3</v>
      </c>
      <c r="N19" s="24">
        <v>3</v>
      </c>
      <c r="O19" s="25">
        <f t="shared" si="0"/>
        <v>9</v>
      </c>
      <c r="P19" s="17" t="s">
        <v>14</v>
      </c>
      <c r="Q19" s="26" t="s">
        <v>88</v>
      </c>
      <c r="R19" s="26" t="s">
        <v>89</v>
      </c>
    </row>
    <row r="20" spans="1:18" ht="49.5" customHeight="1" x14ac:dyDescent="0.2">
      <c r="A20" s="27">
        <v>10</v>
      </c>
      <c r="B20" s="32" t="s">
        <v>62</v>
      </c>
      <c r="C20" s="4" t="s">
        <v>90</v>
      </c>
      <c r="D20" s="4"/>
      <c r="E20" s="9" t="s">
        <v>91</v>
      </c>
      <c r="F20" s="9"/>
      <c r="G20" s="9"/>
      <c r="H20" s="9" t="s">
        <v>92</v>
      </c>
      <c r="I20" s="9"/>
      <c r="J20" s="9" t="s">
        <v>93</v>
      </c>
      <c r="K20" s="9"/>
      <c r="L20" s="33" t="s">
        <v>67</v>
      </c>
      <c r="M20" s="24">
        <v>2</v>
      </c>
      <c r="N20" s="24">
        <v>3</v>
      </c>
      <c r="O20" s="25">
        <f t="shared" si="0"/>
        <v>6</v>
      </c>
      <c r="P20" s="17" t="s">
        <v>14</v>
      </c>
      <c r="Q20" s="29" t="s">
        <v>94</v>
      </c>
      <c r="R20" s="29" t="s">
        <v>95</v>
      </c>
    </row>
    <row r="21" spans="1:18" ht="49.5" customHeight="1" x14ac:dyDescent="0.2">
      <c r="A21" s="21">
        <v>11</v>
      </c>
      <c r="B21" s="32" t="s">
        <v>62</v>
      </c>
      <c r="C21" s="6" t="s">
        <v>96</v>
      </c>
      <c r="D21" s="6"/>
      <c r="E21" s="5" t="s">
        <v>97</v>
      </c>
      <c r="F21" s="5"/>
      <c r="G21" s="5"/>
      <c r="H21" s="5" t="s">
        <v>98</v>
      </c>
      <c r="I21" s="5"/>
      <c r="J21" s="5" t="s">
        <v>99</v>
      </c>
      <c r="K21" s="5"/>
      <c r="L21" s="33" t="s">
        <v>67</v>
      </c>
      <c r="M21" s="24">
        <v>2</v>
      </c>
      <c r="N21" s="24">
        <v>4</v>
      </c>
      <c r="O21" s="25">
        <f t="shared" si="0"/>
        <v>8</v>
      </c>
      <c r="P21" s="17" t="s">
        <v>14</v>
      </c>
      <c r="Q21" s="26" t="s">
        <v>100</v>
      </c>
      <c r="R21" s="26" t="s">
        <v>101</v>
      </c>
    </row>
    <row r="22" spans="1:18" ht="49.5" customHeight="1" x14ac:dyDescent="0.2">
      <c r="A22" s="27">
        <v>12</v>
      </c>
      <c r="B22" s="32" t="s">
        <v>62</v>
      </c>
      <c r="C22" s="4" t="s">
        <v>102</v>
      </c>
      <c r="D22" s="4"/>
      <c r="E22" s="9" t="s">
        <v>103</v>
      </c>
      <c r="F22" s="9"/>
      <c r="G22" s="9"/>
      <c r="H22" s="9" t="s">
        <v>104</v>
      </c>
      <c r="I22" s="9"/>
      <c r="J22" s="9" t="s">
        <v>105</v>
      </c>
      <c r="K22" s="9"/>
      <c r="L22" s="30" t="s">
        <v>59</v>
      </c>
      <c r="M22" s="24">
        <v>2</v>
      </c>
      <c r="N22" s="24">
        <v>4</v>
      </c>
      <c r="O22" s="25">
        <f t="shared" si="0"/>
        <v>8</v>
      </c>
      <c r="P22" s="17" t="s">
        <v>14</v>
      </c>
      <c r="Q22" s="29" t="s">
        <v>106</v>
      </c>
      <c r="R22" s="29" t="s">
        <v>107</v>
      </c>
    </row>
    <row r="23" spans="1:18" ht="49.5" customHeight="1" x14ac:dyDescent="0.2">
      <c r="A23" s="21">
        <v>13</v>
      </c>
      <c r="B23" s="32" t="s">
        <v>62</v>
      </c>
      <c r="C23" s="6" t="s">
        <v>55</v>
      </c>
      <c r="D23" s="6"/>
      <c r="E23" s="5" t="s">
        <v>108</v>
      </c>
      <c r="F23" s="5"/>
      <c r="G23" s="5"/>
      <c r="H23" s="5" t="s">
        <v>109</v>
      </c>
      <c r="I23" s="5"/>
      <c r="J23" s="5" t="s">
        <v>110</v>
      </c>
      <c r="K23" s="5"/>
      <c r="L23" s="33" t="s">
        <v>67</v>
      </c>
      <c r="M23" s="24">
        <v>2</v>
      </c>
      <c r="N23" s="24">
        <v>3</v>
      </c>
      <c r="O23" s="25">
        <f t="shared" si="0"/>
        <v>6</v>
      </c>
      <c r="P23" s="17" t="s">
        <v>14</v>
      </c>
      <c r="Q23" s="26" t="s">
        <v>111</v>
      </c>
      <c r="R23" s="26" t="s">
        <v>61</v>
      </c>
    </row>
    <row r="24" spans="1:18" ht="49.5" customHeight="1" x14ac:dyDescent="0.2">
      <c r="A24" s="27">
        <v>14</v>
      </c>
      <c r="B24" s="34" t="s">
        <v>112</v>
      </c>
      <c r="C24" s="4" t="s">
        <v>36</v>
      </c>
      <c r="D24" s="4"/>
      <c r="E24" s="9" t="s">
        <v>113</v>
      </c>
      <c r="F24" s="9"/>
      <c r="G24" s="9"/>
      <c r="H24" s="9" t="s">
        <v>114</v>
      </c>
      <c r="I24" s="9"/>
      <c r="J24" s="9" t="s">
        <v>115</v>
      </c>
      <c r="K24" s="9"/>
      <c r="L24" s="30" t="s">
        <v>59</v>
      </c>
      <c r="M24" s="24">
        <v>2</v>
      </c>
      <c r="N24" s="24">
        <v>3</v>
      </c>
      <c r="O24" s="25">
        <f t="shared" si="0"/>
        <v>6</v>
      </c>
      <c r="P24" s="17" t="s">
        <v>14</v>
      </c>
      <c r="Q24" s="29" t="s">
        <v>116</v>
      </c>
      <c r="R24" s="29" t="s">
        <v>101</v>
      </c>
    </row>
    <row r="25" spans="1:18" ht="49.5" customHeight="1" x14ac:dyDescent="0.2">
      <c r="A25" s="21">
        <v>15</v>
      </c>
      <c r="B25" s="32" t="s">
        <v>62</v>
      </c>
      <c r="C25" s="6" t="s">
        <v>117</v>
      </c>
      <c r="D25" s="6"/>
      <c r="E25" s="5" t="s">
        <v>118</v>
      </c>
      <c r="F25" s="5"/>
      <c r="G25" s="5"/>
      <c r="H25" s="5" t="s">
        <v>119</v>
      </c>
      <c r="I25" s="5"/>
      <c r="J25" s="5" t="s">
        <v>120</v>
      </c>
      <c r="K25" s="5"/>
      <c r="L25" s="30" t="s">
        <v>59</v>
      </c>
      <c r="M25" s="24">
        <v>1</v>
      </c>
      <c r="N25" s="24">
        <v>3</v>
      </c>
      <c r="O25" s="35">
        <f t="shared" si="0"/>
        <v>3</v>
      </c>
      <c r="P25" s="15" t="s">
        <v>10</v>
      </c>
      <c r="Q25" s="26" t="s">
        <v>121</v>
      </c>
      <c r="R25" s="26" t="s">
        <v>122</v>
      </c>
    </row>
    <row r="27" spans="1:18" ht="21.75" customHeight="1" x14ac:dyDescent="0.2">
      <c r="A27" s="3" t="s">
        <v>123</v>
      </c>
      <c r="B27" s="3"/>
      <c r="C27" s="3"/>
      <c r="D27" s="3"/>
      <c r="E27" s="36" t="s">
        <v>10</v>
      </c>
      <c r="F27" s="37">
        <f>COUNTIF(P11:P25,"BAJO")</f>
        <v>1</v>
      </c>
      <c r="G27" s="38" t="s">
        <v>14</v>
      </c>
      <c r="H27" s="37">
        <f>COUNTIF(P11:P25,"MODERADO")</f>
        <v>10</v>
      </c>
      <c r="I27" s="39" t="s">
        <v>18</v>
      </c>
      <c r="J27" s="37">
        <f>COUNTIF(P11:P25,"ALTO")</f>
        <v>3</v>
      </c>
      <c r="K27" s="40" t="s">
        <v>22</v>
      </c>
      <c r="L27" s="37">
        <f>COUNTIF(P11:P25,"EXTREMO")</f>
        <v>1</v>
      </c>
    </row>
    <row r="29" spans="1:18" ht="18" customHeight="1" x14ac:dyDescent="0.2">
      <c r="A29" s="2" t="s">
        <v>124</v>
      </c>
      <c r="B29" s="2"/>
      <c r="C29" s="2"/>
      <c r="D29" s="2"/>
      <c r="E29" s="2"/>
      <c r="F29" s="2"/>
      <c r="G29" s="2" t="s">
        <v>125</v>
      </c>
      <c r="H29" s="2"/>
      <c r="I29" s="2"/>
      <c r="J29" s="2"/>
      <c r="K29" s="2"/>
      <c r="L29" s="2"/>
      <c r="M29" s="2" t="s">
        <v>126</v>
      </c>
      <c r="N29" s="2"/>
      <c r="O29" s="2"/>
      <c r="P29" s="2"/>
      <c r="Q29" s="2"/>
      <c r="R29" s="2"/>
    </row>
  </sheetData>
  <mergeCells count="83">
    <mergeCell ref="A29:F29"/>
    <mergeCell ref="G29:L29"/>
    <mergeCell ref="M29:R29"/>
    <mergeCell ref="C25:D25"/>
    <mergeCell ref="E25:G25"/>
    <mergeCell ref="H25:I25"/>
    <mergeCell ref="J25:K25"/>
    <mergeCell ref="A27:D27"/>
    <mergeCell ref="C23:D23"/>
    <mergeCell ref="E23:G23"/>
    <mergeCell ref="H23:I23"/>
    <mergeCell ref="J23:K23"/>
    <mergeCell ref="C24:D24"/>
    <mergeCell ref="E24:G24"/>
    <mergeCell ref="H24:I24"/>
    <mergeCell ref="J24:K24"/>
    <mergeCell ref="C21:D21"/>
    <mergeCell ref="E21:G21"/>
    <mergeCell ref="H21:I21"/>
    <mergeCell ref="J21:K21"/>
    <mergeCell ref="C22:D22"/>
    <mergeCell ref="E22:G22"/>
    <mergeCell ref="H22:I22"/>
    <mergeCell ref="J22:K22"/>
    <mergeCell ref="C19:D19"/>
    <mergeCell ref="E19:G19"/>
    <mergeCell ref="H19:I19"/>
    <mergeCell ref="J19:K19"/>
    <mergeCell ref="C20:D20"/>
    <mergeCell ref="E20:G20"/>
    <mergeCell ref="H20:I20"/>
    <mergeCell ref="J20:K20"/>
    <mergeCell ref="C17:D17"/>
    <mergeCell ref="E17:G17"/>
    <mergeCell ref="H17:I17"/>
    <mergeCell ref="J17:K17"/>
    <mergeCell ref="C18:D18"/>
    <mergeCell ref="E18:G18"/>
    <mergeCell ref="H18:I18"/>
    <mergeCell ref="J18:K18"/>
    <mergeCell ref="C15:D15"/>
    <mergeCell ref="E15:G15"/>
    <mergeCell ref="H15:I15"/>
    <mergeCell ref="J15:K15"/>
    <mergeCell ref="C16:D16"/>
    <mergeCell ref="E16:G16"/>
    <mergeCell ref="H16:I16"/>
    <mergeCell ref="J16:K16"/>
    <mergeCell ref="C13:D13"/>
    <mergeCell ref="E13:G13"/>
    <mergeCell ref="H13:I13"/>
    <mergeCell ref="J13:K13"/>
    <mergeCell ref="C14:D14"/>
    <mergeCell ref="E14:G14"/>
    <mergeCell ref="H14:I14"/>
    <mergeCell ref="J14:K14"/>
    <mergeCell ref="C11:D11"/>
    <mergeCell ref="E11:G11"/>
    <mergeCell ref="H11:I11"/>
    <mergeCell ref="J11:K11"/>
    <mergeCell ref="C12:D12"/>
    <mergeCell ref="E12:G12"/>
    <mergeCell ref="H12:I12"/>
    <mergeCell ref="J12:K12"/>
    <mergeCell ref="B8:C8"/>
    <mergeCell ref="E8:F8"/>
    <mergeCell ref="A9:R9"/>
    <mergeCell ref="C10:D10"/>
    <mergeCell ref="E10:G10"/>
    <mergeCell ref="H10:I10"/>
    <mergeCell ref="J10:K10"/>
    <mergeCell ref="B5:C5"/>
    <mergeCell ref="E5:F5"/>
    <mergeCell ref="B6:C6"/>
    <mergeCell ref="E6:F6"/>
    <mergeCell ref="B7:C7"/>
    <mergeCell ref="E7:F7"/>
    <mergeCell ref="A1:R1"/>
    <mergeCell ref="A2:R2"/>
    <mergeCell ref="A3:R3"/>
    <mergeCell ref="B4:C4"/>
    <mergeCell ref="E4:F4"/>
    <mergeCell ref="G4:H4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zoomScaleNormal="100" workbookViewId="0"/>
  </sheetViews>
  <sheetFormatPr baseColWidth="10" defaultColWidth="8.6640625" defaultRowHeight="15" x14ac:dyDescent="0.2"/>
  <cols>
    <col min="1" max="1" width="28" customWidth="1"/>
    <col min="2" max="2" width="65" customWidth="1"/>
  </cols>
  <sheetData>
    <row r="1" spans="1:2" ht="25.5" customHeight="1" x14ac:dyDescent="0.2">
      <c r="A1" s="1" t="s">
        <v>127</v>
      </c>
      <c r="B1" s="1"/>
    </row>
    <row r="2" spans="1:2" ht="18" customHeight="1" x14ac:dyDescent="0.2">
      <c r="A2" s="41" t="s">
        <v>128</v>
      </c>
      <c r="B2" s="42" t="s">
        <v>129</v>
      </c>
    </row>
    <row r="3" spans="1:2" ht="18" customHeight="1" x14ac:dyDescent="0.2">
      <c r="A3" s="41" t="s">
        <v>130</v>
      </c>
      <c r="B3" s="16" t="s">
        <v>131</v>
      </c>
    </row>
    <row r="4" spans="1:2" ht="18" customHeight="1" x14ac:dyDescent="0.2">
      <c r="A4" s="41" t="s">
        <v>132</v>
      </c>
      <c r="B4" s="42" t="s">
        <v>133</v>
      </c>
    </row>
    <row r="5" spans="1:2" ht="18" customHeight="1" x14ac:dyDescent="0.2">
      <c r="A5" s="41" t="s">
        <v>134</v>
      </c>
      <c r="B5" s="16" t="s">
        <v>135</v>
      </c>
    </row>
    <row r="6" spans="1:2" ht="18" customHeight="1" x14ac:dyDescent="0.2">
      <c r="A6" s="41" t="s">
        <v>136</v>
      </c>
      <c r="B6" s="42" t="s">
        <v>137</v>
      </c>
    </row>
    <row r="7" spans="1:2" ht="18" customHeight="1" x14ac:dyDescent="0.2">
      <c r="A7" s="41" t="s">
        <v>138</v>
      </c>
      <c r="B7" s="16" t="s">
        <v>139</v>
      </c>
    </row>
    <row r="8" spans="1:2" ht="18" customHeight="1" x14ac:dyDescent="0.2">
      <c r="A8" s="41" t="s">
        <v>140</v>
      </c>
      <c r="B8" s="42" t="s">
        <v>141</v>
      </c>
    </row>
    <row r="9" spans="1:2" ht="18" customHeight="1" x14ac:dyDescent="0.2">
      <c r="A9" s="41" t="s">
        <v>142</v>
      </c>
      <c r="B9" s="16" t="s">
        <v>143</v>
      </c>
    </row>
    <row r="10" spans="1:2" ht="18" customHeight="1" x14ac:dyDescent="0.2">
      <c r="A10" s="41" t="s">
        <v>144</v>
      </c>
      <c r="B10" s="42" t="s">
        <v>145</v>
      </c>
    </row>
    <row r="11" spans="1:2" ht="18" customHeight="1" x14ac:dyDescent="0.2">
      <c r="A11" s="41" t="s">
        <v>146</v>
      </c>
      <c r="B11" s="16" t="s">
        <v>147</v>
      </c>
    </row>
    <row r="12" spans="1:2" ht="18" customHeight="1" x14ac:dyDescent="0.2">
      <c r="A12" s="41" t="s">
        <v>148</v>
      </c>
      <c r="B12" s="42" t="s">
        <v>149</v>
      </c>
    </row>
    <row r="13" spans="1:2" ht="18" customHeight="1" x14ac:dyDescent="0.2">
      <c r="A13" s="41" t="s">
        <v>150</v>
      </c>
      <c r="B13" s="16" t="s">
        <v>151</v>
      </c>
    </row>
    <row r="14" spans="1:2" ht="18" customHeight="1" x14ac:dyDescent="0.2">
      <c r="A14" s="41" t="s">
        <v>152</v>
      </c>
      <c r="B14" s="42" t="s">
        <v>153</v>
      </c>
    </row>
    <row r="15" spans="1:2" ht="18" customHeight="1" x14ac:dyDescent="0.2">
      <c r="A15" s="41" t="s">
        <v>154</v>
      </c>
      <c r="B15" s="16" t="s">
        <v>155</v>
      </c>
    </row>
    <row r="16" spans="1:2" ht="18" customHeight="1" x14ac:dyDescent="0.2">
      <c r="A16" s="41" t="s">
        <v>156</v>
      </c>
      <c r="B16" s="42" t="s">
        <v>157</v>
      </c>
    </row>
    <row r="17" spans="1:2" ht="18" customHeight="1" x14ac:dyDescent="0.2">
      <c r="A17" s="41" t="s">
        <v>158</v>
      </c>
      <c r="B17" s="16" t="s">
        <v>159</v>
      </c>
    </row>
    <row r="18" spans="1:2" ht="18" customHeight="1" x14ac:dyDescent="0.2">
      <c r="A18" s="41" t="s">
        <v>160</v>
      </c>
      <c r="B18" s="42" t="s">
        <v>161</v>
      </c>
    </row>
  </sheetData>
  <mergeCells count="1">
    <mergeCell ref="A1:B1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GUÍA DE APLICACIÓN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Jorge Santiago Bolivar R.</cp:lastModifiedBy>
  <cp:revision>0</cp:revision>
  <dcterms:created xsi:type="dcterms:W3CDTF">2026-06-10T00:41:53Z</dcterms:created>
  <dcterms:modified xsi:type="dcterms:W3CDTF">2026-06-10T00:57:10Z</dcterms:modified>
  <dc:language>en-US</dc:language>
</cp:coreProperties>
</file>