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TERIAL ICA\MANTENIMIENTO DE EQUIPOS DE LABORATORIOS\Nueva carpeta\POR TERMINAR\PROCESOS 2026\LICITACIONES\REACTIVOS\"/>
    </mc:Choice>
  </mc:AlternateContent>
  <bookViews>
    <workbookView xWindow="0" yWindow="0" windowWidth="20490" windowHeight="4530" firstSheet="1" activeTab="2"/>
  </bookViews>
  <sheets>
    <sheet name="Borrador" sheetId="7" state="hidden" r:id="rId1"/>
    <sheet name="Indices act" sheetId="9" r:id="rId2"/>
    <sheet name="HISTORICO" sheetId="11" r:id="rId3"/>
  </sheets>
  <definedNames>
    <definedName name="_xlnm._FilterDatabase" localSheetId="0" hidden="1">Borrador!$A$11:$Y$931</definedName>
    <definedName name="_xlnm._FilterDatabase" localSheetId="1" hidden="1">'Indices act'!$A$11:$X$898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898" i="9" l="1"/>
  <c r="X897" i="9"/>
  <c r="W897" i="9"/>
  <c r="V897" i="9"/>
  <c r="U897" i="9"/>
  <c r="T897" i="9"/>
  <c r="X896" i="9"/>
  <c r="W896" i="9"/>
  <c r="U896" i="9"/>
  <c r="T896" i="9"/>
  <c r="X895" i="9"/>
  <c r="W895" i="9"/>
  <c r="V895" i="9"/>
  <c r="U895" i="9"/>
  <c r="T895" i="9"/>
  <c r="X894" i="9"/>
  <c r="W894" i="9"/>
  <c r="V894" i="9"/>
  <c r="U894" i="9"/>
  <c r="T894" i="9"/>
  <c r="X893" i="9"/>
  <c r="W893" i="9"/>
  <c r="U893" i="9"/>
  <c r="T893" i="9"/>
  <c r="X892" i="9"/>
  <c r="W892" i="9"/>
  <c r="V892" i="9"/>
  <c r="U892" i="9"/>
  <c r="T892" i="9"/>
  <c r="X891" i="9"/>
  <c r="W891" i="9"/>
  <c r="V891" i="9"/>
  <c r="U891" i="9"/>
  <c r="T891" i="9"/>
  <c r="X890" i="9"/>
  <c r="W890" i="9"/>
  <c r="V890" i="9"/>
  <c r="U890" i="9"/>
  <c r="T890" i="9"/>
  <c r="X889" i="9"/>
  <c r="W889" i="9"/>
  <c r="U889" i="9"/>
  <c r="T889" i="9"/>
  <c r="X888" i="9"/>
  <c r="W888" i="9"/>
  <c r="V888" i="9"/>
  <c r="U888" i="9"/>
  <c r="T888" i="9"/>
  <c r="X887" i="9"/>
  <c r="W887" i="9"/>
  <c r="V887" i="9"/>
  <c r="U887" i="9"/>
  <c r="T887" i="9"/>
  <c r="X886" i="9"/>
  <c r="W886" i="9"/>
  <c r="V886" i="9"/>
  <c r="U886" i="9"/>
  <c r="T886" i="9"/>
  <c r="X885" i="9"/>
  <c r="W885" i="9"/>
  <c r="U885" i="9"/>
  <c r="T885" i="9"/>
  <c r="X884" i="9"/>
  <c r="W884" i="9"/>
  <c r="U884" i="9"/>
  <c r="T884" i="9"/>
  <c r="X883" i="9"/>
  <c r="W883" i="9"/>
  <c r="U883" i="9"/>
  <c r="T883" i="9"/>
  <c r="X882" i="9"/>
  <c r="W882" i="9"/>
  <c r="V882" i="9"/>
  <c r="U882" i="9"/>
  <c r="T882" i="9"/>
  <c r="X881" i="9"/>
  <c r="W881" i="9"/>
  <c r="V881" i="9"/>
  <c r="U881" i="9"/>
  <c r="T881" i="9"/>
  <c r="X880" i="9"/>
  <c r="W880" i="9"/>
  <c r="V880" i="9"/>
  <c r="U880" i="9"/>
  <c r="T880" i="9"/>
  <c r="X879" i="9"/>
  <c r="W879" i="9"/>
  <c r="V879" i="9"/>
  <c r="U879" i="9"/>
  <c r="T879" i="9"/>
  <c r="X878" i="9"/>
  <c r="W878" i="9"/>
  <c r="V878" i="9"/>
  <c r="U878" i="9"/>
  <c r="T878" i="9"/>
  <c r="X877" i="9"/>
  <c r="W877" i="9"/>
  <c r="V877" i="9"/>
  <c r="U877" i="9"/>
  <c r="T877" i="9"/>
  <c r="X876" i="9"/>
  <c r="W876" i="9"/>
  <c r="U876" i="9"/>
  <c r="T876" i="9"/>
  <c r="X875" i="9"/>
  <c r="W875" i="9"/>
  <c r="U875" i="9"/>
  <c r="T875" i="9"/>
  <c r="X874" i="9"/>
  <c r="W874" i="9"/>
  <c r="U874" i="9"/>
  <c r="T874" i="9"/>
  <c r="X873" i="9"/>
  <c r="W873" i="9"/>
  <c r="V873" i="9"/>
  <c r="U873" i="9"/>
  <c r="T873" i="9"/>
  <c r="X872" i="9"/>
  <c r="W872" i="9"/>
  <c r="V872" i="9"/>
  <c r="U872" i="9"/>
  <c r="T872" i="9"/>
  <c r="X871" i="9"/>
  <c r="W871" i="9"/>
  <c r="V871" i="9"/>
  <c r="U871" i="9"/>
  <c r="T871" i="9"/>
  <c r="X870" i="9"/>
  <c r="W870" i="9"/>
  <c r="V870" i="9"/>
  <c r="U870" i="9"/>
  <c r="T870" i="9"/>
  <c r="X869" i="9"/>
  <c r="W869" i="9"/>
  <c r="V869" i="9"/>
  <c r="U869" i="9"/>
  <c r="T869" i="9"/>
  <c r="X868" i="9"/>
  <c r="W868" i="9"/>
  <c r="V868" i="9"/>
  <c r="U868" i="9"/>
  <c r="T868" i="9"/>
  <c r="X867" i="9"/>
  <c r="W867" i="9"/>
  <c r="U867" i="9"/>
  <c r="T867" i="9"/>
  <c r="X866" i="9"/>
  <c r="W866" i="9"/>
  <c r="V866" i="9"/>
  <c r="U866" i="9"/>
  <c r="T866" i="9"/>
  <c r="X865" i="9"/>
  <c r="W865" i="9"/>
  <c r="V865" i="9"/>
  <c r="U865" i="9"/>
  <c r="T865" i="9"/>
  <c r="X864" i="9"/>
  <c r="W864" i="9"/>
  <c r="V864" i="9"/>
  <c r="U864" i="9"/>
  <c r="T864" i="9"/>
  <c r="X863" i="9"/>
  <c r="W863" i="9"/>
  <c r="V863" i="9"/>
  <c r="U863" i="9"/>
  <c r="T863" i="9"/>
  <c r="X862" i="9"/>
  <c r="W862" i="9"/>
  <c r="V862" i="9"/>
  <c r="U862" i="9"/>
  <c r="T862" i="9"/>
  <c r="X861" i="9"/>
  <c r="W861" i="9"/>
  <c r="V861" i="9"/>
  <c r="U861" i="9"/>
  <c r="T861" i="9"/>
  <c r="X860" i="9"/>
  <c r="W860" i="9"/>
  <c r="V860" i="9"/>
  <c r="U860" i="9"/>
  <c r="T860" i="9"/>
  <c r="X859" i="9"/>
  <c r="W859" i="9"/>
  <c r="V859" i="9"/>
  <c r="U859" i="9"/>
  <c r="T859" i="9"/>
  <c r="X858" i="9"/>
  <c r="W858" i="9"/>
  <c r="V858" i="9"/>
  <c r="U858" i="9"/>
  <c r="T858" i="9"/>
  <c r="X857" i="9"/>
  <c r="W857" i="9"/>
  <c r="V857" i="9"/>
  <c r="U857" i="9"/>
  <c r="T857" i="9"/>
  <c r="X856" i="9"/>
  <c r="W856" i="9"/>
  <c r="V856" i="9"/>
  <c r="U856" i="9"/>
  <c r="T856" i="9"/>
  <c r="X855" i="9"/>
  <c r="W855" i="9"/>
  <c r="U855" i="9"/>
  <c r="T855" i="9"/>
  <c r="X854" i="9"/>
  <c r="W854" i="9"/>
  <c r="V854" i="9"/>
  <c r="U854" i="9"/>
  <c r="T854" i="9"/>
  <c r="X853" i="9"/>
  <c r="W853" i="9"/>
  <c r="V853" i="9"/>
  <c r="U853" i="9"/>
  <c r="T853" i="9"/>
  <c r="X852" i="9"/>
  <c r="W852" i="9"/>
  <c r="V852" i="9"/>
  <c r="U852" i="9"/>
  <c r="T852" i="9"/>
  <c r="X851" i="9"/>
  <c r="W851" i="9"/>
  <c r="V851" i="9"/>
  <c r="U851" i="9"/>
  <c r="T851" i="9"/>
  <c r="X850" i="9"/>
  <c r="W850" i="9"/>
  <c r="V850" i="9"/>
  <c r="U850" i="9"/>
  <c r="T850" i="9"/>
  <c r="X849" i="9"/>
  <c r="W849" i="9"/>
  <c r="V849" i="9"/>
  <c r="U849" i="9"/>
  <c r="T849" i="9"/>
  <c r="X848" i="9"/>
  <c r="W848" i="9"/>
  <c r="U848" i="9"/>
  <c r="T848" i="9"/>
  <c r="X847" i="9"/>
  <c r="W847" i="9"/>
  <c r="V847" i="9"/>
  <c r="U847" i="9"/>
  <c r="T847" i="9"/>
  <c r="X846" i="9"/>
  <c r="W846" i="9"/>
  <c r="U846" i="9"/>
  <c r="T846" i="9"/>
  <c r="X845" i="9"/>
  <c r="W845" i="9"/>
  <c r="V845" i="9"/>
  <c r="U845" i="9"/>
  <c r="T845" i="9"/>
  <c r="X844" i="9"/>
  <c r="W844" i="9"/>
  <c r="U844" i="9"/>
  <c r="T844" i="9"/>
  <c r="X843" i="9"/>
  <c r="W843" i="9"/>
  <c r="U843" i="9"/>
  <c r="T843" i="9"/>
  <c r="X842" i="9"/>
  <c r="W842" i="9"/>
  <c r="V842" i="9"/>
  <c r="U842" i="9"/>
  <c r="T842" i="9"/>
  <c r="X841" i="9"/>
  <c r="W841" i="9"/>
  <c r="V841" i="9"/>
  <c r="U841" i="9"/>
  <c r="T841" i="9"/>
  <c r="X840" i="9"/>
  <c r="W840" i="9"/>
  <c r="U840" i="9"/>
  <c r="T840" i="9"/>
  <c r="X839" i="9"/>
  <c r="W839" i="9"/>
  <c r="V839" i="9"/>
  <c r="U839" i="9"/>
  <c r="T839" i="9"/>
  <c r="X838" i="9"/>
  <c r="W838" i="9"/>
  <c r="V838" i="9"/>
  <c r="U838" i="9"/>
  <c r="T838" i="9"/>
  <c r="X837" i="9"/>
  <c r="W837" i="9"/>
  <c r="V837" i="9"/>
  <c r="U837" i="9"/>
  <c r="T837" i="9"/>
  <c r="X836" i="9"/>
  <c r="W836" i="9"/>
  <c r="V836" i="9"/>
  <c r="U836" i="9"/>
  <c r="T836" i="9"/>
  <c r="X835" i="9"/>
  <c r="W835" i="9"/>
  <c r="V835" i="9"/>
  <c r="U835" i="9"/>
  <c r="T835" i="9"/>
  <c r="X834" i="9"/>
  <c r="W834" i="9"/>
  <c r="U834" i="9"/>
  <c r="T834" i="9"/>
  <c r="X833" i="9"/>
  <c r="W833" i="9"/>
  <c r="U833" i="9"/>
  <c r="T833" i="9"/>
  <c r="X832" i="9"/>
  <c r="W832" i="9"/>
  <c r="U832" i="9"/>
  <c r="T832" i="9"/>
  <c r="X831" i="9"/>
  <c r="W831" i="9"/>
  <c r="V831" i="9"/>
  <c r="U831" i="9"/>
  <c r="T831" i="9"/>
  <c r="X830" i="9"/>
  <c r="W830" i="9"/>
  <c r="V830" i="9"/>
  <c r="U830" i="9"/>
  <c r="T830" i="9"/>
  <c r="X829" i="9"/>
  <c r="W829" i="9"/>
  <c r="V829" i="9"/>
  <c r="U829" i="9"/>
  <c r="T829" i="9"/>
  <c r="X828" i="9"/>
  <c r="W828" i="9"/>
  <c r="V828" i="9"/>
  <c r="U828" i="9"/>
  <c r="T828" i="9"/>
  <c r="X827" i="9"/>
  <c r="W827" i="9"/>
  <c r="V827" i="9"/>
  <c r="U827" i="9"/>
  <c r="T827" i="9"/>
  <c r="X826" i="9"/>
  <c r="W826" i="9"/>
  <c r="U826" i="9"/>
  <c r="T826" i="9"/>
  <c r="X825" i="9"/>
  <c r="W825" i="9"/>
  <c r="U825" i="9"/>
  <c r="T825" i="9"/>
  <c r="X824" i="9"/>
  <c r="W824" i="9"/>
  <c r="U824" i="9"/>
  <c r="T824" i="9"/>
  <c r="X823" i="9"/>
  <c r="W823" i="9"/>
  <c r="V823" i="9"/>
  <c r="U823" i="9"/>
  <c r="T823" i="9"/>
  <c r="X822" i="9"/>
  <c r="W822" i="9"/>
  <c r="V822" i="9"/>
  <c r="U822" i="9"/>
  <c r="T822" i="9"/>
  <c r="X821" i="9"/>
  <c r="W821" i="9"/>
  <c r="U821" i="9"/>
  <c r="T821" i="9"/>
  <c r="X820" i="9"/>
  <c r="W820" i="9"/>
  <c r="V820" i="9"/>
  <c r="U820" i="9"/>
  <c r="T820" i="9"/>
  <c r="X819" i="9"/>
  <c r="W819" i="9"/>
  <c r="U819" i="9"/>
  <c r="T819" i="9"/>
  <c r="X818" i="9"/>
  <c r="W818" i="9"/>
  <c r="U818" i="9"/>
  <c r="T818" i="9"/>
  <c r="X817" i="9"/>
  <c r="W817" i="9"/>
  <c r="V817" i="9"/>
  <c r="U817" i="9"/>
  <c r="T817" i="9"/>
  <c r="X816" i="9"/>
  <c r="W816" i="9"/>
  <c r="U816" i="9"/>
  <c r="T816" i="9"/>
  <c r="X815" i="9"/>
  <c r="W815" i="9"/>
  <c r="U815" i="9"/>
  <c r="T815" i="9"/>
  <c r="X814" i="9"/>
  <c r="W814" i="9"/>
  <c r="V814" i="9"/>
  <c r="U814" i="9"/>
  <c r="T814" i="9"/>
  <c r="X813" i="9"/>
  <c r="W813" i="9"/>
  <c r="U813" i="9"/>
  <c r="T813" i="9"/>
  <c r="X812" i="9"/>
  <c r="W812" i="9"/>
  <c r="V812" i="9"/>
  <c r="U812" i="9"/>
  <c r="T812" i="9"/>
  <c r="X811" i="9"/>
  <c r="W811" i="9"/>
  <c r="V811" i="9"/>
  <c r="U811" i="9"/>
  <c r="T811" i="9"/>
  <c r="X810" i="9"/>
  <c r="W810" i="9"/>
  <c r="V810" i="9"/>
  <c r="U810" i="9"/>
  <c r="T810" i="9"/>
  <c r="X809" i="9"/>
  <c r="W809" i="9"/>
  <c r="U809" i="9"/>
  <c r="T809" i="9"/>
  <c r="X808" i="9"/>
  <c r="W808" i="9"/>
  <c r="V808" i="9"/>
  <c r="U808" i="9"/>
  <c r="T808" i="9"/>
  <c r="X807" i="9"/>
  <c r="W807" i="9"/>
  <c r="U807" i="9"/>
  <c r="T807" i="9"/>
  <c r="X806" i="9"/>
  <c r="W806" i="9"/>
  <c r="V806" i="9"/>
  <c r="U806" i="9"/>
  <c r="T806" i="9"/>
  <c r="X805" i="9"/>
  <c r="W805" i="9"/>
  <c r="V805" i="9"/>
  <c r="U805" i="9"/>
  <c r="T805" i="9"/>
  <c r="X804" i="9"/>
  <c r="W804" i="9"/>
  <c r="V804" i="9"/>
  <c r="U804" i="9"/>
  <c r="T804" i="9"/>
  <c r="X803" i="9"/>
  <c r="W803" i="9"/>
  <c r="V803" i="9"/>
  <c r="U803" i="9"/>
  <c r="T803" i="9"/>
  <c r="X802" i="9"/>
  <c r="W802" i="9"/>
  <c r="V802" i="9"/>
  <c r="U802" i="9"/>
  <c r="T802" i="9"/>
  <c r="X801" i="9"/>
  <c r="W801" i="9"/>
  <c r="U801" i="9"/>
  <c r="T801" i="9"/>
  <c r="X800" i="9"/>
  <c r="W800" i="9"/>
  <c r="V800" i="9"/>
  <c r="U800" i="9"/>
  <c r="T800" i="9"/>
  <c r="X799" i="9"/>
  <c r="W799" i="9"/>
  <c r="V799" i="9"/>
  <c r="U799" i="9"/>
  <c r="T799" i="9"/>
  <c r="X798" i="9"/>
  <c r="W798" i="9"/>
  <c r="V798" i="9"/>
  <c r="U798" i="9"/>
  <c r="T798" i="9"/>
  <c r="X797" i="9"/>
  <c r="W797" i="9"/>
  <c r="V797" i="9"/>
  <c r="U797" i="9"/>
  <c r="T797" i="9"/>
  <c r="X796" i="9"/>
  <c r="W796" i="9"/>
  <c r="V796" i="9"/>
  <c r="U796" i="9"/>
  <c r="T796" i="9"/>
  <c r="X795" i="9"/>
  <c r="W795" i="9"/>
  <c r="V795" i="9"/>
  <c r="U795" i="9"/>
  <c r="T795" i="9"/>
  <c r="X794" i="9"/>
  <c r="W794" i="9"/>
  <c r="V794" i="9"/>
  <c r="U794" i="9"/>
  <c r="T794" i="9"/>
  <c r="X793" i="9"/>
  <c r="W793" i="9"/>
  <c r="U793" i="9"/>
  <c r="T793" i="9"/>
  <c r="X792" i="9"/>
  <c r="W792" i="9"/>
  <c r="V792" i="9"/>
  <c r="U792" i="9"/>
  <c r="T792" i="9"/>
  <c r="X791" i="9"/>
  <c r="W791" i="9"/>
  <c r="V791" i="9"/>
  <c r="U791" i="9"/>
  <c r="T791" i="9"/>
  <c r="X790" i="9"/>
  <c r="W790" i="9"/>
  <c r="V790" i="9"/>
  <c r="U790" i="9"/>
  <c r="T790" i="9"/>
  <c r="X789" i="9"/>
  <c r="W789" i="9"/>
  <c r="V789" i="9"/>
  <c r="U789" i="9"/>
  <c r="T789" i="9"/>
  <c r="X788" i="9"/>
  <c r="W788" i="9"/>
  <c r="V788" i="9"/>
  <c r="U788" i="9"/>
  <c r="T788" i="9"/>
  <c r="X787" i="9"/>
  <c r="W787" i="9"/>
  <c r="V787" i="9"/>
  <c r="U787" i="9"/>
  <c r="T787" i="9"/>
  <c r="X786" i="9"/>
  <c r="W786" i="9"/>
  <c r="U786" i="9"/>
  <c r="T786" i="9"/>
  <c r="X785" i="9"/>
  <c r="W785" i="9"/>
  <c r="V785" i="9"/>
  <c r="U785" i="9"/>
  <c r="T785" i="9"/>
  <c r="X784" i="9"/>
  <c r="W784" i="9"/>
  <c r="V784" i="9"/>
  <c r="U784" i="9"/>
  <c r="T784" i="9"/>
  <c r="X783" i="9"/>
  <c r="W783" i="9"/>
  <c r="V783" i="9"/>
  <c r="U783" i="9"/>
  <c r="T783" i="9"/>
  <c r="X782" i="9"/>
  <c r="W782" i="9"/>
  <c r="U782" i="9"/>
  <c r="T782" i="9"/>
  <c r="X781" i="9"/>
  <c r="W781" i="9"/>
  <c r="V781" i="9"/>
  <c r="U781" i="9"/>
  <c r="T781" i="9"/>
  <c r="X780" i="9"/>
  <c r="W780" i="9"/>
  <c r="U780" i="9"/>
  <c r="T780" i="9"/>
  <c r="X779" i="9"/>
  <c r="W779" i="9"/>
  <c r="U779" i="9"/>
  <c r="T779" i="9"/>
  <c r="X778" i="9"/>
  <c r="W778" i="9"/>
  <c r="V778" i="9"/>
  <c r="U778" i="9"/>
  <c r="T778" i="9"/>
  <c r="X777" i="9"/>
  <c r="W777" i="9"/>
  <c r="V777" i="9"/>
  <c r="U777" i="9"/>
  <c r="T777" i="9"/>
  <c r="X776" i="9"/>
  <c r="W776" i="9"/>
  <c r="U776" i="9"/>
  <c r="T776" i="9"/>
  <c r="X775" i="9"/>
  <c r="W775" i="9"/>
  <c r="U775" i="9"/>
  <c r="X774" i="9"/>
  <c r="W774" i="9"/>
  <c r="V774" i="9"/>
  <c r="U774" i="9"/>
  <c r="T774" i="9"/>
  <c r="X773" i="9"/>
  <c r="W773" i="9"/>
  <c r="U773" i="9"/>
  <c r="T773" i="9"/>
  <c r="X772" i="9"/>
  <c r="W772" i="9"/>
  <c r="V772" i="9"/>
  <c r="U772" i="9"/>
  <c r="T772" i="9"/>
  <c r="X771" i="9"/>
  <c r="W771" i="9"/>
  <c r="V771" i="9"/>
  <c r="U771" i="9"/>
  <c r="T771" i="9"/>
  <c r="X770" i="9"/>
  <c r="W770" i="9"/>
  <c r="V770" i="9"/>
  <c r="U770" i="9"/>
  <c r="T770" i="9"/>
  <c r="X769" i="9"/>
  <c r="W769" i="9"/>
  <c r="U769" i="9"/>
  <c r="T769" i="9"/>
  <c r="X768" i="9"/>
  <c r="W768" i="9"/>
  <c r="V768" i="9"/>
  <c r="U768" i="9"/>
  <c r="T768" i="9"/>
  <c r="X767" i="9"/>
  <c r="W767" i="9"/>
  <c r="U767" i="9"/>
  <c r="T767" i="9"/>
  <c r="X766" i="9"/>
  <c r="W766" i="9"/>
  <c r="V766" i="9"/>
  <c r="U766" i="9"/>
  <c r="T766" i="9"/>
  <c r="X765" i="9"/>
  <c r="W765" i="9"/>
  <c r="U765" i="9"/>
  <c r="T765" i="9"/>
  <c r="X764" i="9"/>
  <c r="W764" i="9"/>
  <c r="U764" i="9"/>
  <c r="T764" i="9"/>
  <c r="X763" i="9"/>
  <c r="W763" i="9"/>
  <c r="V763" i="9"/>
  <c r="U763" i="9"/>
  <c r="T763" i="9"/>
  <c r="X762" i="9"/>
  <c r="W762" i="9"/>
  <c r="U762" i="9"/>
  <c r="T762" i="9"/>
  <c r="X761" i="9"/>
  <c r="W761" i="9"/>
  <c r="U761" i="9"/>
  <c r="T761" i="9"/>
  <c r="X760" i="9"/>
  <c r="W760" i="9"/>
  <c r="U760" i="9"/>
  <c r="T760" i="9"/>
  <c r="X759" i="9"/>
  <c r="W759" i="9"/>
  <c r="V759" i="9"/>
  <c r="U759" i="9"/>
  <c r="T759" i="9"/>
  <c r="X758" i="9"/>
  <c r="W758" i="9"/>
  <c r="U758" i="9"/>
  <c r="T758" i="9"/>
  <c r="X757" i="9"/>
  <c r="W757" i="9"/>
  <c r="V757" i="9"/>
  <c r="U757" i="9"/>
  <c r="T757" i="9"/>
  <c r="X756" i="9"/>
  <c r="W756" i="9"/>
  <c r="V756" i="9"/>
  <c r="U756" i="9"/>
  <c r="T756" i="9"/>
  <c r="X755" i="9"/>
  <c r="W755" i="9"/>
  <c r="U755" i="9"/>
  <c r="T755" i="9"/>
  <c r="X754" i="9"/>
  <c r="W754" i="9"/>
  <c r="U754" i="9"/>
  <c r="T754" i="9"/>
  <c r="X753" i="9"/>
  <c r="W753" i="9"/>
  <c r="V753" i="9"/>
  <c r="U753" i="9"/>
  <c r="T753" i="9"/>
  <c r="X752" i="9"/>
  <c r="W752" i="9"/>
  <c r="V752" i="9"/>
  <c r="U752" i="9"/>
  <c r="T752" i="9"/>
  <c r="X751" i="9"/>
  <c r="W751" i="9"/>
  <c r="V751" i="9"/>
  <c r="U751" i="9"/>
  <c r="T751" i="9"/>
  <c r="X750" i="9"/>
  <c r="W750" i="9"/>
  <c r="V750" i="9"/>
  <c r="U750" i="9"/>
  <c r="T750" i="9"/>
  <c r="X749" i="9"/>
  <c r="W749" i="9"/>
  <c r="V749" i="9"/>
  <c r="U749" i="9"/>
  <c r="T749" i="9"/>
  <c r="X748" i="9"/>
  <c r="W748" i="9"/>
  <c r="V748" i="9"/>
  <c r="U748" i="9"/>
  <c r="T748" i="9"/>
  <c r="X747" i="9"/>
  <c r="W747" i="9"/>
  <c r="U747" i="9"/>
  <c r="T747" i="9"/>
  <c r="X746" i="9"/>
  <c r="W746" i="9"/>
  <c r="V746" i="9"/>
  <c r="U746" i="9"/>
  <c r="T746" i="9"/>
  <c r="X745" i="9"/>
  <c r="W745" i="9"/>
  <c r="V745" i="9"/>
  <c r="U745" i="9"/>
  <c r="T745" i="9"/>
  <c r="X744" i="9"/>
  <c r="W744" i="9"/>
  <c r="V744" i="9"/>
  <c r="U744" i="9"/>
  <c r="T744" i="9"/>
  <c r="X743" i="9"/>
  <c r="W743" i="9"/>
  <c r="V743" i="9"/>
  <c r="U743" i="9"/>
  <c r="T743" i="9"/>
  <c r="X742" i="9"/>
  <c r="W742" i="9"/>
  <c r="V742" i="9"/>
  <c r="U742" i="9"/>
  <c r="T742" i="9"/>
  <c r="X741" i="9"/>
  <c r="W741" i="9"/>
  <c r="U741" i="9"/>
  <c r="T741" i="9"/>
  <c r="X740" i="9"/>
  <c r="W740" i="9"/>
  <c r="V740" i="9"/>
  <c r="U740" i="9"/>
  <c r="T740" i="9"/>
  <c r="X739" i="9"/>
  <c r="W739" i="9"/>
  <c r="V739" i="9"/>
  <c r="U739" i="9"/>
  <c r="T739" i="9"/>
  <c r="X738" i="9"/>
  <c r="W738" i="9"/>
  <c r="U738" i="9"/>
  <c r="T738" i="9"/>
  <c r="X737" i="9"/>
  <c r="W737" i="9"/>
  <c r="V737" i="9"/>
  <c r="U737" i="9"/>
  <c r="T737" i="9"/>
  <c r="X736" i="9"/>
  <c r="W736" i="9"/>
  <c r="V736" i="9"/>
  <c r="U736" i="9"/>
  <c r="T736" i="9"/>
  <c r="X735" i="9"/>
  <c r="W735" i="9"/>
  <c r="V735" i="9"/>
  <c r="U735" i="9"/>
  <c r="T735" i="9"/>
  <c r="X734" i="9"/>
  <c r="W734" i="9"/>
  <c r="V734" i="9"/>
  <c r="U734" i="9"/>
  <c r="T734" i="9"/>
  <c r="X733" i="9"/>
  <c r="W733" i="9"/>
  <c r="V733" i="9"/>
  <c r="U733" i="9"/>
  <c r="T733" i="9"/>
  <c r="X732" i="9"/>
  <c r="W732" i="9"/>
  <c r="V732" i="9"/>
  <c r="U732" i="9"/>
  <c r="T732" i="9"/>
  <c r="X731" i="9"/>
  <c r="W731" i="9"/>
  <c r="U731" i="9"/>
  <c r="T731" i="9"/>
  <c r="X730" i="9"/>
  <c r="W730" i="9"/>
  <c r="U730" i="9"/>
  <c r="T730" i="9"/>
  <c r="X729" i="9"/>
  <c r="W729" i="9"/>
  <c r="V729" i="9"/>
  <c r="U729" i="9"/>
  <c r="T729" i="9"/>
  <c r="X728" i="9"/>
  <c r="W728" i="9"/>
  <c r="V728" i="9"/>
  <c r="U728" i="9"/>
  <c r="T728" i="9"/>
  <c r="X727" i="9"/>
  <c r="W727" i="9"/>
  <c r="U727" i="9"/>
  <c r="T727" i="9"/>
  <c r="X726" i="9"/>
  <c r="W726" i="9"/>
  <c r="V726" i="9"/>
  <c r="U726" i="9"/>
  <c r="T726" i="9"/>
  <c r="X725" i="9"/>
  <c r="W725" i="9"/>
  <c r="V725" i="9"/>
  <c r="U725" i="9"/>
  <c r="T725" i="9"/>
  <c r="X724" i="9"/>
  <c r="W724" i="9"/>
  <c r="V724" i="9"/>
  <c r="U724" i="9"/>
  <c r="T724" i="9"/>
  <c r="X723" i="9"/>
  <c r="W723" i="9"/>
  <c r="U723" i="9"/>
  <c r="T723" i="9"/>
  <c r="X722" i="9"/>
  <c r="W722" i="9"/>
  <c r="V722" i="9"/>
  <c r="U722" i="9"/>
  <c r="T722" i="9"/>
  <c r="X721" i="9"/>
  <c r="W721" i="9"/>
  <c r="V721" i="9"/>
  <c r="U721" i="9"/>
  <c r="T721" i="9"/>
  <c r="X720" i="9"/>
  <c r="W720" i="9"/>
  <c r="U720" i="9"/>
  <c r="T720" i="9"/>
  <c r="X719" i="9"/>
  <c r="W719" i="9"/>
  <c r="U719" i="9"/>
  <c r="T719" i="9"/>
  <c r="X718" i="9"/>
  <c r="W718" i="9"/>
  <c r="V718" i="9"/>
  <c r="U718" i="9"/>
  <c r="T718" i="9"/>
  <c r="X717" i="9"/>
  <c r="W717" i="9"/>
  <c r="U717" i="9"/>
  <c r="T717" i="9"/>
  <c r="X716" i="9"/>
  <c r="W716" i="9"/>
  <c r="V716" i="9"/>
  <c r="U716" i="9"/>
  <c r="T716" i="9"/>
  <c r="X715" i="9"/>
  <c r="W715" i="9"/>
  <c r="V715" i="9"/>
  <c r="U715" i="9"/>
  <c r="T715" i="9"/>
  <c r="X714" i="9"/>
  <c r="W714" i="9"/>
  <c r="V714" i="9"/>
  <c r="U714" i="9"/>
  <c r="T714" i="9"/>
  <c r="X713" i="9"/>
  <c r="W713" i="9"/>
  <c r="U713" i="9"/>
  <c r="T713" i="9"/>
  <c r="X712" i="9"/>
  <c r="W712" i="9"/>
  <c r="V712" i="9"/>
  <c r="U712" i="9"/>
  <c r="T712" i="9"/>
  <c r="X711" i="9"/>
  <c r="W711" i="9"/>
  <c r="V711" i="9"/>
  <c r="U711" i="9"/>
  <c r="T711" i="9"/>
  <c r="X710" i="9"/>
  <c r="W710" i="9"/>
  <c r="V710" i="9"/>
  <c r="U710" i="9"/>
  <c r="T710" i="9"/>
  <c r="X709" i="9"/>
  <c r="W709" i="9"/>
  <c r="V709" i="9"/>
  <c r="U709" i="9"/>
  <c r="T709" i="9"/>
  <c r="X708" i="9"/>
  <c r="W708" i="9"/>
  <c r="V708" i="9"/>
  <c r="U708" i="9"/>
  <c r="T708" i="9"/>
  <c r="X707" i="9"/>
  <c r="W707" i="9"/>
  <c r="V707" i="9"/>
  <c r="U707" i="9"/>
  <c r="T707" i="9"/>
  <c r="X706" i="9"/>
  <c r="W706" i="9"/>
  <c r="V706" i="9"/>
  <c r="U706" i="9"/>
  <c r="T706" i="9"/>
  <c r="X705" i="9"/>
  <c r="W705" i="9"/>
  <c r="V705" i="9"/>
  <c r="U705" i="9"/>
  <c r="T705" i="9"/>
  <c r="X704" i="9"/>
  <c r="W704" i="9"/>
  <c r="V704" i="9"/>
  <c r="U704" i="9"/>
  <c r="T704" i="9"/>
  <c r="X703" i="9"/>
  <c r="W703" i="9"/>
  <c r="V703" i="9"/>
  <c r="U703" i="9"/>
  <c r="T703" i="9"/>
  <c r="X702" i="9"/>
  <c r="W702" i="9"/>
  <c r="V702" i="9"/>
  <c r="U702" i="9"/>
  <c r="T702" i="9"/>
  <c r="X701" i="9"/>
  <c r="W701" i="9"/>
  <c r="V701" i="9"/>
  <c r="U701" i="9"/>
  <c r="T701" i="9"/>
  <c r="X700" i="9"/>
  <c r="W700" i="9"/>
  <c r="V700" i="9"/>
  <c r="U700" i="9"/>
  <c r="T700" i="9"/>
  <c r="X699" i="9"/>
  <c r="W699" i="9"/>
  <c r="V699" i="9"/>
  <c r="U699" i="9"/>
  <c r="T699" i="9"/>
  <c r="X698" i="9"/>
  <c r="W698" i="9"/>
  <c r="V698" i="9"/>
  <c r="U698" i="9"/>
  <c r="T698" i="9"/>
  <c r="X697" i="9"/>
  <c r="W697" i="9"/>
  <c r="V697" i="9"/>
  <c r="U697" i="9"/>
  <c r="T697" i="9"/>
  <c r="X696" i="9"/>
  <c r="W696" i="9"/>
  <c r="U696" i="9"/>
  <c r="T696" i="9"/>
  <c r="X695" i="9"/>
  <c r="W695" i="9"/>
  <c r="U695" i="9"/>
  <c r="T695" i="9"/>
  <c r="X694" i="9"/>
  <c r="W694" i="9"/>
  <c r="U694" i="9"/>
  <c r="T694" i="9"/>
  <c r="X693" i="9"/>
  <c r="W693" i="9"/>
  <c r="U693" i="9"/>
  <c r="T693" i="9"/>
  <c r="X692" i="9"/>
  <c r="W692" i="9"/>
  <c r="V692" i="9"/>
  <c r="U692" i="9"/>
  <c r="T692" i="9"/>
  <c r="X691" i="9"/>
  <c r="W691" i="9"/>
  <c r="V691" i="9"/>
  <c r="U691" i="9"/>
  <c r="T691" i="9"/>
  <c r="X690" i="9"/>
  <c r="W690" i="9"/>
  <c r="V690" i="9"/>
  <c r="U690" i="9"/>
  <c r="T690" i="9"/>
  <c r="X689" i="9"/>
  <c r="W689" i="9"/>
  <c r="V689" i="9"/>
  <c r="U689" i="9"/>
  <c r="T689" i="9"/>
  <c r="X688" i="9"/>
  <c r="W688" i="9"/>
  <c r="V688" i="9"/>
  <c r="U688" i="9"/>
  <c r="T688" i="9"/>
  <c r="X687" i="9"/>
  <c r="W687" i="9"/>
  <c r="U687" i="9"/>
  <c r="T687" i="9"/>
  <c r="X686" i="9"/>
  <c r="W686" i="9"/>
  <c r="U686" i="9"/>
  <c r="T686" i="9"/>
  <c r="X685" i="9"/>
  <c r="W685" i="9"/>
  <c r="V685" i="9"/>
  <c r="U685" i="9"/>
  <c r="T685" i="9"/>
  <c r="X684" i="9"/>
  <c r="W684" i="9"/>
  <c r="U684" i="9"/>
  <c r="T684" i="9"/>
  <c r="X683" i="9"/>
  <c r="W683" i="9"/>
  <c r="V683" i="9"/>
  <c r="U683" i="9"/>
  <c r="T683" i="9"/>
  <c r="X682" i="9"/>
  <c r="W682" i="9"/>
  <c r="V682" i="9"/>
  <c r="U682" i="9"/>
  <c r="T682" i="9"/>
  <c r="X681" i="9"/>
  <c r="W681" i="9"/>
  <c r="U681" i="9"/>
  <c r="T681" i="9"/>
  <c r="X680" i="9"/>
  <c r="W680" i="9"/>
  <c r="U680" i="9"/>
  <c r="T680" i="9"/>
  <c r="X679" i="9"/>
  <c r="W679" i="9"/>
  <c r="V679" i="9"/>
  <c r="U679" i="9"/>
  <c r="T679" i="9"/>
  <c r="X678" i="9"/>
  <c r="W678" i="9"/>
  <c r="V678" i="9"/>
  <c r="U678" i="9"/>
  <c r="T678" i="9"/>
  <c r="X677" i="9"/>
  <c r="W677" i="9"/>
  <c r="U677" i="9"/>
  <c r="T677" i="9"/>
  <c r="X676" i="9"/>
  <c r="W676" i="9"/>
  <c r="V676" i="9"/>
  <c r="U676" i="9"/>
  <c r="T676" i="9"/>
  <c r="X675" i="9"/>
  <c r="W675" i="9"/>
  <c r="V675" i="9"/>
  <c r="U675" i="9"/>
  <c r="T675" i="9"/>
  <c r="X674" i="9"/>
  <c r="W674" i="9"/>
  <c r="V674" i="9"/>
  <c r="U674" i="9"/>
  <c r="T674" i="9"/>
  <c r="X673" i="9"/>
  <c r="W673" i="9"/>
  <c r="V673" i="9"/>
  <c r="U673" i="9"/>
  <c r="T673" i="9"/>
  <c r="X672" i="9"/>
  <c r="W672" i="9"/>
  <c r="V672" i="9"/>
  <c r="U672" i="9"/>
  <c r="T672" i="9"/>
  <c r="X671" i="9"/>
  <c r="W671" i="9"/>
  <c r="U671" i="9"/>
  <c r="T671" i="9"/>
  <c r="X670" i="9"/>
  <c r="W670" i="9"/>
  <c r="V670" i="9"/>
  <c r="U670" i="9"/>
  <c r="T670" i="9"/>
  <c r="X669" i="9"/>
  <c r="W669" i="9"/>
  <c r="U669" i="9"/>
  <c r="T669" i="9"/>
  <c r="X668" i="9"/>
  <c r="W668" i="9"/>
  <c r="V668" i="9"/>
  <c r="U668" i="9"/>
  <c r="T668" i="9"/>
  <c r="X667" i="9"/>
  <c r="W667" i="9"/>
  <c r="V667" i="9"/>
  <c r="U667" i="9"/>
  <c r="T667" i="9"/>
  <c r="X666" i="9"/>
  <c r="W666" i="9"/>
  <c r="V666" i="9"/>
  <c r="U666" i="9"/>
  <c r="T666" i="9"/>
  <c r="X665" i="9"/>
  <c r="W665" i="9"/>
  <c r="V665" i="9"/>
  <c r="U665" i="9"/>
  <c r="T665" i="9"/>
  <c r="X664" i="9"/>
  <c r="W664" i="9"/>
  <c r="U664" i="9"/>
  <c r="T664" i="9"/>
  <c r="X663" i="9"/>
  <c r="W663" i="9"/>
  <c r="U663" i="9"/>
  <c r="T663" i="9"/>
  <c r="X662" i="9"/>
  <c r="W662" i="9"/>
  <c r="V662" i="9"/>
  <c r="U662" i="9"/>
  <c r="T662" i="9"/>
  <c r="X661" i="9"/>
  <c r="W661" i="9"/>
  <c r="V661" i="9"/>
  <c r="U661" i="9"/>
  <c r="T661" i="9"/>
  <c r="X660" i="9"/>
  <c r="W660" i="9"/>
  <c r="V660" i="9"/>
  <c r="U660" i="9"/>
  <c r="T660" i="9"/>
  <c r="X659" i="9"/>
  <c r="W659" i="9"/>
  <c r="V659" i="9"/>
  <c r="U659" i="9"/>
  <c r="T659" i="9"/>
  <c r="X658" i="9"/>
  <c r="W658" i="9"/>
  <c r="U658" i="9"/>
  <c r="T658" i="9"/>
  <c r="X657" i="9"/>
  <c r="W657" i="9"/>
  <c r="V657" i="9"/>
  <c r="U657" i="9"/>
  <c r="T657" i="9"/>
  <c r="X656" i="9"/>
  <c r="W656" i="9"/>
  <c r="V656" i="9"/>
  <c r="U656" i="9"/>
  <c r="T656" i="9"/>
  <c r="X655" i="9"/>
  <c r="W655" i="9"/>
  <c r="U655" i="9"/>
  <c r="T655" i="9"/>
  <c r="X654" i="9"/>
  <c r="W654" i="9"/>
  <c r="U654" i="9"/>
  <c r="T654" i="9"/>
  <c r="X653" i="9"/>
  <c r="W653" i="9"/>
  <c r="U653" i="9"/>
  <c r="T653" i="9"/>
  <c r="X652" i="9"/>
  <c r="W652" i="9"/>
  <c r="V652" i="9"/>
  <c r="U652" i="9"/>
  <c r="T652" i="9"/>
  <c r="X651" i="9"/>
  <c r="W651" i="9"/>
  <c r="V651" i="9"/>
  <c r="U651" i="9"/>
  <c r="T651" i="9"/>
  <c r="X650" i="9"/>
  <c r="W650" i="9"/>
  <c r="V650" i="9"/>
  <c r="U650" i="9"/>
  <c r="T650" i="9"/>
  <c r="X649" i="9"/>
  <c r="W649" i="9"/>
  <c r="U649" i="9"/>
  <c r="T649" i="9"/>
  <c r="X648" i="9"/>
  <c r="W648" i="9"/>
  <c r="V648" i="9"/>
  <c r="U648" i="9"/>
  <c r="T648" i="9"/>
  <c r="X647" i="9"/>
  <c r="W647" i="9"/>
  <c r="V647" i="9"/>
  <c r="U647" i="9"/>
  <c r="T647" i="9"/>
  <c r="X646" i="9"/>
  <c r="W646" i="9"/>
  <c r="V646" i="9"/>
  <c r="U646" i="9"/>
  <c r="T646" i="9"/>
  <c r="X645" i="9"/>
  <c r="W645" i="9"/>
  <c r="V645" i="9"/>
  <c r="U645" i="9"/>
  <c r="T645" i="9"/>
  <c r="X644" i="9"/>
  <c r="W644" i="9"/>
  <c r="U644" i="9"/>
  <c r="T644" i="9"/>
  <c r="X643" i="9"/>
  <c r="W643" i="9"/>
  <c r="V643" i="9"/>
  <c r="U643" i="9"/>
  <c r="T643" i="9"/>
  <c r="X642" i="9"/>
  <c r="W642" i="9"/>
  <c r="U642" i="9"/>
  <c r="T642" i="9"/>
  <c r="X641" i="9"/>
  <c r="W641" i="9"/>
  <c r="V641" i="9"/>
  <c r="U641" i="9"/>
  <c r="T641" i="9"/>
  <c r="X640" i="9"/>
  <c r="W640" i="9"/>
  <c r="U640" i="9"/>
  <c r="T640" i="9"/>
  <c r="X639" i="9"/>
  <c r="W639" i="9"/>
  <c r="V639" i="9"/>
  <c r="U639" i="9"/>
  <c r="T639" i="9"/>
  <c r="X638" i="9"/>
  <c r="W638" i="9"/>
  <c r="V638" i="9"/>
  <c r="U638" i="9"/>
  <c r="T638" i="9"/>
  <c r="X637" i="9"/>
  <c r="W637" i="9"/>
  <c r="V637" i="9"/>
  <c r="U637" i="9"/>
  <c r="T637" i="9"/>
  <c r="X636" i="9"/>
  <c r="W636" i="9"/>
  <c r="U636" i="9"/>
  <c r="T636" i="9"/>
  <c r="X635" i="9"/>
  <c r="W635" i="9"/>
  <c r="V635" i="9"/>
  <c r="U635" i="9"/>
  <c r="T635" i="9"/>
  <c r="X634" i="9"/>
  <c r="W634" i="9"/>
  <c r="V634" i="9"/>
  <c r="U634" i="9"/>
  <c r="T634" i="9"/>
  <c r="X633" i="9"/>
  <c r="W633" i="9"/>
  <c r="V633" i="9"/>
  <c r="U633" i="9"/>
  <c r="T633" i="9"/>
  <c r="X632" i="9"/>
  <c r="W632" i="9"/>
  <c r="V632" i="9"/>
  <c r="U632" i="9"/>
  <c r="T632" i="9"/>
  <c r="X631" i="9"/>
  <c r="W631" i="9"/>
  <c r="V631" i="9"/>
  <c r="U631" i="9"/>
  <c r="T631" i="9"/>
  <c r="X630" i="9"/>
  <c r="W630" i="9"/>
  <c r="V630" i="9"/>
  <c r="U630" i="9"/>
  <c r="T630" i="9"/>
  <c r="X629" i="9"/>
  <c r="W629" i="9"/>
  <c r="V629" i="9"/>
  <c r="U629" i="9"/>
  <c r="T629" i="9"/>
  <c r="X628" i="9"/>
  <c r="W628" i="9"/>
  <c r="V628" i="9"/>
  <c r="U628" i="9"/>
  <c r="T628" i="9"/>
  <c r="X627" i="9"/>
  <c r="W627" i="9"/>
  <c r="V627" i="9"/>
  <c r="U627" i="9"/>
  <c r="T627" i="9"/>
  <c r="X626" i="9"/>
  <c r="W626" i="9"/>
  <c r="V626" i="9"/>
  <c r="U626" i="9"/>
  <c r="T626" i="9"/>
  <c r="X625" i="9"/>
  <c r="W625" i="9"/>
  <c r="U625" i="9"/>
  <c r="T625" i="9"/>
  <c r="X624" i="9"/>
  <c r="W624" i="9"/>
  <c r="V624" i="9"/>
  <c r="U624" i="9"/>
  <c r="T624" i="9"/>
  <c r="X623" i="9"/>
  <c r="W623" i="9"/>
  <c r="V623" i="9"/>
  <c r="U623" i="9"/>
  <c r="T623" i="9"/>
  <c r="X622" i="9"/>
  <c r="W622" i="9"/>
  <c r="V622" i="9"/>
  <c r="U622" i="9"/>
  <c r="T622" i="9"/>
  <c r="X621" i="9"/>
  <c r="W621" i="9"/>
  <c r="U621" i="9"/>
  <c r="T621" i="9"/>
  <c r="X620" i="9"/>
  <c r="W620" i="9"/>
  <c r="V620" i="9"/>
  <c r="U620" i="9"/>
  <c r="T620" i="9"/>
  <c r="X619" i="9"/>
  <c r="W619" i="9"/>
  <c r="U619" i="9"/>
  <c r="T619" i="9"/>
  <c r="X618" i="9"/>
  <c r="W618" i="9"/>
  <c r="V618" i="9"/>
  <c r="U618" i="9"/>
  <c r="T618" i="9"/>
  <c r="X617" i="9"/>
  <c r="W617" i="9"/>
  <c r="V617" i="9"/>
  <c r="U617" i="9"/>
  <c r="T617" i="9"/>
  <c r="X616" i="9"/>
  <c r="W616" i="9"/>
  <c r="V616" i="9"/>
  <c r="U616" i="9"/>
  <c r="T616" i="9"/>
  <c r="X615" i="9"/>
  <c r="W615" i="9"/>
  <c r="V615" i="9"/>
  <c r="U615" i="9"/>
  <c r="T615" i="9"/>
  <c r="X614" i="9"/>
  <c r="W614" i="9"/>
  <c r="U614" i="9"/>
  <c r="T614" i="9"/>
  <c r="X613" i="9"/>
  <c r="W613" i="9"/>
  <c r="V613" i="9"/>
  <c r="U613" i="9"/>
  <c r="T613" i="9"/>
  <c r="X612" i="9"/>
  <c r="W612" i="9"/>
  <c r="U612" i="9"/>
  <c r="T612" i="9"/>
  <c r="X611" i="9"/>
  <c r="W611" i="9"/>
  <c r="U611" i="9"/>
  <c r="T611" i="9"/>
  <c r="X610" i="9"/>
  <c r="W610" i="9"/>
  <c r="V610" i="9"/>
  <c r="U610" i="9"/>
  <c r="T610" i="9"/>
  <c r="X609" i="9"/>
  <c r="W609" i="9"/>
  <c r="V609" i="9"/>
  <c r="U609" i="9"/>
  <c r="T609" i="9"/>
  <c r="X608" i="9"/>
  <c r="W608" i="9"/>
  <c r="V608" i="9"/>
  <c r="U608" i="9"/>
  <c r="T608" i="9"/>
  <c r="X607" i="9"/>
  <c r="W607" i="9"/>
  <c r="V607" i="9"/>
  <c r="U607" i="9"/>
  <c r="T607" i="9"/>
  <c r="X606" i="9"/>
  <c r="W606" i="9"/>
  <c r="V606" i="9"/>
  <c r="U606" i="9"/>
  <c r="T606" i="9"/>
  <c r="X605" i="9"/>
  <c r="W605" i="9"/>
  <c r="V605" i="9"/>
  <c r="U605" i="9"/>
  <c r="T605" i="9"/>
  <c r="X604" i="9"/>
  <c r="W604" i="9"/>
  <c r="V604" i="9"/>
  <c r="U604" i="9"/>
  <c r="T604" i="9"/>
  <c r="X603" i="9"/>
  <c r="W603" i="9"/>
  <c r="V603" i="9"/>
  <c r="U603" i="9"/>
  <c r="T603" i="9"/>
  <c r="X602" i="9"/>
  <c r="W602" i="9"/>
  <c r="U602" i="9"/>
  <c r="T602" i="9"/>
  <c r="X601" i="9"/>
  <c r="W601" i="9"/>
  <c r="V601" i="9"/>
  <c r="U601" i="9"/>
  <c r="T601" i="9"/>
  <c r="X600" i="9"/>
  <c r="W600" i="9"/>
  <c r="V600" i="9"/>
  <c r="U600" i="9"/>
  <c r="T600" i="9"/>
  <c r="X599" i="9"/>
  <c r="W599" i="9"/>
  <c r="V599" i="9"/>
  <c r="U599" i="9"/>
  <c r="T599" i="9"/>
  <c r="X598" i="9"/>
  <c r="W598" i="9"/>
  <c r="V598" i="9"/>
  <c r="U598" i="9"/>
  <c r="T598" i="9"/>
  <c r="X597" i="9"/>
  <c r="W597" i="9"/>
  <c r="V597" i="9"/>
  <c r="U597" i="9"/>
  <c r="T597" i="9"/>
  <c r="X596" i="9"/>
  <c r="W596" i="9"/>
  <c r="V596" i="9"/>
  <c r="U596" i="9"/>
  <c r="T596" i="9"/>
  <c r="X595" i="9"/>
  <c r="W595" i="9"/>
  <c r="V595" i="9"/>
  <c r="U595" i="9"/>
  <c r="T595" i="9"/>
  <c r="X594" i="9"/>
  <c r="W594" i="9"/>
  <c r="V594" i="9"/>
  <c r="U594" i="9"/>
  <c r="T594" i="9"/>
  <c r="X593" i="9"/>
  <c r="W593" i="9"/>
  <c r="V593" i="9"/>
  <c r="U593" i="9"/>
  <c r="T593" i="9"/>
  <c r="X592" i="9"/>
  <c r="W592" i="9"/>
  <c r="U592" i="9"/>
  <c r="T592" i="9"/>
  <c r="X591" i="9"/>
  <c r="W591" i="9"/>
  <c r="V591" i="9"/>
  <c r="U591" i="9"/>
  <c r="T591" i="9"/>
  <c r="X590" i="9"/>
  <c r="W590" i="9"/>
  <c r="U590" i="9"/>
  <c r="T590" i="9"/>
  <c r="X589" i="9"/>
  <c r="W589" i="9"/>
  <c r="U589" i="9"/>
  <c r="T589" i="9"/>
  <c r="X588" i="9"/>
  <c r="W588" i="9"/>
  <c r="V588" i="9"/>
  <c r="U588" i="9"/>
  <c r="T588" i="9"/>
  <c r="X587" i="9"/>
  <c r="W587" i="9"/>
  <c r="V587" i="9"/>
  <c r="U587" i="9"/>
  <c r="T587" i="9"/>
  <c r="X586" i="9"/>
  <c r="W586" i="9"/>
  <c r="V586" i="9"/>
  <c r="U586" i="9"/>
  <c r="T586" i="9"/>
  <c r="X585" i="9"/>
  <c r="W585" i="9"/>
  <c r="V585" i="9"/>
  <c r="U585" i="9"/>
  <c r="T585" i="9"/>
  <c r="X584" i="9"/>
  <c r="W584" i="9"/>
  <c r="V584" i="9"/>
  <c r="U584" i="9"/>
  <c r="T584" i="9"/>
  <c r="X583" i="9"/>
  <c r="W583" i="9"/>
  <c r="U583" i="9"/>
  <c r="T583" i="9"/>
  <c r="X582" i="9"/>
  <c r="W582" i="9"/>
  <c r="V582" i="9"/>
  <c r="U582" i="9"/>
  <c r="T582" i="9"/>
  <c r="X581" i="9"/>
  <c r="W581" i="9"/>
  <c r="V581" i="9"/>
  <c r="U581" i="9"/>
  <c r="T581" i="9"/>
  <c r="X580" i="9"/>
  <c r="W580" i="9"/>
  <c r="V580" i="9"/>
  <c r="U580" i="9"/>
  <c r="T580" i="9"/>
  <c r="X579" i="9"/>
  <c r="W579" i="9"/>
  <c r="V579" i="9"/>
  <c r="U579" i="9"/>
  <c r="T579" i="9"/>
  <c r="X578" i="9"/>
  <c r="W578" i="9"/>
  <c r="U578" i="9"/>
  <c r="T578" i="9"/>
  <c r="X577" i="9"/>
  <c r="W577" i="9"/>
  <c r="U577" i="9"/>
  <c r="T577" i="9"/>
  <c r="X576" i="9"/>
  <c r="W576" i="9"/>
  <c r="V576" i="9"/>
  <c r="U576" i="9"/>
  <c r="T576" i="9"/>
  <c r="X575" i="9"/>
  <c r="W575" i="9"/>
  <c r="V575" i="9"/>
  <c r="U575" i="9"/>
  <c r="T575" i="9"/>
  <c r="X574" i="9"/>
  <c r="W574" i="9"/>
  <c r="U574" i="9"/>
  <c r="T574" i="9"/>
  <c r="X573" i="9"/>
  <c r="W573" i="9"/>
  <c r="U573" i="9"/>
  <c r="T573" i="9"/>
  <c r="X572" i="9"/>
  <c r="W572" i="9"/>
  <c r="V572" i="9"/>
  <c r="U572" i="9"/>
  <c r="T572" i="9"/>
  <c r="X571" i="9"/>
  <c r="W571" i="9"/>
  <c r="V571" i="9"/>
  <c r="U571" i="9"/>
  <c r="T571" i="9"/>
  <c r="X570" i="9"/>
  <c r="W570" i="9"/>
  <c r="V570" i="9"/>
  <c r="U570" i="9"/>
  <c r="T570" i="9"/>
  <c r="X569" i="9"/>
  <c r="W569" i="9"/>
  <c r="V569" i="9"/>
  <c r="U569" i="9"/>
  <c r="T569" i="9"/>
  <c r="X568" i="9"/>
  <c r="W568" i="9"/>
  <c r="V568" i="9"/>
  <c r="U568" i="9"/>
  <c r="T568" i="9"/>
  <c r="X567" i="9"/>
  <c r="W567" i="9"/>
  <c r="U567" i="9"/>
  <c r="T567" i="9"/>
  <c r="X566" i="9"/>
  <c r="W566" i="9"/>
  <c r="V566" i="9"/>
  <c r="U566" i="9"/>
  <c r="T566" i="9"/>
  <c r="X565" i="9"/>
  <c r="W565" i="9"/>
  <c r="V565" i="9"/>
  <c r="U565" i="9"/>
  <c r="T565" i="9"/>
  <c r="X564" i="9"/>
  <c r="W564" i="9"/>
  <c r="U564" i="9"/>
  <c r="T564" i="9"/>
  <c r="X563" i="9"/>
  <c r="W563" i="9"/>
  <c r="V563" i="9"/>
  <c r="U563" i="9"/>
  <c r="T563" i="9"/>
  <c r="X562" i="9"/>
  <c r="W562" i="9"/>
  <c r="V562" i="9"/>
  <c r="U562" i="9"/>
  <c r="T562" i="9"/>
  <c r="X561" i="9"/>
  <c r="W561" i="9"/>
  <c r="V561" i="9"/>
  <c r="U561" i="9"/>
  <c r="T561" i="9"/>
  <c r="X560" i="9"/>
  <c r="W560" i="9"/>
  <c r="V560" i="9"/>
  <c r="U560" i="9"/>
  <c r="T560" i="9"/>
  <c r="X559" i="9"/>
  <c r="W559" i="9"/>
  <c r="V559" i="9"/>
  <c r="U559" i="9"/>
  <c r="T559" i="9"/>
  <c r="X558" i="9"/>
  <c r="W558" i="9"/>
  <c r="V558" i="9"/>
  <c r="U558" i="9"/>
  <c r="T558" i="9"/>
  <c r="X557" i="9"/>
  <c r="W557" i="9"/>
  <c r="V557" i="9"/>
  <c r="U557" i="9"/>
  <c r="T557" i="9"/>
  <c r="X556" i="9"/>
  <c r="W556" i="9"/>
  <c r="V556" i="9"/>
  <c r="U556" i="9"/>
  <c r="T556" i="9"/>
  <c r="X555" i="9"/>
  <c r="W555" i="9"/>
  <c r="V555" i="9"/>
  <c r="U555" i="9"/>
  <c r="T555" i="9"/>
  <c r="X554" i="9"/>
  <c r="W554" i="9"/>
  <c r="V554" i="9"/>
  <c r="U554" i="9"/>
  <c r="T554" i="9"/>
  <c r="X553" i="9"/>
  <c r="W553" i="9"/>
  <c r="V553" i="9"/>
  <c r="U553" i="9"/>
  <c r="T553" i="9"/>
  <c r="X552" i="9"/>
  <c r="W552" i="9"/>
  <c r="U552" i="9"/>
  <c r="T552" i="9"/>
  <c r="X551" i="9"/>
  <c r="W551" i="9"/>
  <c r="V551" i="9"/>
  <c r="U551" i="9"/>
  <c r="T551" i="9"/>
  <c r="X550" i="9"/>
  <c r="W550" i="9"/>
  <c r="V550" i="9"/>
  <c r="U550" i="9"/>
  <c r="T550" i="9"/>
  <c r="X549" i="9"/>
  <c r="W549" i="9"/>
  <c r="U549" i="9"/>
  <c r="T549" i="9"/>
  <c r="X548" i="9"/>
  <c r="W548" i="9"/>
  <c r="V548" i="9"/>
  <c r="U548" i="9"/>
  <c r="T548" i="9"/>
  <c r="X547" i="9"/>
  <c r="W547" i="9"/>
  <c r="U547" i="9"/>
  <c r="T547" i="9"/>
  <c r="X546" i="9"/>
  <c r="W546" i="9"/>
  <c r="V546" i="9"/>
  <c r="U546" i="9"/>
  <c r="T546" i="9"/>
  <c r="X545" i="9"/>
  <c r="W545" i="9"/>
  <c r="V545" i="9"/>
  <c r="U545" i="9"/>
  <c r="T545" i="9"/>
  <c r="X544" i="9"/>
  <c r="W544" i="9"/>
  <c r="V544" i="9"/>
  <c r="U544" i="9"/>
  <c r="T544" i="9"/>
  <c r="X543" i="9"/>
  <c r="W543" i="9"/>
  <c r="V543" i="9"/>
  <c r="U543" i="9"/>
  <c r="T543" i="9"/>
  <c r="X542" i="9"/>
  <c r="W542" i="9"/>
  <c r="V542" i="9"/>
  <c r="U542" i="9"/>
  <c r="T542" i="9"/>
  <c r="X541" i="9"/>
  <c r="W541" i="9"/>
  <c r="U541" i="9"/>
  <c r="T541" i="9"/>
  <c r="X540" i="9"/>
  <c r="W540" i="9"/>
  <c r="U540" i="9"/>
  <c r="T540" i="9"/>
  <c r="X539" i="9"/>
  <c r="W539" i="9"/>
  <c r="V539" i="9"/>
  <c r="U539" i="9"/>
  <c r="T539" i="9"/>
  <c r="X538" i="9"/>
  <c r="W538" i="9"/>
  <c r="V538" i="9"/>
  <c r="U538" i="9"/>
  <c r="T538" i="9"/>
  <c r="X537" i="9"/>
  <c r="W537" i="9"/>
  <c r="V537" i="9"/>
  <c r="U537" i="9"/>
  <c r="T537" i="9"/>
  <c r="X536" i="9"/>
  <c r="W536" i="9"/>
  <c r="V536" i="9"/>
  <c r="U536" i="9"/>
  <c r="T536" i="9"/>
  <c r="X535" i="9"/>
  <c r="W535" i="9"/>
  <c r="U535" i="9"/>
  <c r="T535" i="9"/>
  <c r="X534" i="9"/>
  <c r="W534" i="9"/>
  <c r="V534" i="9"/>
  <c r="U534" i="9"/>
  <c r="T534" i="9"/>
  <c r="X533" i="9"/>
  <c r="W533" i="9"/>
  <c r="V533" i="9"/>
  <c r="U533" i="9"/>
  <c r="T533" i="9"/>
  <c r="X532" i="9"/>
  <c r="W532" i="9"/>
  <c r="V532" i="9"/>
  <c r="U532" i="9"/>
  <c r="T532" i="9"/>
  <c r="X531" i="9"/>
  <c r="W531" i="9"/>
  <c r="V531" i="9"/>
  <c r="U531" i="9"/>
  <c r="T531" i="9"/>
  <c r="X530" i="9"/>
  <c r="W530" i="9"/>
  <c r="U530" i="9"/>
  <c r="T530" i="9"/>
  <c r="X529" i="9"/>
  <c r="W529" i="9"/>
  <c r="V529" i="9"/>
  <c r="U529" i="9"/>
  <c r="T529" i="9"/>
  <c r="X528" i="9"/>
  <c r="W528" i="9"/>
  <c r="V528" i="9"/>
  <c r="U528" i="9"/>
  <c r="T528" i="9"/>
  <c r="X527" i="9"/>
  <c r="W527" i="9"/>
  <c r="V527" i="9"/>
  <c r="U527" i="9"/>
  <c r="T527" i="9"/>
  <c r="X526" i="9"/>
  <c r="W526" i="9"/>
  <c r="V526" i="9"/>
  <c r="U526" i="9"/>
  <c r="T526" i="9"/>
  <c r="X525" i="9"/>
  <c r="W525" i="9"/>
  <c r="V525" i="9"/>
  <c r="U525" i="9"/>
  <c r="T525" i="9"/>
  <c r="X524" i="9"/>
  <c r="W524" i="9"/>
  <c r="U524" i="9"/>
  <c r="T524" i="9"/>
  <c r="X523" i="9"/>
  <c r="W523" i="9"/>
  <c r="U523" i="9"/>
  <c r="T523" i="9"/>
  <c r="X522" i="9"/>
  <c r="W522" i="9"/>
  <c r="V522" i="9"/>
  <c r="U522" i="9"/>
  <c r="T522" i="9"/>
  <c r="X521" i="9"/>
  <c r="W521" i="9"/>
  <c r="U521" i="9"/>
  <c r="T521" i="9"/>
  <c r="X520" i="9"/>
  <c r="W520" i="9"/>
  <c r="U520" i="9"/>
  <c r="T520" i="9"/>
  <c r="X519" i="9"/>
  <c r="W519" i="9"/>
  <c r="U519" i="9"/>
  <c r="T519" i="9"/>
  <c r="X518" i="9"/>
  <c r="W518" i="9"/>
  <c r="U518" i="9"/>
  <c r="T518" i="9"/>
  <c r="X517" i="9"/>
  <c r="W517" i="9"/>
  <c r="U517" i="9"/>
  <c r="T517" i="9"/>
  <c r="X516" i="9"/>
  <c r="W516" i="9"/>
  <c r="V516" i="9"/>
  <c r="U516" i="9"/>
  <c r="T516" i="9"/>
  <c r="X515" i="9"/>
  <c r="W515" i="9"/>
  <c r="U515" i="9"/>
  <c r="T515" i="9"/>
  <c r="X514" i="9"/>
  <c r="W514" i="9"/>
  <c r="V514" i="9"/>
  <c r="U514" i="9"/>
  <c r="T514" i="9"/>
  <c r="X513" i="9"/>
  <c r="W513" i="9"/>
  <c r="V513" i="9"/>
  <c r="U513" i="9"/>
  <c r="T513" i="9"/>
  <c r="X512" i="9"/>
  <c r="W512" i="9"/>
  <c r="V512" i="9"/>
  <c r="U512" i="9"/>
  <c r="T512" i="9"/>
  <c r="X511" i="9"/>
  <c r="W511" i="9"/>
  <c r="V511" i="9"/>
  <c r="U511" i="9"/>
  <c r="T511" i="9"/>
  <c r="X510" i="9"/>
  <c r="W510" i="9"/>
  <c r="V510" i="9"/>
  <c r="U510" i="9"/>
  <c r="T510" i="9"/>
  <c r="X509" i="9"/>
  <c r="W509" i="9"/>
  <c r="V509" i="9"/>
  <c r="U509" i="9"/>
  <c r="T509" i="9"/>
  <c r="X508" i="9"/>
  <c r="W508" i="9"/>
  <c r="V508" i="9"/>
  <c r="U508" i="9"/>
  <c r="T508" i="9"/>
  <c r="X507" i="9"/>
  <c r="W507" i="9"/>
  <c r="V507" i="9"/>
  <c r="U507" i="9"/>
  <c r="T507" i="9"/>
  <c r="X506" i="9"/>
  <c r="W506" i="9"/>
  <c r="U506" i="9"/>
  <c r="T506" i="9"/>
  <c r="X505" i="9"/>
  <c r="W505" i="9"/>
  <c r="V505" i="9"/>
  <c r="U505" i="9"/>
  <c r="T505" i="9"/>
  <c r="X504" i="9"/>
  <c r="W504" i="9"/>
  <c r="V504" i="9"/>
  <c r="U504" i="9"/>
  <c r="T504" i="9"/>
  <c r="X503" i="9"/>
  <c r="W503" i="9"/>
  <c r="U503" i="9"/>
  <c r="T503" i="9"/>
  <c r="X502" i="9"/>
  <c r="W502" i="9"/>
  <c r="U502" i="9"/>
  <c r="T502" i="9"/>
  <c r="X501" i="9"/>
  <c r="W501" i="9"/>
  <c r="U501" i="9"/>
  <c r="T501" i="9"/>
  <c r="X500" i="9"/>
  <c r="W500" i="9"/>
  <c r="V500" i="9"/>
  <c r="U500" i="9"/>
  <c r="T500" i="9"/>
  <c r="X499" i="9"/>
  <c r="W499" i="9"/>
  <c r="U499" i="9"/>
  <c r="T499" i="9"/>
  <c r="X498" i="9"/>
  <c r="W498" i="9"/>
  <c r="U498" i="9"/>
  <c r="T498" i="9"/>
  <c r="X497" i="9"/>
  <c r="W497" i="9"/>
  <c r="U497" i="9"/>
  <c r="T497" i="9"/>
  <c r="X496" i="9"/>
  <c r="W496" i="9"/>
  <c r="V496" i="9"/>
  <c r="U496" i="9"/>
  <c r="T496" i="9"/>
  <c r="X495" i="9"/>
  <c r="W495" i="9"/>
  <c r="U495" i="9"/>
  <c r="T495" i="9"/>
  <c r="X494" i="9"/>
  <c r="W494" i="9"/>
  <c r="V494" i="9"/>
  <c r="U494" i="9"/>
  <c r="T494" i="9"/>
  <c r="X493" i="9"/>
  <c r="W493" i="9"/>
  <c r="U493" i="9"/>
  <c r="T493" i="9"/>
  <c r="X492" i="9"/>
  <c r="W492" i="9"/>
  <c r="U492" i="9"/>
  <c r="T492" i="9"/>
  <c r="X491" i="9"/>
  <c r="W491" i="9"/>
  <c r="U491" i="9"/>
  <c r="T491" i="9"/>
  <c r="X490" i="9"/>
  <c r="W490" i="9"/>
  <c r="U490" i="9"/>
  <c r="T490" i="9"/>
  <c r="X489" i="9"/>
  <c r="W489" i="9"/>
  <c r="V489" i="9"/>
  <c r="U489" i="9"/>
  <c r="T489" i="9"/>
  <c r="X488" i="9"/>
  <c r="W488" i="9"/>
  <c r="V488" i="9"/>
  <c r="U488" i="9"/>
  <c r="T488" i="9"/>
  <c r="X487" i="9"/>
  <c r="W487" i="9"/>
  <c r="U487" i="9"/>
  <c r="T487" i="9"/>
  <c r="X486" i="9"/>
  <c r="W486" i="9"/>
  <c r="V486" i="9"/>
  <c r="U486" i="9"/>
  <c r="T486" i="9"/>
  <c r="X485" i="9"/>
  <c r="W485" i="9"/>
  <c r="V485" i="9"/>
  <c r="U485" i="9"/>
  <c r="T485" i="9"/>
  <c r="X484" i="9"/>
  <c r="W484" i="9"/>
  <c r="V484" i="9"/>
  <c r="U484" i="9"/>
  <c r="T484" i="9"/>
  <c r="X483" i="9"/>
  <c r="W483" i="9"/>
  <c r="V483" i="9"/>
  <c r="U483" i="9"/>
  <c r="T483" i="9"/>
  <c r="X482" i="9"/>
  <c r="W482" i="9"/>
  <c r="U482" i="9"/>
  <c r="T482" i="9"/>
  <c r="X481" i="9"/>
  <c r="W481" i="9"/>
  <c r="U481" i="9"/>
  <c r="T481" i="9"/>
  <c r="X480" i="9"/>
  <c r="W480" i="9"/>
  <c r="V480" i="9"/>
  <c r="U480" i="9"/>
  <c r="T480" i="9"/>
  <c r="X479" i="9"/>
  <c r="W479" i="9"/>
  <c r="U479" i="9"/>
  <c r="T479" i="9"/>
  <c r="X478" i="9"/>
  <c r="W478" i="9"/>
  <c r="V478" i="9"/>
  <c r="U478" i="9"/>
  <c r="T478" i="9"/>
  <c r="X477" i="9"/>
  <c r="W477" i="9"/>
  <c r="V477" i="9"/>
  <c r="U477" i="9"/>
  <c r="T477" i="9"/>
  <c r="X476" i="9"/>
  <c r="W476" i="9"/>
  <c r="U476" i="9"/>
  <c r="T476" i="9"/>
  <c r="X475" i="9"/>
  <c r="W475" i="9"/>
  <c r="U475" i="9"/>
  <c r="T475" i="9"/>
  <c r="X474" i="9"/>
  <c r="W474" i="9"/>
  <c r="V474" i="9"/>
  <c r="U474" i="9"/>
  <c r="T474" i="9"/>
  <c r="X473" i="9"/>
  <c r="W473" i="9"/>
  <c r="V473" i="9"/>
  <c r="U473" i="9"/>
  <c r="T473" i="9"/>
  <c r="X472" i="9"/>
  <c r="W472" i="9"/>
  <c r="V472" i="9"/>
  <c r="U472" i="9"/>
  <c r="T472" i="9"/>
  <c r="X471" i="9"/>
  <c r="W471" i="9"/>
  <c r="V471" i="9"/>
  <c r="U471" i="9"/>
  <c r="T471" i="9"/>
  <c r="X470" i="9"/>
  <c r="W470" i="9"/>
  <c r="V470" i="9"/>
  <c r="U470" i="9"/>
  <c r="T470" i="9"/>
  <c r="X469" i="9"/>
  <c r="W469" i="9"/>
  <c r="U469" i="9"/>
  <c r="T469" i="9"/>
  <c r="X468" i="9"/>
  <c r="W468" i="9"/>
  <c r="V468" i="9"/>
  <c r="U468" i="9"/>
  <c r="T468" i="9"/>
  <c r="X467" i="9"/>
  <c r="W467" i="9"/>
  <c r="V467" i="9"/>
  <c r="U467" i="9"/>
  <c r="T467" i="9"/>
  <c r="X466" i="9"/>
  <c r="W466" i="9"/>
  <c r="U466" i="9"/>
  <c r="T466" i="9"/>
  <c r="X465" i="9"/>
  <c r="W465" i="9"/>
  <c r="U465" i="9"/>
  <c r="T465" i="9"/>
  <c r="X464" i="9"/>
  <c r="W464" i="9"/>
  <c r="V464" i="9"/>
  <c r="U464" i="9"/>
  <c r="T464" i="9"/>
  <c r="X463" i="9"/>
  <c r="W463" i="9"/>
  <c r="V463" i="9"/>
  <c r="U463" i="9"/>
  <c r="T463" i="9"/>
  <c r="X462" i="9"/>
  <c r="W462" i="9"/>
  <c r="V462" i="9"/>
  <c r="U462" i="9"/>
  <c r="T462" i="9"/>
  <c r="X461" i="9"/>
  <c r="W461" i="9"/>
  <c r="U461" i="9"/>
  <c r="T461" i="9"/>
  <c r="X460" i="9"/>
  <c r="W460" i="9"/>
  <c r="U460" i="9"/>
  <c r="T460" i="9"/>
  <c r="X459" i="9"/>
  <c r="W459" i="9"/>
  <c r="V459" i="9"/>
  <c r="U459" i="9"/>
  <c r="T459" i="9"/>
  <c r="X458" i="9"/>
  <c r="W458" i="9"/>
  <c r="U458" i="9"/>
  <c r="T458" i="9"/>
  <c r="X457" i="9"/>
  <c r="W457" i="9"/>
  <c r="V457" i="9"/>
  <c r="U457" i="9"/>
  <c r="T457" i="9"/>
  <c r="X456" i="9"/>
  <c r="W456" i="9"/>
  <c r="V456" i="9"/>
  <c r="U456" i="9"/>
  <c r="T456" i="9"/>
  <c r="X455" i="9"/>
  <c r="W455" i="9"/>
  <c r="U455" i="9"/>
  <c r="T455" i="9"/>
  <c r="X454" i="9"/>
  <c r="W454" i="9"/>
  <c r="U454" i="9"/>
  <c r="T454" i="9"/>
  <c r="X453" i="9"/>
  <c r="W453" i="9"/>
  <c r="V453" i="9"/>
  <c r="U453" i="9"/>
  <c r="T453" i="9"/>
  <c r="X452" i="9"/>
  <c r="W452" i="9"/>
  <c r="U452" i="9"/>
  <c r="T452" i="9"/>
  <c r="X451" i="9"/>
  <c r="W451" i="9"/>
  <c r="V451" i="9"/>
  <c r="U451" i="9"/>
  <c r="T451" i="9"/>
  <c r="X450" i="9"/>
  <c r="W450" i="9"/>
  <c r="U450" i="9"/>
  <c r="T450" i="9"/>
  <c r="X449" i="9"/>
  <c r="W449" i="9"/>
  <c r="V449" i="9"/>
  <c r="U449" i="9"/>
  <c r="T449" i="9"/>
  <c r="X448" i="9"/>
  <c r="W448" i="9"/>
  <c r="U448" i="9"/>
  <c r="T448" i="9"/>
  <c r="X447" i="9"/>
  <c r="W447" i="9"/>
  <c r="V447" i="9"/>
  <c r="U447" i="9"/>
  <c r="T447" i="9"/>
  <c r="X446" i="9"/>
  <c r="W446" i="9"/>
  <c r="V446" i="9"/>
  <c r="U446" i="9"/>
  <c r="T446" i="9"/>
  <c r="X445" i="9"/>
  <c r="W445" i="9"/>
  <c r="V445" i="9"/>
  <c r="U445" i="9"/>
  <c r="T445" i="9"/>
  <c r="X444" i="9"/>
  <c r="W444" i="9"/>
  <c r="U444" i="9"/>
  <c r="T444" i="9"/>
  <c r="X443" i="9"/>
  <c r="W443" i="9"/>
  <c r="V443" i="9"/>
  <c r="U443" i="9"/>
  <c r="T443" i="9"/>
  <c r="X442" i="9"/>
  <c r="W442" i="9"/>
  <c r="V442" i="9"/>
  <c r="U442" i="9"/>
  <c r="T442" i="9"/>
  <c r="X441" i="9"/>
  <c r="W441" i="9"/>
  <c r="U441" i="9"/>
  <c r="T441" i="9"/>
  <c r="X440" i="9"/>
  <c r="W440" i="9"/>
  <c r="V440" i="9"/>
  <c r="U440" i="9"/>
  <c r="T440" i="9"/>
  <c r="X439" i="9"/>
  <c r="W439" i="9"/>
  <c r="V439" i="9"/>
  <c r="U439" i="9"/>
  <c r="T439" i="9"/>
  <c r="X438" i="9"/>
  <c r="W438" i="9"/>
  <c r="U438" i="9"/>
  <c r="T438" i="9"/>
  <c r="X437" i="9"/>
  <c r="W437" i="9"/>
  <c r="V437" i="9"/>
  <c r="U437" i="9"/>
  <c r="T437" i="9"/>
  <c r="X436" i="9"/>
  <c r="W436" i="9"/>
  <c r="V436" i="9"/>
  <c r="U436" i="9"/>
  <c r="T436" i="9"/>
  <c r="X435" i="9"/>
  <c r="W435" i="9"/>
  <c r="V435" i="9"/>
  <c r="U435" i="9"/>
  <c r="T435" i="9"/>
  <c r="X434" i="9"/>
  <c r="W434" i="9"/>
  <c r="V434" i="9"/>
  <c r="U434" i="9"/>
  <c r="T434" i="9"/>
  <c r="X433" i="9"/>
  <c r="W433" i="9"/>
  <c r="U433" i="9"/>
  <c r="T433" i="9"/>
  <c r="X432" i="9"/>
  <c r="W432" i="9"/>
  <c r="V432" i="9"/>
  <c r="U432" i="9"/>
  <c r="T432" i="9"/>
  <c r="X431" i="9"/>
  <c r="W431" i="9"/>
  <c r="U431" i="9"/>
  <c r="T431" i="9"/>
  <c r="X430" i="9"/>
  <c r="W430" i="9"/>
  <c r="U430" i="9"/>
  <c r="T430" i="9"/>
  <c r="X429" i="9"/>
  <c r="W429" i="9"/>
  <c r="U429" i="9"/>
  <c r="T429" i="9"/>
  <c r="X428" i="9"/>
  <c r="W428" i="9"/>
  <c r="V428" i="9"/>
  <c r="U428" i="9"/>
  <c r="T428" i="9"/>
  <c r="X427" i="9"/>
  <c r="W427" i="9"/>
  <c r="U427" i="9"/>
  <c r="T427" i="9"/>
  <c r="X426" i="9"/>
  <c r="W426" i="9"/>
  <c r="V426" i="9"/>
  <c r="U426" i="9"/>
  <c r="T426" i="9"/>
  <c r="X425" i="9"/>
  <c r="W425" i="9"/>
  <c r="V425" i="9"/>
  <c r="U425" i="9"/>
  <c r="T425" i="9"/>
  <c r="X424" i="9"/>
  <c r="W424" i="9"/>
  <c r="V424" i="9"/>
  <c r="U424" i="9"/>
  <c r="T424" i="9"/>
  <c r="X423" i="9"/>
  <c r="W423" i="9"/>
  <c r="U423" i="9"/>
  <c r="T423" i="9"/>
  <c r="X422" i="9"/>
  <c r="W422" i="9"/>
  <c r="U422" i="9"/>
  <c r="T422" i="9"/>
  <c r="X421" i="9"/>
  <c r="W421" i="9"/>
  <c r="V421" i="9"/>
  <c r="U421" i="9"/>
  <c r="T421" i="9"/>
  <c r="X420" i="9"/>
  <c r="W420" i="9"/>
  <c r="U420" i="9"/>
  <c r="T420" i="9"/>
  <c r="X419" i="9"/>
  <c r="W419" i="9"/>
  <c r="V419" i="9"/>
  <c r="U419" i="9"/>
  <c r="T419" i="9"/>
  <c r="X418" i="9"/>
  <c r="W418" i="9"/>
  <c r="U418" i="9"/>
  <c r="T418" i="9"/>
  <c r="X417" i="9"/>
  <c r="W417" i="9"/>
  <c r="V417" i="9"/>
  <c r="U417" i="9"/>
  <c r="T417" i="9"/>
  <c r="X416" i="9"/>
  <c r="W416" i="9"/>
  <c r="V416" i="9"/>
  <c r="U416" i="9"/>
  <c r="T416" i="9"/>
  <c r="X415" i="9"/>
  <c r="W415" i="9"/>
  <c r="V415" i="9"/>
  <c r="U415" i="9"/>
  <c r="T415" i="9"/>
  <c r="X414" i="9"/>
  <c r="W414" i="9"/>
  <c r="U414" i="9"/>
  <c r="T414" i="9"/>
  <c r="X413" i="9"/>
  <c r="W413" i="9"/>
  <c r="V413" i="9"/>
  <c r="U413" i="9"/>
  <c r="T413" i="9"/>
  <c r="X412" i="9"/>
  <c r="W412" i="9"/>
  <c r="V412" i="9"/>
  <c r="U412" i="9"/>
  <c r="T412" i="9"/>
  <c r="X411" i="9"/>
  <c r="W411" i="9"/>
  <c r="V411" i="9"/>
  <c r="U411" i="9"/>
  <c r="T411" i="9"/>
  <c r="X410" i="9"/>
  <c r="W410" i="9"/>
  <c r="V410" i="9"/>
  <c r="U410" i="9"/>
  <c r="T410" i="9"/>
  <c r="X409" i="9"/>
  <c r="W409" i="9"/>
  <c r="U409" i="9"/>
  <c r="T409" i="9"/>
  <c r="X408" i="9"/>
  <c r="W408" i="9"/>
  <c r="U408" i="9"/>
  <c r="T408" i="9"/>
  <c r="X407" i="9"/>
  <c r="W407" i="9"/>
  <c r="U407" i="9"/>
  <c r="T407" i="9"/>
  <c r="X406" i="9"/>
  <c r="W406" i="9"/>
  <c r="V406" i="9"/>
  <c r="U406" i="9"/>
  <c r="T406" i="9"/>
  <c r="X405" i="9"/>
  <c r="W405" i="9"/>
  <c r="V405" i="9"/>
  <c r="U405" i="9"/>
  <c r="T405" i="9"/>
  <c r="X404" i="9"/>
  <c r="W404" i="9"/>
  <c r="V404" i="9"/>
  <c r="U404" i="9"/>
  <c r="T404" i="9"/>
  <c r="X403" i="9"/>
  <c r="W403" i="9"/>
  <c r="V403" i="9"/>
  <c r="U403" i="9"/>
  <c r="T403" i="9"/>
  <c r="X402" i="9"/>
  <c r="W402" i="9"/>
  <c r="V402" i="9"/>
  <c r="U402" i="9"/>
  <c r="T402" i="9"/>
  <c r="X401" i="9"/>
  <c r="W401" i="9"/>
  <c r="V401" i="9"/>
  <c r="U401" i="9"/>
  <c r="T401" i="9"/>
  <c r="X400" i="9"/>
  <c r="W400" i="9"/>
  <c r="V400" i="9"/>
  <c r="U400" i="9"/>
  <c r="T400" i="9"/>
  <c r="X399" i="9"/>
  <c r="W399" i="9"/>
  <c r="V399" i="9"/>
  <c r="U399" i="9"/>
  <c r="T399" i="9"/>
  <c r="X398" i="9"/>
  <c r="W398" i="9"/>
  <c r="U398" i="9"/>
  <c r="T398" i="9"/>
  <c r="X397" i="9"/>
  <c r="W397" i="9"/>
  <c r="V397" i="9"/>
  <c r="U397" i="9"/>
  <c r="T397" i="9"/>
  <c r="X396" i="9"/>
  <c r="W396" i="9"/>
  <c r="U396" i="9"/>
  <c r="T396" i="9"/>
  <c r="X395" i="9"/>
  <c r="W395" i="9"/>
  <c r="V395" i="9"/>
  <c r="U395" i="9"/>
  <c r="T395" i="9"/>
  <c r="X394" i="9"/>
  <c r="W394" i="9"/>
  <c r="U394" i="9"/>
  <c r="T394" i="9"/>
  <c r="X393" i="9"/>
  <c r="W393" i="9"/>
  <c r="V393" i="9"/>
  <c r="U393" i="9"/>
  <c r="T393" i="9"/>
  <c r="X392" i="9"/>
  <c r="W392" i="9"/>
  <c r="V392" i="9"/>
  <c r="U392" i="9"/>
  <c r="T392" i="9"/>
  <c r="X391" i="9"/>
  <c r="W391" i="9"/>
  <c r="V391" i="9"/>
  <c r="U391" i="9"/>
  <c r="T391" i="9"/>
  <c r="X390" i="9"/>
  <c r="W390" i="9"/>
  <c r="V390" i="9"/>
  <c r="U390" i="9"/>
  <c r="T390" i="9"/>
  <c r="X389" i="9"/>
  <c r="W389" i="9"/>
  <c r="V389" i="9"/>
  <c r="U389" i="9"/>
  <c r="T389" i="9"/>
  <c r="X388" i="9"/>
  <c r="W388" i="9"/>
  <c r="U388" i="9"/>
  <c r="T388" i="9"/>
  <c r="X387" i="9"/>
  <c r="W387" i="9"/>
  <c r="V387" i="9"/>
  <c r="U387" i="9"/>
  <c r="T387" i="9"/>
  <c r="X386" i="9"/>
  <c r="W386" i="9"/>
  <c r="U386" i="9"/>
  <c r="T386" i="9"/>
  <c r="X385" i="9"/>
  <c r="W385" i="9"/>
  <c r="U385" i="9"/>
  <c r="T385" i="9"/>
  <c r="X384" i="9"/>
  <c r="W384" i="9"/>
  <c r="U384" i="9"/>
  <c r="T384" i="9"/>
  <c r="X383" i="9"/>
  <c r="W383" i="9"/>
  <c r="U383" i="9"/>
  <c r="T383" i="9"/>
  <c r="X382" i="9"/>
  <c r="W382" i="9"/>
  <c r="V382" i="9"/>
  <c r="U382" i="9"/>
  <c r="T382" i="9"/>
  <c r="X381" i="9"/>
  <c r="W381" i="9"/>
  <c r="V381" i="9"/>
  <c r="U381" i="9"/>
  <c r="T381" i="9"/>
  <c r="X380" i="9"/>
  <c r="W380" i="9"/>
  <c r="V380" i="9"/>
  <c r="U380" i="9"/>
  <c r="T380" i="9"/>
  <c r="X379" i="9"/>
  <c r="W379" i="9"/>
  <c r="V379" i="9"/>
  <c r="U379" i="9"/>
  <c r="T379" i="9"/>
  <c r="X378" i="9"/>
  <c r="W378" i="9"/>
  <c r="V378" i="9"/>
  <c r="U378" i="9"/>
  <c r="T378" i="9"/>
  <c r="X377" i="9"/>
  <c r="W377" i="9"/>
  <c r="V377" i="9"/>
  <c r="U377" i="9"/>
  <c r="T377" i="9"/>
  <c r="X376" i="9"/>
  <c r="W376" i="9"/>
  <c r="V376" i="9"/>
  <c r="U376" i="9"/>
  <c r="T376" i="9"/>
  <c r="X375" i="9"/>
  <c r="W375" i="9"/>
  <c r="V375" i="9"/>
  <c r="U375" i="9"/>
  <c r="T375" i="9"/>
  <c r="X374" i="9"/>
  <c r="W374" i="9"/>
  <c r="U374" i="9"/>
  <c r="T374" i="9"/>
  <c r="X373" i="9"/>
  <c r="W373" i="9"/>
  <c r="U373" i="9"/>
  <c r="T373" i="9"/>
  <c r="X372" i="9"/>
  <c r="W372" i="9"/>
  <c r="V372" i="9"/>
  <c r="U372" i="9"/>
  <c r="T372" i="9"/>
  <c r="X371" i="9"/>
  <c r="W371" i="9"/>
  <c r="V371" i="9"/>
  <c r="U371" i="9"/>
  <c r="T371" i="9"/>
  <c r="X370" i="9"/>
  <c r="W370" i="9"/>
  <c r="V370" i="9"/>
  <c r="U370" i="9"/>
  <c r="T370" i="9"/>
  <c r="X369" i="9"/>
  <c r="W369" i="9"/>
  <c r="V369" i="9"/>
  <c r="U369" i="9"/>
  <c r="T369" i="9"/>
  <c r="X368" i="9"/>
  <c r="W368" i="9"/>
  <c r="V368" i="9"/>
  <c r="U368" i="9"/>
  <c r="T368" i="9"/>
  <c r="X367" i="9"/>
  <c r="W367" i="9"/>
  <c r="V367" i="9"/>
  <c r="U367" i="9"/>
  <c r="T367" i="9"/>
  <c r="X366" i="9"/>
  <c r="W366" i="9"/>
  <c r="U366" i="9"/>
  <c r="T366" i="9"/>
  <c r="X365" i="9"/>
  <c r="W365" i="9"/>
  <c r="U365" i="9"/>
  <c r="T365" i="9"/>
  <c r="X364" i="9"/>
  <c r="W364" i="9"/>
  <c r="V364" i="9"/>
  <c r="U364" i="9"/>
  <c r="T364" i="9"/>
  <c r="X363" i="9"/>
  <c r="W363" i="9"/>
  <c r="U363" i="9"/>
  <c r="T363" i="9"/>
  <c r="X362" i="9"/>
  <c r="W362" i="9"/>
  <c r="V362" i="9"/>
  <c r="U362" i="9"/>
  <c r="T362" i="9"/>
  <c r="X361" i="9"/>
  <c r="W361" i="9"/>
  <c r="U361" i="9"/>
  <c r="T361" i="9"/>
  <c r="X360" i="9"/>
  <c r="W360" i="9"/>
  <c r="V360" i="9"/>
  <c r="U360" i="9"/>
  <c r="T360" i="9"/>
  <c r="X359" i="9"/>
  <c r="W359" i="9"/>
  <c r="V359" i="9"/>
  <c r="U359" i="9"/>
  <c r="T359" i="9"/>
  <c r="X358" i="9"/>
  <c r="W358" i="9"/>
  <c r="V358" i="9"/>
  <c r="U358" i="9"/>
  <c r="T358" i="9"/>
  <c r="X357" i="9"/>
  <c r="W357" i="9"/>
  <c r="V357" i="9"/>
  <c r="U357" i="9"/>
  <c r="T357" i="9"/>
  <c r="X356" i="9"/>
  <c r="W356" i="9"/>
  <c r="V356" i="9"/>
  <c r="U356" i="9"/>
  <c r="T356" i="9"/>
  <c r="X355" i="9"/>
  <c r="W355" i="9"/>
  <c r="V355" i="9"/>
  <c r="U355" i="9"/>
  <c r="T355" i="9"/>
  <c r="X354" i="9"/>
  <c r="W354" i="9"/>
  <c r="V354" i="9"/>
  <c r="U354" i="9"/>
  <c r="T354" i="9"/>
  <c r="X353" i="9"/>
  <c r="W353" i="9"/>
  <c r="V353" i="9"/>
  <c r="U353" i="9"/>
  <c r="T353" i="9"/>
  <c r="X352" i="9"/>
  <c r="W352" i="9"/>
  <c r="U352" i="9"/>
  <c r="T352" i="9"/>
  <c r="X351" i="9"/>
  <c r="W351" i="9"/>
  <c r="U351" i="9"/>
  <c r="T351" i="9"/>
  <c r="X350" i="9"/>
  <c r="W350" i="9"/>
  <c r="V350" i="9"/>
  <c r="U350" i="9"/>
  <c r="T350" i="9"/>
  <c r="X349" i="9"/>
  <c r="W349" i="9"/>
  <c r="V349" i="9"/>
  <c r="U349" i="9"/>
  <c r="T349" i="9"/>
  <c r="X348" i="9"/>
  <c r="W348" i="9"/>
  <c r="V348" i="9"/>
  <c r="U348" i="9"/>
  <c r="T348" i="9"/>
  <c r="X347" i="9"/>
  <c r="W347" i="9"/>
  <c r="V347" i="9"/>
  <c r="U347" i="9"/>
  <c r="T347" i="9"/>
  <c r="X346" i="9"/>
  <c r="W346" i="9"/>
  <c r="V346" i="9"/>
  <c r="U346" i="9"/>
  <c r="T346" i="9"/>
  <c r="X345" i="9"/>
  <c r="W345" i="9"/>
  <c r="U345" i="9"/>
  <c r="T345" i="9"/>
  <c r="X344" i="9"/>
  <c r="W344" i="9"/>
  <c r="U344" i="9"/>
  <c r="T344" i="9"/>
  <c r="X343" i="9"/>
  <c r="W343" i="9"/>
  <c r="V343" i="9"/>
  <c r="U343" i="9"/>
  <c r="T343" i="9"/>
  <c r="X342" i="9"/>
  <c r="W342" i="9"/>
  <c r="V342" i="9"/>
  <c r="U342" i="9"/>
  <c r="T342" i="9"/>
  <c r="X341" i="9"/>
  <c r="W341" i="9"/>
  <c r="U341" i="9"/>
  <c r="T341" i="9"/>
  <c r="X340" i="9"/>
  <c r="W340" i="9"/>
  <c r="U340" i="9"/>
  <c r="T340" i="9"/>
  <c r="X339" i="9"/>
  <c r="W339" i="9"/>
  <c r="V339" i="9"/>
  <c r="U339" i="9"/>
  <c r="T339" i="9"/>
  <c r="X338" i="9"/>
  <c r="W338" i="9"/>
  <c r="V338" i="9"/>
  <c r="U338" i="9"/>
  <c r="T338" i="9"/>
  <c r="X337" i="9"/>
  <c r="W337" i="9"/>
  <c r="V337" i="9"/>
  <c r="U337" i="9"/>
  <c r="T337" i="9"/>
  <c r="X336" i="9"/>
  <c r="W336" i="9"/>
  <c r="V336" i="9"/>
  <c r="U336" i="9"/>
  <c r="T336" i="9"/>
  <c r="X335" i="9"/>
  <c r="W335" i="9"/>
  <c r="V335" i="9"/>
  <c r="U335" i="9"/>
  <c r="T335" i="9"/>
  <c r="X334" i="9"/>
  <c r="W334" i="9"/>
  <c r="V334" i="9"/>
  <c r="U334" i="9"/>
  <c r="T334" i="9"/>
  <c r="X333" i="9"/>
  <c r="W333" i="9"/>
  <c r="U333" i="9"/>
  <c r="T333" i="9"/>
  <c r="X332" i="9"/>
  <c r="W332" i="9"/>
  <c r="U332" i="9"/>
  <c r="T332" i="9"/>
  <c r="X331" i="9"/>
  <c r="W331" i="9"/>
  <c r="V331" i="9"/>
  <c r="U331" i="9"/>
  <c r="T331" i="9"/>
  <c r="X330" i="9"/>
  <c r="W330" i="9"/>
  <c r="V330" i="9"/>
  <c r="U330" i="9"/>
  <c r="T330" i="9"/>
  <c r="X329" i="9"/>
  <c r="W329" i="9"/>
  <c r="V329" i="9"/>
  <c r="U329" i="9"/>
  <c r="T329" i="9"/>
  <c r="X328" i="9"/>
  <c r="W328" i="9"/>
  <c r="V328" i="9"/>
  <c r="U328" i="9"/>
  <c r="T328" i="9"/>
  <c r="X327" i="9"/>
  <c r="W327" i="9"/>
  <c r="U327" i="9"/>
  <c r="T327" i="9"/>
  <c r="X326" i="9"/>
  <c r="W326" i="9"/>
  <c r="U326" i="9"/>
  <c r="T326" i="9"/>
  <c r="X325" i="9"/>
  <c r="W325" i="9"/>
  <c r="U325" i="9"/>
  <c r="T325" i="9"/>
  <c r="X324" i="9"/>
  <c r="W324" i="9"/>
  <c r="U324" i="9"/>
  <c r="T324" i="9"/>
  <c r="X323" i="9"/>
  <c r="W323" i="9"/>
  <c r="V323" i="9"/>
  <c r="U323" i="9"/>
  <c r="T323" i="9"/>
  <c r="X322" i="9"/>
  <c r="W322" i="9"/>
  <c r="U322" i="9"/>
  <c r="T322" i="9"/>
  <c r="X321" i="9"/>
  <c r="W321" i="9"/>
  <c r="V321" i="9"/>
  <c r="U321" i="9"/>
  <c r="T321" i="9"/>
  <c r="X320" i="9"/>
  <c r="W320" i="9"/>
  <c r="U320" i="9"/>
  <c r="T320" i="9"/>
  <c r="X319" i="9"/>
  <c r="W319" i="9"/>
  <c r="V319" i="9"/>
  <c r="U319" i="9"/>
  <c r="T319" i="9"/>
  <c r="X318" i="9"/>
  <c r="W318" i="9"/>
  <c r="V318" i="9"/>
  <c r="U318" i="9"/>
  <c r="T318" i="9"/>
  <c r="X317" i="9"/>
  <c r="W317" i="9"/>
  <c r="U317" i="9"/>
  <c r="T317" i="9"/>
  <c r="X316" i="9"/>
  <c r="W316" i="9"/>
  <c r="V316" i="9"/>
  <c r="U316" i="9"/>
  <c r="T316" i="9"/>
  <c r="X315" i="9"/>
  <c r="W315" i="9"/>
  <c r="U315" i="9"/>
  <c r="T315" i="9"/>
  <c r="X314" i="9"/>
  <c r="W314" i="9"/>
  <c r="V314" i="9"/>
  <c r="U314" i="9"/>
  <c r="T314" i="9"/>
  <c r="X313" i="9"/>
  <c r="W313" i="9"/>
  <c r="V313" i="9"/>
  <c r="U313" i="9"/>
  <c r="T313" i="9"/>
  <c r="X312" i="9"/>
  <c r="W312" i="9"/>
  <c r="V312" i="9"/>
  <c r="U312" i="9"/>
  <c r="T312" i="9"/>
  <c r="X311" i="9"/>
  <c r="W311" i="9"/>
  <c r="V311" i="9"/>
  <c r="U311" i="9"/>
  <c r="T311" i="9"/>
  <c r="X310" i="9"/>
  <c r="W310" i="9"/>
  <c r="V310" i="9"/>
  <c r="U310" i="9"/>
  <c r="T310" i="9"/>
  <c r="X309" i="9"/>
  <c r="W309" i="9"/>
  <c r="V309" i="9"/>
  <c r="U309" i="9"/>
  <c r="T309" i="9"/>
  <c r="X308" i="9"/>
  <c r="W308" i="9"/>
  <c r="V308" i="9"/>
  <c r="U308" i="9"/>
  <c r="T308" i="9"/>
  <c r="X307" i="9"/>
  <c r="W307" i="9"/>
  <c r="V307" i="9"/>
  <c r="U307" i="9"/>
  <c r="T307" i="9"/>
  <c r="X306" i="9"/>
  <c r="W306" i="9"/>
  <c r="V306" i="9"/>
  <c r="U306" i="9"/>
  <c r="T306" i="9"/>
  <c r="X305" i="9"/>
  <c r="W305" i="9"/>
  <c r="V305" i="9"/>
  <c r="U305" i="9"/>
  <c r="T305" i="9"/>
  <c r="X304" i="9"/>
  <c r="W304" i="9"/>
  <c r="V304" i="9"/>
  <c r="U304" i="9"/>
  <c r="T304" i="9"/>
  <c r="X303" i="9"/>
  <c r="W303" i="9"/>
  <c r="U303" i="9"/>
  <c r="T303" i="9"/>
  <c r="X302" i="9"/>
  <c r="W302" i="9"/>
  <c r="V302" i="9"/>
  <c r="U302" i="9"/>
  <c r="T302" i="9"/>
  <c r="X301" i="9"/>
  <c r="W301" i="9"/>
  <c r="V301" i="9"/>
  <c r="U301" i="9"/>
  <c r="T301" i="9"/>
  <c r="X300" i="9"/>
  <c r="W300" i="9"/>
  <c r="V300" i="9"/>
  <c r="U300" i="9"/>
  <c r="T300" i="9"/>
  <c r="X299" i="9"/>
  <c r="W299" i="9"/>
  <c r="U299" i="9"/>
  <c r="T299" i="9"/>
  <c r="X298" i="9"/>
  <c r="W298" i="9"/>
  <c r="U298" i="9"/>
  <c r="T298" i="9"/>
  <c r="X297" i="9"/>
  <c r="W297" i="9"/>
  <c r="U297" i="9"/>
  <c r="T297" i="9"/>
  <c r="X296" i="9"/>
  <c r="W296" i="9"/>
  <c r="U296" i="9"/>
  <c r="T296" i="9"/>
  <c r="X295" i="9"/>
  <c r="W295" i="9"/>
  <c r="V295" i="9"/>
  <c r="U295" i="9"/>
  <c r="T295" i="9"/>
  <c r="X294" i="9"/>
  <c r="W294" i="9"/>
  <c r="U294" i="9"/>
  <c r="T294" i="9"/>
  <c r="X293" i="9"/>
  <c r="W293" i="9"/>
  <c r="V293" i="9"/>
  <c r="U293" i="9"/>
  <c r="T293" i="9"/>
  <c r="X292" i="9"/>
  <c r="W292" i="9"/>
  <c r="U292" i="9"/>
  <c r="T292" i="9"/>
  <c r="X291" i="9"/>
  <c r="W291" i="9"/>
  <c r="V291" i="9"/>
  <c r="U291" i="9"/>
  <c r="T291" i="9"/>
  <c r="X290" i="9"/>
  <c r="W290" i="9"/>
  <c r="U290" i="9"/>
  <c r="T290" i="9"/>
  <c r="X289" i="9"/>
  <c r="W289" i="9"/>
  <c r="V289" i="9"/>
  <c r="U289" i="9"/>
  <c r="T289" i="9"/>
  <c r="X288" i="9"/>
  <c r="W288" i="9"/>
  <c r="V288" i="9"/>
  <c r="U288" i="9"/>
  <c r="T288" i="9"/>
  <c r="X287" i="9"/>
  <c r="W287" i="9"/>
  <c r="V287" i="9"/>
  <c r="U287" i="9"/>
  <c r="T287" i="9"/>
  <c r="X286" i="9"/>
  <c r="W286" i="9"/>
  <c r="U286" i="9"/>
  <c r="T286" i="9"/>
  <c r="X285" i="9"/>
  <c r="W285" i="9"/>
  <c r="V285" i="9"/>
  <c r="U285" i="9"/>
  <c r="T285" i="9"/>
  <c r="X284" i="9"/>
  <c r="W284" i="9"/>
  <c r="V284" i="9"/>
  <c r="U284" i="9"/>
  <c r="T284" i="9"/>
  <c r="X283" i="9"/>
  <c r="W283" i="9"/>
  <c r="U283" i="9"/>
  <c r="T283" i="9"/>
  <c r="X282" i="9"/>
  <c r="W282" i="9"/>
  <c r="U282" i="9"/>
  <c r="T282" i="9"/>
  <c r="X281" i="9"/>
  <c r="W281" i="9"/>
  <c r="V281" i="9"/>
  <c r="U281" i="9"/>
  <c r="T281" i="9"/>
  <c r="X280" i="9"/>
  <c r="W280" i="9"/>
  <c r="V280" i="9"/>
  <c r="U280" i="9"/>
  <c r="T280" i="9"/>
  <c r="X279" i="9"/>
  <c r="W279" i="9"/>
  <c r="V279" i="9"/>
  <c r="U279" i="9"/>
  <c r="T279" i="9"/>
  <c r="X278" i="9"/>
  <c r="W278" i="9"/>
  <c r="U278" i="9"/>
  <c r="T278" i="9"/>
  <c r="X277" i="9"/>
  <c r="W277" i="9"/>
  <c r="U277" i="9"/>
  <c r="T277" i="9"/>
  <c r="X276" i="9"/>
  <c r="W276" i="9"/>
  <c r="V276" i="9"/>
  <c r="U276" i="9"/>
  <c r="T276" i="9"/>
  <c r="X275" i="9"/>
  <c r="W275" i="9"/>
  <c r="U275" i="9"/>
  <c r="T275" i="9"/>
  <c r="X274" i="9"/>
  <c r="W274" i="9"/>
  <c r="U274" i="9"/>
  <c r="T274" i="9"/>
  <c r="X273" i="9"/>
  <c r="W273" i="9"/>
  <c r="U273" i="9"/>
  <c r="T273" i="9"/>
  <c r="X272" i="9"/>
  <c r="W272" i="9"/>
  <c r="U272" i="9"/>
  <c r="T272" i="9"/>
  <c r="X271" i="9"/>
  <c r="W271" i="9"/>
  <c r="V271" i="9"/>
  <c r="U271" i="9"/>
  <c r="T271" i="9"/>
  <c r="X270" i="9"/>
  <c r="W270" i="9"/>
  <c r="U270" i="9"/>
  <c r="T270" i="9"/>
  <c r="X269" i="9"/>
  <c r="W269" i="9"/>
  <c r="V269" i="9"/>
  <c r="U269" i="9"/>
  <c r="T269" i="9"/>
  <c r="X268" i="9"/>
  <c r="W268" i="9"/>
  <c r="V268" i="9"/>
  <c r="U268" i="9"/>
  <c r="T268" i="9"/>
  <c r="X267" i="9"/>
  <c r="W267" i="9"/>
  <c r="V267" i="9"/>
  <c r="U267" i="9"/>
  <c r="T267" i="9"/>
  <c r="X266" i="9"/>
  <c r="W266" i="9"/>
  <c r="V266" i="9"/>
  <c r="U266" i="9"/>
  <c r="T266" i="9"/>
  <c r="X265" i="9"/>
  <c r="W265" i="9"/>
  <c r="V265" i="9"/>
  <c r="U265" i="9"/>
  <c r="T265" i="9"/>
  <c r="X264" i="9"/>
  <c r="W264" i="9"/>
  <c r="U264" i="9"/>
  <c r="T264" i="9"/>
  <c r="X263" i="9"/>
  <c r="W263" i="9"/>
  <c r="V263" i="9"/>
  <c r="U263" i="9"/>
  <c r="T263" i="9"/>
  <c r="X262" i="9"/>
  <c r="W262" i="9"/>
  <c r="U262" i="9"/>
  <c r="T262" i="9"/>
  <c r="X261" i="9"/>
  <c r="W261" i="9"/>
  <c r="V261" i="9"/>
  <c r="U261" i="9"/>
  <c r="T261" i="9"/>
  <c r="X260" i="9"/>
  <c r="W260" i="9"/>
  <c r="V260" i="9"/>
  <c r="U260" i="9"/>
  <c r="T260" i="9"/>
  <c r="X259" i="9"/>
  <c r="W259" i="9"/>
  <c r="V259" i="9"/>
  <c r="U259" i="9"/>
  <c r="T259" i="9"/>
  <c r="X258" i="9"/>
  <c r="W258" i="9"/>
  <c r="U258" i="9"/>
  <c r="T258" i="9"/>
  <c r="X257" i="9"/>
  <c r="W257" i="9"/>
  <c r="V257" i="9"/>
  <c r="U257" i="9"/>
  <c r="T257" i="9"/>
  <c r="X256" i="9"/>
  <c r="W256" i="9"/>
  <c r="V256" i="9"/>
  <c r="U256" i="9"/>
  <c r="T256" i="9"/>
  <c r="X255" i="9"/>
  <c r="W255" i="9"/>
  <c r="V255" i="9"/>
  <c r="U255" i="9"/>
  <c r="T255" i="9"/>
  <c r="X254" i="9"/>
  <c r="W254" i="9"/>
  <c r="V254" i="9"/>
  <c r="U254" i="9"/>
  <c r="T254" i="9"/>
  <c r="X253" i="9"/>
  <c r="W253" i="9"/>
  <c r="V253" i="9"/>
  <c r="U253" i="9"/>
  <c r="T253" i="9"/>
  <c r="X252" i="9"/>
  <c r="W252" i="9"/>
  <c r="U252" i="9"/>
  <c r="T252" i="9"/>
  <c r="X251" i="9"/>
  <c r="W251" i="9"/>
  <c r="U251" i="9"/>
  <c r="T251" i="9"/>
  <c r="X250" i="9"/>
  <c r="W250" i="9"/>
  <c r="V250" i="9"/>
  <c r="U250" i="9"/>
  <c r="T250" i="9"/>
  <c r="X249" i="9"/>
  <c r="W249" i="9"/>
  <c r="U249" i="9"/>
  <c r="T249" i="9"/>
  <c r="X248" i="9"/>
  <c r="W248" i="9"/>
  <c r="V248" i="9"/>
  <c r="U248" i="9"/>
  <c r="T248" i="9"/>
  <c r="X247" i="9"/>
  <c r="W247" i="9"/>
  <c r="V247" i="9"/>
  <c r="U247" i="9"/>
  <c r="T247" i="9"/>
  <c r="X246" i="9"/>
  <c r="W246" i="9"/>
  <c r="V246" i="9"/>
  <c r="U246" i="9"/>
  <c r="T246" i="9"/>
  <c r="X245" i="9"/>
  <c r="W245" i="9"/>
  <c r="V245" i="9"/>
  <c r="U245" i="9"/>
  <c r="T245" i="9"/>
  <c r="X244" i="9"/>
  <c r="W244" i="9"/>
  <c r="V244" i="9"/>
  <c r="U244" i="9"/>
  <c r="T244" i="9"/>
  <c r="X243" i="9"/>
  <c r="W243" i="9"/>
  <c r="V243" i="9"/>
  <c r="U243" i="9"/>
  <c r="T243" i="9"/>
  <c r="X242" i="9"/>
  <c r="W242" i="9"/>
  <c r="V242" i="9"/>
  <c r="U242" i="9"/>
  <c r="T242" i="9"/>
  <c r="X241" i="9"/>
  <c r="W241" i="9"/>
  <c r="V241" i="9"/>
  <c r="U241" i="9"/>
  <c r="T241" i="9"/>
  <c r="X240" i="9"/>
  <c r="W240" i="9"/>
  <c r="V240" i="9"/>
  <c r="U240" i="9"/>
  <c r="T240" i="9"/>
  <c r="X239" i="9"/>
  <c r="W239" i="9"/>
  <c r="V239" i="9"/>
  <c r="U239" i="9"/>
  <c r="T239" i="9"/>
  <c r="X238" i="9"/>
  <c r="W238" i="9"/>
  <c r="U238" i="9"/>
  <c r="T238" i="9"/>
  <c r="X237" i="9"/>
  <c r="W237" i="9"/>
  <c r="V237" i="9"/>
  <c r="U237" i="9"/>
  <c r="T237" i="9"/>
  <c r="X236" i="9"/>
  <c r="W236" i="9"/>
  <c r="V236" i="9"/>
  <c r="U236" i="9"/>
  <c r="T236" i="9"/>
  <c r="X235" i="9"/>
  <c r="W235" i="9"/>
  <c r="V235" i="9"/>
  <c r="U235" i="9"/>
  <c r="T235" i="9"/>
  <c r="X234" i="9"/>
  <c r="W234" i="9"/>
  <c r="V234" i="9"/>
  <c r="U234" i="9"/>
  <c r="T234" i="9"/>
  <c r="X233" i="9"/>
  <c r="W233" i="9"/>
  <c r="V233" i="9"/>
  <c r="U233" i="9"/>
  <c r="T233" i="9"/>
  <c r="X232" i="9"/>
  <c r="W232" i="9"/>
  <c r="V232" i="9"/>
  <c r="U232" i="9"/>
  <c r="T232" i="9"/>
  <c r="X231" i="9"/>
  <c r="W231" i="9"/>
  <c r="U231" i="9"/>
  <c r="T231" i="9"/>
  <c r="X230" i="9"/>
  <c r="W230" i="9"/>
  <c r="V230" i="9"/>
  <c r="U230" i="9"/>
  <c r="T230" i="9"/>
  <c r="X229" i="9"/>
  <c r="W229" i="9"/>
  <c r="U229" i="9"/>
  <c r="T229" i="9"/>
  <c r="X228" i="9"/>
  <c r="W228" i="9"/>
  <c r="V228" i="9"/>
  <c r="U228" i="9"/>
  <c r="T228" i="9"/>
  <c r="X227" i="9"/>
  <c r="W227" i="9"/>
  <c r="V227" i="9"/>
  <c r="U227" i="9"/>
  <c r="T227" i="9"/>
  <c r="X226" i="9"/>
  <c r="W226" i="9"/>
  <c r="V226" i="9"/>
  <c r="U226" i="9"/>
  <c r="T226" i="9"/>
  <c r="X225" i="9"/>
  <c r="W225" i="9"/>
  <c r="V225" i="9"/>
  <c r="U225" i="9"/>
  <c r="T225" i="9"/>
  <c r="X224" i="9"/>
  <c r="W224" i="9"/>
  <c r="V224" i="9"/>
  <c r="U224" i="9"/>
  <c r="T224" i="9"/>
  <c r="X223" i="9"/>
  <c r="W223" i="9"/>
  <c r="U223" i="9"/>
  <c r="T223" i="9"/>
  <c r="X222" i="9"/>
  <c r="W222" i="9"/>
  <c r="U222" i="9"/>
  <c r="T222" i="9"/>
  <c r="X221" i="9"/>
  <c r="W221" i="9"/>
  <c r="V221" i="9"/>
  <c r="U221" i="9"/>
  <c r="T221" i="9"/>
  <c r="X220" i="9"/>
  <c r="W220" i="9"/>
  <c r="V220" i="9"/>
  <c r="U220" i="9"/>
  <c r="T220" i="9"/>
  <c r="X219" i="9"/>
  <c r="W219" i="9"/>
  <c r="U219" i="9"/>
  <c r="T219" i="9"/>
  <c r="X218" i="9"/>
  <c r="W218" i="9"/>
  <c r="V218" i="9"/>
  <c r="U218" i="9"/>
  <c r="T218" i="9"/>
  <c r="X217" i="9"/>
  <c r="W217" i="9"/>
  <c r="V217" i="9"/>
  <c r="U217" i="9"/>
  <c r="T217" i="9"/>
  <c r="X216" i="9"/>
  <c r="W216" i="9"/>
  <c r="U216" i="9"/>
  <c r="T216" i="9"/>
  <c r="X215" i="9"/>
  <c r="W215" i="9"/>
  <c r="V215" i="9"/>
  <c r="U215" i="9"/>
  <c r="T215" i="9"/>
  <c r="X214" i="9"/>
  <c r="W214" i="9"/>
  <c r="V214" i="9"/>
  <c r="U214" i="9"/>
  <c r="T214" i="9"/>
  <c r="X213" i="9"/>
  <c r="W213" i="9"/>
  <c r="V213" i="9"/>
  <c r="U213" i="9"/>
  <c r="T213" i="9"/>
  <c r="X212" i="9"/>
  <c r="W212" i="9"/>
  <c r="V212" i="9"/>
  <c r="U212" i="9"/>
  <c r="T212" i="9"/>
  <c r="X211" i="9"/>
  <c r="W211" i="9"/>
  <c r="U211" i="9"/>
  <c r="T211" i="9"/>
  <c r="X210" i="9"/>
  <c r="W210" i="9"/>
  <c r="V210" i="9"/>
  <c r="U210" i="9"/>
  <c r="T210" i="9"/>
  <c r="X209" i="9"/>
  <c r="W209" i="9"/>
  <c r="V209" i="9"/>
  <c r="U209" i="9"/>
  <c r="T209" i="9"/>
  <c r="X208" i="9"/>
  <c r="W208" i="9"/>
  <c r="V208" i="9"/>
  <c r="U208" i="9"/>
  <c r="T208" i="9"/>
  <c r="X207" i="9"/>
  <c r="W207" i="9"/>
  <c r="V207" i="9"/>
  <c r="U207" i="9"/>
  <c r="T207" i="9"/>
  <c r="X206" i="9"/>
  <c r="W206" i="9"/>
  <c r="U206" i="9"/>
  <c r="T206" i="9"/>
  <c r="X205" i="9"/>
  <c r="W205" i="9"/>
  <c r="U205" i="9"/>
  <c r="T205" i="9"/>
  <c r="X204" i="9"/>
  <c r="W204" i="9"/>
  <c r="V204" i="9"/>
  <c r="U204" i="9"/>
  <c r="T204" i="9"/>
  <c r="X203" i="9"/>
  <c r="W203" i="9"/>
  <c r="V203" i="9"/>
  <c r="U203" i="9"/>
  <c r="T203" i="9"/>
  <c r="X202" i="9"/>
  <c r="W202" i="9"/>
  <c r="V202" i="9"/>
  <c r="U202" i="9"/>
  <c r="T202" i="9"/>
  <c r="X201" i="9"/>
  <c r="W201" i="9"/>
  <c r="U201" i="9"/>
  <c r="T201" i="9"/>
  <c r="X200" i="9"/>
  <c r="W200" i="9"/>
  <c r="V200" i="9"/>
  <c r="U200" i="9"/>
  <c r="T200" i="9"/>
  <c r="X199" i="9"/>
  <c r="W199" i="9"/>
  <c r="V199" i="9"/>
  <c r="U199" i="9"/>
  <c r="T199" i="9"/>
  <c r="X198" i="9"/>
  <c r="W198" i="9"/>
  <c r="V198" i="9"/>
  <c r="U198" i="9"/>
  <c r="T198" i="9"/>
  <c r="X197" i="9"/>
  <c r="W197" i="9"/>
  <c r="U197" i="9"/>
  <c r="T197" i="9"/>
  <c r="X196" i="9"/>
  <c r="W196" i="9"/>
  <c r="U196" i="9"/>
  <c r="T196" i="9"/>
  <c r="X195" i="9"/>
  <c r="W195" i="9"/>
  <c r="V195" i="9"/>
  <c r="U195" i="9"/>
  <c r="T195" i="9"/>
  <c r="X194" i="9"/>
  <c r="W194" i="9"/>
  <c r="U194" i="9"/>
  <c r="T194" i="9"/>
  <c r="X193" i="9"/>
  <c r="W193" i="9"/>
  <c r="U193" i="9"/>
  <c r="T193" i="9"/>
  <c r="X192" i="9"/>
  <c r="W192" i="9"/>
  <c r="V192" i="9"/>
  <c r="U192" i="9"/>
  <c r="T192" i="9"/>
  <c r="X191" i="9"/>
  <c r="W191" i="9"/>
  <c r="U191" i="9"/>
  <c r="T191" i="9"/>
  <c r="X190" i="9"/>
  <c r="W190" i="9"/>
  <c r="V190" i="9"/>
  <c r="U190" i="9"/>
  <c r="T190" i="9"/>
  <c r="X189" i="9"/>
  <c r="W189" i="9"/>
  <c r="V189" i="9"/>
  <c r="U189" i="9"/>
  <c r="T189" i="9"/>
  <c r="X188" i="9"/>
  <c r="W188" i="9"/>
  <c r="U188" i="9"/>
  <c r="T188" i="9"/>
  <c r="X187" i="9"/>
  <c r="W187" i="9"/>
  <c r="V187" i="9"/>
  <c r="U187" i="9"/>
  <c r="T187" i="9"/>
  <c r="X186" i="9"/>
  <c r="W186" i="9"/>
  <c r="U186" i="9"/>
  <c r="T186" i="9"/>
  <c r="X185" i="9"/>
  <c r="W185" i="9"/>
  <c r="U185" i="9"/>
  <c r="T185" i="9"/>
  <c r="X184" i="9"/>
  <c r="W184" i="9"/>
  <c r="V184" i="9"/>
  <c r="U184" i="9"/>
  <c r="T184" i="9"/>
  <c r="X183" i="9"/>
  <c r="W183" i="9"/>
  <c r="V183" i="9"/>
  <c r="U183" i="9"/>
  <c r="T183" i="9"/>
  <c r="X182" i="9"/>
  <c r="W182" i="9"/>
  <c r="V182" i="9"/>
  <c r="U182" i="9"/>
  <c r="T182" i="9"/>
  <c r="X181" i="9"/>
  <c r="W181" i="9"/>
  <c r="V181" i="9"/>
  <c r="U181" i="9"/>
  <c r="T181" i="9"/>
  <c r="X180" i="9"/>
  <c r="W180" i="9"/>
  <c r="U180" i="9"/>
  <c r="T180" i="9"/>
  <c r="X179" i="9"/>
  <c r="W179" i="9"/>
  <c r="U179" i="9"/>
  <c r="T179" i="9"/>
  <c r="X178" i="9"/>
  <c r="W178" i="9"/>
  <c r="U178" i="9"/>
  <c r="T178" i="9"/>
  <c r="X177" i="9"/>
  <c r="W177" i="9"/>
  <c r="V177" i="9"/>
  <c r="U177" i="9"/>
  <c r="T177" i="9"/>
  <c r="X176" i="9"/>
  <c r="W176" i="9"/>
  <c r="V176" i="9"/>
  <c r="U176" i="9"/>
  <c r="T176" i="9"/>
  <c r="X175" i="9"/>
  <c r="W175" i="9"/>
  <c r="V175" i="9"/>
  <c r="U175" i="9"/>
  <c r="T175" i="9"/>
  <c r="X174" i="9"/>
  <c r="W174" i="9"/>
  <c r="V174" i="9"/>
  <c r="U174" i="9"/>
  <c r="T174" i="9"/>
  <c r="X173" i="9"/>
  <c r="W173" i="9"/>
  <c r="U173" i="9"/>
  <c r="T173" i="9"/>
  <c r="X172" i="9"/>
  <c r="W172" i="9"/>
  <c r="U172" i="9"/>
  <c r="T172" i="9"/>
  <c r="X171" i="9"/>
  <c r="W171" i="9"/>
  <c r="V171" i="9"/>
  <c r="U171" i="9"/>
  <c r="T171" i="9"/>
  <c r="X170" i="9"/>
  <c r="W170" i="9"/>
  <c r="U170" i="9"/>
  <c r="T170" i="9"/>
  <c r="X169" i="9"/>
  <c r="W169" i="9"/>
  <c r="U169" i="9"/>
  <c r="T169" i="9"/>
  <c r="X168" i="9"/>
  <c r="W168" i="9"/>
  <c r="U168" i="9"/>
  <c r="T168" i="9"/>
  <c r="X167" i="9"/>
  <c r="W167" i="9"/>
  <c r="V167" i="9"/>
  <c r="U167" i="9"/>
  <c r="T167" i="9"/>
  <c r="X166" i="9"/>
  <c r="W166" i="9"/>
  <c r="V166" i="9"/>
  <c r="U166" i="9"/>
  <c r="T166" i="9"/>
  <c r="X165" i="9"/>
  <c r="W165" i="9"/>
  <c r="U165" i="9"/>
  <c r="T165" i="9"/>
  <c r="X164" i="9"/>
  <c r="W164" i="9"/>
  <c r="U164" i="9"/>
  <c r="T164" i="9"/>
  <c r="X163" i="9"/>
  <c r="W163" i="9"/>
  <c r="V163" i="9"/>
  <c r="U163" i="9"/>
  <c r="T163" i="9"/>
  <c r="X162" i="9"/>
  <c r="W162" i="9"/>
  <c r="U162" i="9"/>
  <c r="T162" i="9"/>
  <c r="X161" i="9"/>
  <c r="W161" i="9"/>
  <c r="U161" i="9"/>
  <c r="T161" i="9"/>
  <c r="X160" i="9"/>
  <c r="W160" i="9"/>
  <c r="V160" i="9"/>
  <c r="U160" i="9"/>
  <c r="T160" i="9"/>
  <c r="X159" i="9"/>
  <c r="W159" i="9"/>
  <c r="V159" i="9"/>
  <c r="U159" i="9"/>
  <c r="T159" i="9"/>
  <c r="X158" i="9"/>
  <c r="W158" i="9"/>
  <c r="V158" i="9"/>
  <c r="U158" i="9"/>
  <c r="T158" i="9"/>
  <c r="X157" i="9"/>
  <c r="W157" i="9"/>
  <c r="V157" i="9"/>
  <c r="U157" i="9"/>
  <c r="T157" i="9"/>
  <c r="X156" i="9"/>
  <c r="W156" i="9"/>
  <c r="V156" i="9"/>
  <c r="U156" i="9"/>
  <c r="T156" i="9"/>
  <c r="X155" i="9"/>
  <c r="W155" i="9"/>
  <c r="V155" i="9"/>
  <c r="U155" i="9"/>
  <c r="T155" i="9"/>
  <c r="X154" i="9"/>
  <c r="W154" i="9"/>
  <c r="V154" i="9"/>
  <c r="U154" i="9"/>
  <c r="T154" i="9"/>
  <c r="X153" i="9"/>
  <c r="W153" i="9"/>
  <c r="U153" i="9"/>
  <c r="T153" i="9"/>
  <c r="X152" i="9"/>
  <c r="W152" i="9"/>
  <c r="V152" i="9"/>
  <c r="U152" i="9"/>
  <c r="T152" i="9"/>
  <c r="X151" i="9"/>
  <c r="W151" i="9"/>
  <c r="V151" i="9"/>
  <c r="U151" i="9"/>
  <c r="T151" i="9"/>
  <c r="X150" i="9"/>
  <c r="W150" i="9"/>
  <c r="V150" i="9"/>
  <c r="U150" i="9"/>
  <c r="T150" i="9"/>
  <c r="X149" i="9"/>
  <c r="W149" i="9"/>
  <c r="V149" i="9"/>
  <c r="U149" i="9"/>
  <c r="T149" i="9"/>
  <c r="X148" i="9"/>
  <c r="W148" i="9"/>
  <c r="V148" i="9"/>
  <c r="U148" i="9"/>
  <c r="T148" i="9"/>
  <c r="X147" i="9"/>
  <c r="W147" i="9"/>
  <c r="U147" i="9"/>
  <c r="T147" i="9"/>
  <c r="X146" i="9"/>
  <c r="W146" i="9"/>
  <c r="U146" i="9"/>
  <c r="T146" i="9"/>
  <c r="X145" i="9"/>
  <c r="W145" i="9"/>
  <c r="V145" i="9"/>
  <c r="U145" i="9"/>
  <c r="T145" i="9"/>
  <c r="X144" i="9"/>
  <c r="W144" i="9"/>
  <c r="V144" i="9"/>
  <c r="U144" i="9"/>
  <c r="T144" i="9"/>
  <c r="X143" i="9"/>
  <c r="W143" i="9"/>
  <c r="V143" i="9"/>
  <c r="U143" i="9"/>
  <c r="T143" i="9"/>
  <c r="X142" i="9"/>
  <c r="W142" i="9"/>
  <c r="V142" i="9"/>
  <c r="U142" i="9"/>
  <c r="T142" i="9"/>
  <c r="X141" i="9"/>
  <c r="W141" i="9"/>
  <c r="U141" i="9"/>
  <c r="T141" i="9"/>
  <c r="X140" i="9"/>
  <c r="W140" i="9"/>
  <c r="V140" i="9"/>
  <c r="U140" i="9"/>
  <c r="T140" i="9"/>
  <c r="X139" i="9"/>
  <c r="W139" i="9"/>
  <c r="V139" i="9"/>
  <c r="U139" i="9"/>
  <c r="T139" i="9"/>
  <c r="X138" i="9"/>
  <c r="W138" i="9"/>
  <c r="U138" i="9"/>
  <c r="T138" i="9"/>
  <c r="X137" i="9"/>
  <c r="W137" i="9"/>
  <c r="V137" i="9"/>
  <c r="U137" i="9"/>
  <c r="T137" i="9"/>
  <c r="X136" i="9"/>
  <c r="W136" i="9"/>
  <c r="V136" i="9"/>
  <c r="U136" i="9"/>
  <c r="T136" i="9"/>
  <c r="X135" i="9"/>
  <c r="W135" i="9"/>
  <c r="V135" i="9"/>
  <c r="U135" i="9"/>
  <c r="T135" i="9"/>
  <c r="X134" i="9"/>
  <c r="W134" i="9"/>
  <c r="V134" i="9"/>
  <c r="U134" i="9"/>
  <c r="T134" i="9"/>
  <c r="X133" i="9"/>
  <c r="W133" i="9"/>
  <c r="U133" i="9"/>
  <c r="T133" i="9"/>
  <c r="X132" i="9"/>
  <c r="W132" i="9"/>
  <c r="V132" i="9"/>
  <c r="U132" i="9"/>
  <c r="T132" i="9"/>
  <c r="X131" i="9"/>
  <c r="W131" i="9"/>
  <c r="U131" i="9"/>
  <c r="T131" i="9"/>
  <c r="X130" i="9"/>
  <c r="W130" i="9"/>
  <c r="V130" i="9"/>
  <c r="U130" i="9"/>
  <c r="T130" i="9"/>
  <c r="X129" i="9"/>
  <c r="W129" i="9"/>
  <c r="V129" i="9"/>
  <c r="U129" i="9"/>
  <c r="T129" i="9"/>
  <c r="X128" i="9"/>
  <c r="W128" i="9"/>
  <c r="V128" i="9"/>
  <c r="U128" i="9"/>
  <c r="T128" i="9"/>
  <c r="X127" i="9"/>
  <c r="W127" i="9"/>
  <c r="V127" i="9"/>
  <c r="U127" i="9"/>
  <c r="T127" i="9"/>
  <c r="X126" i="9"/>
  <c r="W126" i="9"/>
  <c r="V126" i="9"/>
  <c r="U126" i="9"/>
  <c r="T126" i="9"/>
  <c r="X125" i="9"/>
  <c r="W125" i="9"/>
  <c r="V125" i="9"/>
  <c r="U125" i="9"/>
  <c r="T125" i="9"/>
  <c r="X124" i="9"/>
  <c r="W124" i="9"/>
  <c r="V124" i="9"/>
  <c r="U124" i="9"/>
  <c r="T124" i="9"/>
  <c r="X123" i="9"/>
  <c r="W123" i="9"/>
  <c r="U123" i="9"/>
  <c r="T123" i="9"/>
  <c r="X122" i="9"/>
  <c r="W122" i="9"/>
  <c r="V122" i="9"/>
  <c r="U122" i="9"/>
  <c r="T122" i="9"/>
  <c r="X121" i="9"/>
  <c r="W121" i="9"/>
  <c r="V121" i="9"/>
  <c r="U121" i="9"/>
  <c r="T121" i="9"/>
  <c r="X120" i="9"/>
  <c r="W120" i="9"/>
  <c r="V120" i="9"/>
  <c r="U120" i="9"/>
  <c r="T120" i="9"/>
  <c r="X119" i="9"/>
  <c r="W119" i="9"/>
  <c r="V119" i="9"/>
  <c r="U119" i="9"/>
  <c r="T119" i="9"/>
  <c r="X118" i="9"/>
  <c r="W118" i="9"/>
  <c r="U118" i="9"/>
  <c r="T118" i="9"/>
  <c r="X117" i="9"/>
  <c r="W117" i="9"/>
  <c r="U117" i="9"/>
  <c r="T117" i="9"/>
  <c r="X116" i="9"/>
  <c r="W116" i="9"/>
  <c r="V116" i="9"/>
  <c r="U116" i="9"/>
  <c r="T116" i="9"/>
  <c r="X115" i="9"/>
  <c r="W115" i="9"/>
  <c r="U115" i="9"/>
  <c r="T115" i="9"/>
  <c r="X114" i="9"/>
  <c r="W114" i="9"/>
  <c r="V114" i="9"/>
  <c r="U114" i="9"/>
  <c r="T114" i="9"/>
  <c r="X113" i="9"/>
  <c r="W113" i="9"/>
  <c r="V113" i="9"/>
  <c r="U113" i="9"/>
  <c r="T113" i="9"/>
  <c r="X112" i="9"/>
  <c r="W112" i="9"/>
  <c r="V112" i="9"/>
  <c r="U112" i="9"/>
  <c r="T112" i="9"/>
  <c r="X111" i="9"/>
  <c r="W111" i="9"/>
  <c r="V111" i="9"/>
  <c r="U111" i="9"/>
  <c r="T111" i="9"/>
  <c r="X110" i="9"/>
  <c r="W110" i="9"/>
  <c r="V110" i="9"/>
  <c r="U110" i="9"/>
  <c r="T110" i="9"/>
  <c r="X109" i="9"/>
  <c r="W109" i="9"/>
  <c r="V109" i="9"/>
  <c r="U109" i="9"/>
  <c r="T109" i="9"/>
  <c r="X108" i="9"/>
  <c r="W108" i="9"/>
  <c r="V108" i="9"/>
  <c r="U108" i="9"/>
  <c r="T108" i="9"/>
  <c r="X107" i="9"/>
  <c r="W107" i="9"/>
  <c r="V107" i="9"/>
  <c r="U107" i="9"/>
  <c r="T107" i="9"/>
  <c r="X106" i="9"/>
  <c r="W106" i="9"/>
  <c r="U106" i="9"/>
  <c r="T106" i="9"/>
  <c r="X105" i="9"/>
  <c r="W105" i="9"/>
  <c r="V105" i="9"/>
  <c r="U105" i="9"/>
  <c r="T105" i="9"/>
  <c r="X104" i="9"/>
  <c r="W104" i="9"/>
  <c r="U104" i="9"/>
  <c r="T104" i="9"/>
  <c r="X103" i="9"/>
  <c r="W103" i="9"/>
  <c r="U103" i="9"/>
  <c r="T103" i="9"/>
  <c r="X102" i="9"/>
  <c r="W102" i="9"/>
  <c r="V102" i="9"/>
  <c r="U102" i="9"/>
  <c r="T102" i="9"/>
  <c r="X101" i="9"/>
  <c r="W101" i="9"/>
  <c r="V101" i="9"/>
  <c r="U101" i="9"/>
  <c r="T101" i="9"/>
  <c r="X100" i="9"/>
  <c r="W100" i="9"/>
  <c r="V100" i="9"/>
  <c r="U100" i="9"/>
  <c r="T100" i="9"/>
  <c r="X99" i="9"/>
  <c r="W99" i="9"/>
  <c r="V99" i="9"/>
  <c r="U99" i="9"/>
  <c r="T99" i="9"/>
  <c r="X98" i="9"/>
  <c r="W98" i="9"/>
  <c r="U98" i="9"/>
  <c r="T98" i="9"/>
  <c r="X97" i="9"/>
  <c r="W97" i="9"/>
  <c r="U97" i="9"/>
  <c r="T97" i="9"/>
  <c r="X96" i="9"/>
  <c r="W96" i="9"/>
  <c r="V96" i="9"/>
  <c r="U96" i="9"/>
  <c r="T96" i="9"/>
  <c r="X95" i="9"/>
  <c r="W95" i="9"/>
  <c r="V95" i="9"/>
  <c r="U95" i="9"/>
  <c r="T95" i="9"/>
  <c r="X94" i="9"/>
  <c r="W94" i="9"/>
  <c r="U94" i="9"/>
  <c r="T94" i="9"/>
  <c r="X93" i="9"/>
  <c r="W93" i="9"/>
  <c r="V93" i="9"/>
  <c r="U93" i="9"/>
  <c r="T93" i="9"/>
  <c r="X92" i="9"/>
  <c r="W92" i="9"/>
  <c r="V92" i="9"/>
  <c r="U92" i="9"/>
  <c r="T92" i="9"/>
  <c r="X91" i="9"/>
  <c r="W91" i="9"/>
  <c r="V91" i="9"/>
  <c r="U91" i="9"/>
  <c r="T91" i="9"/>
  <c r="X90" i="9"/>
  <c r="W90" i="9"/>
  <c r="U90" i="9"/>
  <c r="T90" i="9"/>
  <c r="X89" i="9"/>
  <c r="W89" i="9"/>
  <c r="U89" i="9"/>
  <c r="T89" i="9"/>
  <c r="X88" i="9"/>
  <c r="W88" i="9"/>
  <c r="U88" i="9"/>
  <c r="T88" i="9"/>
  <c r="X87" i="9"/>
  <c r="W87" i="9"/>
  <c r="U87" i="9"/>
  <c r="T87" i="9"/>
  <c r="X86" i="9"/>
  <c r="W86" i="9"/>
  <c r="V86" i="9"/>
  <c r="U86" i="9"/>
  <c r="T86" i="9"/>
  <c r="X85" i="9"/>
  <c r="W85" i="9"/>
  <c r="U85" i="9"/>
  <c r="T85" i="9"/>
  <c r="X84" i="9"/>
  <c r="W84" i="9"/>
  <c r="V84" i="9"/>
  <c r="U84" i="9"/>
  <c r="T84" i="9"/>
  <c r="X83" i="9"/>
  <c r="W83" i="9"/>
  <c r="U83" i="9"/>
  <c r="T83" i="9"/>
  <c r="X82" i="9"/>
  <c r="W82" i="9"/>
  <c r="V82" i="9"/>
  <c r="U82" i="9"/>
  <c r="T82" i="9"/>
  <c r="X81" i="9"/>
  <c r="W81" i="9"/>
  <c r="U81" i="9"/>
  <c r="T81" i="9"/>
  <c r="X80" i="9"/>
  <c r="W80" i="9"/>
  <c r="V80" i="9"/>
  <c r="U80" i="9"/>
  <c r="T80" i="9"/>
  <c r="X79" i="9"/>
  <c r="W79" i="9"/>
  <c r="V79" i="9"/>
  <c r="U79" i="9"/>
  <c r="T79" i="9"/>
  <c r="X78" i="9"/>
  <c r="W78" i="9"/>
  <c r="V78" i="9"/>
  <c r="U78" i="9"/>
  <c r="T78" i="9"/>
  <c r="X77" i="9"/>
  <c r="W77" i="9"/>
  <c r="U77" i="9"/>
  <c r="T77" i="9"/>
  <c r="X76" i="9"/>
  <c r="W76" i="9"/>
  <c r="U76" i="9"/>
  <c r="T76" i="9"/>
  <c r="X75" i="9"/>
  <c r="W75" i="9"/>
  <c r="V75" i="9"/>
  <c r="U75" i="9"/>
  <c r="T75" i="9"/>
  <c r="X74" i="9"/>
  <c r="W74" i="9"/>
  <c r="V74" i="9"/>
  <c r="U74" i="9"/>
  <c r="T74" i="9"/>
  <c r="X73" i="9"/>
  <c r="W73" i="9"/>
  <c r="U73" i="9"/>
  <c r="T73" i="9"/>
  <c r="X72" i="9"/>
  <c r="W72" i="9"/>
  <c r="V72" i="9"/>
  <c r="U72" i="9"/>
  <c r="T72" i="9"/>
  <c r="X71" i="9"/>
  <c r="W71" i="9"/>
  <c r="V71" i="9"/>
  <c r="U71" i="9"/>
  <c r="T71" i="9"/>
  <c r="X70" i="9"/>
  <c r="W70" i="9"/>
  <c r="U70" i="9"/>
  <c r="T70" i="9"/>
  <c r="X69" i="9"/>
  <c r="W69" i="9"/>
  <c r="U69" i="9"/>
  <c r="T69" i="9"/>
  <c r="X68" i="9"/>
  <c r="W68" i="9"/>
  <c r="U68" i="9"/>
  <c r="T68" i="9"/>
  <c r="X67" i="9"/>
  <c r="W67" i="9"/>
  <c r="U67" i="9"/>
  <c r="T67" i="9"/>
  <c r="X66" i="9"/>
  <c r="W66" i="9"/>
  <c r="V66" i="9"/>
  <c r="U66" i="9"/>
  <c r="T66" i="9"/>
  <c r="X65" i="9"/>
  <c r="W65" i="9"/>
  <c r="V65" i="9"/>
  <c r="U65" i="9"/>
  <c r="T65" i="9"/>
  <c r="X64" i="9"/>
  <c r="W64" i="9"/>
  <c r="V64" i="9"/>
  <c r="U64" i="9"/>
  <c r="T64" i="9"/>
  <c r="X63" i="9"/>
  <c r="W63" i="9"/>
  <c r="V63" i="9"/>
  <c r="U63" i="9"/>
  <c r="T63" i="9"/>
  <c r="X62" i="9"/>
  <c r="W62" i="9"/>
  <c r="V62" i="9"/>
  <c r="U62" i="9"/>
  <c r="T62" i="9"/>
  <c r="X61" i="9"/>
  <c r="W61" i="9"/>
  <c r="V61" i="9"/>
  <c r="U61" i="9"/>
  <c r="T61" i="9"/>
  <c r="X60" i="9"/>
  <c r="W60" i="9"/>
  <c r="V60" i="9"/>
  <c r="U60" i="9"/>
  <c r="T60" i="9"/>
  <c r="X59" i="9"/>
  <c r="W59" i="9"/>
  <c r="V59" i="9"/>
  <c r="U59" i="9"/>
  <c r="T59" i="9"/>
  <c r="X58" i="9"/>
  <c r="W58" i="9"/>
  <c r="V58" i="9"/>
  <c r="U58" i="9"/>
  <c r="T58" i="9"/>
  <c r="X57" i="9"/>
  <c r="W57" i="9"/>
  <c r="U57" i="9"/>
  <c r="T57" i="9"/>
  <c r="X56" i="9"/>
  <c r="W56" i="9"/>
  <c r="U56" i="9"/>
  <c r="T56" i="9"/>
  <c r="X55" i="9"/>
  <c r="W55" i="9"/>
  <c r="V55" i="9"/>
  <c r="U55" i="9"/>
  <c r="T55" i="9"/>
  <c r="X54" i="9"/>
  <c r="W54" i="9"/>
  <c r="V54" i="9"/>
  <c r="U54" i="9"/>
  <c r="T54" i="9"/>
  <c r="X53" i="9"/>
  <c r="W53" i="9"/>
  <c r="U53" i="9"/>
  <c r="T53" i="9"/>
  <c r="X52" i="9"/>
  <c r="W52" i="9"/>
  <c r="V52" i="9"/>
  <c r="U52" i="9"/>
  <c r="T52" i="9"/>
  <c r="X51" i="9"/>
  <c r="W51" i="9"/>
  <c r="U51" i="9"/>
  <c r="T51" i="9"/>
  <c r="X50" i="9"/>
  <c r="W50" i="9"/>
  <c r="V50" i="9"/>
  <c r="U50" i="9"/>
  <c r="T50" i="9"/>
  <c r="X49" i="9"/>
  <c r="W49" i="9"/>
  <c r="V49" i="9"/>
  <c r="U49" i="9"/>
  <c r="T49" i="9"/>
  <c r="X48" i="9"/>
  <c r="W48" i="9"/>
  <c r="V48" i="9"/>
  <c r="U48" i="9"/>
  <c r="T48" i="9"/>
  <c r="X47" i="9"/>
  <c r="W47" i="9"/>
  <c r="U47" i="9"/>
  <c r="T47" i="9"/>
  <c r="X46" i="9"/>
  <c r="W46" i="9"/>
  <c r="U46" i="9"/>
  <c r="T46" i="9"/>
  <c r="X45" i="9"/>
  <c r="W45" i="9"/>
  <c r="V45" i="9"/>
  <c r="U45" i="9"/>
  <c r="T45" i="9"/>
  <c r="X44" i="9"/>
  <c r="W44" i="9"/>
  <c r="V44" i="9"/>
  <c r="U44" i="9"/>
  <c r="T44" i="9"/>
  <c r="X43" i="9"/>
  <c r="W43" i="9"/>
  <c r="V43" i="9"/>
  <c r="U43" i="9"/>
  <c r="T43" i="9"/>
  <c r="X42" i="9"/>
  <c r="W42" i="9"/>
  <c r="V42" i="9"/>
  <c r="U42" i="9"/>
  <c r="T42" i="9"/>
  <c r="X41" i="9"/>
  <c r="W41" i="9"/>
  <c r="V41" i="9"/>
  <c r="U41" i="9"/>
  <c r="T41" i="9"/>
  <c r="X40" i="9"/>
  <c r="W40" i="9"/>
  <c r="V40" i="9"/>
  <c r="U40" i="9"/>
  <c r="T40" i="9"/>
  <c r="X39" i="9"/>
  <c r="W39" i="9"/>
  <c r="U39" i="9"/>
  <c r="T39" i="9"/>
  <c r="X38" i="9"/>
  <c r="W38" i="9"/>
  <c r="U38" i="9"/>
  <c r="T38" i="9"/>
  <c r="X37" i="9"/>
  <c r="W37" i="9"/>
  <c r="V37" i="9"/>
  <c r="U37" i="9"/>
  <c r="T37" i="9"/>
  <c r="X36" i="9"/>
  <c r="W36" i="9"/>
  <c r="U36" i="9"/>
  <c r="T36" i="9"/>
  <c r="X35" i="9"/>
  <c r="W35" i="9"/>
  <c r="V35" i="9"/>
  <c r="U35" i="9"/>
  <c r="T35" i="9"/>
  <c r="X34" i="9"/>
  <c r="W34" i="9"/>
  <c r="V34" i="9"/>
  <c r="U34" i="9"/>
  <c r="T34" i="9"/>
  <c r="X33" i="9"/>
  <c r="W33" i="9"/>
  <c r="V33" i="9"/>
  <c r="U33" i="9"/>
  <c r="T33" i="9"/>
  <c r="X32" i="9"/>
  <c r="W32" i="9"/>
  <c r="U32" i="9"/>
  <c r="U6" i="9" s="1"/>
  <c r="T32" i="9"/>
  <c r="X5" i="9" l="1"/>
  <c r="X6" i="9"/>
  <c r="X7" i="9"/>
  <c r="C8" i="11" s="1"/>
  <c r="D8" i="11" s="1"/>
  <c r="X8" i="9"/>
  <c r="X9" i="9"/>
  <c r="U5" i="9"/>
  <c r="U7" i="9"/>
  <c r="C5" i="11" s="1"/>
  <c r="D5" i="11" s="1"/>
  <c r="U8" i="9"/>
  <c r="U9" i="9"/>
  <c r="V6" i="9"/>
  <c r="V9" i="9"/>
  <c r="V5" i="9"/>
  <c r="V7" i="9"/>
  <c r="C6" i="11" s="1"/>
  <c r="D6" i="11" s="1"/>
  <c r="V8" i="9"/>
  <c r="T8" i="9"/>
  <c r="T7" i="9"/>
  <c r="C4" i="11" s="1"/>
  <c r="D4" i="11" s="1"/>
  <c r="T6" i="9"/>
  <c r="T5" i="9"/>
  <c r="T9" i="9"/>
  <c r="W5" i="9"/>
  <c r="W6" i="9"/>
  <c r="W7" i="9"/>
  <c r="C7" i="11" s="1"/>
  <c r="D7" i="11" s="1"/>
  <c r="W8" i="9"/>
  <c r="W9" i="9"/>
  <c r="Y931" i="7" l="1"/>
  <c r="Y930" i="7"/>
  <c r="X930" i="7"/>
  <c r="V930" i="7"/>
  <c r="U930" i="7"/>
  <c r="T930" i="7"/>
  <c r="Y929" i="7"/>
  <c r="X929" i="7"/>
  <c r="U929" i="7"/>
  <c r="T929" i="7"/>
  <c r="Y928" i="7"/>
  <c r="X928" i="7"/>
  <c r="V928" i="7"/>
  <c r="U928" i="7"/>
  <c r="T928" i="7"/>
  <c r="Y927" i="7"/>
  <c r="X927" i="7"/>
  <c r="V927" i="7"/>
  <c r="U927" i="7"/>
  <c r="T927" i="7"/>
  <c r="Y926" i="7"/>
  <c r="X926" i="7"/>
  <c r="U926" i="7"/>
  <c r="T926" i="7"/>
  <c r="Y925" i="7"/>
  <c r="X925" i="7"/>
  <c r="V925" i="7"/>
  <c r="U925" i="7"/>
  <c r="T925" i="7"/>
  <c r="Y924" i="7"/>
  <c r="X924" i="7"/>
  <c r="V924" i="7"/>
  <c r="U924" i="7"/>
  <c r="T924" i="7"/>
  <c r="Y923" i="7"/>
  <c r="X923" i="7"/>
  <c r="V923" i="7"/>
  <c r="U923" i="7"/>
  <c r="T923" i="7"/>
  <c r="Y922" i="7"/>
  <c r="X922" i="7"/>
  <c r="U922" i="7"/>
  <c r="T922" i="7"/>
  <c r="Y921" i="7"/>
  <c r="X921" i="7"/>
  <c r="V921" i="7"/>
  <c r="U921" i="7"/>
  <c r="T921" i="7"/>
  <c r="Y920" i="7"/>
  <c r="X920" i="7"/>
  <c r="V920" i="7"/>
  <c r="U920" i="7"/>
  <c r="T920" i="7"/>
  <c r="Y919" i="7"/>
  <c r="X919" i="7"/>
  <c r="V919" i="7"/>
  <c r="U919" i="7"/>
  <c r="T919" i="7"/>
  <c r="Y918" i="7"/>
  <c r="X918" i="7"/>
  <c r="U918" i="7"/>
  <c r="T918" i="7"/>
  <c r="Y917" i="7"/>
  <c r="X917" i="7"/>
  <c r="U917" i="7"/>
  <c r="T917" i="7"/>
  <c r="Y916" i="7"/>
  <c r="X916" i="7"/>
  <c r="U916" i="7"/>
  <c r="T916" i="7"/>
  <c r="Y915" i="7"/>
  <c r="X915" i="7"/>
  <c r="V915" i="7"/>
  <c r="U915" i="7"/>
  <c r="T915" i="7"/>
  <c r="Y914" i="7"/>
  <c r="X914" i="7"/>
  <c r="V914" i="7"/>
  <c r="U914" i="7"/>
  <c r="T914" i="7"/>
  <c r="Y913" i="7"/>
  <c r="X913" i="7"/>
  <c r="V913" i="7"/>
  <c r="U913" i="7"/>
  <c r="T913" i="7"/>
  <c r="Y912" i="7"/>
  <c r="X912" i="7"/>
  <c r="V912" i="7"/>
  <c r="U912" i="7"/>
  <c r="T912" i="7"/>
  <c r="Y911" i="7"/>
  <c r="X911" i="7"/>
  <c r="V911" i="7"/>
  <c r="U911" i="7"/>
  <c r="T911" i="7"/>
  <c r="Y910" i="7"/>
  <c r="X910" i="7"/>
  <c r="V910" i="7"/>
  <c r="U910" i="7"/>
  <c r="T910" i="7"/>
  <c r="Y909" i="7"/>
  <c r="X909" i="7"/>
  <c r="U909" i="7"/>
  <c r="T909" i="7"/>
  <c r="Y908" i="7"/>
  <c r="X908" i="7"/>
  <c r="U908" i="7"/>
  <c r="T908" i="7"/>
  <c r="Y907" i="7"/>
  <c r="X907" i="7"/>
  <c r="U907" i="7"/>
  <c r="T907" i="7"/>
  <c r="Y906" i="7"/>
  <c r="X906" i="7"/>
  <c r="V906" i="7"/>
  <c r="U906" i="7"/>
  <c r="T906" i="7"/>
  <c r="Y905" i="7"/>
  <c r="X905" i="7"/>
  <c r="V905" i="7"/>
  <c r="U905" i="7"/>
  <c r="T905" i="7"/>
  <c r="Y904" i="7"/>
  <c r="X904" i="7"/>
  <c r="V904" i="7"/>
  <c r="U904" i="7"/>
  <c r="T904" i="7"/>
  <c r="Y903" i="7"/>
  <c r="X903" i="7"/>
  <c r="V903" i="7"/>
  <c r="U903" i="7"/>
  <c r="T903" i="7"/>
  <c r="Y902" i="7"/>
  <c r="X902" i="7"/>
  <c r="V902" i="7"/>
  <c r="U902" i="7"/>
  <c r="T902" i="7"/>
  <c r="Y901" i="7"/>
  <c r="X901" i="7"/>
  <c r="V901" i="7"/>
  <c r="U901" i="7"/>
  <c r="T901" i="7"/>
  <c r="Y900" i="7"/>
  <c r="X900" i="7"/>
  <c r="U900" i="7"/>
  <c r="T900" i="7"/>
  <c r="Y899" i="7"/>
  <c r="X899" i="7"/>
  <c r="V899" i="7"/>
  <c r="U899" i="7"/>
  <c r="T899" i="7"/>
  <c r="Y898" i="7"/>
  <c r="X898" i="7"/>
  <c r="V898" i="7"/>
  <c r="U898" i="7"/>
  <c r="T898" i="7"/>
  <c r="Y897" i="7"/>
  <c r="X897" i="7"/>
  <c r="V897" i="7"/>
  <c r="U897" i="7"/>
  <c r="T897" i="7"/>
  <c r="Y896" i="7"/>
  <c r="X896" i="7"/>
  <c r="V896" i="7"/>
  <c r="U896" i="7"/>
  <c r="T896" i="7"/>
  <c r="Y895" i="7"/>
  <c r="X895" i="7"/>
  <c r="V895" i="7"/>
  <c r="U895" i="7"/>
  <c r="T895" i="7"/>
  <c r="Y894" i="7"/>
  <c r="X894" i="7"/>
  <c r="V894" i="7"/>
  <c r="U894" i="7"/>
  <c r="T894" i="7"/>
  <c r="Y893" i="7"/>
  <c r="X893" i="7"/>
  <c r="V893" i="7"/>
  <c r="U893" i="7"/>
  <c r="T893" i="7"/>
  <c r="Y892" i="7"/>
  <c r="X892" i="7"/>
  <c r="V892" i="7"/>
  <c r="U892" i="7"/>
  <c r="T892" i="7"/>
  <c r="Y891" i="7"/>
  <c r="X891" i="7"/>
  <c r="V891" i="7"/>
  <c r="U891" i="7"/>
  <c r="T891" i="7"/>
  <c r="Y890" i="7"/>
  <c r="X890" i="7"/>
  <c r="V890" i="7"/>
  <c r="U890" i="7"/>
  <c r="T890" i="7"/>
  <c r="Y889" i="7"/>
  <c r="X889" i="7"/>
  <c r="V889" i="7"/>
  <c r="U889" i="7"/>
  <c r="T889" i="7"/>
  <c r="Y888" i="7"/>
  <c r="X888" i="7"/>
  <c r="U888" i="7"/>
  <c r="T888" i="7"/>
  <c r="Y887" i="7"/>
  <c r="X887" i="7"/>
  <c r="V887" i="7"/>
  <c r="U887" i="7"/>
  <c r="T887" i="7"/>
  <c r="Y886" i="7"/>
  <c r="X886" i="7"/>
  <c r="V886" i="7"/>
  <c r="U886" i="7"/>
  <c r="T886" i="7"/>
  <c r="Y885" i="7"/>
  <c r="X885" i="7"/>
  <c r="V885" i="7"/>
  <c r="U885" i="7"/>
  <c r="T885" i="7"/>
  <c r="Y884" i="7"/>
  <c r="X884" i="7"/>
  <c r="V884" i="7"/>
  <c r="U884" i="7"/>
  <c r="T884" i="7"/>
  <c r="Y883" i="7"/>
  <c r="X883" i="7"/>
  <c r="V883" i="7"/>
  <c r="U883" i="7"/>
  <c r="T883" i="7"/>
  <c r="Y882" i="7"/>
  <c r="X882" i="7"/>
  <c r="V882" i="7"/>
  <c r="U882" i="7"/>
  <c r="T882" i="7"/>
  <c r="Y881" i="7"/>
  <c r="X881" i="7"/>
  <c r="U881" i="7"/>
  <c r="T881" i="7"/>
  <c r="Y880" i="7"/>
  <c r="X880" i="7"/>
  <c r="V880" i="7"/>
  <c r="U880" i="7"/>
  <c r="T880" i="7"/>
  <c r="Y879" i="7"/>
  <c r="X879" i="7"/>
  <c r="U879" i="7"/>
  <c r="T879" i="7"/>
  <c r="Y878" i="7"/>
  <c r="X878" i="7"/>
  <c r="V878" i="7"/>
  <c r="U878" i="7"/>
  <c r="T878" i="7"/>
  <c r="Y877" i="7"/>
  <c r="X877" i="7"/>
  <c r="U877" i="7"/>
  <c r="T877" i="7"/>
  <c r="Y876" i="7"/>
  <c r="X876" i="7"/>
  <c r="U876" i="7"/>
  <c r="T876" i="7"/>
  <c r="Y875" i="7"/>
  <c r="X875" i="7"/>
  <c r="V875" i="7"/>
  <c r="U875" i="7"/>
  <c r="T875" i="7"/>
  <c r="Y874" i="7"/>
  <c r="X874" i="7"/>
  <c r="V874" i="7"/>
  <c r="U874" i="7"/>
  <c r="T874" i="7"/>
  <c r="Y873" i="7"/>
  <c r="X873" i="7"/>
  <c r="U873" i="7"/>
  <c r="T873" i="7"/>
  <c r="Y872" i="7"/>
  <c r="X872" i="7"/>
  <c r="V872" i="7"/>
  <c r="U872" i="7"/>
  <c r="T872" i="7"/>
  <c r="Y871" i="7"/>
  <c r="X871" i="7"/>
  <c r="V871" i="7"/>
  <c r="U871" i="7"/>
  <c r="T871" i="7"/>
  <c r="Y870" i="7"/>
  <c r="X870" i="7"/>
  <c r="V870" i="7"/>
  <c r="U870" i="7"/>
  <c r="T870" i="7"/>
  <c r="Y869" i="7"/>
  <c r="X869" i="7"/>
  <c r="V869" i="7"/>
  <c r="U869" i="7"/>
  <c r="T869" i="7"/>
  <c r="Y868" i="7"/>
  <c r="X868" i="7"/>
  <c r="V868" i="7"/>
  <c r="U868" i="7"/>
  <c r="T868" i="7"/>
  <c r="Y867" i="7"/>
  <c r="X867" i="7"/>
  <c r="U867" i="7"/>
  <c r="T867" i="7"/>
  <c r="Y866" i="7"/>
  <c r="X866" i="7"/>
  <c r="U866" i="7"/>
  <c r="T866" i="7"/>
  <c r="Y865" i="7"/>
  <c r="X865" i="7"/>
  <c r="U865" i="7"/>
  <c r="T865" i="7"/>
  <c r="Y864" i="7"/>
  <c r="X864" i="7"/>
  <c r="V864" i="7"/>
  <c r="U864" i="7"/>
  <c r="T864" i="7"/>
  <c r="Y863" i="7"/>
  <c r="X863" i="7"/>
  <c r="V863" i="7"/>
  <c r="U863" i="7"/>
  <c r="T863" i="7"/>
  <c r="Y862" i="7"/>
  <c r="X862" i="7"/>
  <c r="V862" i="7"/>
  <c r="U862" i="7"/>
  <c r="T862" i="7"/>
  <c r="Y861" i="7"/>
  <c r="X861" i="7"/>
  <c r="V861" i="7"/>
  <c r="U861" i="7"/>
  <c r="T861" i="7"/>
  <c r="Y860" i="7"/>
  <c r="X860" i="7"/>
  <c r="V860" i="7"/>
  <c r="U860" i="7"/>
  <c r="T860" i="7"/>
  <c r="Y859" i="7"/>
  <c r="X859" i="7"/>
  <c r="U859" i="7"/>
  <c r="T859" i="7"/>
  <c r="Y858" i="7"/>
  <c r="X858" i="7"/>
  <c r="U858" i="7"/>
  <c r="T858" i="7"/>
  <c r="Y857" i="7"/>
  <c r="X857" i="7"/>
  <c r="U857" i="7"/>
  <c r="T857" i="7"/>
  <c r="Y856" i="7"/>
  <c r="X856" i="7"/>
  <c r="V856" i="7"/>
  <c r="U856" i="7"/>
  <c r="T856" i="7"/>
  <c r="Y855" i="7"/>
  <c r="X855" i="7"/>
  <c r="V855" i="7"/>
  <c r="U855" i="7"/>
  <c r="T855" i="7"/>
  <c r="Y854" i="7"/>
  <c r="X854" i="7"/>
  <c r="U854" i="7"/>
  <c r="T854" i="7"/>
  <c r="Y853" i="7"/>
  <c r="X853" i="7"/>
  <c r="V853" i="7"/>
  <c r="U853" i="7"/>
  <c r="T853" i="7"/>
  <c r="Y852" i="7"/>
  <c r="X852" i="7"/>
  <c r="U852" i="7"/>
  <c r="T852" i="7"/>
  <c r="Y851" i="7"/>
  <c r="X851" i="7"/>
  <c r="U851" i="7"/>
  <c r="T851" i="7"/>
  <c r="Y850" i="7"/>
  <c r="X850" i="7"/>
  <c r="V850" i="7"/>
  <c r="U850" i="7"/>
  <c r="T850" i="7"/>
  <c r="Y849" i="7"/>
  <c r="X849" i="7"/>
  <c r="U849" i="7"/>
  <c r="T849" i="7"/>
  <c r="Y848" i="7"/>
  <c r="X848" i="7"/>
  <c r="U848" i="7"/>
  <c r="T848" i="7"/>
  <c r="Y847" i="7"/>
  <c r="X847" i="7"/>
  <c r="V847" i="7"/>
  <c r="U847" i="7"/>
  <c r="T847" i="7"/>
  <c r="Y846" i="7"/>
  <c r="X846" i="7"/>
  <c r="U846" i="7"/>
  <c r="T846" i="7"/>
  <c r="Y845" i="7"/>
  <c r="X845" i="7"/>
  <c r="V845" i="7"/>
  <c r="U845" i="7"/>
  <c r="T845" i="7"/>
  <c r="Y844" i="7"/>
  <c r="X844" i="7"/>
  <c r="V844" i="7"/>
  <c r="U844" i="7"/>
  <c r="T844" i="7"/>
  <c r="Y843" i="7"/>
  <c r="X843" i="7"/>
  <c r="V843" i="7"/>
  <c r="U843" i="7"/>
  <c r="T843" i="7"/>
  <c r="Y842" i="7"/>
  <c r="X842" i="7"/>
  <c r="U842" i="7"/>
  <c r="T842" i="7"/>
  <c r="Y841" i="7"/>
  <c r="X841" i="7"/>
  <c r="V841" i="7"/>
  <c r="U841" i="7"/>
  <c r="T841" i="7"/>
  <c r="Y840" i="7"/>
  <c r="X840" i="7"/>
  <c r="U840" i="7"/>
  <c r="T840" i="7"/>
  <c r="Y839" i="7"/>
  <c r="X839" i="7"/>
  <c r="V839" i="7"/>
  <c r="U839" i="7"/>
  <c r="T839" i="7"/>
  <c r="Y838" i="7"/>
  <c r="X838" i="7"/>
  <c r="V838" i="7"/>
  <c r="U838" i="7"/>
  <c r="T838" i="7"/>
  <c r="Y837" i="7"/>
  <c r="X837" i="7"/>
  <c r="V837" i="7"/>
  <c r="U837" i="7"/>
  <c r="T837" i="7"/>
  <c r="Y836" i="7"/>
  <c r="X836" i="7"/>
  <c r="V836" i="7"/>
  <c r="U836" i="7"/>
  <c r="T836" i="7"/>
  <c r="Y835" i="7"/>
  <c r="X835" i="7"/>
  <c r="V835" i="7"/>
  <c r="U835" i="7"/>
  <c r="T835" i="7"/>
  <c r="Y834" i="7"/>
  <c r="X834" i="7"/>
  <c r="U834" i="7"/>
  <c r="T834" i="7"/>
  <c r="Y833" i="7"/>
  <c r="X833" i="7"/>
  <c r="V833" i="7"/>
  <c r="U833" i="7"/>
  <c r="T833" i="7"/>
  <c r="Y832" i="7"/>
  <c r="X832" i="7"/>
  <c r="V832" i="7"/>
  <c r="U832" i="7"/>
  <c r="T832" i="7"/>
  <c r="Y831" i="7"/>
  <c r="X831" i="7"/>
  <c r="V831" i="7"/>
  <c r="U831" i="7"/>
  <c r="T831" i="7"/>
  <c r="Y830" i="7"/>
  <c r="X830" i="7"/>
  <c r="V830" i="7"/>
  <c r="U830" i="7"/>
  <c r="T830" i="7"/>
  <c r="Y829" i="7"/>
  <c r="X829" i="7"/>
  <c r="V829" i="7"/>
  <c r="U829" i="7"/>
  <c r="T829" i="7"/>
  <c r="Y828" i="7"/>
  <c r="X828" i="7"/>
  <c r="V828" i="7"/>
  <c r="U828" i="7"/>
  <c r="T828" i="7"/>
  <c r="Y827" i="7"/>
  <c r="X827" i="7"/>
  <c r="V827" i="7"/>
  <c r="U827" i="7"/>
  <c r="T827" i="7"/>
  <c r="Y826" i="7"/>
  <c r="X826" i="7"/>
  <c r="U826" i="7"/>
  <c r="T826" i="7"/>
  <c r="Y825" i="7"/>
  <c r="X825" i="7"/>
  <c r="V825" i="7"/>
  <c r="U825" i="7"/>
  <c r="T825" i="7"/>
  <c r="Y824" i="7"/>
  <c r="X824" i="7"/>
  <c r="V824" i="7"/>
  <c r="U824" i="7"/>
  <c r="T824" i="7"/>
  <c r="Y823" i="7"/>
  <c r="X823" i="7"/>
  <c r="V823" i="7"/>
  <c r="U823" i="7"/>
  <c r="T823" i="7"/>
  <c r="Y822" i="7"/>
  <c r="X822" i="7"/>
  <c r="V822" i="7"/>
  <c r="U822" i="7"/>
  <c r="T822" i="7"/>
  <c r="Y821" i="7"/>
  <c r="X821" i="7"/>
  <c r="V821" i="7"/>
  <c r="U821" i="7"/>
  <c r="T821" i="7"/>
  <c r="Y820" i="7"/>
  <c r="X820" i="7"/>
  <c r="V820" i="7"/>
  <c r="U820" i="7"/>
  <c r="T820" i="7"/>
  <c r="Y819" i="7"/>
  <c r="X819" i="7"/>
  <c r="U819" i="7"/>
  <c r="T819" i="7"/>
  <c r="Y818" i="7"/>
  <c r="X818" i="7"/>
  <c r="V818" i="7"/>
  <c r="U818" i="7"/>
  <c r="T818" i="7"/>
  <c r="Y817" i="7"/>
  <c r="X817" i="7"/>
  <c r="V817" i="7"/>
  <c r="U817" i="7"/>
  <c r="T817" i="7"/>
  <c r="Y816" i="7"/>
  <c r="X816" i="7"/>
  <c r="V816" i="7"/>
  <c r="U816" i="7"/>
  <c r="T816" i="7"/>
  <c r="Y815" i="7"/>
  <c r="X815" i="7"/>
  <c r="U815" i="7"/>
  <c r="T815" i="7"/>
  <c r="Y814" i="7"/>
  <c r="X814" i="7"/>
  <c r="V814" i="7"/>
  <c r="U814" i="7"/>
  <c r="T814" i="7"/>
  <c r="Y813" i="7"/>
  <c r="X813" i="7"/>
  <c r="U813" i="7"/>
  <c r="T813" i="7"/>
  <c r="Y812" i="7"/>
  <c r="X812" i="7"/>
  <c r="U812" i="7"/>
  <c r="T812" i="7"/>
  <c r="Y811" i="7"/>
  <c r="X811" i="7"/>
  <c r="V811" i="7"/>
  <c r="U811" i="7"/>
  <c r="T811" i="7"/>
  <c r="Y810" i="7"/>
  <c r="X810" i="7"/>
  <c r="V810" i="7"/>
  <c r="U810" i="7"/>
  <c r="T810" i="7"/>
  <c r="Y809" i="7"/>
  <c r="X809" i="7"/>
  <c r="U809" i="7"/>
  <c r="T809" i="7"/>
  <c r="Y808" i="7"/>
  <c r="X808" i="7"/>
  <c r="U808" i="7"/>
  <c r="Y807" i="7"/>
  <c r="X807" i="7"/>
  <c r="V807" i="7"/>
  <c r="U807" i="7"/>
  <c r="T807" i="7"/>
  <c r="Y806" i="7"/>
  <c r="X806" i="7"/>
  <c r="U806" i="7"/>
  <c r="T806" i="7"/>
  <c r="Y805" i="7"/>
  <c r="X805" i="7"/>
  <c r="V805" i="7"/>
  <c r="U805" i="7"/>
  <c r="T805" i="7"/>
  <c r="Y804" i="7"/>
  <c r="X804" i="7"/>
  <c r="V804" i="7"/>
  <c r="U804" i="7"/>
  <c r="T804" i="7"/>
  <c r="Y803" i="7"/>
  <c r="X803" i="7"/>
  <c r="V803" i="7"/>
  <c r="U803" i="7"/>
  <c r="T803" i="7"/>
  <c r="Y802" i="7"/>
  <c r="X802" i="7"/>
  <c r="U802" i="7"/>
  <c r="T802" i="7"/>
  <c r="Y801" i="7"/>
  <c r="X801" i="7"/>
  <c r="V801" i="7"/>
  <c r="U801" i="7"/>
  <c r="T801" i="7"/>
  <c r="Y800" i="7"/>
  <c r="X800" i="7"/>
  <c r="U800" i="7"/>
  <c r="T800" i="7"/>
  <c r="Y799" i="7"/>
  <c r="X799" i="7"/>
  <c r="V799" i="7"/>
  <c r="U799" i="7"/>
  <c r="T799" i="7"/>
  <c r="Y798" i="7"/>
  <c r="X798" i="7"/>
  <c r="U798" i="7"/>
  <c r="T798" i="7"/>
  <c r="Y797" i="7"/>
  <c r="X797" i="7"/>
  <c r="U797" i="7"/>
  <c r="T797" i="7"/>
  <c r="Y796" i="7"/>
  <c r="X796" i="7"/>
  <c r="V796" i="7"/>
  <c r="U796" i="7"/>
  <c r="T796" i="7"/>
  <c r="Y795" i="7"/>
  <c r="X795" i="7"/>
  <c r="U795" i="7"/>
  <c r="T795" i="7"/>
  <c r="Y794" i="7"/>
  <c r="X794" i="7"/>
  <c r="U794" i="7"/>
  <c r="T794" i="7"/>
  <c r="Y793" i="7"/>
  <c r="X793" i="7"/>
  <c r="U793" i="7"/>
  <c r="T793" i="7"/>
  <c r="Y792" i="7"/>
  <c r="X792" i="7"/>
  <c r="V792" i="7"/>
  <c r="U792" i="7"/>
  <c r="T792" i="7"/>
  <c r="Y791" i="7"/>
  <c r="X791" i="7"/>
  <c r="U791" i="7"/>
  <c r="T791" i="7"/>
  <c r="Y790" i="7"/>
  <c r="X790" i="7"/>
  <c r="V790" i="7"/>
  <c r="U790" i="7"/>
  <c r="T790" i="7"/>
  <c r="Y789" i="7"/>
  <c r="X789" i="7"/>
  <c r="V789" i="7"/>
  <c r="U789" i="7"/>
  <c r="T789" i="7"/>
  <c r="Y788" i="7"/>
  <c r="X788" i="7"/>
  <c r="U788" i="7"/>
  <c r="T788" i="7"/>
  <c r="Y787" i="7"/>
  <c r="X787" i="7"/>
  <c r="U787" i="7"/>
  <c r="T787" i="7"/>
  <c r="Y786" i="7"/>
  <c r="X786" i="7"/>
  <c r="V786" i="7"/>
  <c r="U786" i="7"/>
  <c r="T786" i="7"/>
  <c r="Y785" i="7"/>
  <c r="X785" i="7"/>
  <c r="V785" i="7"/>
  <c r="U785" i="7"/>
  <c r="T785" i="7"/>
  <c r="Y784" i="7"/>
  <c r="X784" i="7"/>
  <c r="V784" i="7"/>
  <c r="U784" i="7"/>
  <c r="T784" i="7"/>
  <c r="Y783" i="7"/>
  <c r="X783" i="7"/>
  <c r="V783" i="7"/>
  <c r="U783" i="7"/>
  <c r="T783" i="7"/>
  <c r="Y782" i="7"/>
  <c r="X782" i="7"/>
  <c r="V782" i="7"/>
  <c r="U782" i="7"/>
  <c r="T782" i="7"/>
  <c r="Y781" i="7"/>
  <c r="X781" i="7"/>
  <c r="V781" i="7"/>
  <c r="U781" i="7"/>
  <c r="T781" i="7"/>
  <c r="Y780" i="7"/>
  <c r="X780" i="7"/>
  <c r="U780" i="7"/>
  <c r="T780" i="7"/>
  <c r="Y779" i="7"/>
  <c r="X779" i="7"/>
  <c r="V779" i="7"/>
  <c r="U779" i="7"/>
  <c r="T779" i="7"/>
  <c r="Y778" i="7"/>
  <c r="X778" i="7"/>
  <c r="V778" i="7"/>
  <c r="U778" i="7"/>
  <c r="T778" i="7"/>
  <c r="Y777" i="7"/>
  <c r="X777" i="7"/>
  <c r="V777" i="7"/>
  <c r="U777" i="7"/>
  <c r="T777" i="7"/>
  <c r="Y776" i="7"/>
  <c r="X776" i="7"/>
  <c r="V776" i="7"/>
  <c r="U776" i="7"/>
  <c r="T776" i="7"/>
  <c r="Y775" i="7"/>
  <c r="X775" i="7"/>
  <c r="V775" i="7"/>
  <c r="U775" i="7"/>
  <c r="T775" i="7"/>
  <c r="Y774" i="7"/>
  <c r="X774" i="7"/>
  <c r="U774" i="7"/>
  <c r="T774" i="7"/>
  <c r="Y773" i="7"/>
  <c r="X773" i="7"/>
  <c r="V773" i="7"/>
  <c r="U773" i="7"/>
  <c r="T773" i="7"/>
  <c r="Y772" i="7"/>
  <c r="X772" i="7"/>
  <c r="V772" i="7"/>
  <c r="U772" i="7"/>
  <c r="T772" i="7"/>
  <c r="Y771" i="7"/>
  <c r="X771" i="7"/>
  <c r="U771" i="7"/>
  <c r="T771" i="7"/>
  <c r="Y770" i="7"/>
  <c r="X770" i="7"/>
  <c r="V770" i="7"/>
  <c r="U770" i="7"/>
  <c r="T770" i="7"/>
  <c r="Y769" i="7"/>
  <c r="X769" i="7"/>
  <c r="V769" i="7"/>
  <c r="U769" i="7"/>
  <c r="T769" i="7"/>
  <c r="Y768" i="7"/>
  <c r="X768" i="7"/>
  <c r="V768" i="7"/>
  <c r="U768" i="7"/>
  <c r="T768" i="7"/>
  <c r="Y767" i="7"/>
  <c r="X767" i="7"/>
  <c r="V767" i="7"/>
  <c r="U767" i="7"/>
  <c r="T767" i="7"/>
  <c r="Y766" i="7"/>
  <c r="X766" i="7"/>
  <c r="V766" i="7"/>
  <c r="U766" i="7"/>
  <c r="T766" i="7"/>
  <c r="Y765" i="7"/>
  <c r="X765" i="7"/>
  <c r="V765" i="7"/>
  <c r="U765" i="7"/>
  <c r="T765" i="7"/>
  <c r="Y764" i="7"/>
  <c r="X764" i="7"/>
  <c r="U764" i="7"/>
  <c r="T764" i="7"/>
  <c r="Y763" i="7"/>
  <c r="X763" i="7"/>
  <c r="U763" i="7"/>
  <c r="T763" i="7"/>
  <c r="Y762" i="7"/>
  <c r="X762" i="7"/>
  <c r="V762" i="7"/>
  <c r="U762" i="7"/>
  <c r="T762" i="7"/>
  <c r="Y761" i="7"/>
  <c r="X761" i="7"/>
  <c r="V761" i="7"/>
  <c r="U761" i="7"/>
  <c r="T761" i="7"/>
  <c r="Y760" i="7"/>
  <c r="X760" i="7"/>
  <c r="U760" i="7"/>
  <c r="T760" i="7"/>
  <c r="Y759" i="7"/>
  <c r="X759" i="7"/>
  <c r="V759" i="7"/>
  <c r="U759" i="7"/>
  <c r="T759" i="7"/>
  <c r="Y758" i="7"/>
  <c r="X758" i="7"/>
  <c r="V758" i="7"/>
  <c r="U758" i="7"/>
  <c r="T758" i="7"/>
  <c r="Y757" i="7"/>
  <c r="X757" i="7"/>
  <c r="V757" i="7"/>
  <c r="U757" i="7"/>
  <c r="T757" i="7"/>
  <c r="Y756" i="7"/>
  <c r="X756" i="7"/>
  <c r="U756" i="7"/>
  <c r="T756" i="7"/>
  <c r="Y755" i="7"/>
  <c r="X755" i="7"/>
  <c r="V755" i="7"/>
  <c r="U755" i="7"/>
  <c r="T755" i="7"/>
  <c r="Y754" i="7"/>
  <c r="X754" i="7"/>
  <c r="V754" i="7"/>
  <c r="U754" i="7"/>
  <c r="T754" i="7"/>
  <c r="Y753" i="7"/>
  <c r="X753" i="7"/>
  <c r="U753" i="7"/>
  <c r="T753" i="7"/>
  <c r="Y752" i="7"/>
  <c r="X752" i="7"/>
  <c r="U752" i="7"/>
  <c r="T752" i="7"/>
  <c r="Y751" i="7"/>
  <c r="X751" i="7"/>
  <c r="V751" i="7"/>
  <c r="U751" i="7"/>
  <c r="T751" i="7"/>
  <c r="Y750" i="7"/>
  <c r="X750" i="7"/>
  <c r="U750" i="7"/>
  <c r="T750" i="7"/>
  <c r="Y749" i="7"/>
  <c r="X749" i="7"/>
  <c r="V749" i="7"/>
  <c r="U749" i="7"/>
  <c r="T749" i="7"/>
  <c r="Y748" i="7"/>
  <c r="X748" i="7"/>
  <c r="V748" i="7"/>
  <c r="U748" i="7"/>
  <c r="T748" i="7"/>
  <c r="Y747" i="7"/>
  <c r="X747" i="7"/>
  <c r="V747" i="7"/>
  <c r="U747" i="7"/>
  <c r="T747" i="7"/>
  <c r="Y746" i="7"/>
  <c r="X746" i="7"/>
  <c r="U746" i="7"/>
  <c r="T746" i="7"/>
  <c r="Y745" i="7"/>
  <c r="X745" i="7"/>
  <c r="V745" i="7"/>
  <c r="U745" i="7"/>
  <c r="T745" i="7"/>
  <c r="Y744" i="7"/>
  <c r="X744" i="7"/>
  <c r="V744" i="7"/>
  <c r="U744" i="7"/>
  <c r="T744" i="7"/>
  <c r="Y743" i="7"/>
  <c r="X743" i="7"/>
  <c r="V743" i="7"/>
  <c r="U743" i="7"/>
  <c r="T743" i="7"/>
  <c r="Y742" i="7"/>
  <c r="X742" i="7"/>
  <c r="V742" i="7"/>
  <c r="U742" i="7"/>
  <c r="T742" i="7"/>
  <c r="Y741" i="7"/>
  <c r="X741" i="7"/>
  <c r="V741" i="7"/>
  <c r="U741" i="7"/>
  <c r="T741" i="7"/>
  <c r="Y740" i="7"/>
  <c r="X740" i="7"/>
  <c r="V740" i="7"/>
  <c r="U740" i="7"/>
  <c r="T740" i="7"/>
  <c r="Y739" i="7"/>
  <c r="X739" i="7"/>
  <c r="V739" i="7"/>
  <c r="U739" i="7"/>
  <c r="T739" i="7"/>
  <c r="Y738" i="7"/>
  <c r="X738" i="7"/>
  <c r="V738" i="7"/>
  <c r="U738" i="7"/>
  <c r="T738" i="7"/>
  <c r="Y737" i="7"/>
  <c r="X737" i="7"/>
  <c r="V737" i="7"/>
  <c r="U737" i="7"/>
  <c r="T737" i="7"/>
  <c r="Y736" i="7"/>
  <c r="X736" i="7"/>
  <c r="V736" i="7"/>
  <c r="U736" i="7"/>
  <c r="T736" i="7"/>
  <c r="Y735" i="7"/>
  <c r="X735" i="7"/>
  <c r="V735" i="7"/>
  <c r="U735" i="7"/>
  <c r="T735" i="7"/>
  <c r="Y734" i="7"/>
  <c r="X734" i="7"/>
  <c r="V734" i="7"/>
  <c r="U734" i="7"/>
  <c r="T734" i="7"/>
  <c r="Y733" i="7"/>
  <c r="X733" i="7"/>
  <c r="V733" i="7"/>
  <c r="U733" i="7"/>
  <c r="T733" i="7"/>
  <c r="Y732" i="7"/>
  <c r="X732" i="7"/>
  <c r="V732" i="7"/>
  <c r="U732" i="7"/>
  <c r="T732" i="7"/>
  <c r="Y731" i="7"/>
  <c r="X731" i="7"/>
  <c r="V731" i="7"/>
  <c r="U731" i="7"/>
  <c r="T731" i="7"/>
  <c r="Y730" i="7"/>
  <c r="X730" i="7"/>
  <c r="V730" i="7"/>
  <c r="U730" i="7"/>
  <c r="T730" i="7"/>
  <c r="Y729" i="7"/>
  <c r="X729" i="7"/>
  <c r="U729" i="7"/>
  <c r="T729" i="7"/>
  <c r="Y728" i="7"/>
  <c r="X728" i="7"/>
  <c r="U728" i="7"/>
  <c r="T728" i="7"/>
  <c r="Y727" i="7"/>
  <c r="X727" i="7"/>
  <c r="U727" i="7"/>
  <c r="T727" i="7"/>
  <c r="Y726" i="7"/>
  <c r="X726" i="7"/>
  <c r="U726" i="7"/>
  <c r="T726" i="7"/>
  <c r="Y725" i="7"/>
  <c r="X725" i="7"/>
  <c r="V725" i="7"/>
  <c r="U725" i="7"/>
  <c r="T725" i="7"/>
  <c r="Y724" i="7"/>
  <c r="X724" i="7"/>
  <c r="V724" i="7"/>
  <c r="U724" i="7"/>
  <c r="T724" i="7"/>
  <c r="Y723" i="7"/>
  <c r="X723" i="7"/>
  <c r="V723" i="7"/>
  <c r="U723" i="7"/>
  <c r="T723" i="7"/>
  <c r="Y722" i="7"/>
  <c r="X722" i="7"/>
  <c r="V722" i="7"/>
  <c r="U722" i="7"/>
  <c r="T722" i="7"/>
  <c r="Y721" i="7"/>
  <c r="X721" i="7"/>
  <c r="V721" i="7"/>
  <c r="U721" i="7"/>
  <c r="T721" i="7"/>
  <c r="Y720" i="7"/>
  <c r="X720" i="7"/>
  <c r="U720" i="7"/>
  <c r="T720" i="7"/>
  <c r="Y719" i="7"/>
  <c r="X719" i="7"/>
  <c r="U719" i="7"/>
  <c r="T719" i="7"/>
  <c r="Y718" i="7"/>
  <c r="X718" i="7"/>
  <c r="V718" i="7"/>
  <c r="U718" i="7"/>
  <c r="T718" i="7"/>
  <c r="Y717" i="7"/>
  <c r="X717" i="7"/>
  <c r="U717" i="7"/>
  <c r="T717" i="7"/>
  <c r="Y716" i="7"/>
  <c r="X716" i="7"/>
  <c r="V716" i="7"/>
  <c r="U716" i="7"/>
  <c r="T716" i="7"/>
  <c r="Y715" i="7"/>
  <c r="X715" i="7"/>
  <c r="V715" i="7"/>
  <c r="U715" i="7"/>
  <c r="T715" i="7"/>
  <c r="Y714" i="7"/>
  <c r="X714" i="7"/>
  <c r="U714" i="7"/>
  <c r="T714" i="7"/>
  <c r="Y713" i="7"/>
  <c r="X713" i="7"/>
  <c r="U713" i="7"/>
  <c r="T713" i="7"/>
  <c r="Y712" i="7"/>
  <c r="X712" i="7"/>
  <c r="V712" i="7"/>
  <c r="U712" i="7"/>
  <c r="T712" i="7"/>
  <c r="Y711" i="7"/>
  <c r="X711" i="7"/>
  <c r="V711" i="7"/>
  <c r="U711" i="7"/>
  <c r="T711" i="7"/>
  <c r="Y710" i="7"/>
  <c r="X710" i="7"/>
  <c r="U710" i="7"/>
  <c r="T710" i="7"/>
  <c r="Y709" i="7"/>
  <c r="X709" i="7"/>
  <c r="V709" i="7"/>
  <c r="U709" i="7"/>
  <c r="T709" i="7"/>
  <c r="Y708" i="7"/>
  <c r="X708" i="7"/>
  <c r="V708" i="7"/>
  <c r="U708" i="7"/>
  <c r="T708" i="7"/>
  <c r="Y707" i="7"/>
  <c r="X707" i="7"/>
  <c r="V707" i="7"/>
  <c r="U707" i="7"/>
  <c r="T707" i="7"/>
  <c r="Y706" i="7"/>
  <c r="X706" i="7"/>
  <c r="V706" i="7"/>
  <c r="U706" i="7"/>
  <c r="T706" i="7"/>
  <c r="Y705" i="7"/>
  <c r="X705" i="7"/>
  <c r="V705" i="7"/>
  <c r="U705" i="7"/>
  <c r="T705" i="7"/>
  <c r="Y704" i="7"/>
  <c r="X704" i="7"/>
  <c r="U704" i="7"/>
  <c r="T704" i="7"/>
  <c r="Y703" i="7"/>
  <c r="X703" i="7"/>
  <c r="V703" i="7"/>
  <c r="U703" i="7"/>
  <c r="T703" i="7"/>
  <c r="Y702" i="7"/>
  <c r="X702" i="7"/>
  <c r="U702" i="7"/>
  <c r="T702" i="7"/>
  <c r="Y701" i="7"/>
  <c r="X701" i="7"/>
  <c r="V701" i="7"/>
  <c r="U701" i="7"/>
  <c r="T701" i="7"/>
  <c r="Y700" i="7"/>
  <c r="X700" i="7"/>
  <c r="V700" i="7"/>
  <c r="U700" i="7"/>
  <c r="T700" i="7"/>
  <c r="Y699" i="7"/>
  <c r="X699" i="7"/>
  <c r="V699" i="7"/>
  <c r="U699" i="7"/>
  <c r="T699" i="7"/>
  <c r="Y698" i="7"/>
  <c r="X698" i="7"/>
  <c r="V698" i="7"/>
  <c r="U698" i="7"/>
  <c r="T698" i="7"/>
  <c r="Y697" i="7"/>
  <c r="X697" i="7"/>
  <c r="U697" i="7"/>
  <c r="T697" i="7"/>
  <c r="Y696" i="7"/>
  <c r="X696" i="7"/>
  <c r="U696" i="7"/>
  <c r="T696" i="7"/>
  <c r="Y695" i="7"/>
  <c r="X695" i="7"/>
  <c r="V695" i="7"/>
  <c r="U695" i="7"/>
  <c r="T695" i="7"/>
  <c r="Y694" i="7"/>
  <c r="X694" i="7"/>
  <c r="V694" i="7"/>
  <c r="U694" i="7"/>
  <c r="T694" i="7"/>
  <c r="Y693" i="7"/>
  <c r="X693" i="7"/>
  <c r="V693" i="7"/>
  <c r="U693" i="7"/>
  <c r="T693" i="7"/>
  <c r="Y692" i="7"/>
  <c r="X692" i="7"/>
  <c r="V692" i="7"/>
  <c r="U692" i="7"/>
  <c r="T692" i="7"/>
  <c r="Y691" i="7"/>
  <c r="X691" i="7"/>
  <c r="U691" i="7"/>
  <c r="T691" i="7"/>
  <c r="Y690" i="7"/>
  <c r="X690" i="7"/>
  <c r="V690" i="7"/>
  <c r="U690" i="7"/>
  <c r="T690" i="7"/>
  <c r="Y689" i="7"/>
  <c r="X689" i="7"/>
  <c r="V689" i="7"/>
  <c r="U689" i="7"/>
  <c r="T689" i="7"/>
  <c r="Y688" i="7"/>
  <c r="X688" i="7"/>
  <c r="U688" i="7"/>
  <c r="T688" i="7"/>
  <c r="Y687" i="7"/>
  <c r="X687" i="7"/>
  <c r="U687" i="7"/>
  <c r="T687" i="7"/>
  <c r="Y686" i="7"/>
  <c r="X686" i="7"/>
  <c r="U686" i="7"/>
  <c r="T686" i="7"/>
  <c r="Y685" i="7"/>
  <c r="X685" i="7"/>
  <c r="V685" i="7"/>
  <c r="U685" i="7"/>
  <c r="T685" i="7"/>
  <c r="Y684" i="7"/>
  <c r="X684" i="7"/>
  <c r="V684" i="7"/>
  <c r="U684" i="7"/>
  <c r="T684" i="7"/>
  <c r="Y683" i="7"/>
  <c r="X683" i="7"/>
  <c r="V683" i="7"/>
  <c r="U683" i="7"/>
  <c r="T683" i="7"/>
  <c r="Y682" i="7"/>
  <c r="X682" i="7"/>
  <c r="U682" i="7"/>
  <c r="T682" i="7"/>
  <c r="Y681" i="7"/>
  <c r="X681" i="7"/>
  <c r="V681" i="7"/>
  <c r="U681" i="7"/>
  <c r="T681" i="7"/>
  <c r="Y680" i="7"/>
  <c r="X680" i="7"/>
  <c r="V680" i="7"/>
  <c r="U680" i="7"/>
  <c r="T680" i="7"/>
  <c r="Y679" i="7"/>
  <c r="X679" i="7"/>
  <c r="V679" i="7"/>
  <c r="U679" i="7"/>
  <c r="T679" i="7"/>
  <c r="Y678" i="7"/>
  <c r="X678" i="7"/>
  <c r="V678" i="7"/>
  <c r="U678" i="7"/>
  <c r="T678" i="7"/>
  <c r="Y677" i="7"/>
  <c r="X677" i="7"/>
  <c r="U677" i="7"/>
  <c r="T677" i="7"/>
  <c r="Y676" i="7"/>
  <c r="X676" i="7"/>
  <c r="V676" i="7"/>
  <c r="U676" i="7"/>
  <c r="T676" i="7"/>
  <c r="Y675" i="7"/>
  <c r="X675" i="7"/>
  <c r="U675" i="7"/>
  <c r="T675" i="7"/>
  <c r="Y674" i="7"/>
  <c r="X674" i="7"/>
  <c r="V674" i="7"/>
  <c r="U674" i="7"/>
  <c r="T674" i="7"/>
  <c r="Y673" i="7"/>
  <c r="X673" i="7"/>
  <c r="U673" i="7"/>
  <c r="T673" i="7"/>
  <c r="Y672" i="7"/>
  <c r="X672" i="7"/>
  <c r="V672" i="7"/>
  <c r="U672" i="7"/>
  <c r="T672" i="7"/>
  <c r="Y671" i="7"/>
  <c r="X671" i="7"/>
  <c r="V671" i="7"/>
  <c r="U671" i="7"/>
  <c r="T671" i="7"/>
  <c r="Y670" i="7"/>
  <c r="X670" i="7"/>
  <c r="V670" i="7"/>
  <c r="U670" i="7"/>
  <c r="T670" i="7"/>
  <c r="Y669" i="7"/>
  <c r="X669" i="7"/>
  <c r="U669" i="7"/>
  <c r="T669" i="7"/>
  <c r="Y668" i="7"/>
  <c r="X668" i="7"/>
  <c r="V668" i="7"/>
  <c r="U668" i="7"/>
  <c r="T668" i="7"/>
  <c r="Y667" i="7"/>
  <c r="X667" i="7"/>
  <c r="V667" i="7"/>
  <c r="U667" i="7"/>
  <c r="T667" i="7"/>
  <c r="Y666" i="7"/>
  <c r="X666" i="7"/>
  <c r="V666" i="7"/>
  <c r="U666" i="7"/>
  <c r="T666" i="7"/>
  <c r="Y665" i="7"/>
  <c r="X665" i="7"/>
  <c r="V665" i="7"/>
  <c r="U665" i="7"/>
  <c r="T665" i="7"/>
  <c r="Y664" i="7"/>
  <c r="X664" i="7"/>
  <c r="V664" i="7"/>
  <c r="U664" i="7"/>
  <c r="T664" i="7"/>
  <c r="Y663" i="7"/>
  <c r="X663" i="7"/>
  <c r="V663" i="7"/>
  <c r="U663" i="7"/>
  <c r="T663" i="7"/>
  <c r="Y662" i="7"/>
  <c r="X662" i="7"/>
  <c r="V662" i="7"/>
  <c r="U662" i="7"/>
  <c r="T662" i="7"/>
  <c r="Y661" i="7"/>
  <c r="X661" i="7"/>
  <c r="V661" i="7"/>
  <c r="U661" i="7"/>
  <c r="T661" i="7"/>
  <c r="Y660" i="7"/>
  <c r="X660" i="7"/>
  <c r="V660" i="7"/>
  <c r="U660" i="7"/>
  <c r="T660" i="7"/>
  <c r="Y659" i="7"/>
  <c r="X659" i="7"/>
  <c r="V659" i="7"/>
  <c r="U659" i="7"/>
  <c r="T659" i="7"/>
  <c r="Y658" i="7"/>
  <c r="X658" i="7"/>
  <c r="U658" i="7"/>
  <c r="T658" i="7"/>
  <c r="Y657" i="7"/>
  <c r="X657" i="7"/>
  <c r="V657" i="7"/>
  <c r="U657" i="7"/>
  <c r="T657" i="7"/>
  <c r="Y656" i="7"/>
  <c r="X656" i="7"/>
  <c r="V656" i="7"/>
  <c r="U656" i="7"/>
  <c r="T656" i="7"/>
  <c r="Y655" i="7"/>
  <c r="X655" i="7"/>
  <c r="V655" i="7"/>
  <c r="U655" i="7"/>
  <c r="T655" i="7"/>
  <c r="Y654" i="7"/>
  <c r="X654" i="7"/>
  <c r="U654" i="7"/>
  <c r="T654" i="7"/>
  <c r="Y653" i="7"/>
  <c r="X653" i="7"/>
  <c r="V653" i="7"/>
  <c r="U653" i="7"/>
  <c r="T653" i="7"/>
  <c r="Y652" i="7"/>
  <c r="X652" i="7"/>
  <c r="U652" i="7"/>
  <c r="T652" i="7"/>
  <c r="Y651" i="7"/>
  <c r="X651" i="7"/>
  <c r="V651" i="7"/>
  <c r="U651" i="7"/>
  <c r="T651" i="7"/>
  <c r="Y650" i="7"/>
  <c r="X650" i="7"/>
  <c r="V650" i="7"/>
  <c r="U650" i="7"/>
  <c r="T650" i="7"/>
  <c r="Y649" i="7"/>
  <c r="X649" i="7"/>
  <c r="V649" i="7"/>
  <c r="U649" i="7"/>
  <c r="T649" i="7"/>
  <c r="Y648" i="7"/>
  <c r="X648" i="7"/>
  <c r="V648" i="7"/>
  <c r="U648" i="7"/>
  <c r="T648" i="7"/>
  <c r="Y647" i="7"/>
  <c r="X647" i="7"/>
  <c r="U647" i="7"/>
  <c r="T647" i="7"/>
  <c r="Y646" i="7"/>
  <c r="X646" i="7"/>
  <c r="V646" i="7"/>
  <c r="U646" i="7"/>
  <c r="T646" i="7"/>
  <c r="Y645" i="7"/>
  <c r="X645" i="7"/>
  <c r="U645" i="7"/>
  <c r="T645" i="7"/>
  <c r="Y644" i="7"/>
  <c r="X644" i="7"/>
  <c r="U644" i="7"/>
  <c r="T644" i="7"/>
  <c r="Y643" i="7"/>
  <c r="X643" i="7"/>
  <c r="V643" i="7"/>
  <c r="U643" i="7"/>
  <c r="T643" i="7"/>
  <c r="Y642" i="7"/>
  <c r="X642" i="7"/>
  <c r="V642" i="7"/>
  <c r="U642" i="7"/>
  <c r="T642" i="7"/>
  <c r="Y641" i="7"/>
  <c r="X641" i="7"/>
  <c r="V641" i="7"/>
  <c r="U641" i="7"/>
  <c r="T641" i="7"/>
  <c r="Y640" i="7"/>
  <c r="X640" i="7"/>
  <c r="V640" i="7"/>
  <c r="U640" i="7"/>
  <c r="T640" i="7"/>
  <c r="Y639" i="7"/>
  <c r="X639" i="7"/>
  <c r="V639" i="7"/>
  <c r="U639" i="7"/>
  <c r="T639" i="7"/>
  <c r="Y638" i="7"/>
  <c r="X638" i="7"/>
  <c r="V638" i="7"/>
  <c r="U638" i="7"/>
  <c r="T638" i="7"/>
  <c r="Y637" i="7"/>
  <c r="X637" i="7"/>
  <c r="V637" i="7"/>
  <c r="U637" i="7"/>
  <c r="T637" i="7"/>
  <c r="Y636" i="7"/>
  <c r="X636" i="7"/>
  <c r="V636" i="7"/>
  <c r="U636" i="7"/>
  <c r="T636" i="7"/>
  <c r="Y635" i="7"/>
  <c r="X635" i="7"/>
  <c r="U635" i="7"/>
  <c r="T635" i="7"/>
  <c r="Y634" i="7"/>
  <c r="X634" i="7"/>
  <c r="V634" i="7"/>
  <c r="U634" i="7"/>
  <c r="T634" i="7"/>
  <c r="Y633" i="7"/>
  <c r="X633" i="7"/>
  <c r="V633" i="7"/>
  <c r="U633" i="7"/>
  <c r="T633" i="7"/>
  <c r="Y632" i="7"/>
  <c r="X632" i="7"/>
  <c r="V632" i="7"/>
  <c r="U632" i="7"/>
  <c r="T632" i="7"/>
  <c r="Y631" i="7"/>
  <c r="X631" i="7"/>
  <c r="V631" i="7"/>
  <c r="U631" i="7"/>
  <c r="T631" i="7"/>
  <c r="Y630" i="7"/>
  <c r="X630" i="7"/>
  <c r="V630" i="7"/>
  <c r="U630" i="7"/>
  <c r="T630" i="7"/>
  <c r="Y629" i="7"/>
  <c r="X629" i="7"/>
  <c r="V629" i="7"/>
  <c r="U629" i="7"/>
  <c r="T629" i="7"/>
  <c r="Y628" i="7"/>
  <c r="X628" i="7"/>
  <c r="V628" i="7"/>
  <c r="U628" i="7"/>
  <c r="T628" i="7"/>
  <c r="Y627" i="7"/>
  <c r="X627" i="7"/>
  <c r="V627" i="7"/>
  <c r="U627" i="7"/>
  <c r="T627" i="7"/>
  <c r="Y626" i="7"/>
  <c r="X626" i="7"/>
  <c r="V626" i="7"/>
  <c r="U626" i="7"/>
  <c r="T626" i="7"/>
  <c r="Y625" i="7"/>
  <c r="X625" i="7"/>
  <c r="U625" i="7"/>
  <c r="T625" i="7"/>
  <c r="Y624" i="7"/>
  <c r="X624" i="7"/>
  <c r="V624" i="7"/>
  <c r="U624" i="7"/>
  <c r="T624" i="7"/>
  <c r="Y623" i="7"/>
  <c r="X623" i="7"/>
  <c r="U623" i="7"/>
  <c r="T623" i="7"/>
  <c r="Y622" i="7"/>
  <c r="X622" i="7"/>
  <c r="U622" i="7"/>
  <c r="T622" i="7"/>
  <c r="Y621" i="7"/>
  <c r="X621" i="7"/>
  <c r="V621" i="7"/>
  <c r="U621" i="7"/>
  <c r="T621" i="7"/>
  <c r="Y620" i="7"/>
  <c r="X620" i="7"/>
  <c r="V620" i="7"/>
  <c r="U620" i="7"/>
  <c r="T620" i="7"/>
  <c r="Y619" i="7"/>
  <c r="X619" i="7"/>
  <c r="V619" i="7"/>
  <c r="U619" i="7"/>
  <c r="T619" i="7"/>
  <c r="Y618" i="7"/>
  <c r="X618" i="7"/>
  <c r="V618" i="7"/>
  <c r="U618" i="7"/>
  <c r="T618" i="7"/>
  <c r="Y617" i="7"/>
  <c r="X617" i="7"/>
  <c r="V617" i="7"/>
  <c r="U617" i="7"/>
  <c r="T617" i="7"/>
  <c r="Y616" i="7"/>
  <c r="X616" i="7"/>
  <c r="U616" i="7"/>
  <c r="T616" i="7"/>
  <c r="Y615" i="7"/>
  <c r="X615" i="7"/>
  <c r="V615" i="7"/>
  <c r="U615" i="7"/>
  <c r="T615" i="7"/>
  <c r="Y614" i="7"/>
  <c r="X614" i="7"/>
  <c r="V614" i="7"/>
  <c r="U614" i="7"/>
  <c r="T614" i="7"/>
  <c r="Y613" i="7"/>
  <c r="X613" i="7"/>
  <c r="V613" i="7"/>
  <c r="U613" i="7"/>
  <c r="T613" i="7"/>
  <c r="Y612" i="7"/>
  <c r="X612" i="7"/>
  <c r="V612" i="7"/>
  <c r="U612" i="7"/>
  <c r="T612" i="7"/>
  <c r="Y611" i="7"/>
  <c r="X611" i="7"/>
  <c r="U611" i="7"/>
  <c r="T611" i="7"/>
  <c r="Y610" i="7"/>
  <c r="X610" i="7"/>
  <c r="U610" i="7"/>
  <c r="T610" i="7"/>
  <c r="Y609" i="7"/>
  <c r="X609" i="7"/>
  <c r="V609" i="7"/>
  <c r="U609" i="7"/>
  <c r="T609" i="7"/>
  <c r="Y608" i="7"/>
  <c r="X608" i="7"/>
  <c r="V608" i="7"/>
  <c r="U608" i="7"/>
  <c r="T608" i="7"/>
  <c r="Y607" i="7"/>
  <c r="X607" i="7"/>
  <c r="U607" i="7"/>
  <c r="T607" i="7"/>
  <c r="Y606" i="7"/>
  <c r="X606" i="7"/>
  <c r="U606" i="7"/>
  <c r="T606" i="7"/>
  <c r="Y605" i="7"/>
  <c r="X605" i="7"/>
  <c r="V605" i="7"/>
  <c r="U605" i="7"/>
  <c r="T605" i="7"/>
  <c r="Y604" i="7"/>
  <c r="X604" i="7"/>
  <c r="V604" i="7"/>
  <c r="U604" i="7"/>
  <c r="T604" i="7"/>
  <c r="Y603" i="7"/>
  <c r="X603" i="7"/>
  <c r="V603" i="7"/>
  <c r="U603" i="7"/>
  <c r="T603" i="7"/>
  <c r="Y602" i="7"/>
  <c r="X602" i="7"/>
  <c r="V602" i="7"/>
  <c r="U602" i="7"/>
  <c r="T602" i="7"/>
  <c r="Y601" i="7"/>
  <c r="X601" i="7"/>
  <c r="V601" i="7"/>
  <c r="U601" i="7"/>
  <c r="T601" i="7"/>
  <c r="Y600" i="7"/>
  <c r="X600" i="7"/>
  <c r="U600" i="7"/>
  <c r="T600" i="7"/>
  <c r="Y599" i="7"/>
  <c r="X599" i="7"/>
  <c r="V599" i="7"/>
  <c r="U599" i="7"/>
  <c r="T599" i="7"/>
  <c r="Y598" i="7"/>
  <c r="X598" i="7"/>
  <c r="V598" i="7"/>
  <c r="U598" i="7"/>
  <c r="T598" i="7"/>
  <c r="Y597" i="7"/>
  <c r="X597" i="7"/>
  <c r="U597" i="7"/>
  <c r="T597" i="7"/>
  <c r="Y596" i="7"/>
  <c r="X596" i="7"/>
  <c r="V596" i="7"/>
  <c r="U596" i="7"/>
  <c r="T596" i="7"/>
  <c r="Y595" i="7"/>
  <c r="X595" i="7"/>
  <c r="V595" i="7"/>
  <c r="U595" i="7"/>
  <c r="T595" i="7"/>
  <c r="Y594" i="7"/>
  <c r="X594" i="7"/>
  <c r="V594" i="7"/>
  <c r="U594" i="7"/>
  <c r="T594" i="7"/>
  <c r="Y593" i="7"/>
  <c r="X593" i="7"/>
  <c r="V593" i="7"/>
  <c r="U593" i="7"/>
  <c r="T593" i="7"/>
  <c r="Y592" i="7"/>
  <c r="X592" i="7"/>
  <c r="V592" i="7"/>
  <c r="U592" i="7"/>
  <c r="T592" i="7"/>
  <c r="Y591" i="7"/>
  <c r="X591" i="7"/>
  <c r="V591" i="7"/>
  <c r="U591" i="7"/>
  <c r="T591" i="7"/>
  <c r="Y590" i="7"/>
  <c r="X590" i="7"/>
  <c r="V590" i="7"/>
  <c r="U590" i="7"/>
  <c r="T590" i="7"/>
  <c r="Y589" i="7"/>
  <c r="X589" i="7"/>
  <c r="V589" i="7"/>
  <c r="U589" i="7"/>
  <c r="T589" i="7"/>
  <c r="Y588" i="7"/>
  <c r="X588" i="7"/>
  <c r="V588" i="7"/>
  <c r="U588" i="7"/>
  <c r="T588" i="7"/>
  <c r="Y587" i="7"/>
  <c r="X587" i="7"/>
  <c r="V587" i="7"/>
  <c r="U587" i="7"/>
  <c r="T587" i="7"/>
  <c r="Y586" i="7"/>
  <c r="X586" i="7"/>
  <c r="V586" i="7"/>
  <c r="U586" i="7"/>
  <c r="T586" i="7"/>
  <c r="Y585" i="7"/>
  <c r="X585" i="7"/>
  <c r="U585" i="7"/>
  <c r="T585" i="7"/>
  <c r="Y584" i="7"/>
  <c r="X584" i="7"/>
  <c r="V584" i="7"/>
  <c r="U584" i="7"/>
  <c r="T584" i="7"/>
  <c r="Y583" i="7"/>
  <c r="X583" i="7"/>
  <c r="V583" i="7"/>
  <c r="U583" i="7"/>
  <c r="T583" i="7"/>
  <c r="Y582" i="7"/>
  <c r="X582" i="7"/>
  <c r="U582" i="7"/>
  <c r="T582" i="7"/>
  <c r="Y581" i="7"/>
  <c r="X581" i="7"/>
  <c r="V581" i="7"/>
  <c r="U581" i="7"/>
  <c r="T581" i="7"/>
  <c r="Y580" i="7"/>
  <c r="X580" i="7"/>
  <c r="U580" i="7"/>
  <c r="T580" i="7"/>
  <c r="Y579" i="7"/>
  <c r="X579" i="7"/>
  <c r="V579" i="7"/>
  <c r="U579" i="7"/>
  <c r="T579" i="7"/>
  <c r="Y578" i="7"/>
  <c r="X578" i="7"/>
  <c r="V578" i="7"/>
  <c r="U578" i="7"/>
  <c r="T578" i="7"/>
  <c r="Y577" i="7"/>
  <c r="X577" i="7"/>
  <c r="V577" i="7"/>
  <c r="U577" i="7"/>
  <c r="T577" i="7"/>
  <c r="Y576" i="7"/>
  <c r="X576" i="7"/>
  <c r="V576" i="7"/>
  <c r="U576" i="7"/>
  <c r="T576" i="7"/>
  <c r="Y575" i="7"/>
  <c r="X575" i="7"/>
  <c r="V575" i="7"/>
  <c r="U575" i="7"/>
  <c r="T575" i="7"/>
  <c r="Y574" i="7"/>
  <c r="X574" i="7"/>
  <c r="U574" i="7"/>
  <c r="T574" i="7"/>
  <c r="Y573" i="7"/>
  <c r="X573" i="7"/>
  <c r="U573" i="7"/>
  <c r="T573" i="7"/>
  <c r="Y572" i="7"/>
  <c r="X572" i="7"/>
  <c r="V572" i="7"/>
  <c r="U572" i="7"/>
  <c r="T572" i="7"/>
  <c r="Y571" i="7"/>
  <c r="X571" i="7"/>
  <c r="V571" i="7"/>
  <c r="U571" i="7"/>
  <c r="T571" i="7"/>
  <c r="Y570" i="7"/>
  <c r="X570" i="7"/>
  <c r="V570" i="7"/>
  <c r="U570" i="7"/>
  <c r="T570" i="7"/>
  <c r="Y569" i="7"/>
  <c r="X569" i="7"/>
  <c r="V569" i="7"/>
  <c r="U569" i="7"/>
  <c r="T569" i="7"/>
  <c r="Y568" i="7"/>
  <c r="X568" i="7"/>
  <c r="U568" i="7"/>
  <c r="T568" i="7"/>
  <c r="Y567" i="7"/>
  <c r="X567" i="7"/>
  <c r="V567" i="7"/>
  <c r="U567" i="7"/>
  <c r="T567" i="7"/>
  <c r="Y566" i="7"/>
  <c r="X566" i="7"/>
  <c r="V566" i="7"/>
  <c r="U566" i="7"/>
  <c r="T566" i="7"/>
  <c r="Y565" i="7"/>
  <c r="X565" i="7"/>
  <c r="V565" i="7"/>
  <c r="U565" i="7"/>
  <c r="T565" i="7"/>
  <c r="Y564" i="7"/>
  <c r="X564" i="7"/>
  <c r="V564" i="7"/>
  <c r="U564" i="7"/>
  <c r="T564" i="7"/>
  <c r="Y563" i="7"/>
  <c r="X563" i="7"/>
  <c r="U563" i="7"/>
  <c r="T563" i="7"/>
  <c r="Y562" i="7"/>
  <c r="X562" i="7"/>
  <c r="V562" i="7"/>
  <c r="U562" i="7"/>
  <c r="T562" i="7"/>
  <c r="Y561" i="7"/>
  <c r="X561" i="7"/>
  <c r="V561" i="7"/>
  <c r="U561" i="7"/>
  <c r="T561" i="7"/>
  <c r="Y560" i="7"/>
  <c r="X560" i="7"/>
  <c r="V560" i="7"/>
  <c r="U560" i="7"/>
  <c r="T560" i="7"/>
  <c r="Y559" i="7"/>
  <c r="X559" i="7"/>
  <c r="V559" i="7"/>
  <c r="U559" i="7"/>
  <c r="T559" i="7"/>
  <c r="Y558" i="7"/>
  <c r="X558" i="7"/>
  <c r="V558" i="7"/>
  <c r="U558" i="7"/>
  <c r="T558" i="7"/>
  <c r="Y557" i="7"/>
  <c r="X557" i="7"/>
  <c r="U557" i="7"/>
  <c r="T557" i="7"/>
  <c r="Y556" i="7"/>
  <c r="X556" i="7"/>
  <c r="U556" i="7"/>
  <c r="T556" i="7"/>
  <c r="Y555" i="7"/>
  <c r="X555" i="7"/>
  <c r="V555" i="7"/>
  <c r="U555" i="7"/>
  <c r="T555" i="7"/>
  <c r="Y554" i="7"/>
  <c r="X554" i="7"/>
  <c r="U554" i="7"/>
  <c r="T554" i="7"/>
  <c r="Y553" i="7"/>
  <c r="X553" i="7"/>
  <c r="U553" i="7"/>
  <c r="T553" i="7"/>
  <c r="Y552" i="7"/>
  <c r="X552" i="7"/>
  <c r="U552" i="7"/>
  <c r="T552" i="7"/>
  <c r="Y551" i="7"/>
  <c r="X551" i="7"/>
  <c r="U551" i="7"/>
  <c r="T551" i="7"/>
  <c r="Y550" i="7"/>
  <c r="X550" i="7"/>
  <c r="U550" i="7"/>
  <c r="T550" i="7"/>
  <c r="Y549" i="7"/>
  <c r="X549" i="7"/>
  <c r="V549" i="7"/>
  <c r="U549" i="7"/>
  <c r="T549" i="7"/>
  <c r="Y548" i="7"/>
  <c r="X548" i="7"/>
  <c r="U548" i="7"/>
  <c r="T548" i="7"/>
  <c r="Y547" i="7"/>
  <c r="X547" i="7"/>
  <c r="V547" i="7"/>
  <c r="U547" i="7"/>
  <c r="T547" i="7"/>
  <c r="Y546" i="7"/>
  <c r="X546" i="7"/>
  <c r="V546" i="7"/>
  <c r="U546" i="7"/>
  <c r="T546" i="7"/>
  <c r="Y545" i="7"/>
  <c r="X545" i="7"/>
  <c r="V545" i="7"/>
  <c r="U545" i="7"/>
  <c r="T545" i="7"/>
  <c r="Y544" i="7"/>
  <c r="X544" i="7"/>
  <c r="V544" i="7"/>
  <c r="U544" i="7"/>
  <c r="T544" i="7"/>
  <c r="Y543" i="7"/>
  <c r="X543" i="7"/>
  <c r="V543" i="7"/>
  <c r="U543" i="7"/>
  <c r="T543" i="7"/>
  <c r="Y542" i="7"/>
  <c r="X542" i="7"/>
  <c r="V542" i="7"/>
  <c r="U542" i="7"/>
  <c r="T542" i="7"/>
  <c r="Y541" i="7"/>
  <c r="X541" i="7"/>
  <c r="V541" i="7"/>
  <c r="U541" i="7"/>
  <c r="T541" i="7"/>
  <c r="Y540" i="7"/>
  <c r="X540" i="7"/>
  <c r="V540" i="7"/>
  <c r="U540" i="7"/>
  <c r="T540" i="7"/>
  <c r="Y539" i="7"/>
  <c r="X539" i="7"/>
  <c r="U539" i="7"/>
  <c r="T539" i="7"/>
  <c r="Y538" i="7"/>
  <c r="X538" i="7"/>
  <c r="V538" i="7"/>
  <c r="U538" i="7"/>
  <c r="T538" i="7"/>
  <c r="Y537" i="7"/>
  <c r="X537" i="7"/>
  <c r="V537" i="7"/>
  <c r="U537" i="7"/>
  <c r="T537" i="7"/>
  <c r="Y536" i="7"/>
  <c r="X536" i="7"/>
  <c r="U536" i="7"/>
  <c r="T536" i="7"/>
  <c r="Y535" i="7"/>
  <c r="X535" i="7"/>
  <c r="U535" i="7"/>
  <c r="T535" i="7"/>
  <c r="Y534" i="7"/>
  <c r="X534" i="7"/>
  <c r="U534" i="7"/>
  <c r="T534" i="7"/>
  <c r="Y533" i="7"/>
  <c r="X533" i="7"/>
  <c r="V533" i="7"/>
  <c r="U533" i="7"/>
  <c r="T533" i="7"/>
  <c r="Y532" i="7"/>
  <c r="X532" i="7"/>
  <c r="U532" i="7"/>
  <c r="T532" i="7"/>
  <c r="Y531" i="7"/>
  <c r="X531" i="7"/>
  <c r="U531" i="7"/>
  <c r="T531" i="7"/>
  <c r="Y530" i="7"/>
  <c r="X530" i="7"/>
  <c r="U530" i="7"/>
  <c r="T530" i="7"/>
  <c r="Y529" i="7"/>
  <c r="X529" i="7"/>
  <c r="V529" i="7"/>
  <c r="U529" i="7"/>
  <c r="T529" i="7"/>
  <c r="Y528" i="7"/>
  <c r="X528" i="7"/>
  <c r="U528" i="7"/>
  <c r="T528" i="7"/>
  <c r="Y527" i="7"/>
  <c r="X527" i="7"/>
  <c r="V527" i="7"/>
  <c r="U527" i="7"/>
  <c r="T527" i="7"/>
  <c r="Y526" i="7"/>
  <c r="X526" i="7"/>
  <c r="U526" i="7"/>
  <c r="T526" i="7"/>
  <c r="Y525" i="7"/>
  <c r="X525" i="7"/>
  <c r="U525" i="7"/>
  <c r="T525" i="7"/>
  <c r="Y524" i="7"/>
  <c r="X524" i="7"/>
  <c r="U524" i="7"/>
  <c r="T524" i="7"/>
  <c r="Y523" i="7"/>
  <c r="X523" i="7"/>
  <c r="U523" i="7"/>
  <c r="T523" i="7"/>
  <c r="Y522" i="7"/>
  <c r="X522" i="7"/>
  <c r="V522" i="7"/>
  <c r="U522" i="7"/>
  <c r="T522" i="7"/>
  <c r="Y521" i="7"/>
  <c r="X521" i="7"/>
  <c r="V521" i="7"/>
  <c r="U521" i="7"/>
  <c r="T521" i="7"/>
  <c r="Y520" i="7"/>
  <c r="X520" i="7"/>
  <c r="U520" i="7"/>
  <c r="T520" i="7"/>
  <c r="Y519" i="7"/>
  <c r="X519" i="7"/>
  <c r="V519" i="7"/>
  <c r="U519" i="7"/>
  <c r="T519" i="7"/>
  <c r="Y518" i="7"/>
  <c r="X518" i="7"/>
  <c r="V518" i="7"/>
  <c r="U518" i="7"/>
  <c r="T518" i="7"/>
  <c r="Y517" i="7"/>
  <c r="X517" i="7"/>
  <c r="V517" i="7"/>
  <c r="U517" i="7"/>
  <c r="T517" i="7"/>
  <c r="Y516" i="7"/>
  <c r="X516" i="7"/>
  <c r="V516" i="7"/>
  <c r="U516" i="7"/>
  <c r="T516" i="7"/>
  <c r="Y515" i="7"/>
  <c r="X515" i="7"/>
  <c r="U515" i="7"/>
  <c r="T515" i="7"/>
  <c r="Y514" i="7"/>
  <c r="X514" i="7"/>
  <c r="U514" i="7"/>
  <c r="T514" i="7"/>
  <c r="Y513" i="7"/>
  <c r="X513" i="7"/>
  <c r="V513" i="7"/>
  <c r="U513" i="7"/>
  <c r="T513" i="7"/>
  <c r="Y512" i="7"/>
  <c r="X512" i="7"/>
  <c r="U512" i="7"/>
  <c r="T512" i="7"/>
  <c r="Y511" i="7"/>
  <c r="X511" i="7"/>
  <c r="V511" i="7"/>
  <c r="U511" i="7"/>
  <c r="T511" i="7"/>
  <c r="Y510" i="7"/>
  <c r="X510" i="7"/>
  <c r="V510" i="7"/>
  <c r="U510" i="7"/>
  <c r="T510" i="7"/>
  <c r="Y509" i="7"/>
  <c r="X509" i="7"/>
  <c r="U509" i="7"/>
  <c r="T509" i="7"/>
  <c r="Y508" i="7"/>
  <c r="X508" i="7"/>
  <c r="U508" i="7"/>
  <c r="T508" i="7"/>
  <c r="Y507" i="7"/>
  <c r="X507" i="7"/>
  <c r="V507" i="7"/>
  <c r="U507" i="7"/>
  <c r="T507" i="7"/>
  <c r="Y506" i="7"/>
  <c r="X506" i="7"/>
  <c r="V506" i="7"/>
  <c r="U506" i="7"/>
  <c r="T506" i="7"/>
  <c r="Y505" i="7"/>
  <c r="X505" i="7"/>
  <c r="V505" i="7"/>
  <c r="U505" i="7"/>
  <c r="T505" i="7"/>
  <c r="Y504" i="7"/>
  <c r="X504" i="7"/>
  <c r="V504" i="7"/>
  <c r="U504" i="7"/>
  <c r="T504" i="7"/>
  <c r="Y503" i="7"/>
  <c r="X503" i="7"/>
  <c r="V503" i="7"/>
  <c r="U503" i="7"/>
  <c r="T503" i="7"/>
  <c r="Y502" i="7"/>
  <c r="X502" i="7"/>
  <c r="U502" i="7"/>
  <c r="T502" i="7"/>
  <c r="Y501" i="7"/>
  <c r="X501" i="7"/>
  <c r="V501" i="7"/>
  <c r="U501" i="7"/>
  <c r="T501" i="7"/>
  <c r="Y500" i="7"/>
  <c r="X500" i="7"/>
  <c r="V500" i="7"/>
  <c r="U500" i="7"/>
  <c r="T500" i="7"/>
  <c r="Y499" i="7"/>
  <c r="X499" i="7"/>
  <c r="U499" i="7"/>
  <c r="T499" i="7"/>
  <c r="Y498" i="7"/>
  <c r="X498" i="7"/>
  <c r="U498" i="7"/>
  <c r="T498" i="7"/>
  <c r="Y497" i="7"/>
  <c r="X497" i="7"/>
  <c r="V497" i="7"/>
  <c r="U497" i="7"/>
  <c r="T497" i="7"/>
  <c r="Y496" i="7"/>
  <c r="X496" i="7"/>
  <c r="V496" i="7"/>
  <c r="U496" i="7"/>
  <c r="T496" i="7"/>
  <c r="Y495" i="7"/>
  <c r="X495" i="7"/>
  <c r="V495" i="7"/>
  <c r="U495" i="7"/>
  <c r="T495" i="7"/>
  <c r="Y494" i="7"/>
  <c r="X494" i="7"/>
  <c r="U494" i="7"/>
  <c r="T494" i="7"/>
  <c r="Y493" i="7"/>
  <c r="X493" i="7"/>
  <c r="U493" i="7"/>
  <c r="T493" i="7"/>
  <c r="Y492" i="7"/>
  <c r="X492" i="7"/>
  <c r="V492" i="7"/>
  <c r="U492" i="7"/>
  <c r="T492" i="7"/>
  <c r="Y491" i="7"/>
  <c r="X491" i="7"/>
  <c r="U491" i="7"/>
  <c r="T491" i="7"/>
  <c r="Y490" i="7"/>
  <c r="X490" i="7"/>
  <c r="V490" i="7"/>
  <c r="U490" i="7"/>
  <c r="T490" i="7"/>
  <c r="Y489" i="7"/>
  <c r="X489" i="7"/>
  <c r="V489" i="7"/>
  <c r="U489" i="7"/>
  <c r="T489" i="7"/>
  <c r="Y488" i="7"/>
  <c r="X488" i="7"/>
  <c r="U488" i="7"/>
  <c r="T488" i="7"/>
  <c r="Y487" i="7"/>
  <c r="X487" i="7"/>
  <c r="U487" i="7"/>
  <c r="T487" i="7"/>
  <c r="Y486" i="7"/>
  <c r="X486" i="7"/>
  <c r="V486" i="7"/>
  <c r="U486" i="7"/>
  <c r="T486" i="7"/>
  <c r="Y485" i="7"/>
  <c r="X485" i="7"/>
  <c r="U485" i="7"/>
  <c r="T485" i="7"/>
  <c r="Y484" i="7"/>
  <c r="X484" i="7"/>
  <c r="V484" i="7"/>
  <c r="U484" i="7"/>
  <c r="T484" i="7"/>
  <c r="Y483" i="7"/>
  <c r="X483" i="7"/>
  <c r="U483" i="7"/>
  <c r="T483" i="7"/>
  <c r="Y482" i="7"/>
  <c r="X482" i="7"/>
  <c r="V482" i="7"/>
  <c r="U482" i="7"/>
  <c r="T482" i="7"/>
  <c r="Y481" i="7"/>
  <c r="X481" i="7"/>
  <c r="U481" i="7"/>
  <c r="T481" i="7"/>
  <c r="Y480" i="7"/>
  <c r="X480" i="7"/>
  <c r="V480" i="7"/>
  <c r="U480" i="7"/>
  <c r="T480" i="7"/>
  <c r="Y479" i="7"/>
  <c r="X479" i="7"/>
  <c r="V479" i="7"/>
  <c r="U479" i="7"/>
  <c r="T479" i="7"/>
  <c r="Y478" i="7"/>
  <c r="X478" i="7"/>
  <c r="V478" i="7"/>
  <c r="U478" i="7"/>
  <c r="T478" i="7"/>
  <c r="Y477" i="7"/>
  <c r="X477" i="7"/>
  <c r="U477" i="7"/>
  <c r="T477" i="7"/>
  <c r="Y476" i="7"/>
  <c r="X476" i="7"/>
  <c r="V476" i="7"/>
  <c r="U476" i="7"/>
  <c r="T476" i="7"/>
  <c r="Y475" i="7"/>
  <c r="X475" i="7"/>
  <c r="V475" i="7"/>
  <c r="U475" i="7"/>
  <c r="T475" i="7"/>
  <c r="Y474" i="7"/>
  <c r="X474" i="7"/>
  <c r="U474" i="7"/>
  <c r="T474" i="7"/>
  <c r="Y473" i="7"/>
  <c r="X473" i="7"/>
  <c r="V473" i="7"/>
  <c r="U473" i="7"/>
  <c r="T473" i="7"/>
  <c r="Y472" i="7"/>
  <c r="X472" i="7"/>
  <c r="V472" i="7"/>
  <c r="U472" i="7"/>
  <c r="T472" i="7"/>
  <c r="Y471" i="7"/>
  <c r="X471" i="7"/>
  <c r="U471" i="7"/>
  <c r="T471" i="7"/>
  <c r="Y470" i="7"/>
  <c r="X470" i="7"/>
  <c r="V470" i="7"/>
  <c r="U470" i="7"/>
  <c r="T470" i="7"/>
  <c r="Y469" i="7"/>
  <c r="X469" i="7"/>
  <c r="V469" i="7"/>
  <c r="U469" i="7"/>
  <c r="T469" i="7"/>
  <c r="Y468" i="7"/>
  <c r="X468" i="7"/>
  <c r="V468" i="7"/>
  <c r="U468" i="7"/>
  <c r="T468" i="7"/>
  <c r="Y467" i="7"/>
  <c r="X467" i="7"/>
  <c r="V467" i="7"/>
  <c r="U467" i="7"/>
  <c r="T467" i="7"/>
  <c r="Y466" i="7"/>
  <c r="X466" i="7"/>
  <c r="U466" i="7"/>
  <c r="T466" i="7"/>
  <c r="Y465" i="7"/>
  <c r="X465" i="7"/>
  <c r="V465" i="7"/>
  <c r="U465" i="7"/>
  <c r="T465" i="7"/>
  <c r="Y464" i="7"/>
  <c r="X464" i="7"/>
  <c r="U464" i="7"/>
  <c r="T464" i="7"/>
  <c r="Y463" i="7"/>
  <c r="X463" i="7"/>
  <c r="U463" i="7"/>
  <c r="T463" i="7"/>
  <c r="Y462" i="7"/>
  <c r="X462" i="7"/>
  <c r="U462" i="7"/>
  <c r="T462" i="7"/>
  <c r="Y461" i="7"/>
  <c r="X461" i="7"/>
  <c r="V461" i="7"/>
  <c r="U461" i="7"/>
  <c r="T461" i="7"/>
  <c r="Y460" i="7"/>
  <c r="X460" i="7"/>
  <c r="U460" i="7"/>
  <c r="T460" i="7"/>
  <c r="Y459" i="7"/>
  <c r="X459" i="7"/>
  <c r="V459" i="7"/>
  <c r="U459" i="7"/>
  <c r="T459" i="7"/>
  <c r="Y458" i="7"/>
  <c r="X458" i="7"/>
  <c r="V458" i="7"/>
  <c r="U458" i="7"/>
  <c r="T458" i="7"/>
  <c r="Y457" i="7"/>
  <c r="X457" i="7"/>
  <c r="V457" i="7"/>
  <c r="U457" i="7"/>
  <c r="T457" i="7"/>
  <c r="Y456" i="7"/>
  <c r="X456" i="7"/>
  <c r="U456" i="7"/>
  <c r="T456" i="7"/>
  <c r="Y455" i="7"/>
  <c r="X455" i="7"/>
  <c r="U455" i="7"/>
  <c r="T455" i="7"/>
  <c r="Y454" i="7"/>
  <c r="X454" i="7"/>
  <c r="V454" i="7"/>
  <c r="U454" i="7"/>
  <c r="T454" i="7"/>
  <c r="Y453" i="7"/>
  <c r="X453" i="7"/>
  <c r="U453" i="7"/>
  <c r="T453" i="7"/>
  <c r="Y452" i="7"/>
  <c r="X452" i="7"/>
  <c r="V452" i="7"/>
  <c r="U452" i="7"/>
  <c r="T452" i="7"/>
  <c r="Y451" i="7"/>
  <c r="X451" i="7"/>
  <c r="U451" i="7"/>
  <c r="T451" i="7"/>
  <c r="Y450" i="7"/>
  <c r="X450" i="7"/>
  <c r="V450" i="7"/>
  <c r="U450" i="7"/>
  <c r="T450" i="7"/>
  <c r="Y449" i="7"/>
  <c r="X449" i="7"/>
  <c r="V449" i="7"/>
  <c r="U449" i="7"/>
  <c r="T449" i="7"/>
  <c r="Y448" i="7"/>
  <c r="X448" i="7"/>
  <c r="V448" i="7"/>
  <c r="U448" i="7"/>
  <c r="T448" i="7"/>
  <c r="Y447" i="7"/>
  <c r="X447" i="7"/>
  <c r="U447" i="7"/>
  <c r="T447" i="7"/>
  <c r="Y446" i="7"/>
  <c r="X446" i="7"/>
  <c r="V446" i="7"/>
  <c r="U446" i="7"/>
  <c r="T446" i="7"/>
  <c r="Y445" i="7"/>
  <c r="X445" i="7"/>
  <c r="V445" i="7"/>
  <c r="U445" i="7"/>
  <c r="T445" i="7"/>
  <c r="Y444" i="7"/>
  <c r="X444" i="7"/>
  <c r="V444" i="7"/>
  <c r="U444" i="7"/>
  <c r="T444" i="7"/>
  <c r="Y443" i="7"/>
  <c r="X443" i="7"/>
  <c r="V443" i="7"/>
  <c r="U443" i="7"/>
  <c r="T443" i="7"/>
  <c r="Y442" i="7"/>
  <c r="X442" i="7"/>
  <c r="U442" i="7"/>
  <c r="T442" i="7"/>
  <c r="Y441" i="7"/>
  <c r="X441" i="7"/>
  <c r="U441" i="7"/>
  <c r="T441" i="7"/>
  <c r="Y440" i="7"/>
  <c r="X440" i="7"/>
  <c r="U440" i="7"/>
  <c r="T440" i="7"/>
  <c r="Y439" i="7"/>
  <c r="X439" i="7"/>
  <c r="V439" i="7"/>
  <c r="U439" i="7"/>
  <c r="T439" i="7"/>
  <c r="Y438" i="7"/>
  <c r="X438" i="7"/>
  <c r="V438" i="7"/>
  <c r="U438" i="7"/>
  <c r="T438" i="7"/>
  <c r="Y437" i="7"/>
  <c r="X437" i="7"/>
  <c r="V437" i="7"/>
  <c r="U437" i="7"/>
  <c r="T437" i="7"/>
  <c r="Y436" i="7"/>
  <c r="X436" i="7"/>
  <c r="V436" i="7"/>
  <c r="U436" i="7"/>
  <c r="T436" i="7"/>
  <c r="Y435" i="7"/>
  <c r="X435" i="7"/>
  <c r="V435" i="7"/>
  <c r="U435" i="7"/>
  <c r="T435" i="7"/>
  <c r="Y434" i="7"/>
  <c r="X434" i="7"/>
  <c r="V434" i="7"/>
  <c r="U434" i="7"/>
  <c r="T434" i="7"/>
  <c r="Y433" i="7"/>
  <c r="X433" i="7"/>
  <c r="V433" i="7"/>
  <c r="U433" i="7"/>
  <c r="T433" i="7"/>
  <c r="Y432" i="7"/>
  <c r="X432" i="7"/>
  <c r="V432" i="7"/>
  <c r="U432" i="7"/>
  <c r="T432" i="7"/>
  <c r="Y431" i="7"/>
  <c r="X431" i="7"/>
  <c r="U431" i="7"/>
  <c r="T431" i="7"/>
  <c r="Y430" i="7"/>
  <c r="X430" i="7"/>
  <c r="V430" i="7"/>
  <c r="U430" i="7"/>
  <c r="T430" i="7"/>
  <c r="Y429" i="7"/>
  <c r="X429" i="7"/>
  <c r="U429" i="7"/>
  <c r="T429" i="7"/>
  <c r="Y428" i="7"/>
  <c r="X428" i="7"/>
  <c r="V428" i="7"/>
  <c r="U428" i="7"/>
  <c r="T428" i="7"/>
  <c r="Y427" i="7"/>
  <c r="X427" i="7"/>
  <c r="U427" i="7"/>
  <c r="T427" i="7"/>
  <c r="Y426" i="7"/>
  <c r="X426" i="7"/>
  <c r="V426" i="7"/>
  <c r="U426" i="7"/>
  <c r="T426" i="7"/>
  <c r="Y425" i="7"/>
  <c r="X425" i="7"/>
  <c r="V425" i="7"/>
  <c r="U425" i="7"/>
  <c r="T425" i="7"/>
  <c r="Y424" i="7"/>
  <c r="X424" i="7"/>
  <c r="V424" i="7"/>
  <c r="U424" i="7"/>
  <c r="T424" i="7"/>
  <c r="Y423" i="7"/>
  <c r="X423" i="7"/>
  <c r="V423" i="7"/>
  <c r="U423" i="7"/>
  <c r="T423" i="7"/>
  <c r="Y422" i="7"/>
  <c r="X422" i="7"/>
  <c r="V422" i="7"/>
  <c r="U422" i="7"/>
  <c r="T422" i="7"/>
  <c r="Y421" i="7"/>
  <c r="X421" i="7"/>
  <c r="U421" i="7"/>
  <c r="T421" i="7"/>
  <c r="Y420" i="7"/>
  <c r="X420" i="7"/>
  <c r="V420" i="7"/>
  <c r="U420" i="7"/>
  <c r="T420" i="7"/>
  <c r="Y419" i="7"/>
  <c r="X419" i="7"/>
  <c r="U419" i="7"/>
  <c r="T419" i="7"/>
  <c r="Y418" i="7"/>
  <c r="X418" i="7"/>
  <c r="U418" i="7"/>
  <c r="T418" i="7"/>
  <c r="Y417" i="7"/>
  <c r="X417" i="7"/>
  <c r="U417" i="7"/>
  <c r="T417" i="7"/>
  <c r="Y416" i="7"/>
  <c r="X416" i="7"/>
  <c r="U416" i="7"/>
  <c r="T416" i="7"/>
  <c r="Y415" i="7"/>
  <c r="X415" i="7"/>
  <c r="V415" i="7"/>
  <c r="U415" i="7"/>
  <c r="T415" i="7"/>
  <c r="Y414" i="7"/>
  <c r="X414" i="7"/>
  <c r="V414" i="7"/>
  <c r="U414" i="7"/>
  <c r="T414" i="7"/>
  <c r="Y413" i="7"/>
  <c r="X413" i="7"/>
  <c r="V413" i="7"/>
  <c r="U413" i="7"/>
  <c r="T413" i="7"/>
  <c r="Y412" i="7"/>
  <c r="X412" i="7"/>
  <c r="V412" i="7"/>
  <c r="U412" i="7"/>
  <c r="T412" i="7"/>
  <c r="Y411" i="7"/>
  <c r="X411" i="7"/>
  <c r="V411" i="7"/>
  <c r="U411" i="7"/>
  <c r="T411" i="7"/>
  <c r="Y410" i="7"/>
  <c r="X410" i="7"/>
  <c r="V410" i="7"/>
  <c r="U410" i="7"/>
  <c r="T410" i="7"/>
  <c r="Y409" i="7"/>
  <c r="X409" i="7"/>
  <c r="V409" i="7"/>
  <c r="U409" i="7"/>
  <c r="T409" i="7"/>
  <c r="Y408" i="7"/>
  <c r="X408" i="7"/>
  <c r="V408" i="7"/>
  <c r="U408" i="7"/>
  <c r="T408" i="7"/>
  <c r="Y407" i="7"/>
  <c r="X407" i="7"/>
  <c r="U407" i="7"/>
  <c r="T407" i="7"/>
  <c r="Y406" i="7"/>
  <c r="X406" i="7"/>
  <c r="U406" i="7"/>
  <c r="T406" i="7"/>
  <c r="Y405" i="7"/>
  <c r="X405" i="7"/>
  <c r="V405" i="7"/>
  <c r="U405" i="7"/>
  <c r="T405" i="7"/>
  <c r="Y404" i="7"/>
  <c r="X404" i="7"/>
  <c r="V404" i="7"/>
  <c r="U404" i="7"/>
  <c r="T404" i="7"/>
  <c r="Y403" i="7"/>
  <c r="X403" i="7"/>
  <c r="V403" i="7"/>
  <c r="U403" i="7"/>
  <c r="T403" i="7"/>
  <c r="Y402" i="7"/>
  <c r="X402" i="7"/>
  <c r="V402" i="7"/>
  <c r="U402" i="7"/>
  <c r="T402" i="7"/>
  <c r="Y401" i="7"/>
  <c r="X401" i="7"/>
  <c r="V401" i="7"/>
  <c r="U401" i="7"/>
  <c r="T401" i="7"/>
  <c r="Y400" i="7"/>
  <c r="X400" i="7"/>
  <c r="V400" i="7"/>
  <c r="U400" i="7"/>
  <c r="T400" i="7"/>
  <c r="Y399" i="7"/>
  <c r="X399" i="7"/>
  <c r="U399" i="7"/>
  <c r="T399" i="7"/>
  <c r="Y398" i="7"/>
  <c r="X398" i="7"/>
  <c r="U398" i="7"/>
  <c r="T398" i="7"/>
  <c r="Y397" i="7"/>
  <c r="X397" i="7"/>
  <c r="V397" i="7"/>
  <c r="U397" i="7"/>
  <c r="T397" i="7"/>
  <c r="Y396" i="7"/>
  <c r="X396" i="7"/>
  <c r="U396" i="7"/>
  <c r="T396" i="7"/>
  <c r="Y395" i="7"/>
  <c r="X395" i="7"/>
  <c r="V395" i="7"/>
  <c r="U395" i="7"/>
  <c r="T395" i="7"/>
  <c r="Y394" i="7"/>
  <c r="X394" i="7"/>
  <c r="U394" i="7"/>
  <c r="T394" i="7"/>
  <c r="Y393" i="7"/>
  <c r="X393" i="7"/>
  <c r="V393" i="7"/>
  <c r="U393" i="7"/>
  <c r="T393" i="7"/>
  <c r="Y392" i="7"/>
  <c r="X392" i="7"/>
  <c r="V392" i="7"/>
  <c r="U392" i="7"/>
  <c r="T392" i="7"/>
  <c r="Y391" i="7"/>
  <c r="X391" i="7"/>
  <c r="V391" i="7"/>
  <c r="U391" i="7"/>
  <c r="T391" i="7"/>
  <c r="Y390" i="7"/>
  <c r="X390" i="7"/>
  <c r="V390" i="7"/>
  <c r="U390" i="7"/>
  <c r="T390" i="7"/>
  <c r="Y389" i="7"/>
  <c r="X389" i="7"/>
  <c r="V389" i="7"/>
  <c r="U389" i="7"/>
  <c r="T389" i="7"/>
  <c r="Y388" i="7"/>
  <c r="X388" i="7"/>
  <c r="V388" i="7"/>
  <c r="U388" i="7"/>
  <c r="T388" i="7"/>
  <c r="Y387" i="7"/>
  <c r="X387" i="7"/>
  <c r="V387" i="7"/>
  <c r="U387" i="7"/>
  <c r="T387" i="7"/>
  <c r="Y386" i="7"/>
  <c r="X386" i="7"/>
  <c r="V386" i="7"/>
  <c r="U386" i="7"/>
  <c r="T386" i="7"/>
  <c r="Y385" i="7"/>
  <c r="X385" i="7"/>
  <c r="U385" i="7"/>
  <c r="T385" i="7"/>
  <c r="Y384" i="7"/>
  <c r="X384" i="7"/>
  <c r="U384" i="7"/>
  <c r="T384" i="7"/>
  <c r="Y383" i="7"/>
  <c r="X383" i="7"/>
  <c r="V383" i="7"/>
  <c r="U383" i="7"/>
  <c r="T383" i="7"/>
  <c r="Y382" i="7"/>
  <c r="X382" i="7"/>
  <c r="V382" i="7"/>
  <c r="U382" i="7"/>
  <c r="T382" i="7"/>
  <c r="Y381" i="7"/>
  <c r="X381" i="7"/>
  <c r="V381" i="7"/>
  <c r="U381" i="7"/>
  <c r="T381" i="7"/>
  <c r="Y380" i="7"/>
  <c r="X380" i="7"/>
  <c r="V380" i="7"/>
  <c r="U380" i="7"/>
  <c r="T380" i="7"/>
  <c r="Y379" i="7"/>
  <c r="X379" i="7"/>
  <c r="V379" i="7"/>
  <c r="U379" i="7"/>
  <c r="T379" i="7"/>
  <c r="Y378" i="7"/>
  <c r="X378" i="7"/>
  <c r="U378" i="7"/>
  <c r="T378" i="7"/>
  <c r="Y377" i="7"/>
  <c r="X377" i="7"/>
  <c r="U377" i="7"/>
  <c r="T377" i="7"/>
  <c r="Y376" i="7"/>
  <c r="X376" i="7"/>
  <c r="V376" i="7"/>
  <c r="U376" i="7"/>
  <c r="T376" i="7"/>
  <c r="Y375" i="7"/>
  <c r="X375" i="7"/>
  <c r="V375" i="7"/>
  <c r="U375" i="7"/>
  <c r="T375" i="7"/>
  <c r="Y374" i="7"/>
  <c r="X374" i="7"/>
  <c r="U374" i="7"/>
  <c r="T374" i="7"/>
  <c r="Y373" i="7"/>
  <c r="X373" i="7"/>
  <c r="U373" i="7"/>
  <c r="T373" i="7"/>
  <c r="Y372" i="7"/>
  <c r="X372" i="7"/>
  <c r="V372" i="7"/>
  <c r="U372" i="7"/>
  <c r="T372" i="7"/>
  <c r="Y371" i="7"/>
  <c r="X371" i="7"/>
  <c r="V371" i="7"/>
  <c r="U371" i="7"/>
  <c r="T371" i="7"/>
  <c r="Y370" i="7"/>
  <c r="X370" i="7"/>
  <c r="V370" i="7"/>
  <c r="U370" i="7"/>
  <c r="T370" i="7"/>
  <c r="Y369" i="7"/>
  <c r="X369" i="7"/>
  <c r="V369" i="7"/>
  <c r="U369" i="7"/>
  <c r="T369" i="7"/>
  <c r="Y368" i="7"/>
  <c r="X368" i="7"/>
  <c r="V368" i="7"/>
  <c r="U368" i="7"/>
  <c r="T368" i="7"/>
  <c r="Y367" i="7"/>
  <c r="X367" i="7"/>
  <c r="V367" i="7"/>
  <c r="U367" i="7"/>
  <c r="T367" i="7"/>
  <c r="Y366" i="7"/>
  <c r="X366" i="7"/>
  <c r="U366" i="7"/>
  <c r="T366" i="7"/>
  <c r="Y365" i="7"/>
  <c r="X365" i="7"/>
  <c r="U365" i="7"/>
  <c r="T365" i="7"/>
  <c r="Y364" i="7"/>
  <c r="X364" i="7"/>
  <c r="V364" i="7"/>
  <c r="U364" i="7"/>
  <c r="T364" i="7"/>
  <c r="Y363" i="7"/>
  <c r="X363" i="7"/>
  <c r="V363" i="7"/>
  <c r="U363" i="7"/>
  <c r="T363" i="7"/>
  <c r="Y362" i="7"/>
  <c r="X362" i="7"/>
  <c r="V362" i="7"/>
  <c r="U362" i="7"/>
  <c r="T362" i="7"/>
  <c r="Y361" i="7"/>
  <c r="X361" i="7"/>
  <c r="V361" i="7"/>
  <c r="U361" i="7"/>
  <c r="T361" i="7"/>
  <c r="Y360" i="7"/>
  <c r="X360" i="7"/>
  <c r="U360" i="7"/>
  <c r="T360" i="7"/>
  <c r="Y359" i="7"/>
  <c r="X359" i="7"/>
  <c r="U359" i="7"/>
  <c r="T359" i="7"/>
  <c r="Y358" i="7"/>
  <c r="X358" i="7"/>
  <c r="U358" i="7"/>
  <c r="T358" i="7"/>
  <c r="Y357" i="7"/>
  <c r="X357" i="7"/>
  <c r="U357" i="7"/>
  <c r="T357" i="7"/>
  <c r="Y356" i="7"/>
  <c r="X356" i="7"/>
  <c r="V356" i="7"/>
  <c r="U356" i="7"/>
  <c r="T356" i="7"/>
  <c r="Y355" i="7"/>
  <c r="X355" i="7"/>
  <c r="U355" i="7"/>
  <c r="T355" i="7"/>
  <c r="Y354" i="7"/>
  <c r="X354" i="7"/>
  <c r="V354" i="7"/>
  <c r="U354" i="7"/>
  <c r="T354" i="7"/>
  <c r="Y353" i="7"/>
  <c r="X353" i="7"/>
  <c r="U353" i="7"/>
  <c r="T353" i="7"/>
  <c r="Y352" i="7"/>
  <c r="X352" i="7"/>
  <c r="V352" i="7"/>
  <c r="U352" i="7"/>
  <c r="T352" i="7"/>
  <c r="Y351" i="7"/>
  <c r="X351" i="7"/>
  <c r="V351" i="7"/>
  <c r="U351" i="7"/>
  <c r="T351" i="7"/>
  <c r="Y350" i="7"/>
  <c r="X350" i="7"/>
  <c r="U350" i="7"/>
  <c r="T350" i="7"/>
  <c r="Y349" i="7"/>
  <c r="X349" i="7"/>
  <c r="V349" i="7"/>
  <c r="U349" i="7"/>
  <c r="T349" i="7"/>
  <c r="Y348" i="7"/>
  <c r="X348" i="7"/>
  <c r="U348" i="7"/>
  <c r="T348" i="7"/>
  <c r="Y347" i="7"/>
  <c r="X347" i="7"/>
  <c r="V347" i="7"/>
  <c r="U347" i="7"/>
  <c r="T347" i="7"/>
  <c r="Y346" i="7"/>
  <c r="X346" i="7"/>
  <c r="V346" i="7"/>
  <c r="U346" i="7"/>
  <c r="T346" i="7"/>
  <c r="Y345" i="7"/>
  <c r="X345" i="7"/>
  <c r="V345" i="7"/>
  <c r="U345" i="7"/>
  <c r="T345" i="7"/>
  <c r="Y344" i="7"/>
  <c r="X344" i="7"/>
  <c r="V344" i="7"/>
  <c r="U344" i="7"/>
  <c r="T344" i="7"/>
  <c r="Y343" i="7"/>
  <c r="X343" i="7"/>
  <c r="V343" i="7"/>
  <c r="U343" i="7"/>
  <c r="T343" i="7"/>
  <c r="Y342" i="7"/>
  <c r="X342" i="7"/>
  <c r="V342" i="7"/>
  <c r="U342" i="7"/>
  <c r="T342" i="7"/>
  <c r="Y341" i="7"/>
  <c r="X341" i="7"/>
  <c r="V341" i="7"/>
  <c r="U341" i="7"/>
  <c r="T341" i="7"/>
  <c r="Y340" i="7"/>
  <c r="X340" i="7"/>
  <c r="V340" i="7"/>
  <c r="U340" i="7"/>
  <c r="T340" i="7"/>
  <c r="Y339" i="7"/>
  <c r="X339" i="7"/>
  <c r="V339" i="7"/>
  <c r="U339" i="7"/>
  <c r="T339" i="7"/>
  <c r="Y338" i="7"/>
  <c r="X338" i="7"/>
  <c r="V338" i="7"/>
  <c r="U338" i="7"/>
  <c r="T338" i="7"/>
  <c r="Y337" i="7"/>
  <c r="X337" i="7"/>
  <c r="V337" i="7"/>
  <c r="U337" i="7"/>
  <c r="T337" i="7"/>
  <c r="Y336" i="7"/>
  <c r="X336" i="7"/>
  <c r="U336" i="7"/>
  <c r="T336" i="7"/>
  <c r="Y335" i="7"/>
  <c r="X335" i="7"/>
  <c r="V335" i="7"/>
  <c r="U335" i="7"/>
  <c r="T335" i="7"/>
  <c r="Y334" i="7"/>
  <c r="X334" i="7"/>
  <c r="V334" i="7"/>
  <c r="U334" i="7"/>
  <c r="T334" i="7"/>
  <c r="Y333" i="7"/>
  <c r="X333" i="7"/>
  <c r="V333" i="7"/>
  <c r="U333" i="7"/>
  <c r="T333" i="7"/>
  <c r="Y332" i="7"/>
  <c r="X332" i="7"/>
  <c r="U332" i="7"/>
  <c r="T332" i="7"/>
  <c r="Y331" i="7"/>
  <c r="X331" i="7"/>
  <c r="U331" i="7"/>
  <c r="T331" i="7"/>
  <c r="Y330" i="7"/>
  <c r="X330" i="7"/>
  <c r="U330" i="7"/>
  <c r="T330" i="7"/>
  <c r="Y329" i="7"/>
  <c r="X329" i="7"/>
  <c r="U329" i="7"/>
  <c r="T329" i="7"/>
  <c r="Y328" i="7"/>
  <c r="X328" i="7"/>
  <c r="V328" i="7"/>
  <c r="U328" i="7"/>
  <c r="T328" i="7"/>
  <c r="Y327" i="7"/>
  <c r="X327" i="7"/>
  <c r="U327" i="7"/>
  <c r="T327" i="7"/>
  <c r="Y326" i="7"/>
  <c r="X326" i="7"/>
  <c r="V326" i="7"/>
  <c r="U326" i="7"/>
  <c r="T326" i="7"/>
  <c r="Y325" i="7"/>
  <c r="X325" i="7"/>
  <c r="U325" i="7"/>
  <c r="T325" i="7"/>
  <c r="Y324" i="7"/>
  <c r="X324" i="7"/>
  <c r="V324" i="7"/>
  <c r="U324" i="7"/>
  <c r="T324" i="7"/>
  <c r="Y323" i="7"/>
  <c r="X323" i="7"/>
  <c r="U323" i="7"/>
  <c r="T323" i="7"/>
  <c r="Y322" i="7"/>
  <c r="X322" i="7"/>
  <c r="V322" i="7"/>
  <c r="U322" i="7"/>
  <c r="T322" i="7"/>
  <c r="Y321" i="7"/>
  <c r="X321" i="7"/>
  <c r="V321" i="7"/>
  <c r="U321" i="7"/>
  <c r="T321" i="7"/>
  <c r="Y320" i="7"/>
  <c r="X320" i="7"/>
  <c r="V320" i="7"/>
  <c r="U320" i="7"/>
  <c r="T320" i="7"/>
  <c r="Y319" i="7"/>
  <c r="X319" i="7"/>
  <c r="U319" i="7"/>
  <c r="T319" i="7"/>
  <c r="Y318" i="7"/>
  <c r="X318" i="7"/>
  <c r="V318" i="7"/>
  <c r="U318" i="7"/>
  <c r="T318" i="7"/>
  <c r="Y317" i="7"/>
  <c r="X317" i="7"/>
  <c r="V317" i="7"/>
  <c r="U317" i="7"/>
  <c r="T317" i="7"/>
  <c r="Y316" i="7"/>
  <c r="X316" i="7"/>
  <c r="U316" i="7"/>
  <c r="T316" i="7"/>
  <c r="Y315" i="7"/>
  <c r="X315" i="7"/>
  <c r="U315" i="7"/>
  <c r="T315" i="7"/>
  <c r="Y314" i="7"/>
  <c r="X314" i="7"/>
  <c r="V314" i="7"/>
  <c r="U314" i="7"/>
  <c r="T314" i="7"/>
  <c r="Y313" i="7"/>
  <c r="X313" i="7"/>
  <c r="V313" i="7"/>
  <c r="U313" i="7"/>
  <c r="T313" i="7"/>
  <c r="Y312" i="7"/>
  <c r="X312" i="7"/>
  <c r="V312" i="7"/>
  <c r="U312" i="7"/>
  <c r="T312" i="7"/>
  <c r="Y311" i="7"/>
  <c r="X311" i="7"/>
  <c r="U311" i="7"/>
  <c r="T311" i="7"/>
  <c r="Y310" i="7"/>
  <c r="X310" i="7"/>
  <c r="U310" i="7"/>
  <c r="T310" i="7"/>
  <c r="Y309" i="7"/>
  <c r="X309" i="7"/>
  <c r="V309" i="7"/>
  <c r="U309" i="7"/>
  <c r="T309" i="7"/>
  <c r="Y308" i="7"/>
  <c r="X308" i="7"/>
  <c r="U308" i="7"/>
  <c r="T308" i="7"/>
  <c r="Y307" i="7"/>
  <c r="X307" i="7"/>
  <c r="U307" i="7"/>
  <c r="T307" i="7"/>
  <c r="Y306" i="7"/>
  <c r="X306" i="7"/>
  <c r="U306" i="7"/>
  <c r="T306" i="7"/>
  <c r="Y305" i="7"/>
  <c r="X305" i="7"/>
  <c r="U305" i="7"/>
  <c r="T305" i="7"/>
  <c r="Y304" i="7"/>
  <c r="X304" i="7"/>
  <c r="V304" i="7"/>
  <c r="U304" i="7"/>
  <c r="T304" i="7"/>
  <c r="Y303" i="7"/>
  <c r="X303" i="7"/>
  <c r="U303" i="7"/>
  <c r="T303" i="7"/>
  <c r="Y302" i="7"/>
  <c r="X302" i="7"/>
  <c r="V302" i="7"/>
  <c r="U302" i="7"/>
  <c r="T302" i="7"/>
  <c r="Y301" i="7"/>
  <c r="X301" i="7"/>
  <c r="V301" i="7"/>
  <c r="U301" i="7"/>
  <c r="T301" i="7"/>
  <c r="Y300" i="7"/>
  <c r="X300" i="7"/>
  <c r="V300" i="7"/>
  <c r="U300" i="7"/>
  <c r="T300" i="7"/>
  <c r="Y299" i="7"/>
  <c r="X299" i="7"/>
  <c r="V299" i="7"/>
  <c r="U299" i="7"/>
  <c r="T299" i="7"/>
  <c r="Y298" i="7"/>
  <c r="X298" i="7"/>
  <c r="V298" i="7"/>
  <c r="U298" i="7"/>
  <c r="T298" i="7"/>
  <c r="Y297" i="7"/>
  <c r="X297" i="7"/>
  <c r="U297" i="7"/>
  <c r="T297" i="7"/>
  <c r="Y296" i="7"/>
  <c r="X296" i="7"/>
  <c r="V296" i="7"/>
  <c r="U296" i="7"/>
  <c r="T296" i="7"/>
  <c r="Y295" i="7"/>
  <c r="X295" i="7"/>
  <c r="U295" i="7"/>
  <c r="T295" i="7"/>
  <c r="Y294" i="7"/>
  <c r="X294" i="7"/>
  <c r="V294" i="7"/>
  <c r="U294" i="7"/>
  <c r="T294" i="7"/>
  <c r="Y293" i="7"/>
  <c r="X293" i="7"/>
  <c r="V293" i="7"/>
  <c r="U293" i="7"/>
  <c r="T293" i="7"/>
  <c r="Y292" i="7"/>
  <c r="X292" i="7"/>
  <c r="V292" i="7"/>
  <c r="U292" i="7"/>
  <c r="T292" i="7"/>
  <c r="Y291" i="7"/>
  <c r="X291" i="7"/>
  <c r="U291" i="7"/>
  <c r="T291" i="7"/>
  <c r="Y290" i="7"/>
  <c r="X290" i="7"/>
  <c r="V290" i="7"/>
  <c r="U290" i="7"/>
  <c r="T290" i="7"/>
  <c r="Y289" i="7"/>
  <c r="X289" i="7"/>
  <c r="V289" i="7"/>
  <c r="U289" i="7"/>
  <c r="T289" i="7"/>
  <c r="Y288" i="7"/>
  <c r="X288" i="7"/>
  <c r="V288" i="7"/>
  <c r="U288" i="7"/>
  <c r="T288" i="7"/>
  <c r="Y287" i="7"/>
  <c r="X287" i="7"/>
  <c r="V287" i="7"/>
  <c r="U287" i="7"/>
  <c r="T287" i="7"/>
  <c r="Y286" i="7"/>
  <c r="X286" i="7"/>
  <c r="V286" i="7"/>
  <c r="U286" i="7"/>
  <c r="T286" i="7"/>
  <c r="Y285" i="7"/>
  <c r="X285" i="7"/>
  <c r="U285" i="7"/>
  <c r="T285" i="7"/>
  <c r="Y284" i="7"/>
  <c r="X284" i="7"/>
  <c r="U284" i="7"/>
  <c r="T284" i="7"/>
  <c r="Y283" i="7"/>
  <c r="X283" i="7"/>
  <c r="V283" i="7"/>
  <c r="U283" i="7"/>
  <c r="T283" i="7"/>
  <c r="Y282" i="7"/>
  <c r="X282" i="7"/>
  <c r="U282" i="7"/>
  <c r="T282" i="7"/>
  <c r="Y281" i="7"/>
  <c r="X281" i="7"/>
  <c r="V281" i="7"/>
  <c r="U281" i="7"/>
  <c r="T281" i="7"/>
  <c r="Y280" i="7"/>
  <c r="X280" i="7"/>
  <c r="V280" i="7"/>
  <c r="U280" i="7"/>
  <c r="T280" i="7"/>
  <c r="Y279" i="7"/>
  <c r="X279" i="7"/>
  <c r="V279" i="7"/>
  <c r="U279" i="7"/>
  <c r="T279" i="7"/>
  <c r="Y278" i="7"/>
  <c r="X278" i="7"/>
  <c r="V278" i="7"/>
  <c r="U278" i="7"/>
  <c r="T278" i="7"/>
  <c r="Y277" i="7"/>
  <c r="X277" i="7"/>
  <c r="V277" i="7"/>
  <c r="U277" i="7"/>
  <c r="T277" i="7"/>
  <c r="Y276" i="7"/>
  <c r="X276" i="7"/>
  <c r="V276" i="7"/>
  <c r="U276" i="7"/>
  <c r="T276" i="7"/>
  <c r="Y275" i="7"/>
  <c r="X275" i="7"/>
  <c r="V275" i="7"/>
  <c r="U275" i="7"/>
  <c r="T275" i="7"/>
  <c r="Y274" i="7"/>
  <c r="X274" i="7"/>
  <c r="V274" i="7"/>
  <c r="U274" i="7"/>
  <c r="T274" i="7"/>
  <c r="Y273" i="7"/>
  <c r="X273" i="7"/>
  <c r="V273" i="7"/>
  <c r="U273" i="7"/>
  <c r="T273" i="7"/>
  <c r="Y272" i="7"/>
  <c r="X272" i="7"/>
  <c r="V272" i="7"/>
  <c r="U272" i="7"/>
  <c r="T272" i="7"/>
  <c r="Y271" i="7"/>
  <c r="X271" i="7"/>
  <c r="U271" i="7"/>
  <c r="T271" i="7"/>
  <c r="Y270" i="7"/>
  <c r="X270" i="7"/>
  <c r="V270" i="7"/>
  <c r="U270" i="7"/>
  <c r="T270" i="7"/>
  <c r="Y269" i="7"/>
  <c r="X269" i="7"/>
  <c r="V269" i="7"/>
  <c r="U269" i="7"/>
  <c r="T269" i="7"/>
  <c r="Y268" i="7"/>
  <c r="X268" i="7"/>
  <c r="V268" i="7"/>
  <c r="U268" i="7"/>
  <c r="T268" i="7"/>
  <c r="Y267" i="7"/>
  <c r="X267" i="7"/>
  <c r="V267" i="7"/>
  <c r="U267" i="7"/>
  <c r="T267" i="7"/>
  <c r="Y266" i="7"/>
  <c r="X266" i="7"/>
  <c r="V266" i="7"/>
  <c r="U266" i="7"/>
  <c r="T266" i="7"/>
  <c r="Y265" i="7"/>
  <c r="X265" i="7"/>
  <c r="V265" i="7"/>
  <c r="U265" i="7"/>
  <c r="T265" i="7"/>
  <c r="Y264" i="7"/>
  <c r="X264" i="7"/>
  <c r="U264" i="7"/>
  <c r="T264" i="7"/>
  <c r="Y263" i="7"/>
  <c r="X263" i="7"/>
  <c r="V263" i="7"/>
  <c r="U263" i="7"/>
  <c r="T263" i="7"/>
  <c r="Y262" i="7"/>
  <c r="X262" i="7"/>
  <c r="U262" i="7"/>
  <c r="T262" i="7"/>
  <c r="Y261" i="7"/>
  <c r="X261" i="7"/>
  <c r="V261" i="7"/>
  <c r="U261" i="7"/>
  <c r="T261" i="7"/>
  <c r="Y260" i="7"/>
  <c r="X260" i="7"/>
  <c r="V260" i="7"/>
  <c r="U260" i="7"/>
  <c r="T260" i="7"/>
  <c r="Y259" i="7"/>
  <c r="X259" i="7"/>
  <c r="V259" i="7"/>
  <c r="U259" i="7"/>
  <c r="T259" i="7"/>
  <c r="Y258" i="7"/>
  <c r="X258" i="7"/>
  <c r="V258" i="7"/>
  <c r="U258" i="7"/>
  <c r="T258" i="7"/>
  <c r="Y257" i="7"/>
  <c r="X257" i="7"/>
  <c r="V257" i="7"/>
  <c r="U257" i="7"/>
  <c r="T257" i="7"/>
  <c r="Y256" i="7"/>
  <c r="X256" i="7"/>
  <c r="U256" i="7"/>
  <c r="T256" i="7"/>
  <c r="Y255" i="7"/>
  <c r="X255" i="7"/>
  <c r="U255" i="7"/>
  <c r="T255" i="7"/>
  <c r="Y254" i="7"/>
  <c r="X254" i="7"/>
  <c r="V254" i="7"/>
  <c r="U254" i="7"/>
  <c r="T254" i="7"/>
  <c r="Y253" i="7"/>
  <c r="X253" i="7"/>
  <c r="V253" i="7"/>
  <c r="U253" i="7"/>
  <c r="T253" i="7"/>
  <c r="Y252" i="7"/>
  <c r="X252" i="7"/>
  <c r="U252" i="7"/>
  <c r="T252" i="7"/>
  <c r="Y251" i="7"/>
  <c r="X251" i="7"/>
  <c r="V251" i="7"/>
  <c r="U251" i="7"/>
  <c r="T251" i="7"/>
  <c r="Y250" i="7"/>
  <c r="X250" i="7"/>
  <c r="V250" i="7"/>
  <c r="U250" i="7"/>
  <c r="T250" i="7"/>
  <c r="Y249" i="7"/>
  <c r="X249" i="7"/>
  <c r="U249" i="7"/>
  <c r="T249" i="7"/>
  <c r="Y248" i="7"/>
  <c r="X248" i="7"/>
  <c r="V248" i="7"/>
  <c r="U248" i="7"/>
  <c r="T248" i="7"/>
  <c r="Y247" i="7"/>
  <c r="X247" i="7"/>
  <c r="V247" i="7"/>
  <c r="U247" i="7"/>
  <c r="T247" i="7"/>
  <c r="Y246" i="7"/>
  <c r="X246" i="7"/>
  <c r="V246" i="7"/>
  <c r="U246" i="7"/>
  <c r="T246" i="7"/>
  <c r="Y245" i="7"/>
  <c r="X245" i="7"/>
  <c r="V245" i="7"/>
  <c r="U245" i="7"/>
  <c r="T245" i="7"/>
  <c r="Y244" i="7"/>
  <c r="X244" i="7"/>
  <c r="U244" i="7"/>
  <c r="T244" i="7"/>
  <c r="Y243" i="7"/>
  <c r="X243" i="7"/>
  <c r="V243" i="7"/>
  <c r="U243" i="7"/>
  <c r="T243" i="7"/>
  <c r="Y242" i="7"/>
  <c r="X242" i="7"/>
  <c r="V242" i="7"/>
  <c r="U242" i="7"/>
  <c r="T242" i="7"/>
  <c r="Y241" i="7"/>
  <c r="X241" i="7"/>
  <c r="V241" i="7"/>
  <c r="U241" i="7"/>
  <c r="T241" i="7"/>
  <c r="Y240" i="7"/>
  <c r="X240" i="7"/>
  <c r="V240" i="7"/>
  <c r="U240" i="7"/>
  <c r="T240" i="7"/>
  <c r="Y239" i="7"/>
  <c r="X239" i="7"/>
  <c r="U239" i="7"/>
  <c r="T239" i="7"/>
  <c r="Y238" i="7"/>
  <c r="X238" i="7"/>
  <c r="U238" i="7"/>
  <c r="T238" i="7"/>
  <c r="Y237" i="7"/>
  <c r="X237" i="7"/>
  <c r="V237" i="7"/>
  <c r="U237" i="7"/>
  <c r="T237" i="7"/>
  <c r="Y236" i="7"/>
  <c r="X236" i="7"/>
  <c r="V236" i="7"/>
  <c r="U236" i="7"/>
  <c r="T236" i="7"/>
  <c r="Y235" i="7"/>
  <c r="X235" i="7"/>
  <c r="V235" i="7"/>
  <c r="U235" i="7"/>
  <c r="T235" i="7"/>
  <c r="Y234" i="7"/>
  <c r="X234" i="7"/>
  <c r="U234" i="7"/>
  <c r="T234" i="7"/>
  <c r="Y233" i="7"/>
  <c r="X233" i="7"/>
  <c r="V233" i="7"/>
  <c r="U233" i="7"/>
  <c r="T233" i="7"/>
  <c r="Y232" i="7"/>
  <c r="X232" i="7"/>
  <c r="V232" i="7"/>
  <c r="U232" i="7"/>
  <c r="T232" i="7"/>
  <c r="Y231" i="7"/>
  <c r="X231" i="7"/>
  <c r="V231" i="7"/>
  <c r="U231" i="7"/>
  <c r="T231" i="7"/>
  <c r="Y230" i="7"/>
  <c r="X230" i="7"/>
  <c r="U230" i="7"/>
  <c r="T230" i="7"/>
  <c r="Y229" i="7"/>
  <c r="X229" i="7"/>
  <c r="U229" i="7"/>
  <c r="T229" i="7"/>
  <c r="Y228" i="7"/>
  <c r="X228" i="7"/>
  <c r="V228" i="7"/>
  <c r="U228" i="7"/>
  <c r="T228" i="7"/>
  <c r="Y227" i="7"/>
  <c r="X227" i="7"/>
  <c r="U227" i="7"/>
  <c r="T227" i="7"/>
  <c r="Y226" i="7"/>
  <c r="X226" i="7"/>
  <c r="U226" i="7"/>
  <c r="T226" i="7"/>
  <c r="Y225" i="7"/>
  <c r="X225" i="7"/>
  <c r="V225" i="7"/>
  <c r="U225" i="7"/>
  <c r="T225" i="7"/>
  <c r="Y224" i="7"/>
  <c r="X224" i="7"/>
  <c r="U224" i="7"/>
  <c r="T224" i="7"/>
  <c r="Y223" i="7"/>
  <c r="X223" i="7"/>
  <c r="V223" i="7"/>
  <c r="U223" i="7"/>
  <c r="T223" i="7"/>
  <c r="Y222" i="7"/>
  <c r="X222" i="7"/>
  <c r="V222" i="7"/>
  <c r="U222" i="7"/>
  <c r="T222" i="7"/>
  <c r="Y221" i="7"/>
  <c r="X221" i="7"/>
  <c r="U221" i="7"/>
  <c r="T221" i="7"/>
  <c r="Y220" i="7"/>
  <c r="X220" i="7"/>
  <c r="V220" i="7"/>
  <c r="U220" i="7"/>
  <c r="T220" i="7"/>
  <c r="Y219" i="7"/>
  <c r="X219" i="7"/>
  <c r="U219" i="7"/>
  <c r="T219" i="7"/>
  <c r="Y218" i="7"/>
  <c r="X218" i="7"/>
  <c r="U218" i="7"/>
  <c r="T218" i="7"/>
  <c r="Y217" i="7"/>
  <c r="X217" i="7"/>
  <c r="V217" i="7"/>
  <c r="U217" i="7"/>
  <c r="T217" i="7"/>
  <c r="Y216" i="7"/>
  <c r="X216" i="7"/>
  <c r="V216" i="7"/>
  <c r="U216" i="7"/>
  <c r="T216" i="7"/>
  <c r="Y215" i="7"/>
  <c r="X215" i="7"/>
  <c r="V215" i="7"/>
  <c r="U215" i="7"/>
  <c r="T215" i="7"/>
  <c r="Y214" i="7"/>
  <c r="X214" i="7"/>
  <c r="V214" i="7"/>
  <c r="U214" i="7"/>
  <c r="T214" i="7"/>
  <c r="Y213" i="7"/>
  <c r="X213" i="7"/>
  <c r="U213" i="7"/>
  <c r="T213" i="7"/>
  <c r="Y212" i="7"/>
  <c r="X212" i="7"/>
  <c r="U212" i="7"/>
  <c r="T212" i="7"/>
  <c r="Y211" i="7"/>
  <c r="X211" i="7"/>
  <c r="U211" i="7"/>
  <c r="T211" i="7"/>
  <c r="Y210" i="7"/>
  <c r="X210" i="7"/>
  <c r="V210" i="7"/>
  <c r="U210" i="7"/>
  <c r="T210" i="7"/>
  <c r="Y209" i="7"/>
  <c r="X209" i="7"/>
  <c r="V209" i="7"/>
  <c r="U209" i="7"/>
  <c r="T209" i="7"/>
  <c r="Y208" i="7"/>
  <c r="X208" i="7"/>
  <c r="V208" i="7"/>
  <c r="U208" i="7"/>
  <c r="T208" i="7"/>
  <c r="Y207" i="7"/>
  <c r="X207" i="7"/>
  <c r="V207" i="7"/>
  <c r="U207" i="7"/>
  <c r="T207" i="7"/>
  <c r="Y206" i="7"/>
  <c r="X206" i="7"/>
  <c r="U206" i="7"/>
  <c r="T206" i="7"/>
  <c r="Y205" i="7"/>
  <c r="X205" i="7"/>
  <c r="U205" i="7"/>
  <c r="T205" i="7"/>
  <c r="Y204" i="7"/>
  <c r="X204" i="7"/>
  <c r="V204" i="7"/>
  <c r="U204" i="7"/>
  <c r="T204" i="7"/>
  <c r="Y203" i="7"/>
  <c r="X203" i="7"/>
  <c r="U203" i="7"/>
  <c r="T203" i="7"/>
  <c r="Y202" i="7"/>
  <c r="X202" i="7"/>
  <c r="U202" i="7"/>
  <c r="T202" i="7"/>
  <c r="Y201" i="7"/>
  <c r="X201" i="7"/>
  <c r="U201" i="7"/>
  <c r="T201" i="7"/>
  <c r="Y200" i="7"/>
  <c r="X200" i="7"/>
  <c r="V200" i="7"/>
  <c r="U200" i="7"/>
  <c r="T200" i="7"/>
  <c r="Y199" i="7"/>
  <c r="X199" i="7"/>
  <c r="V199" i="7"/>
  <c r="U199" i="7"/>
  <c r="T199" i="7"/>
  <c r="Y198" i="7"/>
  <c r="X198" i="7"/>
  <c r="U198" i="7"/>
  <c r="T198" i="7"/>
  <c r="Y197" i="7"/>
  <c r="X197" i="7"/>
  <c r="U197" i="7"/>
  <c r="T197" i="7"/>
  <c r="Y196" i="7"/>
  <c r="X196" i="7"/>
  <c r="V196" i="7"/>
  <c r="U196" i="7"/>
  <c r="T196" i="7"/>
  <c r="Y195" i="7"/>
  <c r="X195" i="7"/>
  <c r="U195" i="7"/>
  <c r="T195" i="7"/>
  <c r="Y194" i="7"/>
  <c r="X194" i="7"/>
  <c r="U194" i="7"/>
  <c r="T194" i="7"/>
  <c r="Y193" i="7"/>
  <c r="X193" i="7"/>
  <c r="V193" i="7"/>
  <c r="U193" i="7"/>
  <c r="T193" i="7"/>
  <c r="Y192" i="7"/>
  <c r="X192" i="7"/>
  <c r="V192" i="7"/>
  <c r="U192" i="7"/>
  <c r="T192" i="7"/>
  <c r="Y191" i="7"/>
  <c r="X191" i="7"/>
  <c r="V191" i="7"/>
  <c r="U191" i="7"/>
  <c r="T191" i="7"/>
  <c r="Y190" i="7"/>
  <c r="X190" i="7"/>
  <c r="V190" i="7"/>
  <c r="U190" i="7"/>
  <c r="T190" i="7"/>
  <c r="Y189" i="7"/>
  <c r="X189" i="7"/>
  <c r="V189" i="7"/>
  <c r="U189" i="7"/>
  <c r="T189" i="7"/>
  <c r="Y188" i="7"/>
  <c r="X188" i="7"/>
  <c r="V188" i="7"/>
  <c r="U188" i="7"/>
  <c r="T188" i="7"/>
  <c r="Y187" i="7"/>
  <c r="X187" i="7"/>
  <c r="V187" i="7"/>
  <c r="U187" i="7"/>
  <c r="T187" i="7"/>
  <c r="Y186" i="7"/>
  <c r="X186" i="7"/>
  <c r="U186" i="7"/>
  <c r="T186" i="7"/>
  <c r="Y185" i="7"/>
  <c r="X185" i="7"/>
  <c r="V185" i="7"/>
  <c r="U185" i="7"/>
  <c r="T185" i="7"/>
  <c r="Y184" i="7"/>
  <c r="X184" i="7"/>
  <c r="V184" i="7"/>
  <c r="U184" i="7"/>
  <c r="T184" i="7"/>
  <c r="Y183" i="7"/>
  <c r="X183" i="7"/>
  <c r="V183" i="7"/>
  <c r="U183" i="7"/>
  <c r="T183" i="7"/>
  <c r="Y182" i="7"/>
  <c r="X182" i="7"/>
  <c r="V182" i="7"/>
  <c r="U182" i="7"/>
  <c r="T182" i="7"/>
  <c r="Y181" i="7"/>
  <c r="X181" i="7"/>
  <c r="V181" i="7"/>
  <c r="U181" i="7"/>
  <c r="T181" i="7"/>
  <c r="Y180" i="7"/>
  <c r="X180" i="7"/>
  <c r="U180" i="7"/>
  <c r="T180" i="7"/>
  <c r="Y179" i="7"/>
  <c r="X179" i="7"/>
  <c r="U179" i="7"/>
  <c r="T179" i="7"/>
  <c r="Y178" i="7"/>
  <c r="X178" i="7"/>
  <c r="V178" i="7"/>
  <c r="U178" i="7"/>
  <c r="T178" i="7"/>
  <c r="Y177" i="7"/>
  <c r="X177" i="7"/>
  <c r="V177" i="7"/>
  <c r="U177" i="7"/>
  <c r="T177" i="7"/>
  <c r="Y176" i="7"/>
  <c r="X176" i="7"/>
  <c r="V176" i="7"/>
  <c r="U176" i="7"/>
  <c r="T176" i="7"/>
  <c r="Y175" i="7"/>
  <c r="X175" i="7"/>
  <c r="V175" i="7"/>
  <c r="U175" i="7"/>
  <c r="T175" i="7"/>
  <c r="Y174" i="7"/>
  <c r="X174" i="7"/>
  <c r="U174" i="7"/>
  <c r="T174" i="7"/>
  <c r="Y173" i="7"/>
  <c r="X173" i="7"/>
  <c r="V173" i="7"/>
  <c r="U173" i="7"/>
  <c r="T173" i="7"/>
  <c r="Y172" i="7"/>
  <c r="X172" i="7"/>
  <c r="V172" i="7"/>
  <c r="U172" i="7"/>
  <c r="T172" i="7"/>
  <c r="Y171" i="7"/>
  <c r="X171" i="7"/>
  <c r="U171" i="7"/>
  <c r="T171" i="7"/>
  <c r="Y170" i="7"/>
  <c r="X170" i="7"/>
  <c r="V170" i="7"/>
  <c r="U170" i="7"/>
  <c r="T170" i="7"/>
  <c r="Y169" i="7"/>
  <c r="X169" i="7"/>
  <c r="V169" i="7"/>
  <c r="U169" i="7"/>
  <c r="T169" i="7"/>
  <c r="Y168" i="7"/>
  <c r="X168" i="7"/>
  <c r="V168" i="7"/>
  <c r="U168" i="7"/>
  <c r="T168" i="7"/>
  <c r="Y167" i="7"/>
  <c r="X167" i="7"/>
  <c r="V167" i="7"/>
  <c r="U167" i="7"/>
  <c r="T167" i="7"/>
  <c r="Y166" i="7"/>
  <c r="X166" i="7"/>
  <c r="U166" i="7"/>
  <c r="T166" i="7"/>
  <c r="Y165" i="7"/>
  <c r="X165" i="7"/>
  <c r="V165" i="7"/>
  <c r="U165" i="7"/>
  <c r="T165" i="7"/>
  <c r="Y164" i="7"/>
  <c r="X164" i="7"/>
  <c r="U164" i="7"/>
  <c r="T164" i="7"/>
  <c r="Y163" i="7"/>
  <c r="X163" i="7"/>
  <c r="V163" i="7"/>
  <c r="U163" i="7"/>
  <c r="T163" i="7"/>
  <c r="Y162" i="7"/>
  <c r="X162" i="7"/>
  <c r="V162" i="7"/>
  <c r="U162" i="7"/>
  <c r="T162" i="7"/>
  <c r="Y161" i="7"/>
  <c r="X161" i="7"/>
  <c r="V161" i="7"/>
  <c r="U161" i="7"/>
  <c r="T161" i="7"/>
  <c r="Y160" i="7"/>
  <c r="X160" i="7"/>
  <c r="V160" i="7"/>
  <c r="U160" i="7"/>
  <c r="T160" i="7"/>
  <c r="Y159" i="7"/>
  <c r="X159" i="7"/>
  <c r="V159" i="7"/>
  <c r="U159" i="7"/>
  <c r="T159" i="7"/>
  <c r="Y158" i="7"/>
  <c r="X158" i="7"/>
  <c r="V158" i="7"/>
  <c r="U158" i="7"/>
  <c r="T158" i="7"/>
  <c r="Y157" i="7"/>
  <c r="X157" i="7"/>
  <c r="V157" i="7"/>
  <c r="U157" i="7"/>
  <c r="T157" i="7"/>
  <c r="Y156" i="7"/>
  <c r="X156" i="7"/>
  <c r="U156" i="7"/>
  <c r="T156" i="7"/>
  <c r="Y155" i="7"/>
  <c r="X155" i="7"/>
  <c r="V155" i="7"/>
  <c r="U155" i="7"/>
  <c r="T155" i="7"/>
  <c r="Y154" i="7"/>
  <c r="X154" i="7"/>
  <c r="V154" i="7"/>
  <c r="U154" i="7"/>
  <c r="T154" i="7"/>
  <c r="Y153" i="7"/>
  <c r="X153" i="7"/>
  <c r="V153" i="7"/>
  <c r="U153" i="7"/>
  <c r="T153" i="7"/>
  <c r="Y152" i="7"/>
  <c r="X152" i="7"/>
  <c r="V152" i="7"/>
  <c r="U152" i="7"/>
  <c r="T152" i="7"/>
  <c r="Y151" i="7"/>
  <c r="X151" i="7"/>
  <c r="U151" i="7"/>
  <c r="T151" i="7"/>
  <c r="Y150" i="7"/>
  <c r="X150" i="7"/>
  <c r="U150" i="7"/>
  <c r="T150" i="7"/>
  <c r="Y149" i="7"/>
  <c r="X149" i="7"/>
  <c r="V149" i="7"/>
  <c r="U149" i="7"/>
  <c r="T149" i="7"/>
  <c r="Y148" i="7"/>
  <c r="X148" i="7"/>
  <c r="U148" i="7"/>
  <c r="T148" i="7"/>
  <c r="Y147" i="7"/>
  <c r="X147" i="7"/>
  <c r="V147" i="7"/>
  <c r="U147" i="7"/>
  <c r="T147" i="7"/>
  <c r="Y146" i="7"/>
  <c r="X146" i="7"/>
  <c r="V146" i="7"/>
  <c r="U146" i="7"/>
  <c r="T146" i="7"/>
  <c r="Y145" i="7"/>
  <c r="X145" i="7"/>
  <c r="V145" i="7"/>
  <c r="U145" i="7"/>
  <c r="T145" i="7"/>
  <c r="Y144" i="7"/>
  <c r="X144" i="7"/>
  <c r="V144" i="7"/>
  <c r="U144" i="7"/>
  <c r="T144" i="7"/>
  <c r="Y143" i="7"/>
  <c r="X143" i="7"/>
  <c r="V143" i="7"/>
  <c r="U143" i="7"/>
  <c r="T143" i="7"/>
  <c r="Y142" i="7"/>
  <c r="X142" i="7"/>
  <c r="V142" i="7"/>
  <c r="U142" i="7"/>
  <c r="T142" i="7"/>
  <c r="Y141" i="7"/>
  <c r="X141" i="7"/>
  <c r="V141" i="7"/>
  <c r="U141" i="7"/>
  <c r="T141" i="7"/>
  <c r="Y140" i="7"/>
  <c r="X140" i="7"/>
  <c r="V140" i="7"/>
  <c r="U140" i="7"/>
  <c r="T140" i="7"/>
  <c r="Y139" i="7"/>
  <c r="X139" i="7"/>
  <c r="U139" i="7"/>
  <c r="T139" i="7"/>
  <c r="Y138" i="7"/>
  <c r="X138" i="7"/>
  <c r="V138" i="7"/>
  <c r="U138" i="7"/>
  <c r="T138" i="7"/>
  <c r="Y137" i="7"/>
  <c r="X137" i="7"/>
  <c r="U137" i="7"/>
  <c r="T137" i="7"/>
  <c r="Y136" i="7"/>
  <c r="X136" i="7"/>
  <c r="U136" i="7"/>
  <c r="T136" i="7"/>
  <c r="Y135" i="7"/>
  <c r="X135" i="7"/>
  <c r="V135" i="7"/>
  <c r="U135" i="7"/>
  <c r="T135" i="7"/>
  <c r="Y134" i="7"/>
  <c r="X134" i="7"/>
  <c r="V134" i="7"/>
  <c r="U134" i="7"/>
  <c r="T134" i="7"/>
  <c r="Y133" i="7"/>
  <c r="X133" i="7"/>
  <c r="V133" i="7"/>
  <c r="U133" i="7"/>
  <c r="T133" i="7"/>
  <c r="Y132" i="7"/>
  <c r="X132" i="7"/>
  <c r="V132" i="7"/>
  <c r="U132" i="7"/>
  <c r="T132" i="7"/>
  <c r="Y131" i="7"/>
  <c r="X131" i="7"/>
  <c r="U131" i="7"/>
  <c r="T131" i="7"/>
  <c r="Y130" i="7"/>
  <c r="X130" i="7"/>
  <c r="U130" i="7"/>
  <c r="T130" i="7"/>
  <c r="Y129" i="7"/>
  <c r="X129" i="7"/>
  <c r="V129" i="7"/>
  <c r="U129" i="7"/>
  <c r="T129" i="7"/>
  <c r="Y128" i="7"/>
  <c r="X128" i="7"/>
  <c r="V128" i="7"/>
  <c r="U128" i="7"/>
  <c r="T128" i="7"/>
  <c r="Y127" i="7"/>
  <c r="X127" i="7"/>
  <c r="U127" i="7"/>
  <c r="T127" i="7"/>
  <c r="Y126" i="7"/>
  <c r="X126" i="7"/>
  <c r="V126" i="7"/>
  <c r="U126" i="7"/>
  <c r="T126" i="7"/>
  <c r="Y125" i="7"/>
  <c r="X125" i="7"/>
  <c r="V125" i="7"/>
  <c r="U125" i="7"/>
  <c r="T125" i="7"/>
  <c r="Y124" i="7"/>
  <c r="X124" i="7"/>
  <c r="V124" i="7"/>
  <c r="U124" i="7"/>
  <c r="T124" i="7"/>
  <c r="Y123" i="7"/>
  <c r="X123" i="7"/>
  <c r="U123" i="7"/>
  <c r="T123" i="7"/>
  <c r="Y122" i="7"/>
  <c r="X122" i="7"/>
  <c r="U122" i="7"/>
  <c r="T122" i="7"/>
  <c r="Y121" i="7"/>
  <c r="X121" i="7"/>
  <c r="U121" i="7"/>
  <c r="T121" i="7"/>
  <c r="Y120" i="7"/>
  <c r="X120" i="7"/>
  <c r="U120" i="7"/>
  <c r="T120" i="7"/>
  <c r="Y119" i="7"/>
  <c r="X119" i="7"/>
  <c r="V119" i="7"/>
  <c r="U119" i="7"/>
  <c r="T119" i="7"/>
  <c r="Y118" i="7"/>
  <c r="X118" i="7"/>
  <c r="U118" i="7"/>
  <c r="T118" i="7"/>
  <c r="Y117" i="7"/>
  <c r="X117" i="7"/>
  <c r="V117" i="7"/>
  <c r="U117" i="7"/>
  <c r="T117" i="7"/>
  <c r="Y116" i="7"/>
  <c r="X116" i="7"/>
  <c r="U116" i="7"/>
  <c r="T116" i="7"/>
  <c r="Y115" i="7"/>
  <c r="X115" i="7"/>
  <c r="V115" i="7"/>
  <c r="U115" i="7"/>
  <c r="T115" i="7"/>
  <c r="Y114" i="7"/>
  <c r="X114" i="7"/>
  <c r="U114" i="7"/>
  <c r="T114" i="7"/>
  <c r="Y113" i="7"/>
  <c r="X113" i="7"/>
  <c r="V113" i="7"/>
  <c r="U113" i="7"/>
  <c r="T113" i="7"/>
  <c r="Y112" i="7"/>
  <c r="X112" i="7"/>
  <c r="V112" i="7"/>
  <c r="U112" i="7"/>
  <c r="T112" i="7"/>
  <c r="Y111" i="7"/>
  <c r="X111" i="7"/>
  <c r="V111" i="7"/>
  <c r="U111" i="7"/>
  <c r="T111" i="7"/>
  <c r="Y110" i="7"/>
  <c r="X110" i="7"/>
  <c r="U110" i="7"/>
  <c r="T110" i="7"/>
  <c r="Y109" i="7"/>
  <c r="X109" i="7"/>
  <c r="U109" i="7"/>
  <c r="T109" i="7"/>
  <c r="Y108" i="7"/>
  <c r="X108" i="7"/>
  <c r="V108" i="7"/>
  <c r="U108" i="7"/>
  <c r="T108" i="7"/>
  <c r="Y107" i="7"/>
  <c r="X107" i="7"/>
  <c r="V107" i="7"/>
  <c r="U107" i="7"/>
  <c r="T107" i="7"/>
  <c r="Y106" i="7"/>
  <c r="X106" i="7"/>
  <c r="U106" i="7"/>
  <c r="T106" i="7"/>
  <c r="Y105" i="7"/>
  <c r="X105" i="7"/>
  <c r="V105" i="7"/>
  <c r="U105" i="7"/>
  <c r="T105" i="7"/>
  <c r="Y104" i="7"/>
  <c r="X104" i="7"/>
  <c r="V104" i="7"/>
  <c r="U104" i="7"/>
  <c r="T104" i="7"/>
  <c r="Y103" i="7"/>
  <c r="X103" i="7"/>
  <c r="U103" i="7"/>
  <c r="T103" i="7"/>
  <c r="Y102" i="7"/>
  <c r="X102" i="7"/>
  <c r="U102" i="7"/>
  <c r="T102" i="7"/>
  <c r="Y101" i="7"/>
  <c r="X101" i="7"/>
  <c r="U101" i="7"/>
  <c r="T101" i="7"/>
  <c r="Y100" i="7"/>
  <c r="X100" i="7"/>
  <c r="U100" i="7"/>
  <c r="T100" i="7"/>
  <c r="Y99" i="7"/>
  <c r="X99" i="7"/>
  <c r="V99" i="7"/>
  <c r="U99" i="7"/>
  <c r="T99" i="7"/>
  <c r="Y98" i="7"/>
  <c r="X98" i="7"/>
  <c r="V98" i="7"/>
  <c r="U98" i="7"/>
  <c r="T98" i="7"/>
  <c r="Y97" i="7"/>
  <c r="X97" i="7"/>
  <c r="V97" i="7"/>
  <c r="U97" i="7"/>
  <c r="T97" i="7"/>
  <c r="Y96" i="7"/>
  <c r="X96" i="7"/>
  <c r="V96" i="7"/>
  <c r="U96" i="7"/>
  <c r="T96" i="7"/>
  <c r="Y95" i="7"/>
  <c r="X95" i="7"/>
  <c r="V95" i="7"/>
  <c r="U95" i="7"/>
  <c r="T95" i="7"/>
  <c r="Y94" i="7"/>
  <c r="X94" i="7"/>
  <c r="V94" i="7"/>
  <c r="U94" i="7"/>
  <c r="T94" i="7"/>
  <c r="Y93" i="7"/>
  <c r="X93" i="7"/>
  <c r="V93" i="7"/>
  <c r="U93" i="7"/>
  <c r="T93" i="7"/>
  <c r="Y92" i="7"/>
  <c r="X92" i="7"/>
  <c r="V92" i="7"/>
  <c r="U92" i="7"/>
  <c r="T92" i="7"/>
  <c r="Y91" i="7"/>
  <c r="X91" i="7"/>
  <c r="V91" i="7"/>
  <c r="U91" i="7"/>
  <c r="T91" i="7"/>
  <c r="Y90" i="7"/>
  <c r="X90" i="7"/>
  <c r="U90" i="7"/>
  <c r="T90" i="7"/>
  <c r="Y89" i="7"/>
  <c r="X89" i="7"/>
  <c r="U89" i="7"/>
  <c r="T89" i="7"/>
  <c r="Y88" i="7"/>
  <c r="X88" i="7"/>
  <c r="V88" i="7"/>
  <c r="U88" i="7"/>
  <c r="T88" i="7"/>
  <c r="Y87" i="7"/>
  <c r="X87" i="7"/>
  <c r="V87" i="7"/>
  <c r="U87" i="7"/>
  <c r="T87" i="7"/>
  <c r="Y86" i="7"/>
  <c r="X86" i="7"/>
  <c r="U86" i="7"/>
  <c r="T86" i="7"/>
  <c r="Y85" i="7"/>
  <c r="X85" i="7"/>
  <c r="V85" i="7"/>
  <c r="U85" i="7"/>
  <c r="T85" i="7"/>
  <c r="Y84" i="7"/>
  <c r="X84" i="7"/>
  <c r="U84" i="7"/>
  <c r="T84" i="7"/>
  <c r="Y83" i="7"/>
  <c r="X83" i="7"/>
  <c r="V83" i="7"/>
  <c r="U83" i="7"/>
  <c r="T83" i="7"/>
  <c r="Y82" i="7"/>
  <c r="X82" i="7"/>
  <c r="V82" i="7"/>
  <c r="U82" i="7"/>
  <c r="T82" i="7"/>
  <c r="Y81" i="7"/>
  <c r="X81" i="7"/>
  <c r="V81" i="7"/>
  <c r="U81" i="7"/>
  <c r="T81" i="7"/>
  <c r="Y80" i="7"/>
  <c r="X80" i="7"/>
  <c r="U80" i="7"/>
  <c r="T80" i="7"/>
  <c r="Y79" i="7"/>
  <c r="X79" i="7"/>
  <c r="U79" i="7"/>
  <c r="T79" i="7"/>
  <c r="Y78" i="7"/>
  <c r="X78" i="7"/>
  <c r="V78" i="7"/>
  <c r="U78" i="7"/>
  <c r="T78" i="7"/>
  <c r="Y77" i="7"/>
  <c r="X77" i="7"/>
  <c r="V77" i="7"/>
  <c r="U77" i="7"/>
  <c r="T77" i="7"/>
  <c r="Y76" i="7"/>
  <c r="X76" i="7"/>
  <c r="V76" i="7"/>
  <c r="U76" i="7"/>
  <c r="T76" i="7"/>
  <c r="Y75" i="7"/>
  <c r="X75" i="7"/>
  <c r="V75" i="7"/>
  <c r="U75" i="7"/>
  <c r="T75" i="7"/>
  <c r="Y74" i="7"/>
  <c r="X74" i="7"/>
  <c r="V74" i="7"/>
  <c r="U74" i="7"/>
  <c r="T74" i="7"/>
  <c r="Y73" i="7"/>
  <c r="X73" i="7"/>
  <c r="V73" i="7"/>
  <c r="U73" i="7"/>
  <c r="T73" i="7"/>
  <c r="Y72" i="7"/>
  <c r="X72" i="7"/>
  <c r="U72" i="7"/>
  <c r="T72" i="7"/>
  <c r="Y71" i="7"/>
  <c r="X71" i="7"/>
  <c r="U71" i="7"/>
  <c r="T71" i="7"/>
  <c r="Y70" i="7"/>
  <c r="X70" i="7"/>
  <c r="V70" i="7"/>
  <c r="U70" i="7"/>
  <c r="T70" i="7"/>
  <c r="Y69" i="7"/>
  <c r="X69" i="7"/>
  <c r="U69" i="7"/>
  <c r="T69" i="7"/>
  <c r="Y68" i="7"/>
  <c r="X68" i="7"/>
  <c r="V68" i="7"/>
  <c r="U68" i="7"/>
  <c r="T68" i="7"/>
  <c r="Y67" i="7"/>
  <c r="X67" i="7"/>
  <c r="V67" i="7"/>
  <c r="U67" i="7"/>
  <c r="T67" i="7"/>
  <c r="Y66" i="7"/>
  <c r="X66" i="7"/>
  <c r="V66" i="7"/>
  <c r="U66" i="7"/>
  <c r="T66" i="7"/>
  <c r="Y65" i="7"/>
  <c r="X65" i="7"/>
  <c r="U65" i="7"/>
  <c r="T65" i="7"/>
  <c r="Y60" i="7"/>
  <c r="X60" i="7"/>
  <c r="V60" i="7"/>
  <c r="U60" i="7"/>
  <c r="T60" i="7"/>
  <c r="Y55" i="7"/>
  <c r="X55" i="7"/>
  <c r="V55" i="7"/>
  <c r="U55" i="7"/>
  <c r="T55" i="7"/>
  <c r="Y54" i="7"/>
  <c r="X54" i="7"/>
  <c r="V54" i="7"/>
  <c r="U54" i="7"/>
  <c r="T54" i="7"/>
  <c r="Y53" i="7"/>
  <c r="X53" i="7"/>
  <c r="V53" i="7"/>
  <c r="U53" i="7"/>
  <c r="T53" i="7"/>
  <c r="Y52" i="7"/>
  <c r="X52" i="7"/>
  <c r="V52" i="7"/>
  <c r="U52" i="7"/>
  <c r="T52" i="7"/>
  <c r="Y51" i="7"/>
  <c r="X51" i="7"/>
  <c r="V51" i="7"/>
  <c r="U51" i="7"/>
  <c r="T51" i="7"/>
  <c r="Y50" i="7"/>
  <c r="X50" i="7"/>
  <c r="U50" i="7"/>
  <c r="T50" i="7"/>
  <c r="Y49" i="7"/>
  <c r="X49" i="7"/>
  <c r="V49" i="7"/>
  <c r="U49" i="7"/>
  <c r="T49" i="7"/>
  <c r="Y48" i="7"/>
  <c r="X48" i="7"/>
  <c r="U48" i="7"/>
  <c r="T48" i="7"/>
  <c r="Y47" i="7"/>
  <c r="X47" i="7"/>
  <c r="V47" i="7"/>
  <c r="U47" i="7"/>
  <c r="T47" i="7"/>
  <c r="Y46" i="7"/>
  <c r="X46" i="7"/>
  <c r="V46" i="7"/>
  <c r="U46" i="7"/>
  <c r="T46" i="7"/>
  <c r="Y45" i="7"/>
  <c r="X45" i="7"/>
  <c r="V45" i="7"/>
  <c r="U45" i="7"/>
  <c r="T45" i="7"/>
  <c r="Y44" i="7"/>
  <c r="X44" i="7"/>
  <c r="V44" i="7"/>
  <c r="U44" i="7"/>
  <c r="T44" i="7"/>
  <c r="Y43" i="7"/>
  <c r="X43" i="7"/>
  <c r="V43" i="7"/>
  <c r="U43" i="7"/>
  <c r="T43" i="7"/>
  <c r="Y42" i="7"/>
  <c r="X42" i="7"/>
  <c r="U42" i="7"/>
  <c r="T42" i="7"/>
  <c r="Y41" i="7"/>
  <c r="X41" i="7"/>
  <c r="V41" i="7"/>
  <c r="U41" i="7"/>
  <c r="T41" i="7"/>
  <c r="Y40" i="7"/>
  <c r="X40" i="7"/>
  <c r="V40" i="7"/>
  <c r="U40" i="7"/>
  <c r="T40" i="7"/>
  <c r="Y39" i="7"/>
  <c r="X39" i="7"/>
  <c r="V39" i="7"/>
  <c r="U39" i="7"/>
  <c r="T39" i="7"/>
  <c r="Y38" i="7"/>
  <c r="X38" i="7"/>
  <c r="V38" i="7"/>
  <c r="U38" i="7"/>
  <c r="T38" i="7"/>
  <c r="Y37" i="7"/>
  <c r="X37" i="7"/>
  <c r="U37" i="7"/>
  <c r="T37" i="7"/>
  <c r="Y36" i="7"/>
  <c r="X36" i="7"/>
  <c r="V36" i="7"/>
  <c r="U36" i="7"/>
  <c r="T36" i="7"/>
  <c r="Y35" i="7"/>
  <c r="X35" i="7"/>
  <c r="V35" i="7"/>
  <c r="U35" i="7"/>
  <c r="T35" i="7"/>
  <c r="Y34" i="7"/>
  <c r="X34" i="7"/>
  <c r="U34" i="7"/>
  <c r="T34" i="7"/>
  <c r="W9" i="7"/>
  <c r="W8" i="7"/>
  <c r="W7" i="7"/>
  <c r="W6" i="7"/>
  <c r="W5" i="7"/>
  <c r="V7" i="7" l="1"/>
  <c r="Y8" i="7"/>
  <c r="V5" i="7"/>
  <c r="X5" i="7"/>
  <c r="X6" i="7"/>
  <c r="U5" i="7"/>
  <c r="T5" i="7"/>
  <c r="Y5" i="7"/>
  <c r="T6" i="7"/>
  <c r="X7" i="7"/>
  <c r="Y7" i="7"/>
  <c r="U6" i="7"/>
  <c r="Y6" i="7"/>
  <c r="V6" i="7"/>
  <c r="U8" i="7"/>
  <c r="U9" i="7"/>
  <c r="T8" i="7"/>
  <c r="Y9" i="7"/>
  <c r="X8" i="7"/>
  <c r="V9" i="7"/>
  <c r="V8" i="7"/>
  <c r="T9" i="7"/>
  <c r="X9" i="7"/>
</calcChain>
</file>

<file path=xl/sharedStrings.xml><?xml version="1.0" encoding="utf-8"?>
<sst xmlns="http://schemas.openxmlformats.org/spreadsheetml/2006/main" count="17663" uniqueCount="2010">
  <si>
    <t>historico</t>
  </si>
  <si>
    <t>Fuente Datos/Indicador</t>
  </si>
  <si>
    <t>Tipo empresa</t>
  </si>
  <si>
    <t>Tamaño Muestra</t>
  </si>
  <si>
    <t>Formula</t>
  </si>
  <si>
    <t>Indicadores Financieros</t>
  </si>
  <si>
    <t>Indicadores Organizacionales</t>
  </si>
  <si>
    <t>Indice de Liquidez</t>
  </si>
  <si>
    <t>Indice de Endeudamiento</t>
  </si>
  <si>
    <t>Razón de Cobertura de Intereses</t>
  </si>
  <si>
    <t>Capital de trabajo</t>
  </si>
  <si>
    <t>Rentabilidad del Patrimonio</t>
  </si>
  <si>
    <t>Rentabilidad del Activo</t>
  </si>
  <si>
    <t>Super Sociedades</t>
  </si>
  <si>
    <t>Plenas Ind.          Plenas Sep.        Pymes Ind.       Pymes Sep</t>
  </si>
  <si>
    <t xml:space="preserve">Total empresas (866)  +  31     </t>
  </si>
  <si>
    <t>Desviación Estandar</t>
  </si>
  <si>
    <t>Promedio</t>
  </si>
  <si>
    <t>Mediana</t>
  </si>
  <si>
    <t>Menor Valor</t>
  </si>
  <si>
    <t>Mayor Valor</t>
  </si>
  <si>
    <t>Punto de entrada</t>
  </si>
  <si>
    <t>Formulario</t>
  </si>
  <si>
    <t>NIT</t>
  </si>
  <si>
    <t>Fecha de Corte</t>
  </si>
  <si>
    <t>Razón social de la sociedad</t>
  </si>
  <si>
    <t>Clasificación Industrial Internacional Uniforme Versión 4 A.C (CIIU)</t>
  </si>
  <si>
    <t>Tipo societario</t>
  </si>
  <si>
    <t>Dirección de notificación judicial registrada en Cámara de Comercio</t>
  </si>
  <si>
    <t>Departamento de la dirección del domicilio</t>
  </si>
  <si>
    <t>Ciudad de la dirección del domicilio</t>
  </si>
  <si>
    <t>Periodo</t>
  </si>
  <si>
    <t>Activos corrientes totales (CurrentAssets)</t>
  </si>
  <si>
    <t>Total de activos (Assets)</t>
  </si>
  <si>
    <t>Pasivos corrientes totales (CurrentLiabilities)</t>
  </si>
  <si>
    <t>Total pasivos (Liabilities)</t>
  </si>
  <si>
    <t>Patrimonio total (Equity)</t>
  </si>
  <si>
    <t>Ganancia (pérdida) por actividades de operación (ProfitLossFromOperatingActivities)</t>
  </si>
  <si>
    <t>Costos financieros (FinanceCosts)</t>
  </si>
  <si>
    <t>SOCIEDAD ANDINA DE IMPORTACIONE13:E35ES Y REPUESTOS LTDA SADIREP</t>
  </si>
  <si>
    <t>EMPRESA OFERENTE PROCESO 2025</t>
  </si>
  <si>
    <t>AS ANALYTICAL S.A.S - 50%</t>
  </si>
  <si>
    <t>DISTRIBUIDORA Y COMERCIALIZADORA DIZAR LTDA - 50%</t>
  </si>
  <si>
    <t>DISPROQUILAB LTDA - 65%</t>
  </si>
  <si>
    <t>INVERSIONES JIMSA SAS - 35%</t>
  </si>
  <si>
    <t>YEQUIM SAS</t>
  </si>
  <si>
    <t>AQUALAB SAS</t>
  </si>
  <si>
    <t>Vidcol SAS</t>
  </si>
  <si>
    <t>Quimmec</t>
  </si>
  <si>
    <t>Avántika Colombia SAS</t>
  </si>
  <si>
    <t>MEDIMALCO SAS</t>
  </si>
  <si>
    <t>BIOCELL</t>
  </si>
  <si>
    <t>MAXICAL SAS</t>
  </si>
  <si>
    <t>ADEQUIM SAS - 50%</t>
  </si>
  <si>
    <t>EXPERTQUIM SAS - 50%</t>
  </si>
  <si>
    <t>EQUIPOS Y LABORATORIO DE COLOMBIA S.A.S. - 50%</t>
  </si>
  <si>
    <t>DIDACTICOS Y LIBROS DIDACLIBROS LTDA. - 50%</t>
  </si>
  <si>
    <t>GENPRODUCTS COMPANY SAS</t>
  </si>
  <si>
    <t>QUIMICOS Y REACTIVOS SAS - QUIMIREL</t>
  </si>
  <si>
    <t>Scientific Products SAS</t>
  </si>
  <si>
    <t>FILTRACION Y ANALISIS S.A.S. - FILA</t>
  </si>
  <si>
    <t>NORQUIMICOS LTDA</t>
  </si>
  <si>
    <t>Biopruebas Ltda</t>
  </si>
  <si>
    <t>EMPRESA COTIZANTE 2026</t>
  </si>
  <si>
    <t>Innovación Tecnológica SAS - Innovatek</t>
  </si>
  <si>
    <t>MYCLAB SAS</t>
  </si>
  <si>
    <t>INSTRUMENTACIÓN Y SOLUCIONES PARA LABORATORIO - INSOLAB SAS</t>
  </si>
  <si>
    <t>QUIMITRONICA SAS</t>
  </si>
  <si>
    <t>SANITAS SAS</t>
  </si>
  <si>
    <t>ADN INTERNACIONAL SAS</t>
  </si>
  <si>
    <t>AM ASESORIA Y MENTENIMIENTO LTDA</t>
  </si>
  <si>
    <t xml:space="preserve">CASA CIENTIFICA BLANCO &amp; COMPAÑÍA </t>
  </si>
  <si>
    <t>Plenas-Individuales</t>
  </si>
  <si>
    <t>Estado de situación financiera, corriente/no corriente</t>
  </si>
  <si>
    <t>2024-12-31</t>
  </si>
  <si>
    <t>COMERCIALIZADORA  MARDEN LTDA</t>
  </si>
  <si>
    <t>G4669 - Comercio al por mayor de otros productos n.c.p.</t>
  </si>
  <si>
    <t>03. SOCIEDAD LIMITADA</t>
  </si>
  <si>
    <t>CR 28 29 60</t>
  </si>
  <si>
    <t>VALLE</t>
  </si>
  <si>
    <t>PALMIRA-VALLE</t>
  </si>
  <si>
    <t>Periodo Actual</t>
  </si>
  <si>
    <t>SYMRISE LTDA</t>
  </si>
  <si>
    <t>C2029 - Fabricación de otros productos químicos n.c.p.</t>
  </si>
  <si>
    <t>CR 58 9-54</t>
  </si>
  <si>
    <t>BOGOTA D.C.</t>
  </si>
  <si>
    <t>HB FULLER COLOMBIA SAS</t>
  </si>
  <si>
    <t>08. SOCIEDAD POR ACCIONES SIMPLIFICADA SAS</t>
  </si>
  <si>
    <t>CENTRO CIUDAD KARGA RIONEGRO FASE II 300 MTS GLORIETAAEROPUERTO JMC VIA GUARNE</t>
  </si>
  <si>
    <t>ANTIOQUIA</t>
  </si>
  <si>
    <t>RIONEGRO-ANTIOQUIA</t>
  </si>
  <si>
    <t>STEPAN COLOMBIA SAS</t>
  </si>
  <si>
    <t>C2011 - Fabricación de sustancias y productos químicos básicos</t>
  </si>
  <si>
    <t>CL 98 9A 21</t>
  </si>
  <si>
    <t>KAMEX INTERNATIONAL SAS</t>
  </si>
  <si>
    <t>C3250 - Fabricación de instrumentos, aparatos y materiales médicos y odontológicos (incluido mobiliario)</t>
  </si>
  <si>
    <t>VTE CAJICA LOTE 2 VEREDA CALAHORRA</t>
  </si>
  <si>
    <t>CUNDINAMARCA</t>
  </si>
  <si>
    <t>CAJICA-CUNDINAMARCA</t>
  </si>
  <si>
    <t>IDT ELECTRIC LTDA</t>
  </si>
  <si>
    <t>CLL 36 24 23</t>
  </si>
  <si>
    <t>PROCLIN PHARMA SA</t>
  </si>
  <si>
    <t>G4645 - Comercio al por mayor de productos farmacéuticos, medicinales, cosméticos y de tocador</t>
  </si>
  <si>
    <t>01. SOCIEDAD ANÓNIMA</t>
  </si>
  <si>
    <t>CRA 68 D 98 A 73</t>
  </si>
  <si>
    <t>LABORATORIOS RICHMOND COLOMBIA S.A.S</t>
  </si>
  <si>
    <t>CL 100 19A 50 P 9 ED INTENATIONAL TOWECL 100 19A 50 P 9 ED INTENATIONAL TOWER</t>
  </si>
  <si>
    <t>ADIUM S.A.S</t>
  </si>
  <si>
    <t>CRA. 16 NO. 85-96</t>
  </si>
  <si>
    <t>C.I.IMPORTEX S.A.</t>
  </si>
  <si>
    <t>CRA 16A 78  11 OF.501</t>
  </si>
  <si>
    <t>FONANDES SAS</t>
  </si>
  <si>
    <t>LT BELLAVISTA VEREDA CANAVITA ENTRADA COLPAPEL</t>
  </si>
  <si>
    <t>SOPO-CUNDINAMARCA</t>
  </si>
  <si>
    <t>ASESORES BIOCIENTIFICOS ASOCIADOS S.A.S.</t>
  </si>
  <si>
    <t>CR 58 9-40</t>
  </si>
  <si>
    <t>MEDELLIN-ANTIOQUIA</t>
  </si>
  <si>
    <t>PERFUMES Y COSMETICOS INTERNACIONALES PERCOINT S.A</t>
  </si>
  <si>
    <t>CL 100 8A 49 TR B OF 1008</t>
  </si>
  <si>
    <t>ORTOMAC S.A.S.</t>
  </si>
  <si>
    <t>CR 52 79 73</t>
  </si>
  <si>
    <t>LABORATORIOS BAGO DE COLOMBIA SAS</t>
  </si>
  <si>
    <t>CL 4 2 ESTE 00 PAR K2 BG 12</t>
  </si>
  <si>
    <t>CHIA-CUNDINAMARCA</t>
  </si>
  <si>
    <t>TETRA PAK LTDA BIC</t>
  </si>
  <si>
    <t>CRA 11A 94-25/45 PISO 6</t>
  </si>
  <si>
    <t>SIMONIZ SA</t>
  </si>
  <si>
    <t>AVENIDA TRONCAL DE OCCIDENTE Nº 14E &amp; 15E - 79 BODEGAS D-4 D-7 D-8 Y D-9 MILANO 1 - CENTRO INDUSTRIAL Y LOGISTICO</t>
  </si>
  <si>
    <t>MOSQUERA-CUNDINAMARCA</t>
  </si>
  <si>
    <t>PERCOS SA</t>
  </si>
  <si>
    <t>KR 19 A 90 13 PISO 9</t>
  </si>
  <si>
    <t>NUTRESOL SAS</t>
  </si>
  <si>
    <t>PARQUIAMERICA ZONA INDUSTRIAL MAMONAL KM 6 LOTE 9 MANZANA C CARTAGENA, BOLIVAR , COLOMBIA</t>
  </si>
  <si>
    <t>BOLIVAR</t>
  </si>
  <si>
    <t>CARTAGENA-BOLIVAR</t>
  </si>
  <si>
    <t>ILKO ARCOASEO SAS</t>
  </si>
  <si>
    <t>CL 9 40 105</t>
  </si>
  <si>
    <t>CALI-VALLE</t>
  </si>
  <si>
    <t>FAES FARMA COLOMBIA SAS</t>
  </si>
  <si>
    <t>Av. Cra 7 # 155 C 20 - 30 | North Point Torre E Piso 36</t>
  </si>
  <si>
    <t>DANFOSS S.A.S</t>
  </si>
  <si>
    <t>CL 84A N.12-18 OFC 305</t>
  </si>
  <si>
    <t>AMAREY NOVA MEDICAL S A</t>
  </si>
  <si>
    <t>CRA 7 99 53 TORRE 2 PISO 19 -20</t>
  </si>
  <si>
    <t>BIOTOSCANA FARMA S.A.</t>
  </si>
  <si>
    <t>Avenida Carrera 45 108 27 TORRE 3 OFICINA 1901</t>
  </si>
  <si>
    <t>VYGON COLOMBIA S.A.S.</t>
  </si>
  <si>
    <t>Calle 79 N° 74 - 29</t>
  </si>
  <si>
    <t>ATLANTICO</t>
  </si>
  <si>
    <t>BARRANQUILLA-ATLANTICO</t>
  </si>
  <si>
    <t>CI PROCAPS S.A</t>
  </si>
  <si>
    <t>CL 80 78B 2021</t>
  </si>
  <si>
    <t>ABBOTT RAPID DIAGNOSTICS COLOMBIA S.A.S</t>
  </si>
  <si>
    <t>Cl 110 No. 9 -25 Of 501</t>
  </si>
  <si>
    <t>INDUSERVI SAS</t>
  </si>
  <si>
    <t>CALLE 13A 100 35 OF 611</t>
  </si>
  <si>
    <t>MANE SUCURSAL COLOMBIA</t>
  </si>
  <si>
    <t>02. SUCURSAL EXTRANJERA</t>
  </si>
  <si>
    <t>AUT MEDELLIN BOGOTA VIA AEROPUERTO KM 1.2 PARUQE INDUSTRIAL  ELITE MZ 14</t>
  </si>
  <si>
    <t>GUARNE-ANTIOQUIA</t>
  </si>
  <si>
    <t>COMERCIALIZADORA INTERNACIONAL TZF S.A.S.</t>
  </si>
  <si>
    <t>Recta Cali - Palmira, Km. 18, Vereda La Herradura</t>
  </si>
  <si>
    <t>QUIMICOS DEL CAUCA SAS</t>
  </si>
  <si>
    <t>CR 100 NRO. 16 20 OF 603</t>
  </si>
  <si>
    <t>GENFAR SA</t>
  </si>
  <si>
    <t>AK 68 17 64</t>
  </si>
  <si>
    <t>COLNOTEX SAS</t>
  </si>
  <si>
    <t>CRA 2 N 48 07</t>
  </si>
  <si>
    <t>SOACHA-CUNDINAMARCA</t>
  </si>
  <si>
    <t>GALDERMA DE COLOMBIA SAGALDERMA DE COLOMBIA SA</t>
  </si>
  <si>
    <t>CL 127A 53A 45 T3 OF 3002</t>
  </si>
  <si>
    <t>GlaxoSmithKline Colombia S.A.</t>
  </si>
  <si>
    <t>Av. Calle 116 N. 7-15 Interior 2 Oficina 601A Bogotá D.C.</t>
  </si>
  <si>
    <t>MERCK SHARP &amp; DOHME SALUD ANIMAL COLOMBIA S. A. S</t>
  </si>
  <si>
    <t>CALLE 127 A 53 A 45 T 3 P 8</t>
  </si>
  <si>
    <t>ROCKWELL AUTOMATION COLOMBIA S.A</t>
  </si>
  <si>
    <t>CRA 7 156 78 TO 2 PISO 19 Y 20</t>
  </si>
  <si>
    <t>ORIFLAME DE COLOMBIA S.A</t>
  </si>
  <si>
    <t>CALLE 125 N 21A 27 OFC 201</t>
  </si>
  <si>
    <t>BIOMERIEUX COLOMBIA SAS</t>
  </si>
  <si>
    <t>CR 9A #99-02 OF 706</t>
  </si>
  <si>
    <t>QUIMIOLAB SAS</t>
  </si>
  <si>
    <t>CL 77 28B 13</t>
  </si>
  <si>
    <t>NATURA COMESTICOS LTDA</t>
  </si>
  <si>
    <t>Cra. 19 No 100 - 45 Piso 3</t>
  </si>
  <si>
    <t>DISTRIBUCIONES JO SOCIEDAD POR ACCIONESSIMPLIFICADA</t>
  </si>
  <si>
    <t>CR 13 10 85 OFICINA 901</t>
  </si>
  <si>
    <t>HEEL COLOMBIA LTDA</t>
  </si>
  <si>
    <t>AV CR 19 105 52 PISO 6</t>
  </si>
  <si>
    <t>LIPESA COLOMBIA SAS</t>
  </si>
  <si>
    <t>Carretera Central Bogota-TunjaFrente A Bavaria Km 21</t>
  </si>
  <si>
    <t>TOCANCIPA-CUNDINAMARCA</t>
  </si>
  <si>
    <t>BOSTON SCIENTIFIC COLOMBIA LIMITADA</t>
  </si>
  <si>
    <t>CALLE 113 7 45 TORRE B OF 713</t>
  </si>
  <si>
    <t>ASTRAZENECA COLOMBIA S.A.S</t>
  </si>
  <si>
    <t>Edificio Naos Av Carrera 9 #101-67 Piso 6 oficina 601</t>
  </si>
  <si>
    <t>SEALED AIR COLOMBIA LTDA</t>
  </si>
  <si>
    <t>CALLE 17A No 69B-19</t>
  </si>
  <si>
    <t>ALFA TRADING SAS</t>
  </si>
  <si>
    <t>CL 23 116 31 BG 1</t>
  </si>
  <si>
    <t>AGFA GEVAERT COLOMBIA SAS</t>
  </si>
  <si>
    <t>cra 68D No 25B 86 OF 906</t>
  </si>
  <si>
    <t>Coca-Cola Bebidas de Colombia</t>
  </si>
  <si>
    <t>Av carrera 45 103-60  piso 8</t>
  </si>
  <si>
    <t>Johnson Controls Colombia  Limitada</t>
  </si>
  <si>
    <t>Avda Calle 19 # 95-20  Torre Sigma Of 1501-1401</t>
  </si>
  <si>
    <t>PROTEX SAS</t>
  </si>
  <si>
    <t>PAR INDUST. SAN JOSE BG 10 Y 11 MZ C KM 4 VIA FUNZA SIBERIA</t>
  </si>
  <si>
    <t>FUNZA-CUNDINAMARCA</t>
  </si>
  <si>
    <t>MEDIHUMANA COLOMBIA SA</t>
  </si>
  <si>
    <t>CL 90 19A 49 OFICINA 706</t>
  </si>
  <si>
    <t>HARMEX S.A.</t>
  </si>
  <si>
    <t>PARQUE INDUSTRIAL ACROPOLIS B9</t>
  </si>
  <si>
    <t>BLAU FARMACÉUTICA COLOMBIA S.A.S</t>
  </si>
  <si>
    <t>CL 110 9 25 OF 810</t>
  </si>
  <si>
    <t>TERUMO BCT COLOMBIA SA</t>
  </si>
  <si>
    <t>AK 15 88 64 OF 702</t>
  </si>
  <si>
    <t>GRUNENTHAL COLOMBIANA SA</t>
  </si>
  <si>
    <t>CL 93 16 20</t>
  </si>
  <si>
    <t>GIVAUDAN COLOMBIA SAS</t>
  </si>
  <si>
    <t>Cra 98 25G 40</t>
  </si>
  <si>
    <t>Oben Distribuidora Colombia Ltda</t>
  </si>
  <si>
    <t>Aut. Bogotá - Medellín Km 7 BG E 143 A 1</t>
  </si>
  <si>
    <t>DSM NUTRITIONAL PRODUCTS COLOMBIA SA</t>
  </si>
  <si>
    <t>PARQUE INDUSTRIAL TIBITOC LOTE 41B Y 42B</t>
  </si>
  <si>
    <t>ITW COLOMBIA S.A.S.</t>
  </si>
  <si>
    <t>PARQUE INDUSTRIAL ROBLES V BODEGA 7 VEREDA CANAVITA</t>
  </si>
  <si>
    <t>PISA FARMACEUTICA DE COLOMBIA SA</t>
  </si>
  <si>
    <t>AV CRA 19 95 20 OF 1202</t>
  </si>
  <si>
    <t>PINT PHARMA COLOMBIA SAS</t>
  </si>
  <si>
    <t>CARRERA 13 # 85-39 OF 306</t>
  </si>
  <si>
    <t>SPERLING SA</t>
  </si>
  <si>
    <t>KM  8 5  AUTO MEDELLIN  PARQUE IND MORELIA BG 22</t>
  </si>
  <si>
    <t>TENJO-CUNDINAMARCA</t>
  </si>
  <si>
    <t>MERCK S.A</t>
  </si>
  <si>
    <t>AK 9 101 67 P5 OF 501A</t>
  </si>
  <si>
    <t>BOEHRINGER INGELHEIM SA</t>
  </si>
  <si>
    <t>CL 116 7 15 P 14 OF 1401</t>
  </si>
  <si>
    <t>SIKA COLOMBIA SAS</t>
  </si>
  <si>
    <t>VEREDA CANAVITA KM 20.5 AUTONORTE</t>
  </si>
  <si>
    <t>WEST PHARMACEUTICAL SERVICES COLOMBIA SAS</t>
  </si>
  <si>
    <t>Parque industrial GranSabana Bodega M33</t>
  </si>
  <si>
    <t>Lucta Grancolombiana SAS</t>
  </si>
  <si>
    <t>VIA AUTODROMO KM 2</t>
  </si>
  <si>
    <t>MERCK SHARP &amp; DOHME COLOMBIA S.A.S.</t>
  </si>
  <si>
    <t xml:space="preserve">CALLE 127A NO. 53A-45 TORRE 3 PISO  8  </t>
  </si>
  <si>
    <t>Bristol Myers Squibb de Colombia SA</t>
  </si>
  <si>
    <t>Carrera 7 No. 71 -21 Avenida Chile Bogotá. Edificio Regus Piso 13.Oficina 16</t>
  </si>
  <si>
    <t>UNILEVER ANDINA COLOMBIA LTDA</t>
  </si>
  <si>
    <t>AVENIDA CARRERA 45 # 108 - 27 Torre 3, Piso 5 y 6</t>
  </si>
  <si>
    <t>NOVARTIS DE COLOMBIA S.A.</t>
  </si>
  <si>
    <t>CALLE 93B 16 - 31</t>
  </si>
  <si>
    <t>3M COLOMBIA S.A.</t>
  </si>
  <si>
    <t>AV. EL DORADO No. 75-93</t>
  </si>
  <si>
    <t>PRODUCTOS ROCHE S.A.</t>
  </si>
  <si>
    <t>CR 14 93 - 68 P.6 y 7 Ed Cortezza 93</t>
  </si>
  <si>
    <t>QUIMICA INTERNACIONAL  S.A. QUINTAL S.A.</t>
  </si>
  <si>
    <t>VIA 40 77B 20</t>
  </si>
  <si>
    <t>MESSER COLOMBIA S.A.</t>
  </si>
  <si>
    <t>CRA 68 11 51</t>
  </si>
  <si>
    <t>PHILIPS COLOMBIANA S.A.S</t>
  </si>
  <si>
    <t>Calle 127 A No. 53A-45Centro Empresarial Colpatria Torre 3,Piso 3, Oficina 3003.</t>
  </si>
  <si>
    <t>CARBOQUIMICA S.A.S.</t>
  </si>
  <si>
    <t>Carrera 14 No. 94 – 81 Piso No. 5</t>
  </si>
  <si>
    <t>Pegatex Artecola SAS</t>
  </si>
  <si>
    <t>CALLE 2 NO 18 - 93 MZ P1 PARQUE INDUSTRAL SAN JORGE VIA MOSQUERA-MADRID</t>
  </si>
  <si>
    <t>FARMA DE COLOMBIA SAS</t>
  </si>
  <si>
    <t>Carrera 14 No. 94-65 Piso 5</t>
  </si>
  <si>
    <t>AJOVECO SAS</t>
  </si>
  <si>
    <t>Avenida Calle 100 13 76 Oficina 301</t>
  </si>
  <si>
    <t>GASES INDUSTRIALES DE COLOMBIA S.A CRYOGAS S.A.</t>
  </si>
  <si>
    <t>CL 26 SUR No 48 41 P 7 OF 701</t>
  </si>
  <si>
    <t>ENVIGADO-ANTIOQUIA</t>
  </si>
  <si>
    <t>LABORATORIOS ALCON DE COLOMBIA SA</t>
  </si>
  <si>
    <t>CALLE 93 16 31 PISO 6</t>
  </si>
  <si>
    <t>BECTON DICKINSON DE COLOMBIA LTDA</t>
  </si>
  <si>
    <t>Calle 97 No. 23 - 60 Of 901, 902, 903 Y 904 Piso 9, Edificio Torre</t>
  </si>
  <si>
    <t>INTERNATIONAL FLAVORS AND FRAGRANCES COLOMBIA SAS</t>
  </si>
  <si>
    <t>Carrera 85 D # 46 A - 96 Piso 5 Edificio Megaport</t>
  </si>
  <si>
    <t>FIRMENICH S.A.</t>
  </si>
  <si>
    <t>Avenida el dorado  No 98 43</t>
  </si>
  <si>
    <t>CHAMPIONX DE COLOMBIA LTDA</t>
  </si>
  <si>
    <t>AV CRA 9 115 06</t>
  </si>
  <si>
    <t>MANUFACTURAS SILICEAS SAS</t>
  </si>
  <si>
    <t>CALLE 3 7 40</t>
  </si>
  <si>
    <t>INTERAMERICANA DE PRODUCTOS QUIMICOS S.A.S</t>
  </si>
  <si>
    <t>Calle 19 A 43 B 41</t>
  </si>
  <si>
    <t>PFIZER SAS</t>
  </si>
  <si>
    <t>AVENIDA SUBA No. 95 66 AVENIDA SUBA No. 95 66  AVENIDA SUBA No. 95 66 AVENIDA SUBA No. 95 66</t>
  </si>
  <si>
    <t>SERVIOPTICA SAS</t>
  </si>
  <si>
    <t>CALLE 75A 20C55</t>
  </si>
  <si>
    <t>PREFLEX SAS</t>
  </si>
  <si>
    <t>CRA 2 56 45</t>
  </si>
  <si>
    <t>PRODUCTORA DE AROMAS Y FRAGANCIAS S.A.S.</t>
  </si>
  <si>
    <t>CRA 46 20 A 90</t>
  </si>
  <si>
    <t>VIRBAC COLOMBIA LTDA</t>
  </si>
  <si>
    <t>CRA 54 76 20</t>
  </si>
  <si>
    <t>PRODUCTOS CONDOR SAS</t>
  </si>
  <si>
    <t>CRA 68B No 15 - 55</t>
  </si>
  <si>
    <t>DISORTHO S.A.S.</t>
  </si>
  <si>
    <t>CALLE 84 19A - 20</t>
  </si>
  <si>
    <t>COMERCIALIZADORA BOGOTANA S.A.S</t>
  </si>
  <si>
    <t>CR 77 H 59 A 48 SUR BRR BOSA LA ESTACION</t>
  </si>
  <si>
    <t>JANSSEN CILAG SA</t>
  </si>
  <si>
    <t>CALLE 26 69 76 TORRE2 PISO 7</t>
  </si>
  <si>
    <t>RYMCO S.A.</t>
  </si>
  <si>
    <t>CALLE 80 78B 51</t>
  </si>
  <si>
    <t>UNIDROGAS S.A.S.</t>
  </si>
  <si>
    <t>KM 3-981 M VIA RIO FRIO ZFS MZ BG 6</t>
  </si>
  <si>
    <t>SANTANDER</t>
  </si>
  <si>
    <t>FLORIDABLANCA-SANTANDER</t>
  </si>
  <si>
    <t>NETAFIM COLOMBIA S.A.S.</t>
  </si>
  <si>
    <t>CALLE. 15 NRO. 27A - 67 ZONA INDUSTRIAL PARQUE INSDUTRIAL VALLE MIO</t>
  </si>
  <si>
    <t>YUMBO-VALLE</t>
  </si>
  <si>
    <t>ELI LILLY INTERAMERICA INC</t>
  </si>
  <si>
    <t>DG 92 # 17 A 42 P6</t>
  </si>
  <si>
    <t>PROTECNICA INGENIERIA SAS</t>
  </si>
  <si>
    <t>CR 34 13 150 ARROYOHONDO</t>
  </si>
  <si>
    <t>MCM COMPANY S.A.S.</t>
  </si>
  <si>
    <t>CALLE 19 A # 43 B 41</t>
  </si>
  <si>
    <t>Amtex SAS</t>
  </si>
  <si>
    <t>Carrera 51 N° 13 66</t>
  </si>
  <si>
    <t>VIBRANTZ COLOMBIA S.A.S</t>
  </si>
  <si>
    <t>CRA 46 N 52 82 PISO 9</t>
  </si>
  <si>
    <t>GIRARDOTA-ANTIOQUIA</t>
  </si>
  <si>
    <t>SEALCO SA</t>
  </si>
  <si>
    <t>AVENIDA 37B 38A 12</t>
  </si>
  <si>
    <t>ITAGUI-ANTIOQUIA</t>
  </si>
  <si>
    <t>RONELLY SAS</t>
  </si>
  <si>
    <t>Cra 49 No. 46A Sur 25</t>
  </si>
  <si>
    <t>AVERY DENNISON COLOMBIA SAS</t>
  </si>
  <si>
    <t>CALLE 48 SUR 49 30</t>
  </si>
  <si>
    <t>Suministradora de Papel S.A.S. En Concordato</t>
  </si>
  <si>
    <t>Carrera 21 No. 10 - 300</t>
  </si>
  <si>
    <t>CHRYSAL COLOMBIA S.A</t>
  </si>
  <si>
    <t xml:space="preserve">CR 106 15 25 MZ 9 BD 21 </t>
  </si>
  <si>
    <t>AXON PHARMA SAS</t>
  </si>
  <si>
    <t>Calle 97 11 B 17 Oficina 401</t>
  </si>
  <si>
    <t>BIO D S.A. USUARIO OPERADOR DE ZONA FRANCA</t>
  </si>
  <si>
    <t>TERMINAL DE COMBUSTIBLES DE LA SABANA MANSILLA</t>
  </si>
  <si>
    <t>FACATATIVA-CUNDINAMARCA</t>
  </si>
  <si>
    <t>ARTHROMEDS SAS</t>
  </si>
  <si>
    <t>CRA 35 4A 36</t>
  </si>
  <si>
    <t>LABORATORIOS SOPHIA DE COLOMBIA LTDA</t>
  </si>
  <si>
    <t>CL 98 9A 41 OF 507-508</t>
  </si>
  <si>
    <t>ECODIESEL COLOMBIA SA</t>
  </si>
  <si>
    <t>CR 31 51- 74 OF 1201 EDF TORRE MARDEL</t>
  </si>
  <si>
    <t>BARRANCABERMEJA-SANTANDER</t>
  </si>
  <si>
    <t>AMPACET COLOMBIA SAS</t>
  </si>
  <si>
    <t>CL 72 A 6 44 OF 1102</t>
  </si>
  <si>
    <t>xDESTILERIA RIOPAILA SAS</t>
  </si>
  <si>
    <t>PLANTA RIOPAILA -LA PAILA</t>
  </si>
  <si>
    <t>ZARZAL-VALLE</t>
  </si>
  <si>
    <t>STENDHAL COLOMBIA SAS</t>
  </si>
  <si>
    <t>Calle 100 No. 8A - 55 Torre C oficina 503</t>
  </si>
  <si>
    <t>CORPORACION MULTIVAC S.A.S</t>
  </si>
  <si>
    <t>CR 98 25G 10 BOD 11</t>
  </si>
  <si>
    <t>DISTRIBUIDORA SICMAFARMA SAS</t>
  </si>
  <si>
    <t>KM 1 VIA SIBERIA FUNZA ZONA FRANCA PERMANENTE INTEXZONA</t>
  </si>
  <si>
    <t>COTA-CUNDINAMARCA</t>
  </si>
  <si>
    <t>GLOBAL LATICES SAS</t>
  </si>
  <si>
    <t>KM 13 BD 22 ZONA FRANCA DEL EJE CAFETERO VIA ARMENIA AL VALLE</t>
  </si>
  <si>
    <t>QUINDIO</t>
  </si>
  <si>
    <t>LA-TEBAIDA-QUINDIO</t>
  </si>
  <si>
    <t>DIABETRICS HEALTHCARE SAS</t>
  </si>
  <si>
    <t>CL 80 No 78 B - 201</t>
  </si>
  <si>
    <t>ASD SEMILLAS Y CLONES S A SUCURSAL COLOMBIA</t>
  </si>
  <si>
    <t>CALLE 94 A 11A 27 OF 401</t>
  </si>
  <si>
    <t>FRESENIUS KABI COLOMBIA SAS</t>
  </si>
  <si>
    <t>Avenida Carrera 7 No 155C 20 Piso 40Avenida Carrera 7 No 155C 20 Piso 40</t>
  </si>
  <si>
    <t xml:space="preserve">STRYKER COLOMBIA SAS </t>
  </si>
  <si>
    <t>CL 116 7 15 P 10 OF 1001CL 116 7 15 P 10 OF 1001CL 116 7 15 P 10 OF 1001CL 116 7 15 P 10 OF 1001CL 116 7 15 P 10 OF 1001CL 116 7 15 P 10 OF 1001CL 116 7 15 P 10 OF 1001</t>
  </si>
  <si>
    <t>HOSPITALARTE SAS</t>
  </si>
  <si>
    <t>CALLE 12C 79A 25 BG 25</t>
  </si>
  <si>
    <t>MERCADEO SIN LIMITES S.A.S.</t>
  </si>
  <si>
    <t>CALLE 162 N 16 C 16</t>
  </si>
  <si>
    <t>ECOFLORA AGRO FORMULACIONES S.A.S.</t>
  </si>
  <si>
    <t>ZF RIONEGRO BODEGA 237 Y 238 VDA CHACHAFRUTO</t>
  </si>
  <si>
    <t>ZOETIS COLOMBIA S.A.S.</t>
  </si>
  <si>
    <t>AV Cra 72 # 80 - 94</t>
  </si>
  <si>
    <t>ABBVIE S.A.S.</t>
  </si>
  <si>
    <t>CR 11 94 A 34 P 4</t>
  </si>
  <si>
    <t>CEVA SALUD ANIMAL SAS</t>
  </si>
  <si>
    <t>AC 72 6 30 P 11</t>
  </si>
  <si>
    <t>NOVO NORDISK COLOMBIA SAS</t>
  </si>
  <si>
    <t>CL 125 N 19 24 PISO 6</t>
  </si>
  <si>
    <t>SEVEN PHARMA COLOMBIA SAS</t>
  </si>
  <si>
    <t>CR 47 103 41</t>
  </si>
  <si>
    <t>AMBIOCOM SAS</t>
  </si>
  <si>
    <t>KM 2 VIA ROZO CORREGIMIENTO PALMASECA ATRAS DE IND LICORES VALLE</t>
  </si>
  <si>
    <t>IMPORTADORA EL PUNTO DEL ARTE SAS</t>
  </si>
  <si>
    <t>CR 3 15 45</t>
  </si>
  <si>
    <t>Amgen Biotecnológica SAS</t>
  </si>
  <si>
    <t>CARRERA 7 123 35 PISO 6 TORRE 123</t>
  </si>
  <si>
    <t>TELEFLEX MEDICAL COLOMBIA SAS</t>
  </si>
  <si>
    <t>CR 11 84 09 OF 303 TORRE AMADEUS</t>
  </si>
  <si>
    <t>AUROBINDO PHARMA COLOMBIA SAS</t>
  </si>
  <si>
    <t>CL 100 17A 36 OF 1003</t>
  </si>
  <si>
    <t>DISTRIBUIDORA CARTONERA NACIONAL SAS</t>
  </si>
  <si>
    <t>PQ. IND. EL TREBOL BG 2A KM 3 VIA SIBERIA - FUNZA</t>
  </si>
  <si>
    <t>APTAR ANDINA SAS</t>
  </si>
  <si>
    <t>V 4 NORTE 7 N 46 LC 335 CC CENTENARIO</t>
  </si>
  <si>
    <t>TAKEDA COLOMBIA SAS</t>
  </si>
  <si>
    <t>CALLE 116 N° 7 -15 EDIFICIO TORRE CUSEZAR PISO 701</t>
  </si>
  <si>
    <t>PFIZER PFE COLOMBIA S.A.S</t>
  </si>
  <si>
    <t>Carrera 7 no.113 - 43 piso 4</t>
  </si>
  <si>
    <t>DR REDDYS LABORATORIES SAS</t>
  </si>
  <si>
    <t>CRA 7 N 155 C 20 OF 2805 ED NORTH POINT</t>
  </si>
  <si>
    <t>HALEON COLOMBIA S.A.S.</t>
  </si>
  <si>
    <t>Cr 7 113 43 P 4</t>
  </si>
  <si>
    <t>EDGEWELL PERSONAL CARE COLOMBIA SAS</t>
  </si>
  <si>
    <t>Carrera 11 B 99 25 Piso 7 Oficina 07 C 124</t>
  </si>
  <si>
    <t>B Braun Surgical SAS</t>
  </si>
  <si>
    <t>AV TRONC OCC NRO. 20-85 LT 61 MZ 8</t>
  </si>
  <si>
    <t>LUMIRA SAS</t>
  </si>
  <si>
    <t>AVENIDA 6 BIS 27N - 51</t>
  </si>
  <si>
    <t>KCI Colombia SAS</t>
  </si>
  <si>
    <t>Avenida Carrera 45 108 28 Torre 3 Piso 16</t>
  </si>
  <si>
    <t>Recordati Rare Diseases Colombia SAS</t>
  </si>
  <si>
    <t>Cra 7 No. 127 - 48 Oficina 901 Edificio 128 Centro Empresarial</t>
  </si>
  <si>
    <t>MAG TEXTILES SAS</t>
  </si>
  <si>
    <t>KL 3.3 VIA SIBERIA FUNZA</t>
  </si>
  <si>
    <t>SIEMENS HEALTHCARE S.A.S.</t>
  </si>
  <si>
    <t>Cra 11A 94-45 Of 501</t>
  </si>
  <si>
    <t>A. MENARINI LATIN AMERICA, S.L.U. SUCURSAL COLOMBIA</t>
  </si>
  <si>
    <t>Carrera 9 # 80-45 P7</t>
  </si>
  <si>
    <t>Neora Coilombia SAS</t>
  </si>
  <si>
    <t>Av 19 # 100 45 wework 8116</t>
  </si>
  <si>
    <t>ASTELLAS FARMA COLOMBIA SAS</t>
  </si>
  <si>
    <t>CL 113 7 80 OF 1502</t>
  </si>
  <si>
    <t>ORTHO-CLINICAL DIAGNOSTICS COLOMBIA SAS</t>
  </si>
  <si>
    <t>Av Carrera 9 No 101-67 piso 5 Edificio Naos</t>
  </si>
  <si>
    <t>ELCA COSMETICOS COLOMBIA SAS</t>
  </si>
  <si>
    <t>AC 100 19 A 30 OF 502 P 5 ED ECOTOWER</t>
  </si>
  <si>
    <t>DISTRIBEAUTE COLOMBIA S.A..S</t>
  </si>
  <si>
    <t>Celta Trade Park Uno - Autopista Medellín Km. 7 Costado Occidental Funza Cundinamarca Lote 131 - 3 Bodega 1.</t>
  </si>
  <si>
    <t>ADDIMENTUM SAS</t>
  </si>
  <si>
    <t>VARIANTE CARTAGENA, CLL. 1 CR. 2-05 ZONA FRANCA PERMANENTE BARRIO AGUAS PRIETAS</t>
  </si>
  <si>
    <t>TURBACO-BOLIVAR</t>
  </si>
  <si>
    <t>PUIG COLOMBIA S.A.S</t>
  </si>
  <si>
    <t>CRA 7 # 71 - 52 OF 1502 TORRE B</t>
  </si>
  <si>
    <t>ANSELL COLOMBIA S.A.S</t>
  </si>
  <si>
    <t>AV CRA 19 120 71 OFC 402</t>
  </si>
  <si>
    <t>PERFORMANCE SPECIALTY PRODUCTS COLOMBIA SAS</t>
  </si>
  <si>
    <t>CL 90 18 53 OF 305 Y 306</t>
  </si>
  <si>
    <t>Alcotra Colombia S.A.S.</t>
  </si>
  <si>
    <t>CR 32 # 13 49</t>
  </si>
  <si>
    <t>BIIB COLOMBIA S A S</t>
  </si>
  <si>
    <t>CR 12 A 78 40 OF 3 W 114 ED WEWORK</t>
  </si>
  <si>
    <t>BRENNTAG COLOMBIA ZONA FRANCA SAS</t>
  </si>
  <si>
    <t>CRA 15 # 93 A 84  OF 606</t>
  </si>
  <si>
    <t>ELANCO COLOMBIA S.A.S</t>
  </si>
  <si>
    <t>Calle 98 # 9 A - 41 Oficina 601</t>
  </si>
  <si>
    <t>RB HEALTH COLOMBIA SAS</t>
  </si>
  <si>
    <t>Cr 12A # 78-40 Piso 5</t>
  </si>
  <si>
    <t>CSL BEHRING COLOMBIA SAS</t>
  </si>
  <si>
    <t>CL 97 A 8 10 OF 306</t>
  </si>
  <si>
    <t>OPELLA HEALTHCARE COLOMBIA S.A.S.</t>
  </si>
  <si>
    <t>Cr 14 No. 93 68 P 5 Ed Cortezza</t>
  </si>
  <si>
    <t>RAMEDICAS S.A.S</t>
  </si>
  <si>
    <t>CARRERA 31 W N 71-70 BODEGA 4</t>
  </si>
  <si>
    <t>BUCARAMANGA-SANTANDER</t>
  </si>
  <si>
    <t>HOYA LENS COLOMBIA SAS</t>
  </si>
  <si>
    <t>KM 1 1 VIA SIBERIA PAR INDUSTRIAL TERRAPUERTO BG 43</t>
  </si>
  <si>
    <t>JOHNSON &amp; JOHNSON MEDTECH COLOMBIA SAS</t>
  </si>
  <si>
    <t>Avenida Calle 26 # 69 - 76 Piso 3</t>
  </si>
  <si>
    <t>INNOMOTICS SAS</t>
  </si>
  <si>
    <t>CARRERA 13 93 40</t>
  </si>
  <si>
    <t>Plenas-Separados</t>
  </si>
  <si>
    <t>INDUSTRIAS BASICAS DE CALDAS S.A. I.B.C</t>
  </si>
  <si>
    <t>CARRETERA PANAMERICANA KM 18 LA MANUELA VIA MEDELLIN</t>
  </si>
  <si>
    <t>CALDAS</t>
  </si>
  <si>
    <t>MANIZALES-CALDAS</t>
  </si>
  <si>
    <t>CI EXPORDENT SAS</t>
  </si>
  <si>
    <t>CRA 53 50  09</t>
  </si>
  <si>
    <t>COMERCIALIZADORA INTERNACIONAL DE COLORANTES SAS</t>
  </si>
  <si>
    <t>CALLE 75 A No 66 -50 OF 421</t>
  </si>
  <si>
    <t>L’ORÉAL COLOMBIA S. A. S.</t>
  </si>
  <si>
    <t>AK 45 123 60 SAPIENCIA PISO 9</t>
  </si>
  <si>
    <t>ROGELIO VELASQUEZ Y CIA LTDA</t>
  </si>
  <si>
    <t>CRA 68B No 15-55</t>
  </si>
  <si>
    <t>UNIVERSAL MUSIC COLOMBIA SAS</t>
  </si>
  <si>
    <t>CALLE 103 NO 19 60</t>
  </si>
  <si>
    <t>MEDIIMPLANTES SA</t>
  </si>
  <si>
    <t>PAR INDUSTRIAL BUCARAMANGA MZ C BG 10</t>
  </si>
  <si>
    <t>RTS COLOMBIA SAS</t>
  </si>
  <si>
    <t>CALLE 45N # 4N - 32</t>
  </si>
  <si>
    <t>COMERCIALIZADORA R DORON SAS</t>
  </si>
  <si>
    <t>CL 23 NORTE NRO. 4N-50 PISO 8</t>
  </si>
  <si>
    <t>CAUCA</t>
  </si>
  <si>
    <t>PUERTO-TEJADA-CAUCA</t>
  </si>
  <si>
    <t>ADITIVOS Y QUIMICOS S.A.S</t>
  </si>
  <si>
    <t>VDA SAN JOSE KM 1.5 AUT MDE-BOG</t>
  </si>
  <si>
    <t>RP MEDICAS S.A</t>
  </si>
  <si>
    <t>Tv 6 #45-135</t>
  </si>
  <si>
    <t>SANOFI-AVENTIS DE COLOMBIA S.A.</t>
  </si>
  <si>
    <t>TV 23 97 73 P9</t>
  </si>
  <si>
    <t>VITALIS S.A. C.I.</t>
  </si>
  <si>
    <t>VDA LA DIANA LA VICTORIA BIS LOTE 2 VIA BRICEÑO SOPO  CUNDINAMARCA SOPO-CUNDINAMARCA VDA LA DIANA LA VICTORIA BIS LOTE 2 VIA BRICEÑO SOPO  BOGOTA D.C. BOGOTA D.C. 4257000  3102145753 juridica@vitalis.com.co  00995355</t>
  </si>
  <si>
    <t>MEDIREX BIC SAS</t>
  </si>
  <si>
    <t>CL 85 A 24 26</t>
  </si>
  <si>
    <t>LABORATORIOS BIOPAS SA</t>
  </si>
  <si>
    <t>CL 127 A  53 A 45 TO 2 OFC 1202</t>
  </si>
  <si>
    <t>OTTO BOCK HELTHCARE ANDINA SAS</t>
  </si>
  <si>
    <t>CARRERA  22 164 34</t>
  </si>
  <si>
    <t>CLOSTER PHARMA S.A.S</t>
  </si>
  <si>
    <t>CR 21 98 71 PISO 7</t>
  </si>
  <si>
    <t>ABBOTT LABORATORIES DE COLOMBIA SAS</t>
  </si>
  <si>
    <t>CL 100 9A 45 T2 P14</t>
  </si>
  <si>
    <t>PROVEEDORA DE PAPELES ANDINA S.A.S.</t>
  </si>
  <si>
    <t>CRA 21 # 10-300</t>
  </si>
  <si>
    <t>PRODUCTORA DE GELATINA S.A.S</t>
  </si>
  <si>
    <t xml:space="preserve">PARQUE INDUSTRIAL JUANCHITO MANIZALES SECTOR MALTERIA </t>
  </si>
  <si>
    <t>INCAP S A</t>
  </si>
  <si>
    <t>Carrera 72 No. 62 27 Sur</t>
  </si>
  <si>
    <t>DISPAPELES S.A.S</t>
  </si>
  <si>
    <t>CL 103 69 53</t>
  </si>
  <si>
    <t>PRODUCCIONES QUMICAS SA</t>
  </si>
  <si>
    <t>TR 124 17 97</t>
  </si>
  <si>
    <t>TOXEMENT SA</t>
  </si>
  <si>
    <t>PARQUE INDUSTRIAL GRAN SABANA TOCANCIPA MZ 2 A 7</t>
  </si>
  <si>
    <t>GELCO SAS</t>
  </si>
  <si>
    <t>CARRERA 42 2 100</t>
  </si>
  <si>
    <t>COLOMBIANA DE SUMINISTROS MEDICOS HOSPITALARIOS LIMITADA</t>
  </si>
  <si>
    <t>TECNOQUIMICAS S.A.</t>
  </si>
  <si>
    <t>CALLE 23 NRO 7 39</t>
  </si>
  <si>
    <t>BEIERSDORF SA</t>
  </si>
  <si>
    <t>CALLE 100 23-10 PISO 8</t>
  </si>
  <si>
    <t>QUIMICA BASICA COLOMBIANA S.A. Q.B.C.</t>
  </si>
  <si>
    <t>CRA 100   16 - 20 OF 603</t>
  </si>
  <si>
    <t>Quimpac de Colombia SA</t>
  </si>
  <si>
    <t>km 13 autopista Yumbo aeropuerto</t>
  </si>
  <si>
    <t>HADA S.A.</t>
  </si>
  <si>
    <t>CR 21 64 A 33 P 9Y15 ED MULTIPLAZA EL CABLE TORRE EMPRESARIAL</t>
  </si>
  <si>
    <t>Productora y comercializadora odontologica New Stetic S.A</t>
  </si>
  <si>
    <t>CRA 53 # 50-09</t>
  </si>
  <si>
    <t>C.I.J GUTIERREZ Y CIA S.A</t>
  </si>
  <si>
    <t>Calle 37 No. 46-49</t>
  </si>
  <si>
    <t>ANHIDRIDOS Y DERIVADOS DE COLOMBIA S.A.S ANDERCOL</t>
  </si>
  <si>
    <t>CALLE 19A No 43B - 41</t>
  </si>
  <si>
    <t>COLORQUIMICA S.A.S.</t>
  </si>
  <si>
    <t>Cra 53 Nº 78 sur- 59</t>
  </si>
  <si>
    <t>LA-ESTRELLA-ANTIOQUIA</t>
  </si>
  <si>
    <t>SUCROAL S A</t>
  </si>
  <si>
    <t xml:space="preserve">Recta Cali - Palmira, Km. 18, Vereda La Herradura </t>
  </si>
  <si>
    <t>EVE DISTRIBUCIONES SAS</t>
  </si>
  <si>
    <t>Calle 22 nro 9-63 - Centro</t>
  </si>
  <si>
    <t>RISARALDA</t>
  </si>
  <si>
    <t>PEREIRA-RISARALDA</t>
  </si>
  <si>
    <t>ACEITES MANUELITA SA</t>
  </si>
  <si>
    <t>KM 7 VIA PALMIRA-EL CERRITO</t>
  </si>
  <si>
    <t>CONVATEC COLOMBIA LTDA</t>
  </si>
  <si>
    <t>AV KR 45 108 27 OF 801 TO 3 ED PARALELO 108</t>
  </si>
  <si>
    <t>CI INDUTRADE COLOMBIA SAS</t>
  </si>
  <si>
    <t>CR 24 1 A 24 OF 901</t>
  </si>
  <si>
    <t>PUERTO-COLOMBIA-ATLANTICO</t>
  </si>
  <si>
    <t>LH S.A.S</t>
  </si>
  <si>
    <t>CALLE 36 # 32 - 08</t>
  </si>
  <si>
    <t>Solenis Colombia S.A.S.</t>
  </si>
  <si>
    <t>Km 25 Aut. Norte Parque Industrial del Norte Bg-104</t>
  </si>
  <si>
    <t>Gowan Colombia SAS</t>
  </si>
  <si>
    <t>VDA CHACHAFRUTO ZF BD37</t>
  </si>
  <si>
    <t>LIFEFACTORS S.A.S</t>
  </si>
  <si>
    <t>CR 43 5 A 95 OF 414 TO SUR</t>
  </si>
  <si>
    <t>AUNA COLOMBIA S.A.S.</t>
  </si>
  <si>
    <t>Carrera 70 No. 1 141 LOCAL 480, PISO 6</t>
  </si>
  <si>
    <t>Pymes-Individuales</t>
  </si>
  <si>
    <t>VJ CARDIOSISTEMAS SAS</t>
  </si>
  <si>
    <t>CALLE 106 A 45 A 35</t>
  </si>
  <si>
    <t>QUISANSOL LIMITADA</t>
  </si>
  <si>
    <t>CL 4 17-52KM 1 VIA CHIMITA</t>
  </si>
  <si>
    <t>GIRON-SANTANDER</t>
  </si>
  <si>
    <t>DISTRIBUCIONES CLINICAS SOCIEDADES ANONIMAS DISCLINICA SA</t>
  </si>
  <si>
    <t>VIA 40 73 290 BG1</t>
  </si>
  <si>
    <t>QUINBERLAB SAS</t>
  </si>
  <si>
    <t>CALLE 67 # 5 - 42</t>
  </si>
  <si>
    <t>RX SA</t>
  </si>
  <si>
    <t>CL 17 A # 106 - 299 CS 3</t>
  </si>
  <si>
    <t>AGROINSUVET SA</t>
  </si>
  <si>
    <t>PARQUE EMPRESARIAL OIKOS LA FLORIDA AUTOPISTA MEDELLIN KM 2 VIA SIBERIA BODEGA 9</t>
  </si>
  <si>
    <t>LABORATORIOS AUROFARMA SAS</t>
  </si>
  <si>
    <t>AV TRONCAL PANAMERICANA DE OCCIDENTE 5 61 E PARQUE INDUSTRIAL PUERTO VALLARTA</t>
  </si>
  <si>
    <t>PRODUCTOS JULIAO SAS</t>
  </si>
  <si>
    <t>VIA 40 # 64 210</t>
  </si>
  <si>
    <t>Suministro Materias Colorantes S.A</t>
  </si>
  <si>
    <t>Carrera 50 GG # 10 B Sur 61</t>
  </si>
  <si>
    <t>MOLI S.A.S.</t>
  </si>
  <si>
    <t>CRA 72 27-54</t>
  </si>
  <si>
    <t>QUIMICA BASICA SAS</t>
  </si>
  <si>
    <t>CL 7 SUR 42 70</t>
  </si>
  <si>
    <t>RACYMA Y CIA LTDA</t>
  </si>
  <si>
    <t>CL 127 D 70 H 31</t>
  </si>
  <si>
    <t>CI AMOBLAMIENTOS Y DECORACIONES ANTIOQUIA S.A.S</t>
  </si>
  <si>
    <t>CARRERA 82A 30-25</t>
  </si>
  <si>
    <t>DISTRIBUIDORA Y PROMOTORA GENERAL S.A.S</t>
  </si>
  <si>
    <t>CARRERA 67 B 48D 36</t>
  </si>
  <si>
    <t>BIODIAGNOSTICOS SOCIEDAD POR ACCIONES SIMPLIFICADA</t>
  </si>
  <si>
    <t>AV 6 A NORTE 20 N 53</t>
  </si>
  <si>
    <t>ICOPEL SAS EN REORGANIZACION</t>
  </si>
  <si>
    <t>CR 43 A 21 42</t>
  </si>
  <si>
    <t>DEXCO SAS</t>
  </si>
  <si>
    <t>CRA 49 70 147</t>
  </si>
  <si>
    <t>DISTRIBUIDORA COSTANORTE LTDA</t>
  </si>
  <si>
    <t>BOSQUE AVENIDAD CRISANTO LUQUE N° 47-70</t>
  </si>
  <si>
    <t>COMERCIALIZADORA DE PRODUCTOS INDUSTRIALES COMPROIND LTDA</t>
  </si>
  <si>
    <t>CRA 126 A No. 17 90 INT 7</t>
  </si>
  <si>
    <t>VIROMAD LTDA</t>
  </si>
  <si>
    <t>CALLE 103 70B 55</t>
  </si>
  <si>
    <t>CURVILCO DEL ORIENTE SAS</t>
  </si>
  <si>
    <t>KM 2 176 T 2 OF 429</t>
  </si>
  <si>
    <t>GCP COLOMBIA SA</t>
  </si>
  <si>
    <t>PARQUE INDUSTRIAL SAN JORGE BODEGA 80</t>
  </si>
  <si>
    <t>REDISPOL SAS</t>
  </si>
  <si>
    <t>CR 23 17 20</t>
  </si>
  <si>
    <t>EDESMA LTDA</t>
  </si>
  <si>
    <t>CALLE 36 18 23 OF 101</t>
  </si>
  <si>
    <t>ELECTRO MARCAS LTDA</t>
  </si>
  <si>
    <t>CRA 12 15 45</t>
  </si>
  <si>
    <t>DISTRIBUCIONES AXA SAS</t>
  </si>
  <si>
    <t>CR 34 6 70</t>
  </si>
  <si>
    <t>ARTILAB SA</t>
  </si>
  <si>
    <t>PARQUE EMPRESARIAL DE OCCIDENTE BG 18</t>
  </si>
  <si>
    <t>BASIC FARM SAS</t>
  </si>
  <si>
    <t>AUT MEDELLIN KM 7.8 PARQUE INDUSTRIAL INNOVA BOD 98</t>
  </si>
  <si>
    <t>disproven sas</t>
  </si>
  <si>
    <t>calle 21a 70 53 bg ub 13 2</t>
  </si>
  <si>
    <t>PAPELERA FK SAS</t>
  </si>
  <si>
    <t>Calle 11 29 69</t>
  </si>
  <si>
    <t>COMERCIALIZADORQA ESTRELLA SAS</t>
  </si>
  <si>
    <t>CL 5 68B 50</t>
  </si>
  <si>
    <t>QUIMICA INTEGRADA SA</t>
  </si>
  <si>
    <t>CALLE 8 N 10 69</t>
  </si>
  <si>
    <t>HUILA</t>
  </si>
  <si>
    <t>AIPE-HUILA</t>
  </si>
  <si>
    <t>SURTILINEASSURTILINEAS DEL CARIBE S.A.</t>
  </si>
  <si>
    <t>CL 42 F - 117 BLOQUE C BODEGA 11</t>
  </si>
  <si>
    <t>SUCRE</t>
  </si>
  <si>
    <t>SINCELEJO-SUCRE</t>
  </si>
  <si>
    <t>DEPOSITO DE DROGRAS PROFESIONAL SAS</t>
  </si>
  <si>
    <t>CRA 43A N 31 93</t>
  </si>
  <si>
    <t>DROSERVICIO LTDA EN REORGANIZACION</t>
  </si>
  <si>
    <t>CALLE 29 12-21</t>
  </si>
  <si>
    <t>SUMINISTROS RADIOGRAFICOS SAS</t>
  </si>
  <si>
    <t>CR 52 29A 111 INT 108 ANTIOQUIA MEDELLIN-ANTIOQUIA MEDELLIN ANTIOQUIA MEDELLIN-ANTIOQUIA 6044488081 3206741748 contabilidad@suministros.com.co 21-146464-12 CR 52 29A 111 INT 108</t>
  </si>
  <si>
    <t>TM MEDICAS SAS</t>
  </si>
  <si>
    <t>CRA 43A 5A 17</t>
  </si>
  <si>
    <t>CI BOGOTA EMERALD MART SAS</t>
  </si>
  <si>
    <t>AV JIMENEZ 5 43 OF 801</t>
  </si>
  <si>
    <t>ULTRADENTAL S.A.S</t>
  </si>
  <si>
    <t>AUTOPISTA MEDELLIN KM 3 CENTRO EMPRESARIAL PORTOS SABANA 80 BODEGA 34</t>
  </si>
  <si>
    <t>INVERSIONES HAY S.A.S.</t>
  </si>
  <si>
    <t>AUTOP MEDELLIN KM 7 CELTA TRADE PARK BG 17-1</t>
  </si>
  <si>
    <t>JOSE M PALOMINO Y CIA SAS</t>
  </si>
  <si>
    <t>AV 3HN 45N 42</t>
  </si>
  <si>
    <t>ORTOPEDICA DEL CARIBE SAS</t>
  </si>
  <si>
    <t>PIE DEL CERRO CALLE 30 -14 53</t>
  </si>
  <si>
    <t>Industrias Cardiomed SAS</t>
  </si>
  <si>
    <t>CR 42 NO 54A 71 BG122</t>
  </si>
  <si>
    <t>ITAGRO S.A.S</t>
  </si>
  <si>
    <t>Carrera 79 45 E 20</t>
  </si>
  <si>
    <t>GUIMAR SEGURIDAD INDUSTRIAL S.A.S.</t>
  </si>
  <si>
    <t>CL 79 B SUR 50 150  INT 181</t>
  </si>
  <si>
    <t>RED DE DISTRIBUCION Y SERVICIOS LIMITADA</t>
  </si>
  <si>
    <t>AV BOYACA 55 80</t>
  </si>
  <si>
    <t>QUIMICOS INDUSTRIALES ASOCIADOS S.A.S</t>
  </si>
  <si>
    <t>KILOMETRO 2 VIA PAIPA DUITAMA</t>
  </si>
  <si>
    <t>BOYACA</t>
  </si>
  <si>
    <t>PAIPA-BOYACA</t>
  </si>
  <si>
    <t>EL PAPELERO S A S</t>
  </si>
  <si>
    <t>CR 23 A 8A 45</t>
  </si>
  <si>
    <t>POLIMEDIC S FARMACEUTICA S.A.S. POLIFARMA S.A.S.</t>
  </si>
  <si>
    <t>CALLE 77 #28B-33</t>
  </si>
  <si>
    <t>SALVADOR GIRALDO LOPEZ SUCESORES S.A.S</t>
  </si>
  <si>
    <t>CRA 23 No 18-10 CENTRO COMERCIAL BUSACA</t>
  </si>
  <si>
    <t>ASSUT MEDICAL LTDA</t>
  </si>
  <si>
    <t>DIAG 2 SUR N 11 99</t>
  </si>
  <si>
    <t>BLAMIS DOTACIONES LABORATORIO SAS</t>
  </si>
  <si>
    <t>CR 47  94A  06</t>
  </si>
  <si>
    <t>BIOQUIFAR PHARMACEUTICA S.A.S</t>
  </si>
  <si>
    <t>CRA 37A 25-52</t>
  </si>
  <si>
    <t>OXXUS QUIMICA SAS</t>
  </si>
  <si>
    <t>CL 1 D 23 A 32</t>
  </si>
  <si>
    <t>PERAFAN BONILLA S.A.S.</t>
  </si>
  <si>
    <t>CARRERA 62</t>
  </si>
  <si>
    <t>CORRUSTAR SAS</t>
  </si>
  <si>
    <t>CL 100 SUR N 52 A 194 BG1</t>
  </si>
  <si>
    <t>DROGAS SAS</t>
  </si>
  <si>
    <t>CRA 22  NO 17-30</t>
  </si>
  <si>
    <t>DROSAN LTDA</t>
  </si>
  <si>
    <t>CR 25  36  47 BRR BOLIVAR</t>
  </si>
  <si>
    <t>DISTRIBUCIONES VETERINARIAS SA</t>
  </si>
  <si>
    <t>PARQUE INDUSTRIAL DE OCCIDENTE BODEGA G ESTACION URIBE</t>
  </si>
  <si>
    <t>REFRIMAYOR SAS</t>
  </si>
  <si>
    <t>CL 70 68 B 07</t>
  </si>
  <si>
    <t>DISTRIBUCIONES CASTILLA SAS</t>
  </si>
  <si>
    <t>CL 20 16 33</t>
  </si>
  <si>
    <t>PRODUCTOS DE CONSUMO S.A.S.</t>
  </si>
  <si>
    <t>CR 73 76 90</t>
  </si>
  <si>
    <t>DYNAMIC MERCHANDISING SAS</t>
  </si>
  <si>
    <t>CL 84 22 42</t>
  </si>
  <si>
    <t>CRA 56 A 4 D 19</t>
  </si>
  <si>
    <t>WILLTEX S A S</t>
  </si>
  <si>
    <t>CARRERA 28  77 29</t>
  </si>
  <si>
    <t>TWITY SAS</t>
  </si>
  <si>
    <t>CL 12 60 97</t>
  </si>
  <si>
    <t>THL NEGOCIOS E INGENIERIA INTERNACIONALES LTDA</t>
  </si>
  <si>
    <t>CR 49 B  91-33</t>
  </si>
  <si>
    <t>LABQUIFAR S A S</t>
  </si>
  <si>
    <t>CR 37 A 25 60</t>
  </si>
  <si>
    <t>JADESI SAS</t>
  </si>
  <si>
    <t>KILOMETRO 17 VIA SOACHA - SIBATE</t>
  </si>
  <si>
    <t>MINERVA MEDICAL SAS</t>
  </si>
  <si>
    <t>CR 72 127C 91</t>
  </si>
  <si>
    <t>ILENDER COLOMBIA SA</t>
  </si>
  <si>
    <t>CARRERA 59 NO 152 25 OFICINA 4245</t>
  </si>
  <si>
    <t>SOCIEDAD DE COMERCIALIZACION INTERNACIONAL THE BEST EMERALDS S. A.</t>
  </si>
  <si>
    <t>AC 13 5-43 OF 1001</t>
  </si>
  <si>
    <t>FIGURAZIONE SAS</t>
  </si>
  <si>
    <t>CR 11A 97A 19 OF 407</t>
  </si>
  <si>
    <t>MUEBLES HOSPITALARIOS MB SAS</t>
  </si>
  <si>
    <t>PARQUE INDUSTRIAL SAN JORGE CALLE 2 18 93 BODEGA 69 MANZANA 7</t>
  </si>
  <si>
    <t>DROGAS S&amp;S S.A.S</t>
  </si>
  <si>
    <t>CALLE 76 41D 35</t>
  </si>
  <si>
    <t>ADTECH SA</t>
  </si>
  <si>
    <t>CRA  9A N° 99-02 OFC 814</t>
  </si>
  <si>
    <t>QUIRUFARMA S.A.</t>
  </si>
  <si>
    <t>CR 28B  69 55</t>
  </si>
  <si>
    <t>IMPLANTES MEDICO QUIRURGICOS SAS</t>
  </si>
  <si>
    <t>CRA 9G No. 110 - 187 BGA 79 PARQUE LOGISTICA, COMERCIAL E INDUSTRIAL CARIBE VERDE</t>
  </si>
  <si>
    <t>IINVERFARMA SAS</t>
  </si>
  <si>
    <t>KM 7 AUT MEDELLIN COSTADO OCCIDENTAL CELTA TRADE BG 142 2</t>
  </si>
  <si>
    <t>ANDINA DE TECNOLOGÍAS S.A.S.</t>
  </si>
  <si>
    <t>CL 34 81 59</t>
  </si>
  <si>
    <t>INDUSTRIAS METALICAS LOS PINOS SA</t>
  </si>
  <si>
    <t>CL 67B 45A 82</t>
  </si>
  <si>
    <t>FRAGAROMA SAS</t>
  </si>
  <si>
    <t>CR 6 4 54</t>
  </si>
  <si>
    <t>SENOMATIC SAS</t>
  </si>
  <si>
    <t>CL 150 21 A 38</t>
  </si>
  <si>
    <t>CLEAN AIR PRODUCTS SAS</t>
  </si>
  <si>
    <t>TV 96B  24B-68</t>
  </si>
  <si>
    <t>OXIGENADOS Y DERIVADOS SAS</t>
  </si>
  <si>
    <t>CRA 42 24 32 AUT SUR</t>
  </si>
  <si>
    <t>ANYA S.A.S.</t>
  </si>
  <si>
    <t>CR 57 No 78 - 67 AP 502</t>
  </si>
  <si>
    <t>CANGURO INTERNATIONAL SAS</t>
  </si>
  <si>
    <t>CALLE 73 VIA 40-190</t>
  </si>
  <si>
    <t>SESDERMA COLOMBIA S A</t>
  </si>
  <si>
    <t>Ak 19 # 120 - 71 Ofc 105</t>
  </si>
  <si>
    <t>BAF Y ASOCIADOS LTDA</t>
  </si>
  <si>
    <t>CRA 17 60-100 VIA PALENQUE - CAFE MADRID</t>
  </si>
  <si>
    <t>BEHNER S.A.S.</t>
  </si>
  <si>
    <t>parque industrial zimura bodega 23 km 4 anillo vial via giron floridablanca</t>
  </si>
  <si>
    <t>URIBE Y ASOCIADOS SAS</t>
  </si>
  <si>
    <t>CALLE 32 # 14-02</t>
  </si>
  <si>
    <t>PROMEFAR DISTRIBUCIONES SAS</t>
  </si>
  <si>
    <t>CALLE 50 NO 26 36 LOCAL1</t>
  </si>
  <si>
    <t>iIMPORCLINICOS LTDA</t>
  </si>
  <si>
    <t>CALLE 32 No. 29 41</t>
  </si>
  <si>
    <t>PRODUCTOS HOSPITALARIOS S.A PRO-H S.A</t>
  </si>
  <si>
    <t>CALLE 22 # 24-54</t>
  </si>
  <si>
    <t>CONTROL DE PROCESOS INDUSTRIALES CPI SAS</t>
  </si>
  <si>
    <t>CL 47 NORTE # 5AN 21 BARRIO LA FLORA</t>
  </si>
  <si>
    <t>PRODUCTOS ADHESIVOS SAS</t>
  </si>
  <si>
    <t>CR 2 23 53</t>
  </si>
  <si>
    <t>DISPROQUIN SAS</t>
  </si>
  <si>
    <t>CL 93 7U-66-78 JUANCHITO</t>
  </si>
  <si>
    <t>CANDELARIA-VALLE</t>
  </si>
  <si>
    <t>MEDICAL TRADE DE COLOMBIA SAS</t>
  </si>
  <si>
    <t>CALLE 18 NORTE 9 A 35</t>
  </si>
  <si>
    <t>COLOMBIA INDUSTRIAL Y AUTOMOTRIZ SAS</t>
  </si>
  <si>
    <t>CR 24 No 13 93 PARCELACION LA Y ZONA INDUSTRIAL DE YUMBO</t>
  </si>
  <si>
    <t>FRAGANCIAS Y SABORES SA</t>
  </si>
  <si>
    <t>CRA 36 10 181</t>
  </si>
  <si>
    <t>RP CORPUS CENTER SAS</t>
  </si>
  <si>
    <t>CR 38 3BIS 18</t>
  </si>
  <si>
    <t>NATURAL SYSTEMS INTERNATIONAL S.A</t>
  </si>
  <si>
    <t>AVDA 9NORTE 27N - 154</t>
  </si>
  <si>
    <t>TRATAMIENTOS QUIMICOS INDUSTRIALES SAS BIC</t>
  </si>
  <si>
    <t>CR 36 15 97 BOD 18</t>
  </si>
  <si>
    <t>MEDIGEN SAS</t>
  </si>
  <si>
    <t>CALLE 30 11G 46</t>
  </si>
  <si>
    <t>INVERSIONES BIS LTDA</t>
  </si>
  <si>
    <t>CR 44B 30 27 AV PPL BRR ESPAÑA</t>
  </si>
  <si>
    <t>SUMINISTRADORA DE MEDICAMENTOS DEL CARIBE SA</t>
  </si>
  <si>
    <t>BARRIO PIE DE LA POPA CALLEJON LEQUERICA 29B70</t>
  </si>
  <si>
    <t>DISTRIBUCIONES PHARMASER LTDA</t>
  </si>
  <si>
    <t>BARRIO LA CONCEPCIÓN CARRETERA TRONCAL #71B - 105</t>
  </si>
  <si>
    <t>GESTION PHARMA S.A.S.</t>
  </si>
  <si>
    <t>Carrera 40 27 49 barrio amberes</t>
  </si>
  <si>
    <t>DROGAS UNIDAS SAS</t>
  </si>
  <si>
    <t>AV 1 5 30 LLERAS</t>
  </si>
  <si>
    <t>NORTE DE SANTANDER</t>
  </si>
  <si>
    <t>CUCUTA-NORTE DE SANTANDER</t>
  </si>
  <si>
    <t>GENERICOS DE COLOMBIA GEDECOL SAS</t>
  </si>
  <si>
    <t>AVENIDA CENTENARIO NO 40  30</t>
  </si>
  <si>
    <t>DEPOSITO DE DROGAS MONACO</t>
  </si>
  <si>
    <t>CALLE 46 45 47</t>
  </si>
  <si>
    <t>MASTERDENT SAS</t>
  </si>
  <si>
    <t>CARRERA 42 No 39 SUR-90</t>
  </si>
  <si>
    <t>PROFESIONALES GINECOLOGICOS S. A. S. - PROGYNE S. A. S.</t>
  </si>
  <si>
    <t>05. SOCIEDAD EN COMANDITA POR ACCIONES</t>
  </si>
  <si>
    <t>Calle 10 D 25 221</t>
  </si>
  <si>
    <t>ARROW MEDICAL SAS</t>
  </si>
  <si>
    <t>CALLE 23 43 A 100</t>
  </si>
  <si>
    <t>LABORATORIOS DELTA SAS</t>
  </si>
  <si>
    <t>VDA CHACHAFRUTO BOD 150 ZONA FRANCA RIONEGRO</t>
  </si>
  <si>
    <t>CEPIMAX S.A.S</t>
  </si>
  <si>
    <t>CR 43A NRO. 61 SUR 152 BG 225</t>
  </si>
  <si>
    <t>SABANETA-ANTIOQUIA</t>
  </si>
  <si>
    <t>ARCOLOR SAS</t>
  </si>
  <si>
    <t>CL 32 41 175</t>
  </si>
  <si>
    <t>DICOPLAST S.A.S. EN REORGANIZACION</t>
  </si>
  <si>
    <t>CLL 8 S 50 E 38</t>
  </si>
  <si>
    <t>LUJOTEX SAS</t>
  </si>
  <si>
    <t>Carrera 32 14 46</t>
  </si>
  <si>
    <t>INSUMOS Y MODA SAS EN PROCESO DE REORGANIZACION</t>
  </si>
  <si>
    <t>TV 49D 59 37</t>
  </si>
  <si>
    <t>ORTHOPEDICS S.A.</t>
  </si>
  <si>
    <t>Carrera 78 45 E 69 - 3 PISO</t>
  </si>
  <si>
    <t>PROELECTRICO RESPRESENTACIONES S A</t>
  </si>
  <si>
    <t>CR 42 N 75 367 BG 109</t>
  </si>
  <si>
    <t>QUIMICA ACTIVA SAS</t>
  </si>
  <si>
    <t>CARRERA 50 A No 40 32</t>
  </si>
  <si>
    <t>REPRESENTACIONES Y DISTRIBUCIONES HOSPITALARIAS</t>
  </si>
  <si>
    <t>CR 49 NO 61 SUR 540 BG 133 PQ DE BG LA REGIONAL</t>
  </si>
  <si>
    <t>HUMMALAB S.A.S.</t>
  </si>
  <si>
    <t>Calle 7 sur 51 A 112 B/202</t>
  </si>
  <si>
    <t>DISTRIMEDICAL SAS</t>
  </si>
  <si>
    <t>CL 84 SUR 37 10 KM 1 VTE CALDAS BOD 118</t>
  </si>
  <si>
    <t>ADH PAPELES ADHESIVOS SAS</t>
  </si>
  <si>
    <t>CL 25 52 96</t>
  </si>
  <si>
    <t>MEDICAMENTOS Y SERVICIOS SAS</t>
  </si>
  <si>
    <t>CARRERA 80 A 41 20</t>
  </si>
  <si>
    <t>INDUSTRIAS MEDICAS SAMPEDRO SAS</t>
  </si>
  <si>
    <t>CRA 47 N 100 SUR 40 BODEGA 14 PORTAL INDUSTRIAL DEL SUR</t>
  </si>
  <si>
    <t>CANARIAM S.A.S</t>
  </si>
  <si>
    <t>CRA 71 A CIR 5 83</t>
  </si>
  <si>
    <t>COMEDICA SAS</t>
  </si>
  <si>
    <t>CR 55 NRO. 76 66 BG.1156 Y 1157</t>
  </si>
  <si>
    <t>GRANPAPEL SAS</t>
  </si>
  <si>
    <t>CARRERA 52 14 SUR 55</t>
  </si>
  <si>
    <t>LABORATORIOS OSSALUD S.A.S.</t>
  </si>
  <si>
    <t>GLORIETA AER. JOSE MARIA CORDOBA KM 0.3 VIA SANTA ELENA PARQ. INDUSTRIAL LA REGIONAL AER. BG 26</t>
  </si>
  <si>
    <t>COLOMBIANA DE MINERALES LTDA</t>
  </si>
  <si>
    <t>CRA 7 No. 5-30 KM 3 VIA  NEIVA PALERMO</t>
  </si>
  <si>
    <t>PALERMO-HUILA</t>
  </si>
  <si>
    <t>EXPLOTACIONES MINERAS MARMOLES DEL SUR LTDA</t>
  </si>
  <si>
    <t>CRA 7 5-30 KM 3 NEIVA PALERMO</t>
  </si>
  <si>
    <t>SURTIFARMACIAS SAS</t>
  </si>
  <si>
    <t>CARRERA 16 16 -59 BRR AIRE LIBRE</t>
  </si>
  <si>
    <t>NARINO</t>
  </si>
  <si>
    <t>PASTO-NARINO</t>
  </si>
  <si>
    <t>KIMEL DE COLOMBIA S.A EN REESTRUCTURACIÓN</t>
  </si>
  <si>
    <t>KM 2  VIA ROZO</t>
  </si>
  <si>
    <t>PRODUCTOS INDUSTRIALES DEL CAUCA S.A.</t>
  </si>
  <si>
    <t>KL 7 VIA CALOTO</t>
  </si>
  <si>
    <t>CALOTO-CAUCA</t>
  </si>
  <si>
    <t>TAMBORES DE COLOMBIA SAS</t>
  </si>
  <si>
    <t>CALLE 152A 54 80 TO 3 APTO 403</t>
  </si>
  <si>
    <t>GRUPO DAO SAS</t>
  </si>
  <si>
    <t>CALLE 67 N No 9 59</t>
  </si>
  <si>
    <t>POPAYAN-CAUCA</t>
  </si>
  <si>
    <t>MENNAR SAS</t>
  </si>
  <si>
    <t>CARRERA 6A Nro. 10N-88</t>
  </si>
  <si>
    <t>FEXTON SAS</t>
  </si>
  <si>
    <t>CL 13 28 115 ACOPI</t>
  </si>
  <si>
    <t>DRUG STORE SAS</t>
  </si>
  <si>
    <t>06. COLECTIVA</t>
  </si>
  <si>
    <t>CL 120 A 7 93 P 2</t>
  </si>
  <si>
    <t>DISTRIBUIDORA FARMACENTRO SAS</t>
  </si>
  <si>
    <t>CR 11 NO. 13-30 P1 LC 102</t>
  </si>
  <si>
    <t>CESAR</t>
  </si>
  <si>
    <t>VALLEDUPAR-CESAR</t>
  </si>
  <si>
    <t>H&amp;V CIA LTDA</t>
  </si>
  <si>
    <t>CALLE 19 # 13 - 41</t>
  </si>
  <si>
    <t>CAQUETA</t>
  </si>
  <si>
    <t>FLORENCIA-CAQUETA</t>
  </si>
  <si>
    <t>DISTRIBUIDORA COLOMBIANA DE MEDICAMENTOS Y TECNOLOGIAS SAS</t>
  </si>
  <si>
    <t>CARRERA 12 12 32</t>
  </si>
  <si>
    <t>TAUROQUIMICA SAS</t>
  </si>
  <si>
    <t>CALLE 60A SUR No 78 35</t>
  </si>
  <si>
    <t>KEOPS FARMACEUTICA EU</t>
  </si>
  <si>
    <t>07. EMPRESA UNIPERSONAL</t>
  </si>
  <si>
    <t>CR 68H 75 70</t>
  </si>
  <si>
    <t>DENTAL 83 SAS</t>
  </si>
  <si>
    <t>CALLE 86 27 78</t>
  </si>
  <si>
    <t>CONAGRAN SAS</t>
  </si>
  <si>
    <t>KM 6 VIA CAJICA ZIPAQUIRA</t>
  </si>
  <si>
    <t>TECNOSUMA INTERNACIONAL S.A SUCURSAL COLOMBIA</t>
  </si>
  <si>
    <t>Calle 153 N 17 66</t>
  </si>
  <si>
    <t>DISTOVAR SAS</t>
  </si>
  <si>
    <t>CARRERA 62 No. 67 43</t>
  </si>
  <si>
    <t>SUIPHAR DE COLOMBIA SAS</t>
  </si>
  <si>
    <t>CL 97 A 8 10 OF 303</t>
  </si>
  <si>
    <t>SERVIHOSP LTDA</t>
  </si>
  <si>
    <t>AC 116 70D 38 ED LUYAN</t>
  </si>
  <si>
    <t>Desvare Aéreo S A</t>
  </si>
  <si>
    <t>CALLE 22 J 97 - 44</t>
  </si>
  <si>
    <t>IMPOCOSER SAS</t>
  </si>
  <si>
    <t>AV CALLE 13 N 22 90</t>
  </si>
  <si>
    <t>BELPAPEL SAS</t>
  </si>
  <si>
    <t>CRA 57 93 A 44</t>
  </si>
  <si>
    <t>FAVIMEDICA LIMITADA</t>
  </si>
  <si>
    <t>CALLE 23 D 75 49</t>
  </si>
  <si>
    <t>TINTAS Y SUMINISTROS SAS</t>
  </si>
  <si>
    <t>KR 69 K No. 69-35</t>
  </si>
  <si>
    <t>SAINT HONORE DE COLOMBIA SAS</t>
  </si>
  <si>
    <t>CR 11 B  97 56 OFC 501</t>
  </si>
  <si>
    <t>IMPORTACIONES ENERGIA 6 CIA SAS</t>
  </si>
  <si>
    <t>AUT MED KM 2.5 GUADALAJARA BOD 6</t>
  </si>
  <si>
    <t>RESEARCH PHARMACEUTICAL SA</t>
  </si>
  <si>
    <t>CR 106 15A 25 MZ14 BG 94</t>
  </si>
  <si>
    <t>ECOLAB COLOMBIA S.A.</t>
  </si>
  <si>
    <t>AV CALLE 100 # 19-64 OF 401-402</t>
  </si>
  <si>
    <t>BIOPLAST SAS</t>
  </si>
  <si>
    <t>CRA 92 64C 24</t>
  </si>
  <si>
    <t>ALPO S.A.S</t>
  </si>
  <si>
    <t>VEREDA CAMPO 14 CORREGIMIENTO EL CENTRO</t>
  </si>
  <si>
    <t>SELIG DE COLOMBIA SAS</t>
  </si>
  <si>
    <t>CRA 69 78 40</t>
  </si>
  <si>
    <t>FARMABIO SAS</t>
  </si>
  <si>
    <t>Parque Industrial Gran SabanaUnidad Privada N° 28</t>
  </si>
  <si>
    <t>PARIS SUCCESS SAS</t>
  </si>
  <si>
    <t>Cra 19B   84 31 Oficina 402</t>
  </si>
  <si>
    <t>LA OFICINA IMPRESUMINISTROS SAS</t>
  </si>
  <si>
    <t>CRA53 No 70a-20</t>
  </si>
  <si>
    <t>PICCOLINNI SABORES Y FRAGANCIAS SAS</t>
  </si>
  <si>
    <t>CRA 68 A 38 H 15 SUR</t>
  </si>
  <si>
    <t>HANSACOL TRADING S.A</t>
  </si>
  <si>
    <t>CR 29 25 B 44</t>
  </si>
  <si>
    <t>IMPORTACIONES Y REPRESENTACIONES INDUSTRIALES DE COLOMBIA SAS</t>
  </si>
  <si>
    <t>CRA 77H 65J 74 SUR</t>
  </si>
  <si>
    <t>GACHANCIPA-CUNDINAMARCA</t>
  </si>
  <si>
    <t>CMPI SAS</t>
  </si>
  <si>
    <t>CL 14 57 36 P 3</t>
  </si>
  <si>
    <t>LABCARE DE COLOMBIA S.A.S</t>
  </si>
  <si>
    <t>AUT. MEDELLIN KM 2.5 VIA PARCELAS PARQUE EMPRESARIAL PORTOS SABANA 80 BD 97/73</t>
  </si>
  <si>
    <t>TRADECOM ER ASOCIADOS LIMITADA</t>
  </si>
  <si>
    <t>CALLE 83A No. 21A-25</t>
  </si>
  <si>
    <t>STRONG MACHINE SASA</t>
  </si>
  <si>
    <t>Vereda Vuelta Grande 150mts Glorieta de Siberia vía a Cota, complejo CLIS</t>
  </si>
  <si>
    <t>OXIACED SAS OXIGENO ACETILENO DISTRIBUCIONES SAS</t>
  </si>
  <si>
    <t>CALLE 17B NO 62 45</t>
  </si>
  <si>
    <t>DYL DISTRIBUCIONES SAS</t>
  </si>
  <si>
    <t>KM 3,5 VIA FUNZA SIBERIA PARQUE INDUSTRIAL GALICIA BG 14 MZ D</t>
  </si>
  <si>
    <t>LABORATORIOS GOTHAPLAST LTDA</t>
  </si>
  <si>
    <t>CRA 72A # 70 -17</t>
  </si>
  <si>
    <t>UNIVERSAL EMERALD C.I SAS</t>
  </si>
  <si>
    <t>AV JIMENEZ 5-43 P 13</t>
  </si>
  <si>
    <t>LABTRONICS SAS</t>
  </si>
  <si>
    <t>CALLE 101A 47 32</t>
  </si>
  <si>
    <t>MERCALAB SAS</t>
  </si>
  <si>
    <t>AV CL 24 95 12 BG 25</t>
  </si>
  <si>
    <t>STARKEY HEARING TECHNOLOGIES COLOMBIA S.A.S</t>
  </si>
  <si>
    <t>Cra 13 N 94A 25 45 Of 504</t>
  </si>
  <si>
    <t>SISTEMAS Y PROGRAMAS DE HIGIENE INDUSTRIAL GOVI LTDA</t>
  </si>
  <si>
    <t>CL 161 A 15 53</t>
  </si>
  <si>
    <t>GREEN SHINE CI SAS</t>
  </si>
  <si>
    <t>AVDA JIMENEZ 5-43 OF 1201</t>
  </si>
  <si>
    <t>RYS ROLLOS Y SOBRES SAS</t>
  </si>
  <si>
    <t>CRA 69 B NO 73 A - 32</t>
  </si>
  <si>
    <t>SYGLA COLOMBIA LTDA</t>
  </si>
  <si>
    <t>CARRERA 3 NO. 56-64 ZONA INDUSTRIAL CAZUCA</t>
  </si>
  <si>
    <t>BIOARA SAS</t>
  </si>
  <si>
    <t>CL 98A  68 55</t>
  </si>
  <si>
    <t>MEGAMARCAS SAS</t>
  </si>
  <si>
    <t>CORABASTOS AK 80 2 51 BG 45 LC 9</t>
  </si>
  <si>
    <t>PANAMERICANA OUTSOURCING SA</t>
  </si>
  <si>
    <t>CL 12 42 B 05</t>
  </si>
  <si>
    <t>PROGRAMA DE ASEGURAMIENTO DE LA CALIDAD EN EL LABORATORIO PROASECAL SAS</t>
  </si>
  <si>
    <t>CR 13 98 70 OF 604</t>
  </si>
  <si>
    <t>SABAMA LIMITADA</t>
  </si>
  <si>
    <t>CL 100 60D 27</t>
  </si>
  <si>
    <t>DUANA Y CIA LTDA</t>
  </si>
  <si>
    <t>CALLE 64G 88A 88</t>
  </si>
  <si>
    <t>DRUG PHAMACEUTICAL SAS</t>
  </si>
  <si>
    <t>CRA 15 88-21 OF 702</t>
  </si>
  <si>
    <t>INDUSTRIAS MARTINICAS EL VAQUERO SAS</t>
  </si>
  <si>
    <t>DIAGONAL 5 SUR 3-26</t>
  </si>
  <si>
    <t>PROVEEDORES DE FUNDICION MARORA LIMITADA</t>
  </si>
  <si>
    <t>CR 22 19 19</t>
  </si>
  <si>
    <t>ILUMINACION Y MATERIALES ELECTRICOS SAS</t>
  </si>
  <si>
    <t>CALLE 17 NO. 22 - 70</t>
  </si>
  <si>
    <t>COMERCIALIZADORA DUARQUINT SAS</t>
  </si>
  <si>
    <t>CALLE 64G # 88A-88 ALAMOS</t>
  </si>
  <si>
    <t>IMPOEXPORT JPG SAS</t>
  </si>
  <si>
    <t>CL 64 C 113 72</t>
  </si>
  <si>
    <t>3C COLOMBIA EMERALDS CI SAS</t>
  </si>
  <si>
    <t>AV JIMENEZ 5 43 OF 502</t>
  </si>
  <si>
    <t>TRIDEX FARMACEUTICA SAS</t>
  </si>
  <si>
    <t>CRA 46 12  30</t>
  </si>
  <si>
    <t>MAXIPAPELES SAS</t>
  </si>
  <si>
    <t>TV 93 63 76 BOD 2</t>
  </si>
  <si>
    <t>EUROSTYLE S.A.S</t>
  </si>
  <si>
    <t>CENTRO COMERCIAL INDUSTRIAL TERNERA 1 BODEGA 31</t>
  </si>
  <si>
    <t>CI EXPORIMPREEX SAS</t>
  </si>
  <si>
    <t>AUTOPISTA MEDELLIN KM 2.5 PARQUE INDUSTRIAL GUADALAJARA BODEGA 6</t>
  </si>
  <si>
    <t>DISTRIBUIDORA INGLESA - S.A.S</t>
  </si>
  <si>
    <t>Hacienda Potrero Chico Lote 5A Bodega 7A Parque Empresarial San Miguel</t>
  </si>
  <si>
    <t>IMPORTADORA DE PAPEL RODRIGUEZ Y TRIANA LTDA</t>
  </si>
  <si>
    <t>CL 24 C No 25 73</t>
  </si>
  <si>
    <t>CI VIVID GREEN SAS</t>
  </si>
  <si>
    <t>AV JIMENEZ 5 43 OF 1101</t>
  </si>
  <si>
    <t>CMX Y/O MEDISUMA LTDA</t>
  </si>
  <si>
    <t>CL 71A 29 35</t>
  </si>
  <si>
    <t>CC DISTRIBUCIONES FARMACEUTICAS LIMITADA</t>
  </si>
  <si>
    <t>AV CALLE 26 # 69 C 03 TORRE C OFICINA 701</t>
  </si>
  <si>
    <t>MACROMED SAS</t>
  </si>
  <si>
    <t>carrera 56 5c 38</t>
  </si>
  <si>
    <t>PROINCALZA SAS</t>
  </si>
  <si>
    <t>CRA 72J BIS 36 53 SUR</t>
  </si>
  <si>
    <t>BOTON PROMO SAS</t>
  </si>
  <si>
    <t>CL 3 A 18 27</t>
  </si>
  <si>
    <t>PHARMAPLUS SAS</t>
  </si>
  <si>
    <t>CALLE 86 27 54</t>
  </si>
  <si>
    <t>BIOSTAR PHARMACEUTICAL S.A.</t>
  </si>
  <si>
    <t>PARQUE IND. GRAN SABANA BG 12 VDA TIBITO</t>
  </si>
  <si>
    <t>C.I FIRE MARKETING S.A.S</t>
  </si>
  <si>
    <t>CRA 34 9 22</t>
  </si>
  <si>
    <t>GLOBAL SKIN LTDA</t>
  </si>
  <si>
    <t>calle 119 14a-25 of 507 508</t>
  </si>
  <si>
    <t>PROCONVET S.A</t>
  </si>
  <si>
    <t>PAR EMPRESARIAL OIKOS LA FLORIDA KM 2 VIA SIBERIA BD 4</t>
  </si>
  <si>
    <t>KAIZEN SYSTEMS LTDA</t>
  </si>
  <si>
    <t>CRA 13 83 19</t>
  </si>
  <si>
    <t>MULTISUMINISTROS INDUSTRIALES SAS</t>
  </si>
  <si>
    <t>CARRERA 22 17  28</t>
  </si>
  <si>
    <t>Latin Pack SAS</t>
  </si>
  <si>
    <t>AV LONG DE OCC KM 19 PQ IND SAN JORGE BD 87 MZ T4</t>
  </si>
  <si>
    <t>VISIONLAB S.A.S</t>
  </si>
  <si>
    <t>Calle 72 N 13 - 49 P 2</t>
  </si>
  <si>
    <t>DISTRIBUIDORA DE PRODUCTOS Y MEDICAMENTOS ANESTESICOS LTDADISTRIBUIDORA DE PRODUCTOS Y MEDICAMENTOS ANESTESICOS LTDA</t>
  </si>
  <si>
    <t>CL 134 A 19 34 OFC 203</t>
  </si>
  <si>
    <t>CI CENTRAL OIL SAS</t>
  </si>
  <si>
    <t>CRA 7 No 155C-20 OFICINA 2711 TORRE E</t>
  </si>
  <si>
    <t>LABORATORIOS BRILLER S.A.S.</t>
  </si>
  <si>
    <t>Cra 68H No.73A-51</t>
  </si>
  <si>
    <t>EMPRESA GENERAL DE AGUAS S A S</t>
  </si>
  <si>
    <t>KM 13 VIA YUMBO AEROPUERTO</t>
  </si>
  <si>
    <t>MADRID-CUNDINAMARCA</t>
  </si>
  <si>
    <t>DISELEC &amp; DISEÑOS SAS</t>
  </si>
  <si>
    <t>CALLE 71A # 70C - 41</t>
  </si>
  <si>
    <t>FARMAPOS LTDA</t>
  </si>
  <si>
    <t>Cra 31A No 25B-35</t>
  </si>
  <si>
    <t>DISPEL SAS</t>
  </si>
  <si>
    <t>AV CL 17 52 19</t>
  </si>
  <si>
    <t>SOUVENNIR PUBLICIDAD SAS</t>
  </si>
  <si>
    <t>CALLE 74A 84 72</t>
  </si>
  <si>
    <t>NAOS COLOMBIA S.A.S</t>
  </si>
  <si>
    <t>CR 19 100 45</t>
  </si>
  <si>
    <t>MEDICOX LTDA</t>
  </si>
  <si>
    <t>CALLE 66 19 36</t>
  </si>
  <si>
    <t>COMERCIALIZADORA 3G E.U</t>
  </si>
  <si>
    <t>K,M 2.5 VIA SIBERIA PORTO SABANA 80 BG  91</t>
  </si>
  <si>
    <t>PROVE FARMA SAS</t>
  </si>
  <si>
    <t>CRA 19 36 41</t>
  </si>
  <si>
    <t>INNOMED SA</t>
  </si>
  <si>
    <t>CL 74B 69H 14</t>
  </si>
  <si>
    <t>MASERPET LTDA.</t>
  </si>
  <si>
    <t>CLL 61 19 33 - Parnaso</t>
  </si>
  <si>
    <t>INTERCOMERCIAL MEDICA SAS</t>
  </si>
  <si>
    <t>CR 66A 11 07</t>
  </si>
  <si>
    <t>INNOVACIONES MEDICAS SAS</t>
  </si>
  <si>
    <t>AV CL 26 69D 91 OF 204 TORRE 2</t>
  </si>
  <si>
    <t>INSUMEDICAL LTDA</t>
  </si>
  <si>
    <t>CRA 59 No. 75 121 Oficna 1</t>
  </si>
  <si>
    <t>DIMEVET SAS</t>
  </si>
  <si>
    <t>KM 24 AUTOPISTA MEDELLIN BOGOTA BG 37 PARQUE INDUSTRIAL ROSENDAL PH</t>
  </si>
  <si>
    <t>VITAFAR LTDA</t>
  </si>
  <si>
    <t>CRA 29 A 69-67</t>
  </si>
  <si>
    <t>830506962</t>
  </si>
  <si>
    <t>CALLE 50 No 5 75 BOD 2</t>
  </si>
  <si>
    <t>ARMENIA-QUINDIO</t>
  </si>
  <si>
    <t>MICRO PNEUMATIC SAS</t>
  </si>
  <si>
    <t>CALLE 19 N 70 63</t>
  </si>
  <si>
    <t>SUMINISTROS CLINICOS ISLA SAS</t>
  </si>
  <si>
    <t>CL 143 46 45</t>
  </si>
  <si>
    <t>BIOSPIFAR S.A.</t>
  </si>
  <si>
    <t>AC 7 155 80 IN 7 OF 115</t>
  </si>
  <si>
    <t>DKN SAS</t>
  </si>
  <si>
    <t>CALLE 66 1N 83</t>
  </si>
  <si>
    <t>SPECIAL PRODUCTS SURGERY SAS</t>
  </si>
  <si>
    <t>KR 38 # 5 E - 17</t>
  </si>
  <si>
    <t>MEDIMARCAS SAS</t>
  </si>
  <si>
    <t>CL 38 No 4A-184 MZA 1 BODEGA 10 Y 11 PARQUE INDUSTRIAL Y COMERCIAL DE SINCELEJO</t>
  </si>
  <si>
    <t>IMPORTACIONES DENTAL UNIVERSITARIOS SA</t>
  </si>
  <si>
    <t>AV 3 NTE NRO 13 23</t>
  </si>
  <si>
    <t>TEJIDOS LONDRES SAS</t>
  </si>
  <si>
    <t>CARRERA 42 B 10A 68</t>
  </si>
  <si>
    <t>RAMECO S.A.S.</t>
  </si>
  <si>
    <t>CARRERA 60 17 49</t>
  </si>
  <si>
    <t>MESA HERMANOS Y CIA SAS</t>
  </si>
  <si>
    <t>AUT BOG-MED COSTADO OCCIDENTAL PARQUE INDUSTRIAL CELTA TRADE LT 54 BOD 3 Y 4</t>
  </si>
  <si>
    <t>LIQUIDO CARBONICO COLOMBIANA S.A.S.</t>
  </si>
  <si>
    <t>AV CR 50 5C 29</t>
  </si>
  <si>
    <t>ALBERTO DUARTE FORERO CIA SAS</t>
  </si>
  <si>
    <t>ADA CRA 27 NO 17 46</t>
  </si>
  <si>
    <t>INDUSTRIA TECNICA DE MADERAS SAS</t>
  </si>
  <si>
    <t>Carrera 29 B 70 36</t>
  </si>
  <si>
    <t>CYA SAS</t>
  </si>
  <si>
    <t>CRA 27 83 34</t>
  </si>
  <si>
    <t>PROQUIND S A S</t>
  </si>
  <si>
    <t>cl 12a 44 70</t>
  </si>
  <si>
    <t>MEDITEC SA</t>
  </si>
  <si>
    <t>CR 7 155 C  20  TORRE E OFICINA 3108</t>
  </si>
  <si>
    <t>BIODENTALES DE COLOMBIA LTDA</t>
  </si>
  <si>
    <t>CRA 7A No 122-08</t>
  </si>
  <si>
    <t>NCH COLOMBIA SA</t>
  </si>
  <si>
    <t>TRANSVERSAL 93 53 48 INT 19 20</t>
  </si>
  <si>
    <t>INDUSTRIAL JUVAL S.A.S.</t>
  </si>
  <si>
    <t>KR 53F No 5C 16</t>
  </si>
  <si>
    <t>IMPORTACION DE ELEMENTOS MEDICOS LTDA - IMPLEMEDICA LTDA</t>
  </si>
  <si>
    <t>CRA 18 39 A 50</t>
  </si>
  <si>
    <t>NUVIPLASTIKOS LTDA</t>
  </si>
  <si>
    <t>CRA 55 71 37</t>
  </si>
  <si>
    <t>TEXSA DE COLOMBIA SA</t>
  </si>
  <si>
    <t>CALLE 87 10 93</t>
  </si>
  <si>
    <t>QUIMICOS Y REACTIVOS S.A.S.</t>
  </si>
  <si>
    <t>AV. CALLE 24 No. 95-12 BODEGA 8</t>
  </si>
  <si>
    <t>REPROQUIM LTDA</t>
  </si>
  <si>
    <t>AVDA 6  36  24</t>
  </si>
  <si>
    <t>COMERCIAL MEDICA SAS</t>
  </si>
  <si>
    <t>TV 59 104 B 86 OF 501</t>
  </si>
  <si>
    <t>DISTRIBUCIONES BELLO SAS</t>
  </si>
  <si>
    <t>CL 23F 73F 76 PI 1</t>
  </si>
  <si>
    <t>EUROPLASTICOS LTDA</t>
  </si>
  <si>
    <t>CR 40 10 A 05</t>
  </si>
  <si>
    <t>DISTRIBUIDORA INTERNACIONAL DE DROGAS SAS</t>
  </si>
  <si>
    <t>Cra 34 No. 6A-73</t>
  </si>
  <si>
    <t>COMERCIAL CARDONA HERMANOS SAS</t>
  </si>
  <si>
    <t>CARRERA 7 # 21-62</t>
  </si>
  <si>
    <t>DUQUE SALDARRIAGA Y CIA SAS</t>
  </si>
  <si>
    <t>CR 30 No. 17 18</t>
  </si>
  <si>
    <t>DABRICO Y CIA LTDA</t>
  </si>
  <si>
    <t>CL 53 3 41 EN 3 CAZUCA</t>
  </si>
  <si>
    <t>RESMA SAS</t>
  </si>
  <si>
    <t>CRA 27  15-14</t>
  </si>
  <si>
    <t>JOSERRAGO SAS</t>
  </si>
  <si>
    <t>KRA 14 17 40</t>
  </si>
  <si>
    <t>OZALID SAS</t>
  </si>
  <si>
    <t>CRA 24 33A 32</t>
  </si>
  <si>
    <t>ACRIVENTAS SAS</t>
  </si>
  <si>
    <t>CR 42 B 10 A 68</t>
  </si>
  <si>
    <t>SURGICON &amp; CIA. S.A.S.</t>
  </si>
  <si>
    <t>CENTRO EMPRESARIAL DE OCCIDENTE KM 1 VIA SIBERIA COTA</t>
  </si>
  <si>
    <t>Internacional de perfumeria y especialidades farmaceuticas sas por contraccion ipef sas</t>
  </si>
  <si>
    <t>CR 68 H 74 B 47</t>
  </si>
  <si>
    <t>ALPAPEL SAS</t>
  </si>
  <si>
    <t>TV 57 108 50</t>
  </si>
  <si>
    <t>PROVEEDORES PARA SISTEMAS Y CIA SAS</t>
  </si>
  <si>
    <t>CR 16 79 31 OF 703-601</t>
  </si>
  <si>
    <t>MASTER QUIMICA SAS</t>
  </si>
  <si>
    <t>CRA 58 74 A 27</t>
  </si>
  <si>
    <t>IG COLOMBIA SA</t>
  </si>
  <si>
    <t>CR 106 15A 25 BG 128</t>
  </si>
  <si>
    <t>ANIPLAST SA</t>
  </si>
  <si>
    <t>CL 37 #  16 - 70</t>
  </si>
  <si>
    <t>LABORATORIOS WACOL S.A.</t>
  </si>
  <si>
    <t>AUT NORTE KM 20.04 CENTRO EMPRESARIAL OIKOS TOCANCIPA BG 19</t>
  </si>
  <si>
    <t>RIELCO SAS</t>
  </si>
  <si>
    <t>Cl 24 C No. 26-26</t>
  </si>
  <si>
    <t>FEHRMANN S.A.</t>
  </si>
  <si>
    <t>CARRERA 16A 30 75</t>
  </si>
  <si>
    <t>HIJOS DE ENRIQUE ROCA SAW</t>
  </si>
  <si>
    <t>CRA 53 # 59-204</t>
  </si>
  <si>
    <t>ZAFARCO COMERCIAL S.A.S</t>
  </si>
  <si>
    <t>CL 68 # 49 - 27</t>
  </si>
  <si>
    <t>LABORATORIO OFTALMICO DE LA COSTA SAS</t>
  </si>
  <si>
    <t>Carrera 52 79 89</t>
  </si>
  <si>
    <t>REPRESANDER S.A.</t>
  </si>
  <si>
    <t>Calle 37 # 17-46 Oficina 403</t>
  </si>
  <si>
    <t>ASHE SAS</t>
  </si>
  <si>
    <t>CRA 35 12 145</t>
  </si>
  <si>
    <t>ALLERS SAS</t>
  </si>
  <si>
    <t>CR 67 1 B 35</t>
  </si>
  <si>
    <t>ESPECIALIDADES DIAGNOSTICAS IHR SAS</t>
  </si>
  <si>
    <t>CL 8 39 86</t>
  </si>
  <si>
    <t>QUIRURGICOS DENTALES QUIRUDENT S.A.S</t>
  </si>
  <si>
    <t>CALLE 33 C # 17 F 2 83</t>
  </si>
  <si>
    <t>COBO MEDICAL SAS BIC</t>
  </si>
  <si>
    <t>CR 42 5C 90</t>
  </si>
  <si>
    <t>NABONASAR MARTINEZ Y CIA S.A.</t>
  </si>
  <si>
    <t>BRR EL BOSQUE AVE BUENOS AIRES DG 21A 48 116</t>
  </si>
  <si>
    <t>DROCENTRO LTDA</t>
  </si>
  <si>
    <t>AV 5 8 65 CENTRO</t>
  </si>
  <si>
    <t>PROPLAS SA</t>
  </si>
  <si>
    <t>CR 50 # 77 SUR 160</t>
  </si>
  <si>
    <t>COLOMBIANA DE RESINAS SA</t>
  </si>
  <si>
    <t>AUT MED BOG KIL 34</t>
  </si>
  <si>
    <t>ROLDAN DOMINGUEZ &amp; CIA SAS</t>
  </si>
  <si>
    <t>CALLE 57 B 54 131</t>
  </si>
  <si>
    <t>Silicatos para la Industria S.A.S</t>
  </si>
  <si>
    <t>km 2 via Amaga-Caldas parcelacion Industrial la Tolva Bd 11</t>
  </si>
  <si>
    <t>CALDAS-ANTIOQUIA</t>
  </si>
  <si>
    <t>HRA UNIQUIMICA SAS</t>
  </si>
  <si>
    <t>CL 80 S 54 79</t>
  </si>
  <si>
    <t>DEQUIM S.A.S.</t>
  </si>
  <si>
    <t>CR 46 NRO. 48C SUR 40</t>
  </si>
  <si>
    <t>INDUSTRIAS EMU SAS</t>
  </si>
  <si>
    <t>CR 41 NRO. 46-132</t>
  </si>
  <si>
    <t>DROPOPULAR S.A.S.</t>
  </si>
  <si>
    <t>CARRERA 74 N. 53 - 145</t>
  </si>
  <si>
    <t>FABIO RAMIREZ M S.A.S EN LIQUIDACION</t>
  </si>
  <si>
    <t>CALLE 5B 36 51 APTO 201</t>
  </si>
  <si>
    <t>POLIKEM SAS</t>
  </si>
  <si>
    <t>carrera 43b  15c-67</t>
  </si>
  <si>
    <t>ICVO SAS</t>
  </si>
  <si>
    <t>AUT MEDELLIN BOGOTA KM 29 VDA TOLDAS</t>
  </si>
  <si>
    <t>PLASTICOS ASOCIADOS S.A</t>
  </si>
  <si>
    <t>CARRERA 50 14 139</t>
  </si>
  <si>
    <t>INDUSTRIA COLOMBIANA DE DOTACIONES METALICAS SAS</t>
  </si>
  <si>
    <t>CL 2 50 185</t>
  </si>
  <si>
    <t>CASDIQUIM S.A.S.</t>
  </si>
  <si>
    <t>CR 43B  16  41 OFICINA 1601</t>
  </si>
  <si>
    <t>DISTRIMAYOR PASTO SAS</t>
  </si>
  <si>
    <t>CRA 53 18 141</t>
  </si>
  <si>
    <t>Tactico Group S.A.S.</t>
  </si>
  <si>
    <t>CR 54 76 71</t>
  </si>
  <si>
    <t>GLOBAL PHARMACEUTICA SAS</t>
  </si>
  <si>
    <t>CRA 4 F 40 07 MZ A  LT 1</t>
  </si>
  <si>
    <t>IMETI SAS</t>
  </si>
  <si>
    <t>CL 134D 46 36</t>
  </si>
  <si>
    <t>PROMED QUIRURGICOS  EU</t>
  </si>
  <si>
    <t>CR 67 43 17</t>
  </si>
  <si>
    <t>JGE EQUIPOS MEDICOS Y HOSPITALARIOS LTDA</t>
  </si>
  <si>
    <t>CR 24 35 26 SUR</t>
  </si>
  <si>
    <t>HERNAN ROBLES Y CIA LTDA</t>
  </si>
  <si>
    <t>Calle 83 16 a44 oficina 606</t>
  </si>
  <si>
    <t>TXB DISTRIBUCIONES ESPECIALIZADAS EU</t>
  </si>
  <si>
    <t>CR 81 8 C 13</t>
  </si>
  <si>
    <t>PET SPA PRODUCTS S.A.S.</t>
  </si>
  <si>
    <t>Entrada Parque La Florida Via Siberia A Bogota , Lote La Laguna Parque Terrapuerto Bodega 51</t>
  </si>
  <si>
    <t>NEW SERVICE INTERNACIONAL DE NEGOCIOS S.A.S</t>
  </si>
  <si>
    <t>CL 51 35 28 OF 310</t>
  </si>
  <si>
    <t>DIEMPAQUES SAS</t>
  </si>
  <si>
    <t>CR 59 14 79</t>
  </si>
  <si>
    <t>CONSTRUCENTER SOLO TEJAS SAS</t>
  </si>
  <si>
    <t>CL 139 NO. 108 A 31</t>
  </si>
  <si>
    <t>INSUFARMACOS DEL ORIENTE LTDA</t>
  </si>
  <si>
    <t>CRA 22 N 22-52</t>
  </si>
  <si>
    <t>SUMINISTROS HOSPITALARIOS DEL EJE CAFETERO</t>
  </si>
  <si>
    <t>CALLE 69A 27 A 46</t>
  </si>
  <si>
    <t>C.I SINTETICOS Y TEXTILES DE COLOMBIA SA</t>
  </si>
  <si>
    <t>Carrera 24 D 19 47 Sur</t>
  </si>
  <si>
    <t>ZIBOJECT SAS</t>
  </si>
  <si>
    <t>CRA 26 14 38</t>
  </si>
  <si>
    <t>JC DISTRIBUCIONES MEDICAS LTDA JC DISTRIBUCIONES MEDICAS LTDA</t>
  </si>
  <si>
    <t>CL 36 NORTE 2 B 196</t>
  </si>
  <si>
    <t>INTEGRAL DE NEGOCIOS SAS</t>
  </si>
  <si>
    <t>CR 34 46 20</t>
  </si>
  <si>
    <t>LOGIFARMA SAS</t>
  </si>
  <si>
    <t>CL 77 B No 57 - 103 TORRE 1 - 902 EDIFICIO GREEN TOWERS</t>
  </si>
  <si>
    <t>ADVANTI SAS</t>
  </si>
  <si>
    <t>Calle 109  3696</t>
  </si>
  <si>
    <t>PORCELANATOS Y PISOS DE COLOMBIA SAS</t>
  </si>
  <si>
    <t>CR 21 # 166-45</t>
  </si>
  <si>
    <t>MYR INTERNACIONAL S.A.S.</t>
  </si>
  <si>
    <t>CR 55 70C 29 49</t>
  </si>
  <si>
    <t>GLS HEALTH &amp; BIOTECHNOLOGY S A</t>
  </si>
  <si>
    <t>Cl 164 19  A 26</t>
  </si>
  <si>
    <t>MAXFLEX SAS</t>
  </si>
  <si>
    <t>CL 75 29 05</t>
  </si>
  <si>
    <t>DISDROBLAN SAS</t>
  </si>
  <si>
    <t>CARRERA 77 34 A 67</t>
  </si>
  <si>
    <t>LEXMANA SAS</t>
  </si>
  <si>
    <t>COMERCIALIZADORA FIJACION EXTERNA SAS COMERCIALIZADORA FIJACION EXTERNA SAS</t>
  </si>
  <si>
    <t>CRA 36 8 134 AV PANAMERICANA</t>
  </si>
  <si>
    <t>MARCAS Y DISTRIBUCIONES SAS</t>
  </si>
  <si>
    <t>CR 55 72A 40</t>
  </si>
  <si>
    <t>BIOTHERMICS DE COLOMBIA SAS</t>
  </si>
  <si>
    <t>CL 23 116 31 BG 38</t>
  </si>
  <si>
    <t>EURODERMA LTDA</t>
  </si>
  <si>
    <t>KR 19A 90 13 PISO 9</t>
  </si>
  <si>
    <t>MEGATECNOLOGIA Y REHABILITACION COLOMBIANA SAS</t>
  </si>
  <si>
    <t>CL 5B3 36B 59</t>
  </si>
  <si>
    <t>GLOBAL SERVICE PHARMACEUTICAL SAS</t>
  </si>
  <si>
    <t>CL 34 64 27</t>
  </si>
  <si>
    <t>DISMOVEL SAS</t>
  </si>
  <si>
    <t>contador@dismovel.com</t>
  </si>
  <si>
    <t>INTERVENTIONAL MEDICAL PRODUCTS S.A.</t>
  </si>
  <si>
    <t>Calle 10 SUR No. 51 A 55, LOCAL 505</t>
  </si>
  <si>
    <t>ODIN ENERGY SANTA MARTA CORPORATION SA</t>
  </si>
  <si>
    <t>CRA 57A 30-399</t>
  </si>
  <si>
    <t>MAGDALENA</t>
  </si>
  <si>
    <t>SANTA-MARTA-MAGDALENA</t>
  </si>
  <si>
    <t>REPRESENTACIONES DURAN RUEDA SAS</t>
  </si>
  <si>
    <t>CL 73 41 W 97 ET 2 BG 8</t>
  </si>
  <si>
    <t>TITADSU SAS</t>
  </si>
  <si>
    <t>AC 80 BO 69 70</t>
  </si>
  <si>
    <t>WARCO SAS</t>
  </si>
  <si>
    <t>AV 19 NO. 118-95 OF 302</t>
  </si>
  <si>
    <t>INDUSTRIS LH SAS</t>
  </si>
  <si>
    <t>CALLE 8 23 A 49</t>
  </si>
  <si>
    <t>COMERLAT PHARMACEUTICAL SAS</t>
  </si>
  <si>
    <t>CR 94 16 73</t>
  </si>
  <si>
    <t>Pimedica S.A</t>
  </si>
  <si>
    <t>calle 10 sur 51a-55 local 505</t>
  </si>
  <si>
    <t>ORTHOFRACT SAS</t>
  </si>
  <si>
    <t>CL 85 50 159 OF 404</t>
  </si>
  <si>
    <t>CUBERPLAST SAS</t>
  </si>
  <si>
    <t>CL 71A 73A 40</t>
  </si>
  <si>
    <t>HARMONY FLAVOURS &amp; INGREDIENTS LIMITADA</t>
  </si>
  <si>
    <t>AUTOPISTA MEDELLIN KM 2.5 VIA ENTRADA A PARCELA 900 MTS BODEGA A 01 PARQUE INDUSTRIAL CIEM OIKOS OCCIDENTE</t>
  </si>
  <si>
    <t>CODIPACSA SA</t>
  </si>
  <si>
    <t>CL 6 49 26</t>
  </si>
  <si>
    <t>IMPORTACIONES Y DISTRIBUCIONES JL SAS</t>
  </si>
  <si>
    <t>CRA 41 7 36</t>
  </si>
  <si>
    <t>SONOAUDIO SAS</t>
  </si>
  <si>
    <t>CRA 35 10 79</t>
  </si>
  <si>
    <t>TECNO LITE COLOMBIA S.A.S</t>
  </si>
  <si>
    <t>CL 65 13 79</t>
  </si>
  <si>
    <t>SERFAR LIMITADA</t>
  </si>
  <si>
    <t>CALLE 91 46 141</t>
  </si>
  <si>
    <t>HEALTHY AMERICA COLOMBIA SAS</t>
  </si>
  <si>
    <t>CR 37 13 186</t>
  </si>
  <si>
    <t>PRAXIS CLINIC COLOMBIA LTDA</t>
  </si>
  <si>
    <t>AVDA CRA 45 No.103.19</t>
  </si>
  <si>
    <t>INTERSURGICAL SAS</t>
  </si>
  <si>
    <t>KM 2.5 AUT MEDELLIN PORTO SABANA 80 BOG 140</t>
  </si>
  <si>
    <t>MEDITEK ERGO SAS</t>
  </si>
  <si>
    <t>CR 17 120 05 OFC 301</t>
  </si>
  <si>
    <t>INTERNATIONAL ALLIANCE OF TRADE IMPORT &amp; EXPORT LTDA</t>
  </si>
  <si>
    <t>VIA 40 73 290 BG 9</t>
  </si>
  <si>
    <t>PAPELES RR SAS</t>
  </si>
  <si>
    <t>CALLE 11 29 69</t>
  </si>
  <si>
    <t>GRUPO VITAL SAS</t>
  </si>
  <si>
    <t>CR 49 B 91 15</t>
  </si>
  <si>
    <t>SINAPSIS S.A.S.</t>
  </si>
  <si>
    <t>CARRERA 44 No. 20A 03 BARRIO MORASURCO</t>
  </si>
  <si>
    <t>REHCO SA</t>
  </si>
  <si>
    <t>CR 59 14 13</t>
  </si>
  <si>
    <t>WICORP SAS</t>
  </si>
  <si>
    <t>CRA 49C 86 59</t>
  </si>
  <si>
    <t>GLOBAL INDUSTRIAL SAS</t>
  </si>
  <si>
    <t>CALLE 98 70 91 OF 910</t>
  </si>
  <si>
    <t>GLOBAL INTERNATIONAL MEDICINE S.A.S. GIMED S.A.S.</t>
  </si>
  <si>
    <t>CR 53 59 37</t>
  </si>
  <si>
    <t>CALIER FARMACEUTICA DE COLOMBIA S.A.</t>
  </si>
  <si>
    <t>Parque Industrial Gran Sabana Bodega M22 Muisca Tocancipá</t>
  </si>
  <si>
    <t>BIOSCIENCES SAS</t>
  </si>
  <si>
    <t>CARRERA 18 A 137-49</t>
  </si>
  <si>
    <t>ALTER EGO SAS</t>
  </si>
  <si>
    <t>CARRERA 13 93 68</t>
  </si>
  <si>
    <t>AVALON PHARMACEUTICAL SA</t>
  </si>
  <si>
    <t>CR 14 85 68</t>
  </si>
  <si>
    <t>M&amp;M DIAGNOSTICS SAS</t>
  </si>
  <si>
    <t>TV 38 CR 66 A 73</t>
  </si>
  <si>
    <t>FARMACERES SA</t>
  </si>
  <si>
    <t>CR 46 48 C SUR 40 BG 142 P 2</t>
  </si>
  <si>
    <t>HEVEQUI GENERAL BUSINESS SAS</t>
  </si>
  <si>
    <t>KR 32 12 00 BG 18 PARQUE INDUSTRIAL NUEVA ERA</t>
  </si>
  <si>
    <t>CACHARRERIA MACROCENTRO YA SAS</t>
  </si>
  <si>
    <t>CR 17 17 55</t>
  </si>
  <si>
    <t>DISPOFARMA SAS</t>
  </si>
  <si>
    <t>CRA TRANSVERSA 39B 7-33 BRR MARYLUZ II</t>
  </si>
  <si>
    <t>PRAXAIR GASES INDUSTRIALES LTDA</t>
  </si>
  <si>
    <t>PARQUE INDUSTRIAL GRAN SABANA LOTE M UNIDAD 62</t>
  </si>
  <si>
    <t>LIFE SUMINISTROS MEDICOS SAS</t>
  </si>
  <si>
    <t>CL 75 72 40 BOD 04 PARQUE EMPRESARIAL METROTEX</t>
  </si>
  <si>
    <t>NU SKIN COLOMBIA INC</t>
  </si>
  <si>
    <t>CL 93A  14  17 OF 311</t>
  </si>
  <si>
    <t>HIGIELECTRONIX SAS</t>
  </si>
  <si>
    <t>CL 25 SUR 69 C 61</t>
  </si>
  <si>
    <t>PAPELERA ANDINA S.A.S</t>
  </si>
  <si>
    <t>KR 19 96 07 OF. 201</t>
  </si>
  <si>
    <t>DAGALCO SAS</t>
  </si>
  <si>
    <t>AUTOPISTA BOGOTA MEDELLIN KM 7 PARQUE INDUSTRIAL CELTA TRADE PARK BODEGA143A2</t>
  </si>
  <si>
    <t>LUNDBECK COLOMBIA SAS</t>
  </si>
  <si>
    <t>CRA 7 71 52 TO B PISO 9</t>
  </si>
  <si>
    <t>JP MERCADEO SAS</t>
  </si>
  <si>
    <t>CL 53 20 33 OF 201</t>
  </si>
  <si>
    <t>SPIN COLOMBIA SOCIEDAD POR ACCIONES SIMPLIFICADA</t>
  </si>
  <si>
    <t>CR 10 84 C 35 AP 501</t>
  </si>
  <si>
    <t>MAR 10 SAS</t>
  </si>
  <si>
    <t>KILOMETRO 2 VIA CALI CANDELARIA, CORREGIMIENTO JUANCHITO SN 480 CALLEJON EL SILENCIO</t>
  </si>
  <si>
    <t>AIRGAS DE COLOMBIA SAS</t>
  </si>
  <si>
    <t>Transversal 72 D Bis No. 42 C - 62 Sur</t>
  </si>
  <si>
    <t>GOLDEN BUSINESS CLASS S.A.</t>
  </si>
  <si>
    <t>Autop Medellín Km 2.5 Vía Parcelas BG H111 Oikos de Occidente</t>
  </si>
  <si>
    <t>MAFRA DISTRIBUCIONES LIMITADA</t>
  </si>
  <si>
    <t>AVENIDA CIRCUNVALAR 20 30 BODEGA 5</t>
  </si>
  <si>
    <t>OCANA-NORTE DE SANTANDER</t>
  </si>
  <si>
    <t>REMY &amp; STUTE COLOMBIA SAS</t>
  </si>
  <si>
    <t>AUTO MLLIN KM 3.5 TERMINAL TERRESTRE CARGA MD 6 BG 24</t>
  </si>
  <si>
    <t>OSTEOAMERICA SAS</t>
  </si>
  <si>
    <t>CL 87 47 25</t>
  </si>
  <si>
    <t>KAMU SAS</t>
  </si>
  <si>
    <t>CL 125 B # 60 39</t>
  </si>
  <si>
    <t>TECHNOMEDICAL SAS</t>
  </si>
  <si>
    <t>MAMONAL KM 1 CR 56 # 7C-39 SEC BELLAVISTA LOG BLOC PORT LC 39 BOD 43, 44</t>
  </si>
  <si>
    <t>PHARMANUCLEAR SAS</t>
  </si>
  <si>
    <t>DIAGONAL 24 C No 99-60</t>
  </si>
  <si>
    <t>OXY EXPRESS SAS</t>
  </si>
  <si>
    <t>VEREDA CANAVITA</t>
  </si>
  <si>
    <t>CHEMICAL SERVICES SAS</t>
  </si>
  <si>
    <t>CALLE 19 SUR No. 69 B 60</t>
  </si>
  <si>
    <t>DISPROMEDCOL LTDA.</t>
  </si>
  <si>
    <t>CR 7 N 17 - 74 LC 101</t>
  </si>
  <si>
    <t>TOLIMA</t>
  </si>
  <si>
    <t>IBAGUE-TOLIMA</t>
  </si>
  <si>
    <t>INNOVASALUD SAS</t>
  </si>
  <si>
    <t>CR 37 5B 31</t>
  </si>
  <si>
    <t>OPERANDO MEDICO QUIRURGICOS SAS</t>
  </si>
  <si>
    <t>CARRERA 32 W # 71 - 68 BODEGA 22</t>
  </si>
  <si>
    <t>FARMACOS DE LA COSTA LTDA</t>
  </si>
  <si>
    <t>SAN JERONIMO CENTRO LOGISTICO E INDUSTRIAL KM 3 VIA PLANETA</t>
  </si>
  <si>
    <t>CORDOBA</t>
  </si>
  <si>
    <t>MONTERIA-CORDOBA</t>
  </si>
  <si>
    <t>M.V.H INVERSIONES S.A.S</t>
  </si>
  <si>
    <t>CR 48 NO 19 SUR 196</t>
  </si>
  <si>
    <t>RODILLOS MASTDER SAS</t>
  </si>
  <si>
    <t>CARRERA 108 NO 19-52</t>
  </si>
  <si>
    <t>XTETICWORLD SAS</t>
  </si>
  <si>
    <t>AC 45 108 27 TO 2 OF 907B</t>
  </si>
  <si>
    <t>ROMIL DE COLOMBIA ZONA FRANCA SAS</t>
  </si>
  <si>
    <t>CL 1 D 1 5 2 MZ Q P PATIO 17</t>
  </si>
  <si>
    <t>DEPOSITO DE MEDICAMENTOS EMES S.A.S</t>
  </si>
  <si>
    <t>CALLE 10 52 A 18 BODEGA 116 - 118</t>
  </si>
  <si>
    <t>REPRESENTACIONES MEDICAS ALCOST PHARMACEUTICAL SAS</t>
  </si>
  <si>
    <t>CARRERA 65 32 D 35</t>
  </si>
  <si>
    <t>maquinas y montacragas equiparse sas</t>
  </si>
  <si>
    <t>calle 54 10A 30</t>
  </si>
  <si>
    <t>DISTRIBUCIONES Y DOTACIONES RAC S.A.S</t>
  </si>
  <si>
    <t>CL 24 SUR 68 H 43</t>
  </si>
  <si>
    <t>AGREGADOS Y CONCRETOS INGENIERIA SAS</t>
  </si>
  <si>
    <t>AV QUEBRADA SECA N 33 42 LOCAL 202</t>
  </si>
  <si>
    <t>RECYA S.A.S.</t>
  </si>
  <si>
    <t>CR 52 7 SUR-96</t>
  </si>
  <si>
    <t>INNOVA MEDICAL SOLUTION SAS</t>
  </si>
  <si>
    <t>KM 3 VIA PLANETA RICA MZ A LT 6 CENTRO LOGISTICO E INDUSTRIAL SAN JERONIMO</t>
  </si>
  <si>
    <t>ELITE IMPORTACIONES SAS</t>
  </si>
  <si>
    <t>AUT MDLL KM 3 TCB ETP 1 BGA 16 VIA SIBERIA COTA</t>
  </si>
  <si>
    <t>PRINT PRESS S.A.S</t>
  </si>
  <si>
    <t>Calle 98A No 51 37 Ofic 502</t>
  </si>
  <si>
    <t>EMERALD PLANET SAS</t>
  </si>
  <si>
    <t>av jimenez 5 43 of 601</t>
  </si>
  <si>
    <t>DISHOSPITAL SAS</t>
  </si>
  <si>
    <t>CALLE 48 22 64 LA CONCORDIA</t>
  </si>
  <si>
    <t>MEGAFARMA SAS</t>
  </si>
  <si>
    <t>CR 33 15 34</t>
  </si>
  <si>
    <t>FEHRMANN PACKAGING BCP SAS</t>
  </si>
  <si>
    <t>Cra 16a 30 73</t>
  </si>
  <si>
    <t>OSTEOMEDICAL SAS EN REORGANIZACION</t>
  </si>
  <si>
    <t>CR 70 G 117 82</t>
  </si>
  <si>
    <t>GENESIS IMPORTADORA Y COMERCIALIZADORA S.A.S</t>
  </si>
  <si>
    <t>CR 46 35 101</t>
  </si>
  <si>
    <t>BIMIVET SAS</t>
  </si>
  <si>
    <t>CL 66 68 B 59</t>
  </si>
  <si>
    <t>PHARMADES SAS</t>
  </si>
  <si>
    <t>CR 43 9A 16</t>
  </si>
  <si>
    <t>QUINTEC QUIMICA Y TECNOLOGIA SAS  EN REORGANIZACION</t>
  </si>
  <si>
    <t>04. SOCIEDAD EN COMANDITA</t>
  </si>
  <si>
    <t>AK 72 128 B65 TO3 APTO 304</t>
  </si>
  <si>
    <t>NEXT PHARMA SOURCING SAS</t>
  </si>
  <si>
    <t>CALLE 95 # 14 - 45 OFICINA 601</t>
  </si>
  <si>
    <t>INVERSIONES SALUD ANTIOQUIA SAS</t>
  </si>
  <si>
    <t>TV 5 A 45 224</t>
  </si>
  <si>
    <t>DIST-ENSAMBLES S.A.S</t>
  </si>
  <si>
    <t>CR 51 45 34</t>
  </si>
  <si>
    <t>DISTRIBUCIONES OFIR SAS</t>
  </si>
  <si>
    <t>CALLE 16 A 13 66 OFICINA 601</t>
  </si>
  <si>
    <t>VMV COSMETIC GROUP COLOMBIA SAS</t>
  </si>
  <si>
    <t>AK 86 13 A 60</t>
  </si>
  <si>
    <t>UNO HEALTHCARE SAS</t>
  </si>
  <si>
    <t>AV 4 7NORTE  46 LC 335</t>
  </si>
  <si>
    <t>MARKETPLACE SAS</t>
  </si>
  <si>
    <t>CR 92 64C 73 BOD 24</t>
  </si>
  <si>
    <t>EDM EQUIPOS Y DISPOSITIVOS MEDICOS SAS</t>
  </si>
  <si>
    <t>CALLE 106 # 57 - 20</t>
  </si>
  <si>
    <t>LAURA VICTORIA GONZALEZ ROCHA SAS</t>
  </si>
  <si>
    <t>CALLE 31 N 22-279 BRR CAÑAVERAL</t>
  </si>
  <si>
    <t>MEDICALES SOCIEDAD POR ACCIONES SIMPLIFICADA</t>
  </si>
  <si>
    <t>Autopista Medellin km 3.5 via Siberia-Bogota TTC BOG 6 MOD 1</t>
  </si>
  <si>
    <t>LIFE CARE SOLUTIONS SAS</t>
  </si>
  <si>
    <t>CALLE 13 NO 5 42 LOCAL 20713  CALLE 13 NO 5 42 LOCAL 207</t>
  </si>
  <si>
    <t>BELLEZA AL DIA INTERNACIONAL S.A.S.</t>
  </si>
  <si>
    <t>CL 110 No. 6 - 335 BG M1-13 Metro Parque</t>
  </si>
  <si>
    <t>MEDIHOSPITALARIOS SAS</t>
  </si>
  <si>
    <t>CRA 23D N 69 -21</t>
  </si>
  <si>
    <t>L.A. MEDICAL SAS</t>
  </si>
  <si>
    <t>CRA 19 C # 86 - 30 OF 301</t>
  </si>
  <si>
    <t>JAB REPRESENTACIONES INDUCHEMICAL S A S</t>
  </si>
  <si>
    <t>Carrera 72 No 62 27 sur</t>
  </si>
  <si>
    <t>IINVERSIONES AGROPUNTO LA FINCA SAS</t>
  </si>
  <si>
    <t>CALLE 26 36A 07</t>
  </si>
  <si>
    <t>META</t>
  </si>
  <si>
    <t>VILLAVICENCIO-META</t>
  </si>
  <si>
    <t>NUTRABIOTICS SAS</t>
  </si>
  <si>
    <t>CL 82 19 26</t>
  </si>
  <si>
    <t>BIKAR SAS EN REORGANIZACION</t>
  </si>
  <si>
    <t>CARRERA 106 15A 25 MZ 9 BD 15</t>
  </si>
  <si>
    <t>OX CTA COLOMBIA SAS</t>
  </si>
  <si>
    <t>Calle 3 A 68 F 07</t>
  </si>
  <si>
    <t>Monomix Especialidades Quimicas SAS</t>
  </si>
  <si>
    <t>Calle 12 N1 90</t>
  </si>
  <si>
    <t>HIDROTECNIK SAS</t>
  </si>
  <si>
    <t>AUT MEDELLIN KM 7 COSTADO OCCIDENTAL PAR IND CELTA TRADE PARK UNO LT 54 1</t>
  </si>
  <si>
    <t>CVS S.A.S. (CENTRO DE VACUNAS SPEICES)</t>
  </si>
  <si>
    <t>CALLE 17 # 30-52 INTERIOR 1 - 2</t>
  </si>
  <si>
    <t>ECO FUELS ENERGY SAS</t>
  </si>
  <si>
    <t>Carretera a Caracoli KM 6-501 Loma Grande LT 2B</t>
  </si>
  <si>
    <t>MALAMBO-ATLANTICO</t>
  </si>
  <si>
    <t>FARMAQUIRURGICOS JM SAS</t>
  </si>
  <si>
    <t>Cll 104 18 A 52 Torre I Oficina</t>
  </si>
  <si>
    <t>C TRADING S.A.S SOCIEDAD DE COMERCIALIZACION INTERNACIONAL</t>
  </si>
  <si>
    <t>Avda Calle 13 No 5-43 Ofic 1203</t>
  </si>
  <si>
    <t>Inversion sueño global sas</t>
  </si>
  <si>
    <t>CALLE 134 # 7 - 83</t>
  </si>
  <si>
    <t>OSTEOBIOMED SAS</t>
  </si>
  <si>
    <t>CRA 43B 80-206</t>
  </si>
  <si>
    <t>STENTHOR SAS</t>
  </si>
  <si>
    <t>CL 81 11 68 OF 709</t>
  </si>
  <si>
    <t>JADE ENERGY SAS</t>
  </si>
  <si>
    <t>CALLE 73 VIA 40 350</t>
  </si>
  <si>
    <t>INVERSIONES KAUTIVA S.A.S.</t>
  </si>
  <si>
    <t>Carrera 54 46 71 INTERIOR 9977</t>
  </si>
  <si>
    <t>TLC COLOMBIA SAS</t>
  </si>
  <si>
    <t>CL 48B 66 53</t>
  </si>
  <si>
    <t>ANTIOQUIA-ANTIOQUIA</t>
  </si>
  <si>
    <t>VEGIMED S.A.S.</t>
  </si>
  <si>
    <t>CALLE 80 No 49C - 15 LOCAL 308</t>
  </si>
  <si>
    <t>SPORT FITNESS SHOP COLOMBIA S.A.S.</t>
  </si>
  <si>
    <t>CR 43 30 91</t>
  </si>
  <si>
    <t>INFARVET SAS INVERSIONES FARMACEUTICAS Y VETERINARIAS</t>
  </si>
  <si>
    <t>KM 1.2 VIA LA ARGENTINA PARQUE INDUSTRIAL EL DORADO BODEGA 144-145</t>
  </si>
  <si>
    <t>TECNOLOGIA DE METERIALES COLOMBIA SAS</t>
  </si>
  <si>
    <t>Autopista Medellin Km 2.5 ViaParcelas Parque Ciem OikosOccidente Bg H120</t>
  </si>
  <si>
    <t>PLUS SOLUTIONS SAS</t>
  </si>
  <si>
    <t>CL 30 40 24</t>
  </si>
  <si>
    <t>ALIANZA FARMACEUTICA CORP SAS</t>
  </si>
  <si>
    <t>CARREARA 49C N 85 17</t>
  </si>
  <si>
    <t>DIPROMEDICOS SAS</t>
  </si>
  <si>
    <t>AV 11 E # 5AN-86 BARRIO SANTA LUCIA</t>
  </si>
  <si>
    <t>TECNOMEDICA MD SAS</t>
  </si>
  <si>
    <t>CR 43B  23 92</t>
  </si>
  <si>
    <t>RP ORTOPEDIA SAS</t>
  </si>
  <si>
    <t>TV 5A 45 200</t>
  </si>
  <si>
    <t>VISION PARTNERS SAS</t>
  </si>
  <si>
    <t>CR 13 77 22 OF 201</t>
  </si>
  <si>
    <t>VETERINARIA LA RED S.A.S.</t>
  </si>
  <si>
    <t>CARRERA 18 No. 29-40</t>
  </si>
  <si>
    <t>Comercializadora Impocor SAS</t>
  </si>
  <si>
    <t>Cl 33 # 5-60</t>
  </si>
  <si>
    <t>EXPLORA CORPORACION SAS</t>
  </si>
  <si>
    <t>CALLE 90 12 44</t>
  </si>
  <si>
    <t>NORSTRAY NUART S.A.S</t>
  </si>
  <si>
    <t>ZONA FRANCA ZOFIA MZ 7 LT 37 BODEGA 1</t>
  </si>
  <si>
    <t>MEDIMEC ORTHOPEDIC SAS</t>
  </si>
  <si>
    <t>CL 13BBIS 17 54</t>
  </si>
  <si>
    <t>MUNDIPHARMA (COLOMBIA) S.A.S.</t>
  </si>
  <si>
    <t>CARRERA 12 # 89 33 PISO 6</t>
  </si>
  <si>
    <t>SSAB COLOMBIA SAS</t>
  </si>
  <si>
    <t>CALLE 12  31 165</t>
  </si>
  <si>
    <t>SPEAL SAS</t>
  </si>
  <si>
    <t>CALLE 17 NO. 33 40</t>
  </si>
  <si>
    <t>POLEAS Y MANGUERAS</t>
  </si>
  <si>
    <t>CR 19 23-39</t>
  </si>
  <si>
    <t>PRODUCTOS WOW SAS</t>
  </si>
  <si>
    <t>CR 22 87 78</t>
  </si>
  <si>
    <t>RVA COLOMBIA SAS BIC</t>
  </si>
  <si>
    <t>KR 15 16 08 BG 06</t>
  </si>
  <si>
    <t>INTERLAB COLOMBIA SAS</t>
  </si>
  <si>
    <t>AUT MEDELLIN KM 2.5 ENTRADAS PARCELAS PARQUE INDUSTRIAL POR TOS SABANA 80 BG 50</t>
  </si>
  <si>
    <t>INTEGRAL SALUD MBG SAS</t>
  </si>
  <si>
    <t>CARRERA 11 27 25 PISO 1</t>
  </si>
  <si>
    <t>REFORESTADORA EL TORO SAS</t>
  </si>
  <si>
    <t>CL 59 5 30</t>
  </si>
  <si>
    <t>CALPINE COLOMBIA SAS</t>
  </si>
  <si>
    <t>KM 10 VIA CALI CANDELARIA FRENTE A CAVASA</t>
  </si>
  <si>
    <t>TLC MEDICAL S.A.S.</t>
  </si>
  <si>
    <t>CR 53 No 74 - 117 LO 3</t>
  </si>
  <si>
    <t>DISTRIBUCIONEA VIA MEDICAL DE LA COSTA SAS</t>
  </si>
  <si>
    <t>CRA 45 75 42</t>
  </si>
  <si>
    <t>LABORATORIOS LOUIS PASTEUR SAS</t>
  </si>
  <si>
    <t>CR 36 1 25 BL D ED LOS HEROES</t>
  </si>
  <si>
    <t>Regalos y Mensajes SAS</t>
  </si>
  <si>
    <t>CL 79 68H 29</t>
  </si>
  <si>
    <t>QUIMEXCOL ZONA FRANCA SAS</t>
  </si>
  <si>
    <t>Cra 21 169-01</t>
  </si>
  <si>
    <t>GUERBET COLOMBIA SAS</t>
  </si>
  <si>
    <t>CARRERA 7 127 48 OF 1105 CEN EMPRESARIAL 128</t>
  </si>
  <si>
    <t>LA FARMACIA BIOLOGICA SAS</t>
  </si>
  <si>
    <t>AVENIDA 4A OESTE 5-87</t>
  </si>
  <si>
    <t>ECHEVERRI MAQUINARIA CONSTRUCCIONES INGENIERIAS &amp; CIA S.C.A</t>
  </si>
  <si>
    <t>CR 40 27 85</t>
  </si>
  <si>
    <t>TULUA-VALLE</t>
  </si>
  <si>
    <t>SALUT NATURA S.A.S</t>
  </si>
  <si>
    <t>CRA 23 65 11 LC 402A</t>
  </si>
  <si>
    <t>CI LATIN SYR GOLD SAS</t>
  </si>
  <si>
    <t>Cr 6 14 74 Of 705</t>
  </si>
  <si>
    <t>BRAINT PHARMA SAS</t>
  </si>
  <si>
    <t>CARRERA 50 50 14 PISO 12</t>
  </si>
  <si>
    <t>MEDISIN SAS</t>
  </si>
  <si>
    <t>CALLE 48 22 22</t>
  </si>
  <si>
    <t>ORANGE FISH COLOMBIA SAS</t>
  </si>
  <si>
    <t>Calle 26 No. 92-32 Of. 05-140</t>
  </si>
  <si>
    <t>INDUSTRIAS PAYASITO SAS</t>
  </si>
  <si>
    <t>Cr 13 No. 10 35 P 3</t>
  </si>
  <si>
    <t>AR STORAGE SOLUTIONS SAS</t>
  </si>
  <si>
    <t>CALLE 77 7 44</t>
  </si>
  <si>
    <t>SOLUCIONES MEDICAS DEL EJE CAFETERO SAS</t>
  </si>
  <si>
    <t>MZ 6 BODEGA 4 PARQUE INDUSTRIAL LA BADEA</t>
  </si>
  <si>
    <t>DOS-QUEBRADAS-RISARALDA</t>
  </si>
  <si>
    <t>DISTRIMEDICA JC SAS</t>
  </si>
  <si>
    <t>CR 16A 30 68</t>
  </si>
  <si>
    <t>LABORATORIOS UNIDOS DE COLOMBIA S.A.S</t>
  </si>
  <si>
    <t>CLL 45 33 40</t>
  </si>
  <si>
    <t>INNOVAPHARM COLOMBIA SAS</t>
  </si>
  <si>
    <t>CR 24 71 48</t>
  </si>
  <si>
    <t>PHIBO COLOMBIA SAS</t>
  </si>
  <si>
    <t>CL 104A 45A 50</t>
  </si>
  <si>
    <t>COMERCIALIZADORA Y DISTRIBUIDORA 714 SEVEN ONE FOUR S.A.S.</t>
  </si>
  <si>
    <t>CR 9 G 110 187 BG LT 45 PAR LOGISTICO INDUSTRIAL Y COM CARIBE VERDE CR 9 G 110 187 BG LT 45 PAR LOGISTICO INDUSTRIAL Y COM CARIBE VERDE</t>
  </si>
  <si>
    <t>NORMET COLOMBIA SAS</t>
  </si>
  <si>
    <t>Autopista Norte Km 21 Centro Empresarial Oik 206</t>
  </si>
  <si>
    <t>DISTRIBUCIONES PROVEMEDICS SAS</t>
  </si>
  <si>
    <t>CALLE 60 # 47-73</t>
  </si>
  <si>
    <t>GADOR SAS</t>
  </si>
  <si>
    <t>CLL 114 11A 40 OFICINA 401</t>
  </si>
  <si>
    <t>STONE DESIGN SAS</t>
  </si>
  <si>
    <t>KM 5 VIA CERRITOS</t>
  </si>
  <si>
    <t>INVERSIONES GALENOS SAS</t>
  </si>
  <si>
    <t>CRA 7 N° 29 - 40 LOCALES 201 Y 202 PISO 2 BARRIO LA CEIBA</t>
  </si>
  <si>
    <t>CLINIDOTACIONES SAS</t>
  </si>
  <si>
    <t>CRA 6 No. 20 33 LOCAL 1 BARRIO COLON</t>
  </si>
  <si>
    <t>DIAGNOSTILAB VM SAS</t>
  </si>
  <si>
    <t>CRA 19 NRO 15  111</t>
  </si>
  <si>
    <t>Siscol farma sas</t>
  </si>
  <si>
    <t>carrera 10 n 97 a 13</t>
  </si>
  <si>
    <t>COMERCIALIZADORA REVI SAS</t>
  </si>
  <si>
    <t>CL 36 A A SUR 25 B 99 CA 101 URB RINCON DEL BOSQUE</t>
  </si>
  <si>
    <t>ASPEN COLOMBIANA SAS</t>
  </si>
  <si>
    <t>CRA 69 19A 51 BOD 1 PISO 3</t>
  </si>
  <si>
    <t>COMERCIAL CHEMICAL SAS EN REORGANIZACION</t>
  </si>
  <si>
    <t>CRA 51 128C 29</t>
  </si>
  <si>
    <t>VALENTECH PHARMA COLOMBIA SAS</t>
  </si>
  <si>
    <t>CR 7 77 07 OF 801</t>
  </si>
  <si>
    <t>DDS PHARMA - DISTRIBUCION, DISPENSACION Y SUMINISTRO DE PRODUCTOS FARMACEUTICOS SAS</t>
  </si>
  <si>
    <t>CL 22 D  72 41 T 4 AP 503</t>
  </si>
  <si>
    <t>BELIA TRADING COLOMBIA SAS</t>
  </si>
  <si>
    <t>CRA 14 94 44 TO B P 6</t>
  </si>
  <si>
    <t>HMY YUDIGAR COLOMBIA S.A.S.</t>
  </si>
  <si>
    <t>CL 12 36 A 18 28 BG 3 BRR COLORADO SEC LA PAZ</t>
  </si>
  <si>
    <t>ZIPAQUIRA-CUNDINAMARCA</t>
  </si>
  <si>
    <t>WILLOW PHARMA SAS</t>
  </si>
  <si>
    <t>carrera 50 50 14 piso 11</t>
  </si>
  <si>
    <t>SOLUCIONES EN INNOVACIÓN FARMACEUTICA S.A.S</t>
  </si>
  <si>
    <t>CALLE 6 43 C 08 OF 306 ED Oficentro Astorga</t>
  </si>
  <si>
    <t>CERDECOR COLOMBIA SAS</t>
  </si>
  <si>
    <t>GLORIETA AEROPUERTO JOSE MARIA CORDOBA COMPLEJO EMPRESARIAL KARGA FASE 1 BODEGA 103</t>
  </si>
  <si>
    <t>DYNATECH QUIMICA DE COLOMBIA SAS</t>
  </si>
  <si>
    <t>VIA PANAMERICANA NRO 3 150</t>
  </si>
  <si>
    <t>JAMUNDI-VALLE</t>
  </si>
  <si>
    <t>RAV BARIACH COLOMBIA SAS</t>
  </si>
  <si>
    <t>KR 19 164 56</t>
  </si>
  <si>
    <t>COMERCIALIZADORA INTERNACIONAL RUBICAM SAS</t>
  </si>
  <si>
    <t>CLL 23 SUR  42B  60</t>
  </si>
  <si>
    <t>MARY KAY COLOMBIA SAS</t>
  </si>
  <si>
    <t>CR 7 No. 75 - 66</t>
  </si>
  <si>
    <t>MEBIOX SAS</t>
  </si>
  <si>
    <t>CL 93 16 46 OF 704</t>
  </si>
  <si>
    <t>CENTRAL INK INTERNATIONAL DE COLOMBIA SAS</t>
  </si>
  <si>
    <t>PARQUE INDUSTRIAL TERRAPUERTO BD 44 AUTOPISTA MEDELLIN KM 1.5 VIA PARQUE LA FLORIDA</t>
  </si>
  <si>
    <t>RICH CHEMICAL GREEN SAS</t>
  </si>
  <si>
    <t>CR 108 23 B 29</t>
  </si>
  <si>
    <t>SANLY LABORATORIOS SAS</t>
  </si>
  <si>
    <t>calle 16 j 98 18</t>
  </si>
  <si>
    <t>RYMCO MEDEDICAL SAS</t>
  </si>
  <si>
    <t>CALLE 80 N 78B 51</t>
  </si>
  <si>
    <t>ISDIN COLOMBIA SAS</t>
  </si>
  <si>
    <t>TV 23 # 97 73 OF 705</t>
  </si>
  <si>
    <t>SURTIMED SUMINISTROS SAS</t>
  </si>
  <si>
    <t>CL 35 14 49 BR LA FLORESTA</t>
  </si>
  <si>
    <t>GUIRO DISTRIBUCIONES</t>
  </si>
  <si>
    <t>CL 44 N 2 E 09</t>
  </si>
  <si>
    <t>GLOBAL PHARMA &amp; LOGISTIC SAS</t>
  </si>
  <si>
    <t>CR 50 50 14 PISO 15</t>
  </si>
  <si>
    <t>COMERCIALIZADORA INTERNACIONAL PARA PRODUCTOS DE ASEO Y OTROS DE CONSUMO MASIVO SAS</t>
  </si>
  <si>
    <t>AUT SUR 60 01</t>
  </si>
  <si>
    <t>AKRAW QUIMICA SAS</t>
  </si>
  <si>
    <t>CR 36 8 442 BG 9</t>
  </si>
  <si>
    <t>HIPRA COLOMBIA SAS</t>
  </si>
  <si>
    <t>AV 45 108 27 ED CENTRO EMPRESARIAL PARALELO 108 TO 2 OF 507</t>
  </si>
  <si>
    <t>SES &amp; OSIRIS GROUP S A S</t>
  </si>
  <si>
    <t>Carrera 36 No 8 - 442 Bodega 18</t>
  </si>
  <si>
    <t>DISTRIBUIODRA MEXION SAS</t>
  </si>
  <si>
    <t>CRA 50 No 82 168 OF 503</t>
  </si>
  <si>
    <t>SOLUCIONES ALIMENTARIAS INDUSTRIALES INTEGRA SAS</t>
  </si>
  <si>
    <t>CL 86 82 195 BDG 108</t>
  </si>
  <si>
    <t>ALTADIS FARMACEUTICA S.A.S.</t>
  </si>
  <si>
    <t>CL 10 65 75</t>
  </si>
  <si>
    <t>FARMAREINA DROGUERIA SAS</t>
  </si>
  <si>
    <t>CRA 49C 80 225</t>
  </si>
  <si>
    <t>MERZ COLOMBIA SAS</t>
  </si>
  <si>
    <t>AVENIDA CARRERA 19 95 20 PISO 27</t>
  </si>
  <si>
    <t>ROHA COLOMBIA SAS</t>
  </si>
  <si>
    <t>Carrera 43A 1 - 50 Piso 6</t>
  </si>
  <si>
    <t>CORTES Y MANUFACTURAS DE COLOMBIA SAS</t>
  </si>
  <si>
    <t>CRA 22 # 18-03</t>
  </si>
  <si>
    <t>BYO COLOMBIA SAS</t>
  </si>
  <si>
    <t>CL 101 A 47 A 09</t>
  </si>
  <si>
    <t>AIRBUS COLOMBIA SAS</t>
  </si>
  <si>
    <t>Cl 95 14 45 Of 604</t>
  </si>
  <si>
    <t>INNOVACURE SAS</t>
  </si>
  <si>
    <t>CR 55 152B 68 TO A OF 306</t>
  </si>
  <si>
    <t>Seytu Cosmetica de Colombia S.A.S</t>
  </si>
  <si>
    <t>Avenida 6 Norte # 38N 42</t>
  </si>
  <si>
    <t>GRACE HOLDINGS S.A. DE C.V. SUCURSAL COLOMBIA</t>
  </si>
  <si>
    <t>AV Calle 26 N° 69c 03 TO A P 8 Edificio Capital Center II</t>
  </si>
  <si>
    <t>MEGAFARMA DE COLOMBIA S.A.S</t>
  </si>
  <si>
    <t>CR 33 N 15 36 SAN IGNACIO</t>
  </si>
  <si>
    <t>Antibioticos Da Colombia S.A.S.</t>
  </si>
  <si>
    <t>Calle 100 #8A-55 Torre C Oficina 21</t>
  </si>
  <si>
    <t>GPC PHARMA SAS</t>
  </si>
  <si>
    <t>Cra 45 No. 7 - 75</t>
  </si>
  <si>
    <t>PHARMALAB PHL LABORATORIOS SAS</t>
  </si>
  <si>
    <t>CL 93 15 73 OF 203</t>
  </si>
  <si>
    <t>CHIESI COLOMBIA S.A.S. BIC.</t>
  </si>
  <si>
    <t>CR 12 89 33 P 5</t>
  </si>
  <si>
    <t>MEDICAL GROUP ANMA SAS</t>
  </si>
  <si>
    <t>CALLE 8 26 27</t>
  </si>
  <si>
    <t>Droaliados S.A.S.</t>
  </si>
  <si>
    <t>Cl 25 21 37 Brr Berlin</t>
  </si>
  <si>
    <t>DISWIFARMA S.A.S</t>
  </si>
  <si>
    <t>Carrerra 52 #14-30 interior 408</t>
  </si>
  <si>
    <t>INTEGRAFLEX SAS</t>
  </si>
  <si>
    <t>CRA 80 13 130 APT 601</t>
  </si>
  <si>
    <t>Productos Naturales Dr. Rojas S.A.S.</t>
  </si>
  <si>
    <t>Cra 20 26 34 Piso 5</t>
  </si>
  <si>
    <t>DISTRIBUCIONES TOLE SAS</t>
  </si>
  <si>
    <t>KILOMETRO 1 VIA CERRITOS LA VIRGINIA CENTRO LOGISTICO LOS ANGELES MANZANA 2</t>
  </si>
  <si>
    <t>ORGANIZACION LOGISTICA FARMACEUTICA CLINIFARMA SAS</t>
  </si>
  <si>
    <t>CALLE 33 SUR 22 - 21</t>
  </si>
  <si>
    <t>NEIVA-HUILA</t>
  </si>
  <si>
    <t xml:space="preserve">GRUPO EMPRESARIAL J&amp;N TECHNOLOGY SAS </t>
  </si>
  <si>
    <t>CL 79B SUR NRO. 50 150 IN 165</t>
  </si>
  <si>
    <t>SCOLART SAS</t>
  </si>
  <si>
    <t>CR 28 A 68 85</t>
  </si>
  <si>
    <t>MEDISFARMA SAS</t>
  </si>
  <si>
    <t>PARQUE INDUSTRIAL Y COMERCIAL TULUA JAKOB OLIVIER CL 50 40-81BODEGA D7</t>
  </si>
  <si>
    <t>importadora y comercializadora Dispocol SAS</t>
  </si>
  <si>
    <t>CL 5 B4 # 38 - 51</t>
  </si>
  <si>
    <t>GRUPO EMPRESARIAL SOLANCO S.A. EN REORGANIZACION</t>
  </si>
  <si>
    <t>KM 2 VIA PALERMO CONJUNTO COLINA DEL LAGO CASA 14</t>
  </si>
  <si>
    <t>COLIMPORTADOS SAS</t>
  </si>
  <si>
    <t>CL 18 25 55</t>
  </si>
  <si>
    <t>COMPANY MEDIQBOY OC SAS</t>
  </si>
  <si>
    <t>CL 58 N 2 80</t>
  </si>
  <si>
    <t>TUNJA-BOYACA</t>
  </si>
  <si>
    <t>NEGOCIOS LAM SAS</t>
  </si>
  <si>
    <t>CR 21 # 166 57</t>
  </si>
  <si>
    <t>PROMOCIONALES DE OCCIDENTE SUCURSAL</t>
  </si>
  <si>
    <t>CARRERA 28 12B - 28</t>
  </si>
  <si>
    <t>Jeza Soluciones Empresariales S.A.S</t>
  </si>
  <si>
    <t>CR 30 10 34</t>
  </si>
  <si>
    <t>DUITAMA-BOYACA</t>
  </si>
  <si>
    <t>MADHOS SAS</t>
  </si>
  <si>
    <t>CRA 31 10 250</t>
  </si>
  <si>
    <t>RODIN CI SAS</t>
  </si>
  <si>
    <t>CR 7 12 C 28 OF 805</t>
  </si>
  <si>
    <t>CPL AROMAS SAS</t>
  </si>
  <si>
    <t>KM 1.5 VIA TOCANCIPBRICEÑO ZIP A BG 18 AQUIRA ZF Tocancipa</t>
  </si>
  <si>
    <t>ALMIN S.A.S.</t>
  </si>
  <si>
    <t>CR 42 NO 75 367 BG 104</t>
  </si>
  <si>
    <t>HLESSING INDUSTRIES SAS</t>
  </si>
  <si>
    <t>CR 32C 1H 86</t>
  </si>
  <si>
    <t>SIGNODE COLOMBIA S.A.S.</t>
  </si>
  <si>
    <t>CL 4 1 H 1 203</t>
  </si>
  <si>
    <t>H&amp;O CP S</t>
  </si>
  <si>
    <t>CR 21 9 31 OF 3025</t>
  </si>
  <si>
    <t>HINODE COLOMBIA SAS</t>
  </si>
  <si>
    <t>TRANSVERSAL 55 98 A 66 LC 204 CC ISERRA 100</t>
  </si>
  <si>
    <t>OIT PRODUCTOS Y SOLUCIONES QUIMICAS SAS</t>
  </si>
  <si>
    <t>AUT NORTE KM 20  VDA PORTACHUELO  PARQUE EMPRESARIAL INTERCITY BG 60</t>
  </si>
  <si>
    <t>DISTRIBUIDORA 2D SAS</t>
  </si>
  <si>
    <t>CR 8 18 02</t>
  </si>
  <si>
    <t>LIFEHEALTH UNIVERSAL COL ZOMAC SAS</t>
  </si>
  <si>
    <t>VDA SAN JUAN DE CAROLINA FCA EL DANUBIO PISO 2</t>
  </si>
  <si>
    <t>VENTOS COLOMBIA SAS</t>
  </si>
  <si>
    <t>AUT MEDELLIN KM 6 24 PQ INDUSTRIAL SIBERIA REAL BG 6</t>
  </si>
  <si>
    <t>MEDICAL SUPPLIES &amp; SERVICES ZOMAC SAS</t>
  </si>
  <si>
    <t>CR 6 3 14</t>
  </si>
  <si>
    <t>TELLO-HUILA</t>
  </si>
  <si>
    <t>BIOTRADE COLOMBIA S.A.S.</t>
  </si>
  <si>
    <t>Cra  5 16 a 83</t>
  </si>
  <si>
    <t>MEDIC COLOMBIA SAS</t>
  </si>
  <si>
    <t>CRA 28 A 71 B 17</t>
  </si>
  <si>
    <t>Biosidus Colombia SAS</t>
  </si>
  <si>
    <t>CL 90 19 41 OF 202</t>
  </si>
  <si>
    <t>X-SPORT SG IMPLEMNETACIONES DEPORTIVAS SAS</t>
  </si>
  <si>
    <t>CRA 14 79 81</t>
  </si>
  <si>
    <t>FIBRA CENTER SAS</t>
  </si>
  <si>
    <t>PAR EMPR INTERCITY VDAPORTACHUELO BG 21</t>
  </si>
  <si>
    <t>BON SANTE SAS</t>
  </si>
  <si>
    <t>Calle 114A No. 70B-20</t>
  </si>
  <si>
    <t>EURODRUG LABORATORIES SA SUCURSAL COLOMBIA</t>
  </si>
  <si>
    <t>CR 55 152B 68 OF 1001</t>
  </si>
  <si>
    <t>GIL PAREJA Y CIA SCA</t>
  </si>
  <si>
    <t>CL 75B No 42F-38</t>
  </si>
  <si>
    <t>LASENOR ANDINA SAS</t>
  </si>
  <si>
    <t>CLL 15 #22-207 TERMINAL LOGÍSTICO VALLE DEL PACIFICO, BODEGA C1</t>
  </si>
  <si>
    <t>SANULAC NUTRICION COLOMBIA SAS</t>
  </si>
  <si>
    <t>Diagonal 182 # 20 84</t>
  </si>
  <si>
    <t>UNITOYS COLOMBIA SAS</t>
  </si>
  <si>
    <t>AUTOPISTA MEDELLIN KM 11 VDA LA PUNTA</t>
  </si>
  <si>
    <t>CIPLA COLOMBIA SAS</t>
  </si>
  <si>
    <t>AC 26 #68C 61 OF 605</t>
  </si>
  <si>
    <t>MOONS COLOMBIA S.A.S</t>
  </si>
  <si>
    <t>Calle 63 N° 20 35</t>
  </si>
  <si>
    <t>REAL SAS</t>
  </si>
  <si>
    <t>BRR BOCAGRANDE CR 3 No 6A 100 OF 703 ED PROTECCION0</t>
  </si>
  <si>
    <t>BOLTEN SPRAY SAS</t>
  </si>
  <si>
    <t>CR 48 B 99SUR 59 BG 29</t>
  </si>
  <si>
    <t>SUN ACE PQ SAS</t>
  </si>
  <si>
    <t>KM 8 VIA BARRANQUILLA TUBARA LT 21 ZN FRANCA LA CAYENA</t>
  </si>
  <si>
    <t>IMPORTADORA LUXURY SAS</t>
  </si>
  <si>
    <t>CL 33 B 11 C 34 APTO 401</t>
  </si>
  <si>
    <t>Arthex Colombia SAS</t>
  </si>
  <si>
    <t>dian.colombia@arthrex.com</t>
  </si>
  <si>
    <t>GLOBAL MEDIKAL SALUD SAS</t>
  </si>
  <si>
    <t>CR 61 No 75 - 91 LO 2</t>
  </si>
  <si>
    <t>PET SUPLET SAS</t>
  </si>
  <si>
    <t>CL 77 68 G 68</t>
  </si>
  <si>
    <t>COMERCIALIZADORA HPPL SAS COMERCIALIZADORA HPPL SAS</t>
  </si>
  <si>
    <t>CL 105 N° 47-36</t>
  </si>
  <si>
    <t>DISTRIBUIDORA DE EMPAQUES DEL CAUCA SAS</t>
  </si>
  <si>
    <t>CALLE 23 NORTE No 4 N 50 PISO 8 VERSALLES</t>
  </si>
  <si>
    <t>Pymes-Separados</t>
  </si>
  <si>
    <t>SUIPHAR INTERNATIONAL SA</t>
  </si>
  <si>
    <t>LARKIN LTDA</t>
  </si>
  <si>
    <t>Carrera 4 53 80</t>
  </si>
  <si>
    <t>AMERICAN VETERINARIA LTDA</t>
  </si>
  <si>
    <t>CL 24D 40 22</t>
  </si>
  <si>
    <t>SUMINISTROS Y DOTACIONES COLOMBIA S.A. SYD COLOMBIA S.A.</t>
  </si>
  <si>
    <t>CR 43 80 59</t>
  </si>
  <si>
    <t>DISTRIBUCIONES ROMY LTDA</t>
  </si>
  <si>
    <t>CR 42F 75B 124 PI 1 BL 1 LC 6</t>
  </si>
  <si>
    <t>FARMASER SAS</t>
  </si>
  <si>
    <t>SOLMEDICAL SAS</t>
  </si>
  <si>
    <t>CL 24 N 8 N 50</t>
  </si>
  <si>
    <t>DISTRIBUCIONES FARMACEUTICAS HERSON S.A.S</t>
  </si>
  <si>
    <t>CRA 73 30 36</t>
  </si>
  <si>
    <t>ETANOLES DEL MAGDALENA SAS</t>
  </si>
  <si>
    <t>CR 10 18 16 BRR GAIRA</t>
  </si>
  <si>
    <t>COMERCIALIZADORA MULTIDROGAS DE COLOMBIA S.A.S</t>
  </si>
  <si>
    <t>KM 3 VIA MONTERIA-PLANETA RICA LT 2 MZ D BODEGA 4 Y 5</t>
  </si>
  <si>
    <t>AL PHARMA SAS</t>
  </si>
  <si>
    <t>AC 116 70C 12</t>
  </si>
  <si>
    <t>PRODUCCION Y GESTION SAS</t>
  </si>
  <si>
    <t>KM 7 AUTOPISTA MEDELLIN CELTA TRADE PARK LOTE 21</t>
  </si>
  <si>
    <t>Vesalius Pharma S.A.S.</t>
  </si>
  <si>
    <t>CRA 21 A NO 170 33</t>
  </si>
  <si>
    <t>UNIVERSAL DE CAUCHOS HURTADO SAS</t>
  </si>
  <si>
    <t>CR 29 10 25</t>
  </si>
  <si>
    <t>PEGOMAX SAS</t>
  </si>
  <si>
    <t>CR 69 A No 37 b 65 sur</t>
  </si>
  <si>
    <t>HIGH NUTRITION COMPANY SAS</t>
  </si>
  <si>
    <t>CL 11 SUR 14 42</t>
  </si>
  <si>
    <t>CONTINENTAL DE PEGANTES Y SOLUCIONES S.A.S.</t>
  </si>
  <si>
    <t>CRA 4 C 8 - 42 SUR</t>
  </si>
  <si>
    <t>OXIGENOS DE COLOMBIA LTDA</t>
  </si>
  <si>
    <t>AVENIDA CARRERA 50 No. 5C-29</t>
  </si>
  <si>
    <t>LA TOUR SAS</t>
  </si>
  <si>
    <t>VIA KM 15 CS 4 EL MAMEYAL</t>
  </si>
  <si>
    <t>PROIMPO SAS</t>
  </si>
  <si>
    <t>CL 15 27A 176 BD 2 BL 7B</t>
  </si>
  <si>
    <t>ESPUMAS DEL VALLE S.A.</t>
  </si>
  <si>
    <t>CR 146 25 105 CALLEJON LA VIGA VIA CALI JAMUNDI</t>
  </si>
  <si>
    <t>ELECTROQUIMICA WEST S.A</t>
  </si>
  <si>
    <t>CR 50 76D SUR 52</t>
  </si>
  <si>
    <t>INVERSORA LA PAZ SAS</t>
  </si>
  <si>
    <t>Av Cra 9 115 06 Ed Tierra Firme Of 2102</t>
  </si>
  <si>
    <t>MEDIVELIUS FARMACEUTICA S.A</t>
  </si>
  <si>
    <t>AV 9 123 86 OF 304</t>
  </si>
  <si>
    <t>OSTEONORTE SAS</t>
  </si>
  <si>
    <t>CALLE 76 46 64</t>
  </si>
  <si>
    <t>AM MEDICAL SAS</t>
  </si>
  <si>
    <t>CL 13 BIS 17 54</t>
  </si>
  <si>
    <t>PRAXIS PHARMACEUTICAL COLOMBIA LTDA</t>
  </si>
  <si>
    <t>CRA 12A NO 83 75 OF 601</t>
  </si>
  <si>
    <t>INVERSIONES LEAL Y OXIGENOS S.A.S.</t>
  </si>
  <si>
    <t>Cr 34 A No. 4B-41</t>
  </si>
  <si>
    <t>QUIMICOS INDUSTRIALES COLOMBIANOS S.A.S.</t>
  </si>
  <si>
    <t>CARRERA 43B 16-41 PISO 16</t>
  </si>
  <si>
    <t>HOSPICLINIC DE COLOMBIA SAS</t>
  </si>
  <si>
    <t>CL 4 11E 128 COLSAG</t>
  </si>
  <si>
    <t>N.T.I. NEW TRADE INTERNATIONAL SOCIEDAD POR ACCIONES</t>
  </si>
  <si>
    <t>AUTOP BOGOTA MEDELLIN KM 4.7  COSTADO NORTE ANTES PN</t>
  </si>
  <si>
    <t>DIODIAGNOSTICO SAS</t>
  </si>
  <si>
    <t>CRA 77 SUR 36A 35</t>
  </si>
  <si>
    <t>VITRACOAT COLOMBIA</t>
  </si>
  <si>
    <t>SEC LLANOGRANDE AMALITA VDA CHIPRE PA SANTA MARIA DEL LALNO CA 24</t>
  </si>
  <si>
    <t>SUMINSTROS MINEROS LATINOAMERICANOS S.A.S.</t>
  </si>
  <si>
    <t>VIA ALTERNA CIENAGA SANTA MARTA KM 4 LT 1 SECTOR DON JACA</t>
  </si>
  <si>
    <t>SURFAX COLOMBIA S.A.S.</t>
  </si>
  <si>
    <t>CL 151 NO. 11 - 32 TO 4 APTO 1313 LOMBARDIA</t>
  </si>
  <si>
    <t>GRUPO DISTRICOMER SAS</t>
  </si>
  <si>
    <t>CRA 17 60-170 KM 1 VIA CHIMITA BARRIO CHIMITA</t>
  </si>
  <si>
    <t>BBC SOLUTIONS MEDICAL SURGICAL ELEMENTS SAS</t>
  </si>
  <si>
    <t>CRA 31A 15 36</t>
  </si>
  <si>
    <t>Latin Kimya SAS</t>
  </si>
  <si>
    <t>KM 25 PARQUE INDUSTRIAL DEL NORTE BG 113</t>
  </si>
  <si>
    <t>Mademax SAS</t>
  </si>
  <si>
    <t>CR 27 A 15-45 ACOPI</t>
  </si>
  <si>
    <t>TOTAL</t>
  </si>
  <si>
    <t>2.88</t>
  </si>
  <si>
    <t>0.51</t>
  </si>
  <si>
    <t>EMPRESA REFERENTE DEL SECTOR, YA ESTA EN LA LISTA INICIAL</t>
  </si>
  <si>
    <t>0.53</t>
  </si>
  <si>
    <t>QUIMICOS Y REACTIVOS SAS</t>
  </si>
  <si>
    <t>QUIMMEC SAS</t>
  </si>
  <si>
    <t>IND</t>
  </si>
  <si>
    <t>PRESUPUESTO 2025</t>
  </si>
  <si>
    <t xml:space="preserve">INDICADORES HISTORICOS </t>
  </si>
  <si>
    <t>PRESUPUESTO 2026</t>
  </si>
  <si>
    <t>INDICADORES SUGERIDOS</t>
  </si>
  <si>
    <t>A M ASESORIA Y MANTENIMIENTO LTDA</t>
  </si>
  <si>
    <t>4.48</t>
  </si>
  <si>
    <t>0.20</t>
  </si>
  <si>
    <t>1122.38</t>
  </si>
  <si>
    <t>0.10</t>
  </si>
  <si>
    <t>0.08</t>
  </si>
  <si>
    <t>EQUIPOS Y LABORATORIO DE COLOMBIA S.A.S.</t>
  </si>
  <si>
    <t>3.02</t>
  </si>
  <si>
    <t>0.55</t>
  </si>
  <si>
    <t>2.04</t>
  </si>
  <si>
    <t>0.09</t>
  </si>
  <si>
    <t>3.11</t>
  </si>
  <si>
    <t>0.49</t>
  </si>
  <si>
    <t>5.40</t>
  </si>
  <si>
    <t>0.35</t>
  </si>
  <si>
    <t>0.17</t>
  </si>
  <si>
    <t>CASA CIENTIFICA BLANCO Y COMPAÑIA S.A.S</t>
  </si>
  <si>
    <t>3.00</t>
  </si>
  <si>
    <t>0.27</t>
  </si>
  <si>
    <t>53.63</t>
  </si>
  <si>
    <t>0.15</t>
  </si>
  <si>
    <t>0.11</t>
  </si>
  <si>
    <t>BIOPRUEBAS LTDA</t>
  </si>
  <si>
    <t>9.34</t>
  </si>
  <si>
    <t>0.19</t>
  </si>
  <si>
    <t>0.34</t>
  </si>
  <si>
    <t>ADN INTERNACIONAL S.A.S</t>
  </si>
  <si>
    <t>2.47</t>
  </si>
  <si>
    <t>0.61</t>
  </si>
  <si>
    <t>0.24</t>
  </si>
  <si>
    <t>1.65</t>
  </si>
  <si>
    <t>MAXICAL S.A.S</t>
  </si>
  <si>
    <t>19.31</t>
  </si>
  <si>
    <t>0.22</t>
  </si>
  <si>
    <t>22.95</t>
  </si>
  <si>
    <t>0.37</t>
  </si>
  <si>
    <t>0.28</t>
  </si>
  <si>
    <t xml:space="preserve"> SOCIEDAD ANDINA DE IMPORTACIONES Y REPUESTOS LTDA SADIREP</t>
  </si>
  <si>
    <t>14.53</t>
  </si>
  <si>
    <t>0.06</t>
  </si>
  <si>
    <t>0.25</t>
  </si>
  <si>
    <t>0.30</t>
  </si>
  <si>
    <t>3.12</t>
  </si>
  <si>
    <t>7014.96</t>
  </si>
  <si>
    <t>0.21</t>
  </si>
  <si>
    <t>2.21</t>
  </si>
  <si>
    <t>0.44</t>
  </si>
  <si>
    <t>4.26</t>
  </si>
  <si>
    <t>0.12</t>
  </si>
  <si>
    <t>AVANTIKA COLOMBIA S.A.S.</t>
  </si>
  <si>
    <t>3.75</t>
  </si>
  <si>
    <t>0.31</t>
  </si>
  <si>
    <t>147.77</t>
  </si>
  <si>
    <t>0.16</t>
  </si>
  <si>
    <t>BIOCELL SCIENCE S.A.S.</t>
  </si>
  <si>
    <t>8.32</t>
  </si>
  <si>
    <t>15.35</t>
  </si>
  <si>
    <t>3.79</t>
  </si>
  <si>
    <t>0.36</t>
  </si>
  <si>
    <t>20.98</t>
  </si>
  <si>
    <t>MEDIMALCO S.A.S</t>
  </si>
  <si>
    <t>3.34</t>
  </si>
  <si>
    <t>0.29</t>
  </si>
  <si>
    <t>0.26</t>
  </si>
  <si>
    <t>YEQUIM S.A.S</t>
  </si>
  <si>
    <t>6.38</t>
  </si>
  <si>
    <t>243.85</t>
  </si>
  <si>
    <t>0.18</t>
  </si>
  <si>
    <t>ADEQUIM SAS</t>
  </si>
  <si>
    <t>2.19</t>
  </si>
  <si>
    <t>123.72</t>
  </si>
  <si>
    <t>0.23</t>
  </si>
  <si>
    <t>900230898-8</t>
  </si>
  <si>
    <t>860527779-1</t>
  </si>
  <si>
    <t>900011514-6</t>
  </si>
  <si>
    <t>830072417-7</t>
  </si>
  <si>
    <t>860532874-3</t>
  </si>
  <si>
    <t>900468703-3</t>
  </si>
  <si>
    <t>800036678-0</t>
  </si>
  <si>
    <t>805014913-0</t>
  </si>
  <si>
    <t>800183169 2</t>
  </si>
  <si>
    <t>830034462-7</t>
  </si>
  <si>
    <t>900625659-0</t>
  </si>
  <si>
    <t>PROMEDIO</t>
  </si>
  <si>
    <t>Índice de Liquidez  </t>
  </si>
  <si>
    <t>Nivel de Endeudamiento  </t>
  </si>
  <si>
    <t>Índice de cobertura de intereses  </t>
  </si>
  <si>
    <t>Rentabilidad del Patrimonio - ROE  </t>
  </si>
  <si>
    <t>Rentabilidad del Activo - ROA  </t>
  </si>
  <si>
    <t>Presupuesto</t>
  </si>
  <si>
    <t>VIGENCIA 2025</t>
  </si>
  <si>
    <r>
      <t>INDICADOR</t>
    </r>
    <r>
      <rPr>
        <sz val="9"/>
        <color theme="1"/>
        <rFont val="Arial"/>
        <family val="2"/>
      </rPr>
      <t>  </t>
    </r>
  </si>
  <si>
    <t>AS 2026-MEDIANA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</si>
</sst>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6" formatCode="&quot;$&quot;#,##0"/>
  </numFmts>
  <fonts count="10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3F3F3F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41" fontId="7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2" fontId="2" fillId="0" borderId="0" xfId="0" applyNumberFormat="1" applyFont="1"/>
    <xf numFmtId="0" fontId="3" fillId="5" borderId="2" xfId="0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center" vertical="center" wrapText="1"/>
    </xf>
    <xf numFmtId="0" fontId="4" fillId="7" borderId="2" xfId="1" applyFont="1" applyFill="1" applyBorder="1" applyAlignment="1">
      <alignment horizontal="center" vertical="center" wrapText="1"/>
    </xf>
    <xf numFmtId="0" fontId="4" fillId="8" borderId="2" xfId="1" applyFont="1" applyFill="1" applyBorder="1" applyAlignment="1">
      <alignment horizontal="center" vertical="center" wrapText="1"/>
    </xf>
    <xf numFmtId="0" fontId="4" fillId="2" borderId="2" xfId="1" applyFont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vertical="center"/>
    </xf>
    <xf numFmtId="0" fontId="5" fillId="9" borderId="3" xfId="1" applyFont="1" applyFill="1" applyBorder="1" applyAlignment="1">
      <alignment horizontal="center" vertical="center" wrapText="1"/>
    </xf>
    <xf numFmtId="0" fontId="2" fillId="0" borderId="2" xfId="0" applyFont="1" applyBorder="1"/>
    <xf numFmtId="2" fontId="2" fillId="0" borderId="2" xfId="0" applyNumberFormat="1" applyFont="1" applyBorder="1" applyAlignment="1">
      <alignment horizontal="center"/>
    </xf>
    <xf numFmtId="0" fontId="2" fillId="4" borderId="2" xfId="0" applyFont="1" applyFill="1" applyBorder="1"/>
    <xf numFmtId="2" fontId="2" fillId="4" borderId="2" xfId="0" applyNumberFormat="1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/>
    </xf>
    <xf numFmtId="2" fontId="2" fillId="0" borderId="2" xfId="0" applyNumberFormat="1" applyFont="1" applyBorder="1"/>
    <xf numFmtId="0" fontId="3" fillId="9" borderId="3" xfId="0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wrapText="1"/>
    </xf>
    <xf numFmtId="0" fontId="3" fillId="0" borderId="2" xfId="0" applyFont="1" applyBorder="1"/>
    <xf numFmtId="2" fontId="3" fillId="10" borderId="2" xfId="0" applyNumberFormat="1" applyFont="1" applyFill="1" applyBorder="1"/>
    <xf numFmtId="0" fontId="3" fillId="0" borderId="2" xfId="0" applyFont="1" applyBorder="1" applyAlignment="1">
      <alignment horizontal="center" vertical="top"/>
    </xf>
    <xf numFmtId="0" fontId="2" fillId="11" borderId="2" xfId="0" applyFont="1" applyFill="1" applyBorder="1"/>
    <xf numFmtId="0" fontId="6" fillId="12" borderId="2" xfId="0" applyFont="1" applyFill="1" applyBorder="1"/>
    <xf numFmtId="0" fontId="3" fillId="0" borderId="2" xfId="0" applyFont="1" applyBorder="1" applyAlignment="1">
      <alignment horizontal="center"/>
    </xf>
    <xf numFmtId="0" fontId="3" fillId="5" borderId="2" xfId="0" applyFont="1" applyFill="1" applyBorder="1" applyAlignment="1">
      <alignment horizontal="left" vertical="center"/>
    </xf>
    <xf numFmtId="41" fontId="2" fillId="0" borderId="0" xfId="2" applyFont="1"/>
    <xf numFmtId="4" fontId="2" fillId="0" borderId="0" xfId="0" applyNumberFormat="1" applyFont="1"/>
    <xf numFmtId="0" fontId="3" fillId="9" borderId="2" xfId="0" applyFont="1" applyFill="1" applyBorder="1" applyAlignment="1">
      <alignment horizontal="center" vertical="center"/>
    </xf>
    <xf numFmtId="0" fontId="2" fillId="8" borderId="2" xfId="0" applyFont="1" applyFill="1" applyBorder="1"/>
    <xf numFmtId="0" fontId="6" fillId="8" borderId="2" xfId="0" applyFont="1" applyFill="1" applyBorder="1"/>
    <xf numFmtId="0" fontId="3" fillId="5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right" vertical="center" wrapText="1"/>
    </xf>
    <xf numFmtId="0" fontId="4" fillId="6" borderId="2" xfId="1" applyFont="1" applyFill="1" applyBorder="1" applyAlignment="1">
      <alignment horizontal="right" vertical="center" wrapText="1"/>
    </xf>
    <xf numFmtId="0" fontId="4" fillId="7" borderId="2" xfId="1" applyFont="1" applyFill="1" applyBorder="1" applyAlignment="1">
      <alignment horizontal="right" vertical="center" wrapText="1"/>
    </xf>
    <xf numFmtId="0" fontId="4" fillId="8" borderId="2" xfId="1" applyFont="1" applyFill="1" applyBorder="1" applyAlignment="1">
      <alignment horizontal="right" vertical="center" wrapText="1"/>
    </xf>
    <xf numFmtId="0" fontId="4" fillId="4" borderId="2" xfId="1" applyFont="1" applyFill="1" applyBorder="1" applyAlignment="1">
      <alignment horizontal="right" vertical="center" wrapText="1"/>
    </xf>
    <xf numFmtId="0" fontId="4" fillId="3" borderId="2" xfId="1" applyFont="1" applyFill="1" applyBorder="1" applyAlignment="1">
      <alignment horizontal="right" vertical="center" wrapText="1"/>
    </xf>
    <xf numFmtId="0" fontId="3" fillId="13" borderId="2" xfId="0" applyFont="1" applyFill="1" applyBorder="1" applyAlignment="1">
      <alignment horizontal="left" vertical="center" wrapText="1"/>
    </xf>
    <xf numFmtId="0" fontId="3" fillId="13" borderId="2" xfId="0" applyFont="1" applyFill="1" applyBorder="1" applyAlignment="1">
      <alignment horizontal="left" vertical="center"/>
    </xf>
    <xf numFmtId="41" fontId="2" fillId="0" borderId="2" xfId="2" applyFont="1" applyBorder="1"/>
    <xf numFmtId="4" fontId="2" fillId="0" borderId="2" xfId="0" applyNumberFormat="1" applyFont="1" applyBorder="1"/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8" fillId="0" borderId="0" xfId="0" applyFont="1"/>
    <xf numFmtId="0" fontId="9" fillId="14" borderId="2" xfId="0" applyFont="1" applyFill="1" applyBorder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/>
    </xf>
    <xf numFmtId="2" fontId="8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2" fontId="8" fillId="0" borderId="0" xfId="0" applyNumberFormat="1" applyFont="1"/>
    <xf numFmtId="0" fontId="3" fillId="9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2" fontId="2" fillId="15" borderId="2" xfId="0" applyNumberFormat="1" applyFont="1" applyFill="1" applyBorder="1" applyAlignment="1">
      <alignment horizontal="center"/>
    </xf>
  </cellXfs>
  <cellStyles count="3">
    <cellStyle name="Millares [0]" xfId="2" builtinId="6"/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1"/>
  <sheetViews>
    <sheetView topLeftCell="G11" zoomScaleNormal="100" workbookViewId="0">
      <selection activeCell="T18" sqref="T18"/>
    </sheetView>
  </sheetViews>
  <sheetFormatPr baseColWidth="10" defaultColWidth="11.42578125" defaultRowHeight="11.25" x14ac:dyDescent="0.2"/>
  <cols>
    <col min="1" max="1" width="11.42578125" style="1" customWidth="1"/>
    <col min="2" max="3" width="11.42578125" style="1"/>
    <col min="4" max="4" width="11.42578125" style="1" customWidth="1"/>
    <col min="5" max="5" width="11.42578125" style="1"/>
    <col min="6" max="6" width="47.85546875" style="1" customWidth="1"/>
    <col min="7" max="11" width="11.42578125" style="1"/>
    <col min="12" max="12" width="14.7109375" style="1" customWidth="1"/>
    <col min="13" max="13" width="22.42578125" style="1" hidden="1" customWidth="1"/>
    <col min="14" max="14" width="15.7109375" style="1" hidden="1" customWidth="1"/>
    <col min="15" max="15" width="22.42578125" style="1" hidden="1" customWidth="1"/>
    <col min="16" max="16" width="13.85546875" style="1" hidden="1" customWidth="1"/>
    <col min="17" max="17" width="16.42578125" style="1" hidden="1" customWidth="1"/>
    <col min="18" max="18" width="30.42578125" style="1" hidden="1" customWidth="1"/>
    <col min="19" max="19" width="17.42578125" style="1" hidden="1" customWidth="1"/>
    <col min="20" max="20" width="17.42578125" style="2" customWidth="1"/>
    <col min="21" max="21" width="16.140625" style="1" customWidth="1"/>
    <col min="22" max="22" width="18.140625" style="1" customWidth="1"/>
    <col min="23" max="23" width="11.42578125" style="1" hidden="1" customWidth="1"/>
    <col min="24" max="25" width="12" style="1" customWidth="1"/>
    <col min="26" max="26" width="11.42578125" style="1"/>
    <col min="27" max="27" width="13" style="1" bestFit="1" customWidth="1"/>
    <col min="28" max="16384" width="11.42578125" style="1"/>
  </cols>
  <sheetData>
    <row r="1" spans="1:27" hidden="1" x14ac:dyDescent="0.2">
      <c r="L1" s="1" t="s">
        <v>0</v>
      </c>
      <c r="T1" s="2">
        <v>3</v>
      </c>
      <c r="U1" s="1">
        <v>0.51</v>
      </c>
      <c r="V1" s="1">
        <v>2.74</v>
      </c>
      <c r="X1" s="1">
        <v>0.19</v>
      </c>
      <c r="Y1" s="1">
        <v>0.09</v>
      </c>
    </row>
    <row r="2" spans="1:27" x14ac:dyDescent="0.2">
      <c r="T2" s="1"/>
    </row>
    <row r="3" spans="1:27" x14ac:dyDescent="0.2">
      <c r="I3" s="54" t="s">
        <v>1</v>
      </c>
      <c r="J3" s="54" t="s">
        <v>2</v>
      </c>
      <c r="K3" s="54" t="s">
        <v>3</v>
      </c>
      <c r="L3" s="52" t="s">
        <v>4</v>
      </c>
      <c r="M3" s="16"/>
      <c r="N3" s="16"/>
      <c r="O3" s="16"/>
      <c r="P3" s="16"/>
      <c r="Q3" s="16"/>
      <c r="R3" s="16"/>
      <c r="S3" s="16"/>
      <c r="T3" s="52" t="s">
        <v>5</v>
      </c>
      <c r="U3" s="52"/>
      <c r="V3" s="52"/>
      <c r="W3" s="10"/>
      <c r="X3" s="52" t="s">
        <v>6</v>
      </c>
      <c r="Y3" s="52"/>
    </row>
    <row r="4" spans="1:27" ht="22.5" x14ac:dyDescent="0.2">
      <c r="I4" s="54"/>
      <c r="J4" s="54"/>
      <c r="K4" s="54"/>
      <c r="L4" s="52"/>
      <c r="M4" s="18"/>
      <c r="N4" s="18"/>
      <c r="O4" s="18"/>
      <c r="P4" s="18"/>
      <c r="Q4" s="18"/>
      <c r="R4" s="18"/>
      <c r="S4" s="18"/>
      <c r="T4" s="11" t="s">
        <v>7</v>
      </c>
      <c r="U4" s="11" t="s">
        <v>8</v>
      </c>
      <c r="V4" s="11" t="s">
        <v>9</v>
      </c>
      <c r="W4" s="11" t="s">
        <v>10</v>
      </c>
      <c r="X4" s="11" t="s">
        <v>11</v>
      </c>
      <c r="Y4" s="11" t="s">
        <v>12</v>
      </c>
    </row>
    <row r="5" spans="1:27" x14ac:dyDescent="0.2">
      <c r="I5" s="53" t="s">
        <v>13</v>
      </c>
      <c r="J5" s="53" t="s">
        <v>14</v>
      </c>
      <c r="K5" s="53" t="s">
        <v>15</v>
      </c>
      <c r="L5" s="12" t="s">
        <v>16</v>
      </c>
      <c r="M5" s="12"/>
      <c r="N5" s="12"/>
      <c r="O5" s="12"/>
      <c r="P5" s="12"/>
      <c r="Q5" s="12"/>
      <c r="R5" s="12"/>
      <c r="S5" s="12"/>
      <c r="T5" s="13">
        <f>STDEVA(T34:T930)</f>
        <v>9.3651427821741322</v>
      </c>
      <c r="U5" s="13">
        <f t="shared" ref="U5:Y5" si="0">STDEVA(U34:U930)</f>
        <v>1.0088077033299168</v>
      </c>
      <c r="V5" s="13">
        <f t="shared" si="0"/>
        <v>148199.94895050896</v>
      </c>
      <c r="W5" s="13">
        <f t="shared" si="0"/>
        <v>255.73494701423394</v>
      </c>
      <c r="X5" s="13">
        <f t="shared" si="0"/>
        <v>1.3081315736269901</v>
      </c>
      <c r="Y5" s="13">
        <f t="shared" si="0"/>
        <v>0.2982660941265658</v>
      </c>
    </row>
    <row r="6" spans="1:27" x14ac:dyDescent="0.2">
      <c r="I6" s="53"/>
      <c r="J6" s="53"/>
      <c r="K6" s="53"/>
      <c r="L6" s="12" t="s">
        <v>17</v>
      </c>
      <c r="M6" s="12"/>
      <c r="N6" s="12"/>
      <c r="O6" s="12"/>
      <c r="P6" s="12"/>
      <c r="Q6" s="12"/>
      <c r="R6" s="12"/>
      <c r="S6" s="12"/>
      <c r="T6" s="13">
        <f>AVERAGE(T34:T930)</f>
        <v>3.9255982774784459</v>
      </c>
      <c r="U6" s="13">
        <f t="shared" ref="U6:Y6" si="1">AVERAGE(U34:U930)</f>
        <v>0.58695962812139746</v>
      </c>
      <c r="V6" s="13">
        <f t="shared" si="1"/>
        <v>7762.8116883373086</v>
      </c>
      <c r="W6" s="13">
        <f t="shared" si="1"/>
        <v>13149047.633295838</v>
      </c>
      <c r="X6" s="15">
        <f t="shared" si="1"/>
        <v>0.15638787399074036</v>
      </c>
      <c r="Y6" s="13">
        <f t="shared" si="1"/>
        <v>7.9774797891290161E-2</v>
      </c>
    </row>
    <row r="7" spans="1:27" x14ac:dyDescent="0.2">
      <c r="I7" s="53"/>
      <c r="J7" s="53"/>
      <c r="K7" s="53"/>
      <c r="L7" s="12" t="s">
        <v>18</v>
      </c>
      <c r="M7" s="14"/>
      <c r="N7" s="14"/>
      <c r="O7" s="14"/>
      <c r="P7" s="14"/>
      <c r="Q7" s="14"/>
      <c r="R7" s="14"/>
      <c r="S7" s="14"/>
      <c r="T7" s="15" t="s">
        <v>1906</v>
      </c>
      <c r="U7" s="15" t="s">
        <v>1907</v>
      </c>
      <c r="V7" s="15">
        <f>MEDIAN(V34:V930)</f>
        <v>3.1391258538971578</v>
      </c>
      <c r="W7" s="15">
        <f>MEDIAN(W34:W930)</f>
        <v>13149047</v>
      </c>
      <c r="X7" s="13">
        <f>MEDIAN(X34:X930)</f>
        <v>0.19184131102840768</v>
      </c>
      <c r="Y7" s="15">
        <f>MEDIAN(Y34:Y930)</f>
        <v>9.0777948135036396E-2</v>
      </c>
    </row>
    <row r="8" spans="1:27" x14ac:dyDescent="0.2">
      <c r="I8" s="53"/>
      <c r="J8" s="53"/>
      <c r="K8" s="53"/>
      <c r="L8" s="12" t="s">
        <v>19</v>
      </c>
      <c r="M8" s="12"/>
      <c r="N8" s="12"/>
      <c r="O8" s="12"/>
      <c r="P8" s="12"/>
      <c r="Q8" s="12"/>
      <c r="R8" s="12"/>
      <c r="S8" s="12"/>
      <c r="T8" s="13">
        <f>MIN(T34:T930)</f>
        <v>5.0740831315609705E-2</v>
      </c>
      <c r="U8" s="13">
        <f t="shared" ref="U8:Y8" si="2">MIN(U34:U930)</f>
        <v>7.0833918183377783E-3</v>
      </c>
      <c r="V8" s="13">
        <f t="shared" si="2"/>
        <v>-27431.854922279792</v>
      </c>
      <c r="W8" s="13">
        <f t="shared" si="2"/>
        <v>13148626</v>
      </c>
      <c r="X8" s="13">
        <f t="shared" si="2"/>
        <v>-33.395452108367238</v>
      </c>
      <c r="Y8" s="13">
        <f t="shared" si="2"/>
        <v>-7.5143882143484806</v>
      </c>
    </row>
    <row r="9" spans="1:27" x14ac:dyDescent="0.2">
      <c r="I9" s="53"/>
      <c r="J9" s="53"/>
      <c r="K9" s="53"/>
      <c r="L9" s="12" t="s">
        <v>20</v>
      </c>
      <c r="M9" s="12"/>
      <c r="N9" s="12"/>
      <c r="O9" s="12"/>
      <c r="P9" s="12"/>
      <c r="Q9" s="12"/>
      <c r="R9" s="12"/>
      <c r="S9" s="12"/>
      <c r="T9" s="13">
        <f>MAX(T34:T930)</f>
        <v>138.69153199172135</v>
      </c>
      <c r="U9" s="13">
        <f t="shared" ref="U9:Y9" si="3">MAX(U34:U930)</f>
        <v>26.186718218703916</v>
      </c>
      <c r="V9" s="13">
        <f t="shared" si="3"/>
        <v>3535663.3333333335</v>
      </c>
      <c r="W9" s="13">
        <f t="shared" si="3"/>
        <v>13149491</v>
      </c>
      <c r="X9" s="13">
        <f t="shared" si="3"/>
        <v>3.4644812915097871</v>
      </c>
      <c r="Y9" s="13">
        <f t="shared" si="3"/>
        <v>0.71807463241787461</v>
      </c>
    </row>
    <row r="11" spans="1:27" ht="67.5" x14ac:dyDescent="0.2">
      <c r="A11" s="3"/>
      <c r="B11" s="3" t="s">
        <v>21</v>
      </c>
      <c r="C11" s="3" t="s">
        <v>22</v>
      </c>
      <c r="D11" s="3" t="s">
        <v>23</v>
      </c>
      <c r="E11" s="3" t="s">
        <v>24</v>
      </c>
      <c r="F11" s="3" t="s">
        <v>25</v>
      </c>
      <c r="G11" s="3" t="s">
        <v>26</v>
      </c>
      <c r="H11" s="3" t="s">
        <v>27</v>
      </c>
      <c r="I11" s="3" t="s">
        <v>28</v>
      </c>
      <c r="J11" s="3" t="s">
        <v>29</v>
      </c>
      <c r="K11" s="3" t="s">
        <v>30</v>
      </c>
      <c r="L11" s="3" t="s">
        <v>31</v>
      </c>
      <c r="M11" s="3" t="s">
        <v>32</v>
      </c>
      <c r="N11" s="3" t="s">
        <v>33</v>
      </c>
      <c r="O11" s="3" t="s">
        <v>34</v>
      </c>
      <c r="P11" s="3" t="s">
        <v>35</v>
      </c>
      <c r="Q11" s="3" t="s">
        <v>36</v>
      </c>
      <c r="R11" s="3" t="s">
        <v>37</v>
      </c>
      <c r="S11" s="3" t="s">
        <v>38</v>
      </c>
      <c r="T11" s="4" t="s">
        <v>7</v>
      </c>
      <c r="U11" s="5" t="s">
        <v>8</v>
      </c>
      <c r="V11" s="6" t="s">
        <v>9</v>
      </c>
      <c r="W11" s="7" t="s">
        <v>10</v>
      </c>
      <c r="X11" s="8" t="s">
        <v>11</v>
      </c>
      <c r="Y11" s="9" t="s">
        <v>12</v>
      </c>
    </row>
    <row r="12" spans="1:27" x14ac:dyDescent="0.2">
      <c r="A12" s="3"/>
      <c r="B12" s="3"/>
      <c r="C12" s="3"/>
      <c r="D12" s="3"/>
      <c r="E12" s="3"/>
      <c r="F12" s="3" t="s">
        <v>1076</v>
      </c>
      <c r="G12" s="26" t="s">
        <v>1908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4">
        <v>1.53</v>
      </c>
      <c r="U12" s="5" t="s">
        <v>1909</v>
      </c>
      <c r="V12" s="6">
        <v>3.72</v>
      </c>
      <c r="W12" s="7"/>
      <c r="X12" s="8">
        <v>0.04</v>
      </c>
      <c r="Y12" s="9">
        <v>0.02</v>
      </c>
    </row>
    <row r="13" spans="1:27" x14ac:dyDescent="0.2">
      <c r="A13" s="3"/>
      <c r="B13" s="3"/>
      <c r="C13" s="3"/>
      <c r="D13" s="3"/>
      <c r="E13" s="3"/>
      <c r="F13" s="3" t="s">
        <v>1910</v>
      </c>
      <c r="G13" s="26" t="s">
        <v>40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4">
        <v>2.97</v>
      </c>
      <c r="U13" s="5">
        <v>0.21</v>
      </c>
      <c r="V13" s="6">
        <v>116.55</v>
      </c>
      <c r="W13" s="7"/>
      <c r="X13" s="8">
        <v>0.31</v>
      </c>
      <c r="Y13" s="9">
        <v>0.24</v>
      </c>
    </row>
    <row r="14" spans="1:27" x14ac:dyDescent="0.2">
      <c r="A14" s="3"/>
      <c r="B14" s="3"/>
      <c r="C14" s="3"/>
      <c r="D14" s="3"/>
      <c r="E14" s="3"/>
      <c r="F14" s="3" t="s">
        <v>1911</v>
      </c>
      <c r="G14" s="26" t="s">
        <v>40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4">
        <v>2.86</v>
      </c>
      <c r="U14" s="5">
        <v>0.3</v>
      </c>
      <c r="V14" s="6" t="s">
        <v>1912</v>
      </c>
      <c r="W14" s="7"/>
      <c r="X14" s="8">
        <v>0.65</v>
      </c>
      <c r="Y14" s="9">
        <v>0.45</v>
      </c>
    </row>
    <row r="15" spans="1:27" x14ac:dyDescent="0.2">
      <c r="A15" s="3"/>
      <c r="B15" s="3"/>
      <c r="C15" s="3"/>
      <c r="D15" s="3"/>
      <c r="E15" s="3"/>
      <c r="F15" s="3" t="s">
        <v>60</v>
      </c>
      <c r="G15" s="26" t="s">
        <v>40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4">
        <v>4.3600000000000003</v>
      </c>
      <c r="U15" s="5">
        <v>0.22</v>
      </c>
      <c r="V15" s="6">
        <v>544809</v>
      </c>
      <c r="W15" s="7"/>
      <c r="X15" s="8">
        <v>0.19</v>
      </c>
      <c r="Y15" s="9">
        <v>0.15</v>
      </c>
      <c r="Z15" s="1" t="s">
        <v>1913</v>
      </c>
      <c r="AA15" s="27">
        <v>11594997534</v>
      </c>
    </row>
    <row r="16" spans="1:27" x14ac:dyDescent="0.2">
      <c r="A16" s="3"/>
      <c r="B16" s="3"/>
      <c r="C16" s="3"/>
      <c r="D16" s="3"/>
      <c r="E16" s="3"/>
      <c r="F16" s="3" t="s">
        <v>1914</v>
      </c>
      <c r="G16" s="26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4">
        <v>0.3</v>
      </c>
      <c r="U16" s="5">
        <v>0.51</v>
      </c>
      <c r="V16" s="6">
        <v>2.74</v>
      </c>
      <c r="W16" s="7"/>
      <c r="X16" s="8">
        <v>0.19</v>
      </c>
      <c r="Y16" s="9">
        <v>0.09</v>
      </c>
      <c r="Z16" s="1" t="s">
        <v>1915</v>
      </c>
      <c r="AA16" s="28">
        <v>9689754813</v>
      </c>
    </row>
    <row r="17" spans="1:25" x14ac:dyDescent="0.2">
      <c r="A17" s="3"/>
      <c r="B17" s="3"/>
      <c r="C17" s="3"/>
      <c r="D17" s="3"/>
      <c r="E17" s="3"/>
      <c r="F17" s="3" t="s">
        <v>1916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4">
        <v>3.65</v>
      </c>
      <c r="U17" s="5">
        <v>0.42</v>
      </c>
      <c r="V17" s="6">
        <v>39</v>
      </c>
      <c r="W17" s="7"/>
      <c r="X17" s="8">
        <v>0.23</v>
      </c>
      <c r="Y17" s="9">
        <v>0.21</v>
      </c>
    </row>
    <row r="18" spans="1:25" x14ac:dyDescent="0.2">
      <c r="A18" s="3"/>
      <c r="B18" s="3"/>
      <c r="C18" s="3"/>
      <c r="D18" s="3"/>
      <c r="E18" s="3"/>
      <c r="F18" s="3" t="s">
        <v>1917</v>
      </c>
      <c r="G18" s="26" t="s">
        <v>63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4" t="s">
        <v>1918</v>
      </c>
      <c r="U18" s="5" t="s">
        <v>1919</v>
      </c>
      <c r="V18" s="6" t="s">
        <v>1920</v>
      </c>
      <c r="W18" s="7"/>
      <c r="X18" s="8" t="s">
        <v>1921</v>
      </c>
      <c r="Y18" s="9" t="s">
        <v>1922</v>
      </c>
    </row>
    <row r="19" spans="1:25" x14ac:dyDescent="0.2">
      <c r="A19" s="3"/>
      <c r="B19" s="3"/>
      <c r="C19" s="3"/>
      <c r="D19" s="3"/>
      <c r="E19" s="3"/>
      <c r="F19" s="3" t="s">
        <v>1923</v>
      </c>
      <c r="G19" s="26" t="s">
        <v>40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4" t="s">
        <v>1924</v>
      </c>
      <c r="U19" s="5" t="s">
        <v>1925</v>
      </c>
      <c r="V19" s="6" t="s">
        <v>1926</v>
      </c>
      <c r="W19" s="7"/>
      <c r="X19" s="8" t="s">
        <v>1919</v>
      </c>
      <c r="Y19" s="9" t="s">
        <v>1927</v>
      </c>
    </row>
    <row r="20" spans="1:25" x14ac:dyDescent="0.2">
      <c r="A20" s="3"/>
      <c r="B20" s="3"/>
      <c r="C20" s="3"/>
      <c r="D20" s="3"/>
      <c r="E20" s="3"/>
      <c r="F20" s="3" t="s">
        <v>68</v>
      </c>
      <c r="G20" s="26" t="s">
        <v>63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4" t="s">
        <v>1928</v>
      </c>
      <c r="U20" s="5" t="s">
        <v>1929</v>
      </c>
      <c r="V20" s="6" t="s">
        <v>1930</v>
      </c>
      <c r="W20" s="7"/>
      <c r="X20" s="8" t="s">
        <v>1931</v>
      </c>
      <c r="Y20" s="9" t="s">
        <v>1932</v>
      </c>
    </row>
    <row r="21" spans="1:25" x14ac:dyDescent="0.2">
      <c r="A21" s="3"/>
      <c r="B21" s="3"/>
      <c r="C21" s="3"/>
      <c r="D21" s="3"/>
      <c r="E21" s="3"/>
      <c r="F21" s="3" t="s">
        <v>1933</v>
      </c>
      <c r="G21" s="26" t="s">
        <v>63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4" t="s">
        <v>1934</v>
      </c>
      <c r="U21" s="5" t="s">
        <v>1935</v>
      </c>
      <c r="V21" s="6" t="s">
        <v>1936</v>
      </c>
      <c r="W21" s="7"/>
      <c r="X21" s="8" t="s">
        <v>1937</v>
      </c>
      <c r="Y21" s="9" t="s">
        <v>1938</v>
      </c>
    </row>
    <row r="22" spans="1:25" x14ac:dyDescent="0.2">
      <c r="A22" s="3"/>
      <c r="B22" s="3"/>
      <c r="C22" s="3"/>
      <c r="D22" s="3"/>
      <c r="E22" s="3"/>
      <c r="F22" s="3" t="s">
        <v>1939</v>
      </c>
      <c r="G22" s="26" t="s">
        <v>63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4" t="s">
        <v>1940</v>
      </c>
      <c r="U22" s="5" t="s">
        <v>1941</v>
      </c>
      <c r="V22" s="6" t="s">
        <v>1912</v>
      </c>
      <c r="W22" s="7"/>
      <c r="X22" s="8" t="s">
        <v>1942</v>
      </c>
      <c r="Y22" s="9" t="s">
        <v>1935</v>
      </c>
    </row>
    <row r="23" spans="1:25" x14ac:dyDescent="0.2">
      <c r="A23" s="3"/>
      <c r="B23" s="3"/>
      <c r="C23" s="3"/>
      <c r="D23" s="3"/>
      <c r="E23" s="3"/>
      <c r="F23" s="3" t="s">
        <v>1943</v>
      </c>
      <c r="G23" s="26" t="s">
        <v>63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4" t="s">
        <v>1944</v>
      </c>
      <c r="U23" s="5" t="s">
        <v>1945</v>
      </c>
      <c r="V23" s="6" t="s">
        <v>1947</v>
      </c>
      <c r="W23" s="7"/>
      <c r="X23" s="8" t="s">
        <v>1946</v>
      </c>
      <c r="Y23" s="9" t="s">
        <v>1927</v>
      </c>
    </row>
    <row r="24" spans="1:25" x14ac:dyDescent="0.2">
      <c r="A24" s="3"/>
      <c r="B24" s="3"/>
      <c r="C24" s="3"/>
      <c r="D24" s="3"/>
      <c r="E24" s="3"/>
      <c r="F24" s="3" t="s">
        <v>1948</v>
      </c>
      <c r="G24" s="26" t="s">
        <v>40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4" t="s">
        <v>1949</v>
      </c>
      <c r="U24" s="5" t="s">
        <v>1950</v>
      </c>
      <c r="V24" s="6" t="s">
        <v>1951</v>
      </c>
      <c r="W24" s="7"/>
      <c r="X24" s="8" t="s">
        <v>1952</v>
      </c>
      <c r="Y24" s="9" t="s">
        <v>1953</v>
      </c>
    </row>
    <row r="25" spans="1:25" x14ac:dyDescent="0.2">
      <c r="A25" s="3"/>
      <c r="B25" s="3"/>
      <c r="C25" s="3"/>
      <c r="D25" s="3"/>
      <c r="E25" s="3"/>
      <c r="F25" s="3" t="s">
        <v>1954</v>
      </c>
      <c r="G25" s="26" t="s">
        <v>40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4" t="s">
        <v>1955</v>
      </c>
      <c r="U25" s="5" t="s">
        <v>1956</v>
      </c>
      <c r="V25" s="6" t="s">
        <v>1912</v>
      </c>
      <c r="W25" s="7"/>
      <c r="X25" s="8" t="s">
        <v>1957</v>
      </c>
      <c r="Y25" s="9" t="s">
        <v>1946</v>
      </c>
    </row>
    <row r="26" spans="1:25" x14ac:dyDescent="0.2">
      <c r="A26" s="3"/>
      <c r="B26" s="3"/>
      <c r="C26" s="3"/>
      <c r="D26" s="3"/>
      <c r="E26" s="3"/>
      <c r="F26" s="3" t="s">
        <v>57</v>
      </c>
      <c r="G26" s="26" t="s">
        <v>40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4" t="s">
        <v>1959</v>
      </c>
      <c r="U26" s="5" t="s">
        <v>1941</v>
      </c>
      <c r="V26" s="6" t="s">
        <v>1960</v>
      </c>
      <c r="W26" s="7"/>
      <c r="X26" s="8" t="s">
        <v>1961</v>
      </c>
      <c r="Y26" s="9" t="s">
        <v>1932</v>
      </c>
    </row>
    <row r="27" spans="1:25" x14ac:dyDescent="0.2">
      <c r="A27" s="3"/>
      <c r="B27" s="3"/>
      <c r="C27" s="3"/>
      <c r="D27" s="3"/>
      <c r="E27" s="3"/>
      <c r="F27" s="3" t="s">
        <v>67</v>
      </c>
      <c r="G27" s="26" t="s">
        <v>63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4" t="s">
        <v>1962</v>
      </c>
      <c r="U27" s="5" t="s">
        <v>1963</v>
      </c>
      <c r="V27" s="6" t="s">
        <v>1964</v>
      </c>
      <c r="W27" s="7"/>
      <c r="X27" s="8" t="s">
        <v>1950</v>
      </c>
      <c r="Y27" s="9" t="s">
        <v>1965</v>
      </c>
    </row>
    <row r="28" spans="1:25" x14ac:dyDescent="0.2">
      <c r="A28" s="3"/>
      <c r="B28" s="3"/>
      <c r="C28" s="3"/>
      <c r="D28" s="3"/>
      <c r="E28" s="3"/>
      <c r="F28" s="3" t="s">
        <v>1966</v>
      </c>
      <c r="G28" s="26" t="s">
        <v>40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4" t="s">
        <v>1967</v>
      </c>
      <c r="U28" s="5" t="s">
        <v>1968</v>
      </c>
      <c r="V28" s="6" t="s">
        <v>1969</v>
      </c>
      <c r="W28" s="7"/>
      <c r="X28" s="8" t="s">
        <v>1946</v>
      </c>
      <c r="Y28" s="9" t="s">
        <v>1970</v>
      </c>
    </row>
    <row r="29" spans="1:25" x14ac:dyDescent="0.2">
      <c r="A29" s="3"/>
      <c r="B29" s="3"/>
      <c r="C29" s="3"/>
      <c r="D29" s="3"/>
      <c r="E29" s="3"/>
      <c r="F29" s="3" t="s">
        <v>1971</v>
      </c>
      <c r="G29" s="26" t="s">
        <v>40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4" t="s">
        <v>1972</v>
      </c>
      <c r="U29" s="5" t="s">
        <v>1937</v>
      </c>
      <c r="V29" s="6" t="s">
        <v>1973</v>
      </c>
      <c r="W29" s="7"/>
      <c r="X29" s="8" t="s">
        <v>1922</v>
      </c>
      <c r="Y29" s="9" t="s">
        <v>1956</v>
      </c>
    </row>
    <row r="30" spans="1:25" x14ac:dyDescent="0.2">
      <c r="A30" s="3"/>
      <c r="B30" s="3"/>
      <c r="C30" s="3"/>
      <c r="D30" s="3"/>
      <c r="E30" s="3"/>
      <c r="F30" s="3" t="s">
        <v>46</v>
      </c>
      <c r="G30" s="26" t="s">
        <v>40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4" t="s">
        <v>1974</v>
      </c>
      <c r="U30" s="5" t="s">
        <v>1975</v>
      </c>
      <c r="V30" s="6" t="s">
        <v>1976</v>
      </c>
      <c r="W30" s="7"/>
      <c r="X30" s="8" t="s">
        <v>1958</v>
      </c>
      <c r="Y30" s="9" t="s">
        <v>1941</v>
      </c>
    </row>
    <row r="31" spans="1:25" x14ac:dyDescent="0.2">
      <c r="A31" s="3"/>
      <c r="B31" s="3"/>
      <c r="C31" s="3"/>
      <c r="D31" s="3"/>
      <c r="E31" s="3"/>
      <c r="F31" s="3" t="s">
        <v>1977</v>
      </c>
      <c r="G31" s="26" t="s">
        <v>40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4" t="s">
        <v>1978</v>
      </c>
      <c r="U31" s="5" t="s">
        <v>1979</v>
      </c>
      <c r="V31" s="6" t="s">
        <v>1912</v>
      </c>
      <c r="W31" s="7"/>
      <c r="X31" s="8" t="s">
        <v>1952</v>
      </c>
      <c r="Y31" s="9" t="s">
        <v>1980</v>
      </c>
    </row>
    <row r="32" spans="1:25" x14ac:dyDescent="0.2">
      <c r="A32" s="3"/>
      <c r="B32" s="3"/>
      <c r="C32" s="3"/>
      <c r="D32" s="3"/>
      <c r="E32" s="3"/>
      <c r="F32" s="3" t="s">
        <v>1981</v>
      </c>
      <c r="G32" s="26" t="s">
        <v>40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4" t="s">
        <v>1982</v>
      </c>
      <c r="U32" s="5" t="s">
        <v>1975</v>
      </c>
      <c r="V32" s="6" t="s">
        <v>1983</v>
      </c>
      <c r="W32" s="7"/>
      <c r="X32" s="8" t="s">
        <v>1953</v>
      </c>
      <c r="Y32" s="9" t="s">
        <v>1984</v>
      </c>
    </row>
    <row r="33" spans="1:25" x14ac:dyDescent="0.2">
      <c r="A33" s="3"/>
      <c r="B33" s="3"/>
      <c r="C33" s="3"/>
      <c r="D33" s="3"/>
      <c r="E33" s="3"/>
      <c r="F33" s="3" t="s">
        <v>1985</v>
      </c>
      <c r="G33" s="26" t="s">
        <v>40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4" t="s">
        <v>1986</v>
      </c>
      <c r="U33" s="5" t="s">
        <v>1907</v>
      </c>
      <c r="V33" s="6" t="s">
        <v>1987</v>
      </c>
      <c r="W33" s="7"/>
      <c r="X33" s="8" t="s">
        <v>1988</v>
      </c>
      <c r="Y33" s="9" t="s">
        <v>1938</v>
      </c>
    </row>
    <row r="34" spans="1:25" hidden="1" x14ac:dyDescent="0.2">
      <c r="A34" s="22"/>
      <c r="B34" s="12"/>
      <c r="C34" s="12"/>
      <c r="D34" s="23"/>
      <c r="E34" s="23"/>
      <c r="F34" s="30" t="s">
        <v>39</v>
      </c>
      <c r="G34" s="23" t="s">
        <v>40</v>
      </c>
      <c r="H34" s="12"/>
      <c r="I34" s="12"/>
      <c r="J34" s="12"/>
      <c r="K34" s="12"/>
      <c r="L34" s="12"/>
      <c r="M34" s="12">
        <v>253274000</v>
      </c>
      <c r="N34" s="12">
        <v>273566000</v>
      </c>
      <c r="O34" s="17">
        <v>30052000</v>
      </c>
      <c r="P34" s="17">
        <v>30052000</v>
      </c>
      <c r="Q34" s="17">
        <v>243514000</v>
      </c>
      <c r="R34" s="19">
        <v>48960000</v>
      </c>
      <c r="S34" s="19">
        <v>0</v>
      </c>
      <c r="T34" s="17">
        <f>M34/O34</f>
        <v>8.4278583788100629</v>
      </c>
      <c r="U34" s="17">
        <f t="shared" ref="U34:U55" si="4">P34/N34</f>
        <v>0.10985283258884511</v>
      </c>
      <c r="V34" s="17"/>
      <c r="W34" s="17">
        <v>13148627</v>
      </c>
      <c r="X34" s="17">
        <f t="shared" ref="X34:X55" si="5">R34/Q34</f>
        <v>0.20105620210747638</v>
      </c>
      <c r="Y34" s="19">
        <f t="shared" ref="Y34:Y55" si="6">R34/N34</f>
        <v>0.17896960879641477</v>
      </c>
    </row>
    <row r="35" spans="1:25" x14ac:dyDescent="0.2">
      <c r="A35" s="22"/>
      <c r="B35" s="12"/>
      <c r="C35" s="12"/>
      <c r="D35" s="23"/>
      <c r="E35" s="23" t="s">
        <v>1991</v>
      </c>
      <c r="F35" s="23" t="s">
        <v>41</v>
      </c>
      <c r="G35" s="23" t="s">
        <v>40</v>
      </c>
      <c r="H35" s="12"/>
      <c r="I35" s="12"/>
      <c r="J35" s="12"/>
      <c r="K35" s="12"/>
      <c r="L35" s="12"/>
      <c r="M35" s="12">
        <v>684350722</v>
      </c>
      <c r="N35" s="12">
        <v>1128735567</v>
      </c>
      <c r="O35" s="17">
        <v>160855957</v>
      </c>
      <c r="P35" s="17">
        <v>607528651</v>
      </c>
      <c r="Q35" s="17">
        <v>521206916</v>
      </c>
      <c r="R35" s="19">
        <v>231398634</v>
      </c>
      <c r="S35" s="19">
        <v>17731568</v>
      </c>
      <c r="T35" s="17">
        <f t="shared" ref="T35:T55" si="7">M35/O35</f>
        <v>4.2544319449729802</v>
      </c>
      <c r="U35" s="17">
        <f t="shared" si="4"/>
        <v>0.53823824530905384</v>
      </c>
      <c r="V35" s="17">
        <f t="shared" ref="V35:V55" si="8">R35/S35</f>
        <v>13.050094272542619</v>
      </c>
      <c r="W35" s="17">
        <v>13148628</v>
      </c>
      <c r="X35" s="17">
        <f t="shared" si="5"/>
        <v>0.44396692924926573</v>
      </c>
      <c r="Y35" s="19">
        <f t="shared" si="6"/>
        <v>0.2050069482748921</v>
      </c>
    </row>
    <row r="36" spans="1:25" x14ac:dyDescent="0.2">
      <c r="A36" s="22"/>
      <c r="B36" s="12"/>
      <c r="C36" s="12"/>
      <c r="D36" s="23"/>
      <c r="E36" s="23" t="s">
        <v>1992</v>
      </c>
      <c r="F36" s="23" t="s">
        <v>42</v>
      </c>
      <c r="G36" s="23" t="s">
        <v>40</v>
      </c>
      <c r="H36" s="12"/>
      <c r="I36" s="12"/>
      <c r="J36" s="12"/>
      <c r="K36" s="12"/>
      <c r="L36" s="12"/>
      <c r="M36" s="12">
        <v>2486696288</v>
      </c>
      <c r="N36" s="12">
        <v>3665567827</v>
      </c>
      <c r="O36" s="17">
        <v>724854188</v>
      </c>
      <c r="P36" s="17">
        <v>1350256524</v>
      </c>
      <c r="Q36" s="17">
        <v>2315311303</v>
      </c>
      <c r="R36" s="19">
        <v>468239792</v>
      </c>
      <c r="S36" s="19">
        <v>175424833</v>
      </c>
      <c r="T36" s="17">
        <f t="shared" si="7"/>
        <v>3.430615879948534</v>
      </c>
      <c r="U36" s="17">
        <f t="shared" si="4"/>
        <v>0.36836217135425003</v>
      </c>
      <c r="V36" s="17">
        <f t="shared" si="8"/>
        <v>2.669176216345607</v>
      </c>
      <c r="W36" s="17">
        <v>13148629</v>
      </c>
      <c r="X36" s="17">
        <f t="shared" si="5"/>
        <v>0.20223621393515911</v>
      </c>
      <c r="Y36" s="19">
        <f t="shared" si="6"/>
        <v>0.12774004304354125</v>
      </c>
    </row>
    <row r="37" spans="1:25" x14ac:dyDescent="0.2">
      <c r="A37" s="22"/>
      <c r="B37" s="12"/>
      <c r="C37" s="12"/>
      <c r="D37" s="23"/>
      <c r="E37" s="23" t="s">
        <v>1990</v>
      </c>
      <c r="F37" s="23" t="s">
        <v>43</v>
      </c>
      <c r="G37" s="23" t="s">
        <v>40</v>
      </c>
      <c r="H37" s="12"/>
      <c r="I37" s="12"/>
      <c r="J37" s="12"/>
      <c r="K37" s="12"/>
      <c r="L37" s="12"/>
      <c r="M37" s="12">
        <v>1468787560</v>
      </c>
      <c r="N37" s="12">
        <v>1506223560</v>
      </c>
      <c r="O37" s="17">
        <v>47550238</v>
      </c>
      <c r="P37" s="17">
        <v>47550238</v>
      </c>
      <c r="Q37" s="17">
        <v>1458673322</v>
      </c>
      <c r="R37" s="19">
        <v>146315175</v>
      </c>
      <c r="S37" s="19">
        <v>0</v>
      </c>
      <c r="T37" s="17">
        <f t="shared" si="7"/>
        <v>30.889173677742686</v>
      </c>
      <c r="U37" s="17">
        <f t="shared" si="4"/>
        <v>3.156917688898718E-2</v>
      </c>
      <c r="V37" s="17"/>
      <c r="W37" s="17">
        <v>13148630</v>
      </c>
      <c r="X37" s="17">
        <f t="shared" si="5"/>
        <v>0.10030702062843376</v>
      </c>
      <c r="Y37" s="19">
        <f t="shared" si="6"/>
        <v>9.7140410551007444E-2</v>
      </c>
    </row>
    <row r="38" spans="1:25" x14ac:dyDescent="0.2">
      <c r="A38" s="22"/>
      <c r="B38" s="12"/>
      <c r="C38" s="12"/>
      <c r="D38" s="23"/>
      <c r="E38" s="23" t="s">
        <v>1989</v>
      </c>
      <c r="F38" s="23" t="s">
        <v>44</v>
      </c>
      <c r="G38" s="23" t="s">
        <v>40</v>
      </c>
      <c r="H38" s="12"/>
      <c r="I38" s="12"/>
      <c r="J38" s="12"/>
      <c r="K38" s="12"/>
      <c r="L38" s="12"/>
      <c r="M38" s="12">
        <v>808744729</v>
      </c>
      <c r="N38" s="12">
        <v>808744729</v>
      </c>
      <c r="O38" s="17">
        <v>278430239</v>
      </c>
      <c r="P38" s="17">
        <v>278430239</v>
      </c>
      <c r="Q38" s="17">
        <v>530314490</v>
      </c>
      <c r="R38" s="19">
        <v>130948118</v>
      </c>
      <c r="S38" s="19">
        <v>31766573</v>
      </c>
      <c r="T38" s="17">
        <f t="shared" si="7"/>
        <v>2.9046583873384528</v>
      </c>
      <c r="U38" s="17">
        <f t="shared" si="4"/>
        <v>0.3442745640447939</v>
      </c>
      <c r="V38" s="17">
        <f t="shared" si="8"/>
        <v>4.1221984505536682</v>
      </c>
      <c r="W38" s="17">
        <v>13148631</v>
      </c>
      <c r="X38" s="17">
        <f t="shared" si="5"/>
        <v>0.24692540081263856</v>
      </c>
      <c r="Y38" s="19">
        <f t="shared" si="6"/>
        <v>0.1619152660962814</v>
      </c>
    </row>
    <row r="39" spans="1:25" hidden="1" x14ac:dyDescent="0.2">
      <c r="A39" s="22"/>
      <c r="B39" s="12"/>
      <c r="C39" s="12"/>
      <c r="D39" s="23"/>
      <c r="E39" s="23"/>
      <c r="F39" s="30" t="s">
        <v>45</v>
      </c>
      <c r="G39" s="23" t="s">
        <v>40</v>
      </c>
      <c r="H39" s="12"/>
      <c r="I39" s="12"/>
      <c r="J39" s="12"/>
      <c r="K39" s="12"/>
      <c r="L39" s="12"/>
      <c r="M39" s="12">
        <v>4215965486</v>
      </c>
      <c r="N39" s="12">
        <v>4270527353</v>
      </c>
      <c r="O39" s="17">
        <v>660645415</v>
      </c>
      <c r="P39" s="17">
        <v>1576036353</v>
      </c>
      <c r="Q39" s="17">
        <v>2694491000</v>
      </c>
      <c r="R39" s="19">
        <v>769810147</v>
      </c>
      <c r="S39" s="19">
        <v>3156855</v>
      </c>
      <c r="T39" s="17">
        <f t="shared" si="7"/>
        <v>6.3815859313880203</v>
      </c>
      <c r="U39" s="17">
        <f t="shared" si="4"/>
        <v>0.36904958632166385</v>
      </c>
      <c r="V39" s="17">
        <f t="shared" si="8"/>
        <v>243.8535019821943</v>
      </c>
      <c r="W39" s="17">
        <v>13148632</v>
      </c>
      <c r="X39" s="17">
        <f t="shared" si="5"/>
        <v>0.28569779858236677</v>
      </c>
      <c r="Y39" s="19">
        <f t="shared" si="6"/>
        <v>0.18026114420253428</v>
      </c>
    </row>
    <row r="40" spans="1:25" hidden="1" x14ac:dyDescent="0.2">
      <c r="A40" s="22"/>
      <c r="B40" s="12"/>
      <c r="C40" s="12"/>
      <c r="D40" s="23"/>
      <c r="E40" s="23"/>
      <c r="F40" s="30" t="s">
        <v>46</v>
      </c>
      <c r="G40" s="23" t="s">
        <v>40</v>
      </c>
      <c r="H40" s="12"/>
      <c r="I40" s="12"/>
      <c r="J40" s="12"/>
      <c r="K40" s="12"/>
      <c r="L40" s="12"/>
      <c r="M40" s="12">
        <v>15106416413</v>
      </c>
      <c r="N40" s="12">
        <v>22150713364</v>
      </c>
      <c r="O40" s="17">
        <v>3820464984</v>
      </c>
      <c r="P40" s="17">
        <v>8768297349</v>
      </c>
      <c r="Q40" s="17">
        <v>13382416015</v>
      </c>
      <c r="R40" s="19">
        <v>3191062233</v>
      </c>
      <c r="S40" s="19">
        <v>234784208</v>
      </c>
      <c r="T40" s="17">
        <f t="shared" si="7"/>
        <v>3.9540779659714844</v>
      </c>
      <c r="U40" s="17">
        <f t="shared" si="4"/>
        <v>0.39584717678891995</v>
      </c>
      <c r="V40" s="17">
        <f t="shared" si="8"/>
        <v>13.591468779706002</v>
      </c>
      <c r="W40" s="17">
        <v>13148633</v>
      </c>
      <c r="X40" s="17">
        <f t="shared" si="5"/>
        <v>0.23845187815288524</v>
      </c>
      <c r="Y40" s="19">
        <f t="shared" si="6"/>
        <v>0.14406137538605007</v>
      </c>
    </row>
    <row r="41" spans="1:25" x14ac:dyDescent="0.2">
      <c r="A41" s="22"/>
      <c r="B41" s="12"/>
      <c r="C41" s="12"/>
      <c r="D41" s="23"/>
      <c r="E41" s="23" t="s">
        <v>1993</v>
      </c>
      <c r="F41" s="23" t="s">
        <v>47</v>
      </c>
      <c r="G41" s="23" t="s">
        <v>40</v>
      </c>
      <c r="H41" s="12"/>
      <c r="I41" s="12"/>
      <c r="J41" s="12"/>
      <c r="K41" s="12"/>
      <c r="L41" s="12"/>
      <c r="M41" s="12">
        <v>2723158000</v>
      </c>
      <c r="N41" s="12">
        <v>3343343000</v>
      </c>
      <c r="O41" s="17">
        <v>900861000</v>
      </c>
      <c r="P41" s="17">
        <v>1203502000</v>
      </c>
      <c r="Q41" s="17">
        <v>2139841000</v>
      </c>
      <c r="R41" s="19">
        <v>485757000</v>
      </c>
      <c r="S41" s="19">
        <v>25585000</v>
      </c>
      <c r="T41" s="17">
        <f t="shared" si="7"/>
        <v>3.0228392615508941</v>
      </c>
      <c r="U41" s="17">
        <f t="shared" si="4"/>
        <v>0.35996964714658353</v>
      </c>
      <c r="V41" s="17">
        <f t="shared" si="8"/>
        <v>18.986007426226305</v>
      </c>
      <c r="W41" s="17">
        <v>13148634</v>
      </c>
      <c r="X41" s="17">
        <f t="shared" si="5"/>
        <v>0.22700611867891118</v>
      </c>
      <c r="Y41" s="19">
        <f t="shared" si="6"/>
        <v>0.14529080623794807</v>
      </c>
    </row>
    <row r="42" spans="1:25" hidden="1" x14ac:dyDescent="0.2">
      <c r="A42" s="22"/>
      <c r="B42" s="12"/>
      <c r="C42" s="12"/>
      <c r="D42" s="23"/>
      <c r="E42" s="23"/>
      <c r="F42" s="30" t="s">
        <v>48</v>
      </c>
      <c r="G42" s="23" t="s">
        <v>40</v>
      </c>
      <c r="H42" s="12"/>
      <c r="I42" s="12"/>
      <c r="J42" s="12"/>
      <c r="K42" s="12"/>
      <c r="L42" s="12"/>
      <c r="M42" s="12">
        <v>241185190</v>
      </c>
      <c r="N42" s="12">
        <v>293150090</v>
      </c>
      <c r="O42" s="17">
        <v>79626206</v>
      </c>
      <c r="P42" s="17">
        <v>79626206</v>
      </c>
      <c r="Q42" s="17">
        <v>213523884</v>
      </c>
      <c r="R42" s="19">
        <v>150274663</v>
      </c>
      <c r="S42" s="19">
        <v>0</v>
      </c>
      <c r="T42" s="17">
        <f t="shared" si="7"/>
        <v>3.0289674984640107</v>
      </c>
      <c r="U42" s="17">
        <f t="shared" si="4"/>
        <v>0.27162265582111877</v>
      </c>
      <c r="V42" s="17"/>
      <c r="W42" s="17">
        <v>13148635</v>
      </c>
      <c r="X42" s="17">
        <f t="shared" si="5"/>
        <v>0.70378385867128568</v>
      </c>
      <c r="Y42" s="19">
        <f t="shared" si="6"/>
        <v>0.51262021785495615</v>
      </c>
    </row>
    <row r="43" spans="1:25" hidden="1" x14ac:dyDescent="0.2">
      <c r="A43" s="22"/>
      <c r="B43" s="12"/>
      <c r="C43" s="12"/>
      <c r="D43" s="23"/>
      <c r="E43" s="23"/>
      <c r="F43" s="30" t="s">
        <v>49</v>
      </c>
      <c r="G43" s="23" t="s">
        <v>40</v>
      </c>
      <c r="H43" s="12"/>
      <c r="I43" s="12"/>
      <c r="J43" s="12"/>
      <c r="K43" s="12"/>
      <c r="L43" s="12"/>
      <c r="M43" s="12">
        <v>12183542200</v>
      </c>
      <c r="N43" s="12">
        <v>16661320267</v>
      </c>
      <c r="O43" s="17">
        <v>3940458037</v>
      </c>
      <c r="P43" s="17">
        <v>6543123943</v>
      </c>
      <c r="Q43" s="17">
        <v>10118196324</v>
      </c>
      <c r="R43" s="19">
        <v>2610718496</v>
      </c>
      <c r="S43" s="19">
        <v>20270617</v>
      </c>
      <c r="T43" s="17">
        <f t="shared" si="7"/>
        <v>3.0919101499367141</v>
      </c>
      <c r="U43" s="17">
        <f t="shared" si="4"/>
        <v>0.39271341275154181</v>
      </c>
      <c r="V43" s="17">
        <f t="shared" si="8"/>
        <v>128.79324275131833</v>
      </c>
      <c r="W43" s="17">
        <v>13148636</v>
      </c>
      <c r="X43" s="17">
        <f t="shared" si="5"/>
        <v>0.25802212295559723</v>
      </c>
      <c r="Y43" s="19">
        <f t="shared" si="6"/>
        <v>0.1566933744843067</v>
      </c>
    </row>
    <row r="44" spans="1:25" hidden="1" x14ac:dyDescent="0.2">
      <c r="A44" s="22"/>
      <c r="B44" s="12"/>
      <c r="C44" s="12"/>
      <c r="D44" s="23"/>
      <c r="E44" s="23"/>
      <c r="F44" s="30" t="s">
        <v>50</v>
      </c>
      <c r="G44" s="23" t="s">
        <v>40</v>
      </c>
      <c r="H44" s="12"/>
      <c r="I44" s="12"/>
      <c r="J44" s="12"/>
      <c r="K44" s="12"/>
      <c r="L44" s="12"/>
      <c r="M44" s="12">
        <v>287516955</v>
      </c>
      <c r="N44" s="12">
        <v>287516955</v>
      </c>
      <c r="O44" s="17">
        <v>34840721</v>
      </c>
      <c r="P44" s="17">
        <v>36883955</v>
      </c>
      <c r="Q44" s="17">
        <v>250633000</v>
      </c>
      <c r="R44" s="19">
        <v>77562930</v>
      </c>
      <c r="S44" s="19">
        <v>12000</v>
      </c>
      <c r="T44" s="17">
        <f t="shared" si="7"/>
        <v>8.2523250595187161</v>
      </c>
      <c r="U44" s="17">
        <f t="shared" si="4"/>
        <v>0.12828445195518992</v>
      </c>
      <c r="V44" s="17">
        <f t="shared" si="8"/>
        <v>6463.5775000000003</v>
      </c>
      <c r="W44" s="17">
        <v>13148637</v>
      </c>
      <c r="X44" s="17">
        <f t="shared" si="5"/>
        <v>0.30946814665267541</v>
      </c>
      <c r="Y44" s="19">
        <f t="shared" si="6"/>
        <v>0.26976819506174859</v>
      </c>
    </row>
    <row r="45" spans="1:25" hidden="1" x14ac:dyDescent="0.2">
      <c r="A45" s="22"/>
      <c r="B45" s="12"/>
      <c r="C45" s="12"/>
      <c r="D45" s="23"/>
      <c r="E45" s="23"/>
      <c r="F45" s="30" t="s">
        <v>51</v>
      </c>
      <c r="G45" s="23" t="s">
        <v>40</v>
      </c>
      <c r="H45" s="12"/>
      <c r="I45" s="12"/>
      <c r="J45" s="12"/>
      <c r="K45" s="12"/>
      <c r="L45" s="12"/>
      <c r="M45" s="12">
        <v>598556206</v>
      </c>
      <c r="N45" s="12">
        <v>1424390434</v>
      </c>
      <c r="O45" s="17">
        <v>139269806</v>
      </c>
      <c r="P45" s="17">
        <v>370027433</v>
      </c>
      <c r="Q45" s="17">
        <v>1054363001</v>
      </c>
      <c r="R45" s="19">
        <v>201383333</v>
      </c>
      <c r="S45" s="19">
        <v>859424</v>
      </c>
      <c r="T45" s="17">
        <f t="shared" si="7"/>
        <v>4.2978174752393929</v>
      </c>
      <c r="U45" s="17">
        <f t="shared" si="4"/>
        <v>0.2597794987718936</v>
      </c>
      <c r="V45" s="17">
        <f t="shared" si="8"/>
        <v>234.32360860297129</v>
      </c>
      <c r="W45" s="17">
        <v>13148639</v>
      </c>
      <c r="X45" s="17">
        <f t="shared" si="5"/>
        <v>0.19099999981884797</v>
      </c>
      <c r="Y45" s="19">
        <f t="shared" si="6"/>
        <v>0.14138211560047587</v>
      </c>
    </row>
    <row r="46" spans="1:25" hidden="1" x14ac:dyDescent="0.2">
      <c r="A46" s="22"/>
      <c r="B46" s="12"/>
      <c r="C46" s="12"/>
      <c r="D46" s="23"/>
      <c r="E46" s="23"/>
      <c r="F46" s="30" t="s">
        <v>52</v>
      </c>
      <c r="G46" s="23" t="s">
        <v>40</v>
      </c>
      <c r="H46" s="12"/>
      <c r="I46" s="12"/>
      <c r="J46" s="12"/>
      <c r="K46" s="12"/>
      <c r="L46" s="12"/>
      <c r="M46" s="12">
        <v>1490363872</v>
      </c>
      <c r="N46" s="12">
        <v>1491434872</v>
      </c>
      <c r="O46" s="17">
        <v>77143872</v>
      </c>
      <c r="P46" s="17">
        <v>336043872</v>
      </c>
      <c r="Q46" s="17">
        <v>1155391000</v>
      </c>
      <c r="R46" s="19">
        <v>431270517</v>
      </c>
      <c r="S46" s="19">
        <v>18785000</v>
      </c>
      <c r="T46" s="17">
        <f t="shared" si="7"/>
        <v>19.319277518245389</v>
      </c>
      <c r="U46" s="17">
        <f t="shared" si="4"/>
        <v>0.2253158205623611</v>
      </c>
      <c r="V46" s="17">
        <f t="shared" si="8"/>
        <v>22.958238860793188</v>
      </c>
      <c r="W46" s="17">
        <v>13148640</v>
      </c>
      <c r="X46" s="17">
        <f t="shared" si="5"/>
        <v>0.37326802528321579</v>
      </c>
      <c r="Y46" s="19">
        <f t="shared" si="6"/>
        <v>0.28916483387683589</v>
      </c>
    </row>
    <row r="47" spans="1:25" hidden="1" x14ac:dyDescent="0.2">
      <c r="A47" s="22"/>
      <c r="B47" s="12"/>
      <c r="C47" s="12"/>
      <c r="D47" s="23"/>
      <c r="E47" s="23"/>
      <c r="F47" s="30" t="s">
        <v>53</v>
      </c>
      <c r="G47" s="23" t="s">
        <v>40</v>
      </c>
      <c r="H47" s="12"/>
      <c r="I47" s="12"/>
      <c r="J47" s="12"/>
      <c r="K47" s="12"/>
      <c r="L47" s="12"/>
      <c r="M47" s="12">
        <v>5216101000</v>
      </c>
      <c r="N47" s="12">
        <v>8649592000</v>
      </c>
      <c r="O47" s="17">
        <v>3033821000</v>
      </c>
      <c r="P47" s="17">
        <v>4671358000</v>
      </c>
      <c r="Q47" s="17">
        <v>3978234000</v>
      </c>
      <c r="R47" s="19">
        <v>1118086000</v>
      </c>
      <c r="S47" s="19">
        <v>45177000</v>
      </c>
      <c r="T47" s="17">
        <f t="shared" si="7"/>
        <v>1.7193173229402789</v>
      </c>
      <c r="U47" s="17">
        <f t="shared" si="4"/>
        <v>0.54006686095714107</v>
      </c>
      <c r="V47" s="17">
        <f t="shared" si="8"/>
        <v>24.749009451712155</v>
      </c>
      <c r="W47" s="17">
        <v>13148641</v>
      </c>
      <c r="X47" s="17">
        <f t="shared" si="5"/>
        <v>0.28105083813571552</v>
      </c>
      <c r="Y47" s="19">
        <f t="shared" si="6"/>
        <v>0.12926459421438607</v>
      </c>
    </row>
    <row r="48" spans="1:25" x14ac:dyDescent="0.2">
      <c r="A48" s="22"/>
      <c r="B48" s="12"/>
      <c r="C48" s="12"/>
      <c r="D48" s="23"/>
      <c r="E48" s="23" t="s">
        <v>1994</v>
      </c>
      <c r="F48" s="23" t="s">
        <v>54</v>
      </c>
      <c r="G48" s="23" t="s">
        <v>40</v>
      </c>
      <c r="H48" s="12"/>
      <c r="I48" s="12"/>
      <c r="J48" s="12"/>
      <c r="K48" s="12"/>
      <c r="L48" s="12"/>
      <c r="M48" s="12">
        <v>1644627924</v>
      </c>
      <c r="N48" s="12">
        <v>1664033990</v>
      </c>
      <c r="O48" s="17">
        <v>378925081</v>
      </c>
      <c r="P48" s="17">
        <v>378925081</v>
      </c>
      <c r="Q48" s="17">
        <v>1285108909</v>
      </c>
      <c r="R48" s="19">
        <v>368369412</v>
      </c>
      <c r="S48" s="19">
        <v>0</v>
      </c>
      <c r="T48" s="17">
        <f t="shared" si="7"/>
        <v>4.3402456223265942</v>
      </c>
      <c r="U48" s="17">
        <f t="shared" si="4"/>
        <v>0.22771474818251761</v>
      </c>
      <c r="V48" s="17"/>
      <c r="W48" s="17">
        <v>13148642</v>
      </c>
      <c r="X48" s="17">
        <f t="shared" si="5"/>
        <v>0.2866445088196023</v>
      </c>
      <c r="Y48" s="19">
        <f t="shared" si="6"/>
        <v>0.22137132667584514</v>
      </c>
    </row>
    <row r="49" spans="1:25" hidden="1" x14ac:dyDescent="0.2">
      <c r="A49" s="22"/>
      <c r="B49" s="12"/>
      <c r="C49" s="12"/>
      <c r="D49" s="23"/>
      <c r="E49" s="23"/>
      <c r="F49" s="30" t="s">
        <v>55</v>
      </c>
      <c r="G49" s="23" t="s">
        <v>40</v>
      </c>
      <c r="H49" s="12"/>
      <c r="I49" s="12"/>
      <c r="J49" s="12"/>
      <c r="K49" s="12"/>
      <c r="L49" s="12"/>
      <c r="M49" s="12">
        <v>16881955955</v>
      </c>
      <c r="N49" s="12">
        <v>30585810220</v>
      </c>
      <c r="O49" s="17">
        <v>5055316658</v>
      </c>
      <c r="P49" s="17">
        <v>16364220709</v>
      </c>
      <c r="Q49" s="17">
        <v>14221589511</v>
      </c>
      <c r="R49" s="19">
        <v>3121069800</v>
      </c>
      <c r="S49" s="19">
        <v>1538145989</v>
      </c>
      <c r="T49" s="17">
        <f t="shared" si="7"/>
        <v>3.339445794811772</v>
      </c>
      <c r="U49" s="17">
        <f t="shared" si="4"/>
        <v>0.53502655614790506</v>
      </c>
      <c r="V49" s="17">
        <f t="shared" si="8"/>
        <v>2.0291115552881371</v>
      </c>
      <c r="W49" s="17">
        <v>13148643</v>
      </c>
      <c r="X49" s="17">
        <f t="shared" si="5"/>
        <v>0.21945998354023227</v>
      </c>
      <c r="Y49" s="19">
        <f t="shared" si="6"/>
        <v>0.10204306433442586</v>
      </c>
    </row>
    <row r="50" spans="1:25" x14ac:dyDescent="0.2">
      <c r="A50" s="22"/>
      <c r="B50" s="12"/>
      <c r="C50" s="12"/>
      <c r="D50" s="23"/>
      <c r="E50" s="23" t="s">
        <v>1995</v>
      </c>
      <c r="F50" s="23" t="s">
        <v>56</v>
      </c>
      <c r="G50" s="23" t="s">
        <v>40</v>
      </c>
      <c r="H50" s="12"/>
      <c r="I50" s="12"/>
      <c r="J50" s="12"/>
      <c r="K50" s="12"/>
      <c r="L50" s="12"/>
      <c r="M50" s="12">
        <v>11647310000</v>
      </c>
      <c r="N50" s="12">
        <v>11680288000</v>
      </c>
      <c r="O50" s="17">
        <v>1913922000</v>
      </c>
      <c r="P50" s="17">
        <v>1913922000</v>
      </c>
      <c r="Q50" s="17">
        <v>9766366000</v>
      </c>
      <c r="R50" s="19">
        <v>1647029000</v>
      </c>
      <c r="S50" s="19">
        <v>0</v>
      </c>
      <c r="T50" s="17">
        <f t="shared" si="7"/>
        <v>6.08557193030855</v>
      </c>
      <c r="U50" s="17">
        <f t="shared" si="4"/>
        <v>0.16385914456903802</v>
      </c>
      <c r="V50" s="17"/>
      <c r="W50" s="17">
        <v>13148644</v>
      </c>
      <c r="X50" s="17">
        <f t="shared" si="5"/>
        <v>0.16864297324101923</v>
      </c>
      <c r="Y50" s="19">
        <f t="shared" si="6"/>
        <v>0.14100927990816664</v>
      </c>
    </row>
    <row r="51" spans="1:25" hidden="1" x14ac:dyDescent="0.2">
      <c r="A51" s="22"/>
      <c r="B51" s="12"/>
      <c r="C51" s="12"/>
      <c r="D51" s="23"/>
      <c r="E51" s="23"/>
      <c r="F51" s="30" t="s">
        <v>57</v>
      </c>
      <c r="G51" s="23" t="s">
        <v>40</v>
      </c>
      <c r="H51" s="12"/>
      <c r="I51" s="12"/>
      <c r="J51" s="12"/>
      <c r="K51" s="12"/>
      <c r="L51" s="12"/>
      <c r="M51" s="12">
        <v>4748924868</v>
      </c>
      <c r="N51" s="12">
        <v>7806350718</v>
      </c>
      <c r="O51" s="17">
        <v>1519676478</v>
      </c>
      <c r="P51" s="17">
        <v>1519676478</v>
      </c>
      <c r="Q51" s="17">
        <v>6286674240</v>
      </c>
      <c r="R51" s="19">
        <v>1365716372</v>
      </c>
      <c r="S51" s="19">
        <v>194686</v>
      </c>
      <c r="T51" s="17">
        <f t="shared" si="7"/>
        <v>3.1249578030252305</v>
      </c>
      <c r="U51" s="17">
        <f t="shared" si="4"/>
        <v>0.19467181694718216</v>
      </c>
      <c r="V51" s="17">
        <f t="shared" si="8"/>
        <v>7014.9696023340148</v>
      </c>
      <c r="W51" s="17">
        <v>13148645</v>
      </c>
      <c r="X51" s="17">
        <f t="shared" si="5"/>
        <v>0.21723988230699226</v>
      </c>
      <c r="Y51" s="19">
        <f t="shared" si="6"/>
        <v>0.17494939970489806</v>
      </c>
    </row>
    <row r="52" spans="1:25" hidden="1" x14ac:dyDescent="0.2">
      <c r="A52" s="22"/>
      <c r="B52" s="12"/>
      <c r="C52" s="12"/>
      <c r="D52" s="23"/>
      <c r="E52" s="23"/>
      <c r="F52" s="30" t="s">
        <v>58</v>
      </c>
      <c r="G52" s="23" t="s">
        <v>40</v>
      </c>
      <c r="H52" s="12"/>
      <c r="I52" s="12"/>
      <c r="J52" s="12"/>
      <c r="K52" s="12"/>
      <c r="L52" s="12"/>
      <c r="M52" s="12">
        <v>5965178638</v>
      </c>
      <c r="N52" s="12">
        <v>8422612130</v>
      </c>
      <c r="O52" s="17">
        <v>1753476661</v>
      </c>
      <c r="P52" s="17">
        <v>1753476661</v>
      </c>
      <c r="Q52" s="17">
        <v>6669135469</v>
      </c>
      <c r="R52" s="19">
        <v>2021751056</v>
      </c>
      <c r="S52" s="19">
        <v>2013058</v>
      </c>
      <c r="T52" s="17">
        <f t="shared" si="7"/>
        <v>3.4019150472171584</v>
      </c>
      <c r="U52" s="17">
        <f t="shared" si="4"/>
        <v>0.20818679928930789</v>
      </c>
      <c r="V52" s="17">
        <f t="shared" si="8"/>
        <v>1004.3183335999261</v>
      </c>
      <c r="W52" s="17">
        <v>13148646</v>
      </c>
      <c r="X52" s="17">
        <f t="shared" si="5"/>
        <v>0.30315039563938417</v>
      </c>
      <c r="Y52" s="19">
        <f t="shared" si="6"/>
        <v>0.24003848506793343</v>
      </c>
    </row>
    <row r="53" spans="1:25" x14ac:dyDescent="0.2">
      <c r="A53" s="22"/>
      <c r="B53" s="12"/>
      <c r="C53" s="12"/>
      <c r="D53" s="23"/>
      <c r="E53" s="23" t="s">
        <v>1996</v>
      </c>
      <c r="F53" s="23" t="s">
        <v>59</v>
      </c>
      <c r="G53" s="23" t="s">
        <v>40</v>
      </c>
      <c r="H53" s="12"/>
      <c r="I53" s="12"/>
      <c r="J53" s="12"/>
      <c r="K53" s="12"/>
      <c r="L53" s="12"/>
      <c r="M53" s="12">
        <v>8300992758</v>
      </c>
      <c r="N53" s="12">
        <v>9953783630</v>
      </c>
      <c r="O53" s="17">
        <v>2297899216</v>
      </c>
      <c r="P53" s="17">
        <v>3038468675</v>
      </c>
      <c r="Q53" s="17">
        <v>6915314955</v>
      </c>
      <c r="R53" s="19">
        <v>1354530720</v>
      </c>
      <c r="S53" s="19">
        <v>7535713</v>
      </c>
      <c r="T53" s="17">
        <f t="shared" si="7"/>
        <v>3.6124268202021965</v>
      </c>
      <c r="U53" s="17">
        <f t="shared" si="4"/>
        <v>0.30525765758482737</v>
      </c>
      <c r="V53" s="17">
        <f t="shared" si="8"/>
        <v>179.74818308499806</v>
      </c>
      <c r="W53" s="17">
        <v>13148647</v>
      </c>
      <c r="X53" s="17">
        <f t="shared" si="5"/>
        <v>0.1958740460578198</v>
      </c>
      <c r="Y53" s="19">
        <f t="shared" si="6"/>
        <v>0.13608199357654713</v>
      </c>
    </row>
    <row r="54" spans="1:25" hidden="1" x14ac:dyDescent="0.2">
      <c r="A54" s="22"/>
      <c r="B54" s="12"/>
      <c r="C54" s="12"/>
      <c r="D54" s="23"/>
      <c r="E54" s="23"/>
      <c r="F54" s="30" t="s">
        <v>60</v>
      </c>
      <c r="G54" s="23" t="s">
        <v>40</v>
      </c>
      <c r="H54" s="12"/>
      <c r="I54" s="12"/>
      <c r="J54" s="12"/>
      <c r="K54" s="12"/>
      <c r="L54" s="12"/>
      <c r="M54" s="12">
        <v>4225880799</v>
      </c>
      <c r="N54" s="12">
        <v>4296622090</v>
      </c>
      <c r="O54" s="17">
        <v>1043861264</v>
      </c>
      <c r="P54" s="17">
        <v>1043861264</v>
      </c>
      <c r="Q54" s="17">
        <v>3252760826</v>
      </c>
      <c r="R54" s="19">
        <v>697372338</v>
      </c>
      <c r="S54" s="19">
        <v>790</v>
      </c>
      <c r="T54" s="17">
        <f t="shared" si="7"/>
        <v>4.0483165193875799</v>
      </c>
      <c r="U54" s="17">
        <f t="shared" si="4"/>
        <v>0.24294928484157191</v>
      </c>
      <c r="V54" s="17">
        <f t="shared" si="8"/>
        <v>882749.79493670887</v>
      </c>
      <c r="W54" s="17">
        <v>13148648</v>
      </c>
      <c r="X54" s="17">
        <f t="shared" si="5"/>
        <v>0.21439397954677655</v>
      </c>
      <c r="Y54" s="19">
        <f t="shared" si="6"/>
        <v>0.16230711554154859</v>
      </c>
    </row>
    <row r="55" spans="1:25" x14ac:dyDescent="0.2">
      <c r="A55" s="22"/>
      <c r="B55" s="12"/>
      <c r="C55" s="12"/>
      <c r="D55" s="23"/>
      <c r="E55" s="23" t="s">
        <v>1997</v>
      </c>
      <c r="F55" s="23" t="s">
        <v>61</v>
      </c>
      <c r="G55" s="23" t="s">
        <v>40</v>
      </c>
      <c r="H55" s="12"/>
      <c r="I55" s="12"/>
      <c r="J55" s="12"/>
      <c r="K55" s="12"/>
      <c r="L55" s="12"/>
      <c r="M55" s="12">
        <v>13098179000</v>
      </c>
      <c r="N55" s="12">
        <v>16615309000</v>
      </c>
      <c r="O55" s="17">
        <v>2856474000</v>
      </c>
      <c r="P55" s="17">
        <v>2863116000</v>
      </c>
      <c r="Q55" s="17">
        <v>13752193000</v>
      </c>
      <c r="R55" s="19">
        <v>1510973000</v>
      </c>
      <c r="S55" s="19">
        <v>1519000</v>
      </c>
      <c r="T55" s="17">
        <f t="shared" si="7"/>
        <v>4.5854361005911484</v>
      </c>
      <c r="U55" s="17">
        <f t="shared" si="4"/>
        <v>0.17231795087289681</v>
      </c>
      <c r="V55" s="17">
        <f t="shared" si="8"/>
        <v>994.71560236998027</v>
      </c>
      <c r="W55" s="17">
        <v>13148649</v>
      </c>
      <c r="X55" s="17">
        <f t="shared" si="5"/>
        <v>0.10987142196157369</v>
      </c>
      <c r="Y55" s="19">
        <f t="shared" si="6"/>
        <v>9.0938603669663928E-2</v>
      </c>
    </row>
    <row r="56" spans="1:25" hidden="1" x14ac:dyDescent="0.2">
      <c r="A56" s="22"/>
      <c r="B56" s="12"/>
      <c r="C56" s="12"/>
      <c r="D56" s="24"/>
      <c r="E56" s="24"/>
      <c r="F56" s="31" t="s">
        <v>62</v>
      </c>
      <c r="G56" s="24" t="s">
        <v>63</v>
      </c>
      <c r="H56" s="12"/>
      <c r="I56" s="12"/>
      <c r="J56" s="12"/>
      <c r="K56" s="12"/>
      <c r="L56" s="12"/>
      <c r="M56" s="12"/>
      <c r="N56" s="12"/>
      <c r="O56" s="17"/>
      <c r="P56" s="17"/>
      <c r="Q56" s="17"/>
      <c r="R56" s="19"/>
      <c r="S56" s="19"/>
      <c r="T56" s="17">
        <v>6.97</v>
      </c>
      <c r="U56" s="17">
        <v>0.24</v>
      </c>
      <c r="V56" s="17"/>
      <c r="W56" s="17"/>
      <c r="X56" s="17">
        <v>0.38</v>
      </c>
      <c r="Y56" s="19">
        <v>0.28000000000000003</v>
      </c>
    </row>
    <row r="57" spans="1:25" x14ac:dyDescent="0.2">
      <c r="A57" s="22"/>
      <c r="B57" s="12"/>
      <c r="C57" s="12"/>
      <c r="D57" s="24"/>
      <c r="E57" s="24" t="s">
        <v>1998</v>
      </c>
      <c r="F57" s="24" t="s">
        <v>64</v>
      </c>
      <c r="G57" s="24" t="s">
        <v>63</v>
      </c>
      <c r="H57" s="12"/>
      <c r="I57" s="12"/>
      <c r="J57" s="12"/>
      <c r="K57" s="12"/>
      <c r="L57" s="12"/>
      <c r="M57" s="12"/>
      <c r="N57" s="12"/>
      <c r="O57" s="17"/>
      <c r="P57" s="17"/>
      <c r="Q57" s="17"/>
      <c r="R57" s="19"/>
      <c r="S57" s="19"/>
      <c r="T57" s="17">
        <v>2.25</v>
      </c>
      <c r="U57" s="17">
        <v>0.42</v>
      </c>
      <c r="V57" s="17">
        <v>8.33</v>
      </c>
      <c r="W57" s="17"/>
      <c r="X57" s="17">
        <v>0.17</v>
      </c>
      <c r="Y57" s="19">
        <v>0.1</v>
      </c>
    </row>
    <row r="58" spans="1:25" x14ac:dyDescent="0.2">
      <c r="A58" s="22"/>
      <c r="B58" s="12"/>
      <c r="C58" s="12"/>
      <c r="D58" s="24"/>
      <c r="E58" s="24" t="s">
        <v>1998</v>
      </c>
      <c r="F58" s="24" t="s">
        <v>65</v>
      </c>
      <c r="G58" s="24" t="s">
        <v>63</v>
      </c>
      <c r="H58" s="12"/>
      <c r="I58" s="12"/>
      <c r="J58" s="12"/>
      <c r="K58" s="12"/>
      <c r="L58" s="12"/>
      <c r="M58" s="12"/>
      <c r="N58" s="12"/>
      <c r="O58" s="17"/>
      <c r="P58" s="17"/>
      <c r="Q58" s="17"/>
      <c r="R58" s="19"/>
      <c r="S58" s="19"/>
      <c r="T58" s="17">
        <v>90.59</v>
      </c>
      <c r="U58" s="17">
        <v>0.01</v>
      </c>
      <c r="V58" s="17">
        <v>43118.57</v>
      </c>
      <c r="W58" s="17"/>
      <c r="X58" s="17">
        <v>0.15</v>
      </c>
      <c r="Y58" s="19">
        <v>0.15</v>
      </c>
    </row>
    <row r="59" spans="1:25" x14ac:dyDescent="0.2">
      <c r="A59" s="22"/>
      <c r="B59" s="12"/>
      <c r="C59" s="12"/>
      <c r="D59" s="24"/>
      <c r="E59" s="24" t="s">
        <v>1999</v>
      </c>
      <c r="F59" s="24" t="s">
        <v>66</v>
      </c>
      <c r="G59" s="24" t="s">
        <v>63</v>
      </c>
      <c r="H59" s="12"/>
      <c r="I59" s="12"/>
      <c r="J59" s="12"/>
      <c r="K59" s="12"/>
      <c r="L59" s="12"/>
      <c r="M59" s="12"/>
      <c r="N59" s="12"/>
      <c r="O59" s="17"/>
      <c r="P59" s="17"/>
      <c r="Q59" s="17"/>
      <c r="R59" s="19"/>
      <c r="S59" s="19"/>
      <c r="T59" s="17">
        <v>2.17</v>
      </c>
      <c r="U59" s="17">
        <v>0.59</v>
      </c>
      <c r="V59" s="17">
        <v>5.39</v>
      </c>
      <c r="W59" s="17"/>
      <c r="X59" s="17">
        <v>0.26</v>
      </c>
      <c r="Y59" s="19">
        <v>0.11</v>
      </c>
    </row>
    <row r="60" spans="1:25" hidden="1" x14ac:dyDescent="0.2">
      <c r="A60" s="22"/>
      <c r="B60" s="12"/>
      <c r="C60" s="12"/>
      <c r="D60" s="24"/>
      <c r="E60" s="24"/>
      <c r="F60" s="31" t="s">
        <v>67</v>
      </c>
      <c r="G60" s="24" t="s">
        <v>63</v>
      </c>
      <c r="H60" s="12"/>
      <c r="I60" s="12"/>
      <c r="J60" s="12"/>
      <c r="K60" s="12"/>
      <c r="L60" s="12"/>
      <c r="M60" s="12">
        <v>8689665390</v>
      </c>
      <c r="N60" s="12">
        <v>10671395143</v>
      </c>
      <c r="O60" s="17">
        <v>4571609022</v>
      </c>
      <c r="P60" s="17">
        <v>6047013482</v>
      </c>
      <c r="Q60" s="17">
        <v>4624381661</v>
      </c>
      <c r="R60" s="19">
        <v>1366897280</v>
      </c>
      <c r="S60" s="19">
        <v>313130353</v>
      </c>
      <c r="T60" s="17">
        <f t="shared" ref="T60" si="9">M60/O60</f>
        <v>1.9007892731383274</v>
      </c>
      <c r="U60" s="17">
        <f t="shared" ref="U60" si="10">P60/N60</f>
        <v>0.56665631821970286</v>
      </c>
      <c r="V60" s="17">
        <f t="shared" ref="V60" si="11">R60/S60</f>
        <v>4.3652659887621947</v>
      </c>
      <c r="W60" s="17">
        <v>13148649</v>
      </c>
      <c r="X60" s="17">
        <f t="shared" ref="X60" si="12">R60/Q60</f>
        <v>0.29558487603387285</v>
      </c>
      <c r="Y60" s="19">
        <f t="shared" ref="Y60" si="13">R60/N60</f>
        <v>0.12808983845909117</v>
      </c>
    </row>
    <row r="61" spans="1:25" hidden="1" x14ac:dyDescent="0.2">
      <c r="A61" s="22"/>
      <c r="B61" s="12"/>
      <c r="C61" s="12"/>
      <c r="D61" s="24"/>
      <c r="E61" s="24"/>
      <c r="F61" s="31" t="s">
        <v>68</v>
      </c>
      <c r="G61" s="24" t="s">
        <v>63</v>
      </c>
      <c r="H61" s="12"/>
      <c r="I61" s="12"/>
      <c r="J61" s="12"/>
      <c r="K61" s="12"/>
      <c r="L61" s="12"/>
      <c r="M61" s="12"/>
      <c r="N61" s="12"/>
      <c r="O61" s="17"/>
      <c r="P61" s="17"/>
      <c r="Q61" s="17"/>
      <c r="R61" s="19"/>
      <c r="S61" s="19"/>
      <c r="T61" s="17">
        <v>2.5099999999999998</v>
      </c>
      <c r="U61" s="17">
        <v>1.5</v>
      </c>
      <c r="V61" s="17">
        <v>9.94</v>
      </c>
      <c r="W61" s="17"/>
      <c r="X61" s="17">
        <v>0.26</v>
      </c>
      <c r="Y61" s="19">
        <v>0.13</v>
      </c>
    </row>
    <row r="62" spans="1:25" ht="13.5" hidden="1" customHeight="1" x14ac:dyDescent="0.2">
      <c r="A62" s="22"/>
      <c r="B62" s="12"/>
      <c r="C62" s="12"/>
      <c r="D62" s="24"/>
      <c r="E62" s="24"/>
      <c r="F62" s="31" t="s">
        <v>69</v>
      </c>
      <c r="G62" s="24" t="s">
        <v>63</v>
      </c>
      <c r="H62" s="12"/>
      <c r="I62" s="12"/>
      <c r="J62" s="12"/>
      <c r="K62" s="12"/>
      <c r="L62" s="12"/>
      <c r="M62" s="12"/>
      <c r="N62" s="12"/>
      <c r="O62" s="17"/>
      <c r="P62" s="17"/>
      <c r="Q62" s="17"/>
      <c r="R62" s="19"/>
      <c r="S62" s="19"/>
      <c r="T62" s="17">
        <v>2.4700000000000002</v>
      </c>
      <c r="U62" s="17">
        <v>0.61</v>
      </c>
      <c r="V62" s="17">
        <v>1.65</v>
      </c>
      <c r="W62" s="17"/>
      <c r="X62" s="17">
        <v>0.24</v>
      </c>
      <c r="Y62" s="19">
        <v>0.09</v>
      </c>
    </row>
    <row r="63" spans="1:25" ht="13.5" hidden="1" customHeight="1" x14ac:dyDescent="0.2">
      <c r="A63" s="22"/>
      <c r="B63" s="12"/>
      <c r="C63" s="12"/>
      <c r="D63" s="24"/>
      <c r="E63" s="24"/>
      <c r="F63" s="31" t="s">
        <v>70</v>
      </c>
      <c r="G63" s="24" t="s">
        <v>63</v>
      </c>
      <c r="H63" s="12"/>
      <c r="I63" s="12"/>
      <c r="J63" s="12"/>
      <c r="K63" s="12"/>
      <c r="L63" s="12"/>
      <c r="M63" s="12"/>
      <c r="N63" s="12"/>
      <c r="O63" s="17"/>
      <c r="P63" s="17"/>
      <c r="Q63" s="17"/>
      <c r="R63" s="19"/>
      <c r="S63" s="19"/>
      <c r="T63" s="17">
        <v>2.96</v>
      </c>
      <c r="U63" s="17">
        <v>0.31</v>
      </c>
      <c r="V63" s="17">
        <v>8246.06</v>
      </c>
      <c r="W63" s="17"/>
      <c r="X63" s="17">
        <v>0.2</v>
      </c>
      <c r="Y63" s="19">
        <v>0.14000000000000001</v>
      </c>
    </row>
    <row r="64" spans="1:25" ht="13.5" hidden="1" customHeight="1" x14ac:dyDescent="0.2">
      <c r="A64" s="22"/>
      <c r="B64" s="12"/>
      <c r="C64" s="12"/>
      <c r="D64" s="24"/>
      <c r="E64" s="24"/>
      <c r="F64" s="31" t="s">
        <v>71</v>
      </c>
      <c r="G64" s="24" t="s">
        <v>63</v>
      </c>
      <c r="H64" s="12"/>
      <c r="I64" s="12"/>
      <c r="J64" s="12"/>
      <c r="K64" s="12"/>
      <c r="L64" s="12"/>
      <c r="M64" s="12"/>
      <c r="N64" s="12"/>
      <c r="O64" s="17"/>
      <c r="P64" s="17"/>
      <c r="Q64" s="17"/>
      <c r="R64" s="19"/>
      <c r="S64" s="19"/>
      <c r="T64" s="17">
        <v>5.14</v>
      </c>
      <c r="U64" s="17">
        <v>0.16</v>
      </c>
      <c r="V64" s="17">
        <v>39.82</v>
      </c>
      <c r="W64" s="17"/>
      <c r="X64" s="17">
        <v>0.1</v>
      </c>
      <c r="Y64" s="19">
        <v>0.08</v>
      </c>
    </row>
    <row r="65" spans="1:25" x14ac:dyDescent="0.2">
      <c r="A65" s="22">
        <v>33</v>
      </c>
      <c r="B65" s="12" t="s">
        <v>72</v>
      </c>
      <c r="C65" s="12" t="s">
        <v>73</v>
      </c>
      <c r="D65" s="12">
        <v>800004599</v>
      </c>
      <c r="E65" s="12" t="s">
        <v>74</v>
      </c>
      <c r="F65" s="12" t="s">
        <v>75</v>
      </c>
      <c r="G65" s="12" t="s">
        <v>76</v>
      </c>
      <c r="H65" s="12" t="s">
        <v>77</v>
      </c>
      <c r="I65" s="12" t="s">
        <v>78</v>
      </c>
      <c r="J65" s="12" t="s">
        <v>79</v>
      </c>
      <c r="K65" s="12" t="s">
        <v>80</v>
      </c>
      <c r="L65" s="12" t="s">
        <v>81</v>
      </c>
      <c r="M65" s="12">
        <v>16800366</v>
      </c>
      <c r="N65" s="12">
        <v>27337946</v>
      </c>
      <c r="O65" s="17">
        <v>18974674</v>
      </c>
      <c r="P65" s="17">
        <v>21478065</v>
      </c>
      <c r="Q65" s="17">
        <v>5859881</v>
      </c>
      <c r="R65" s="19">
        <v>18792</v>
      </c>
      <c r="S65" s="19"/>
      <c r="T65" s="17">
        <f>M65/O65</f>
        <v>0.88540999439568768</v>
      </c>
      <c r="U65" s="17">
        <f t="shared" ref="U65:U128" si="14">P65/N65</f>
        <v>0.78565028257792302</v>
      </c>
      <c r="V65" s="17"/>
      <c r="W65" s="17">
        <v>13148626</v>
      </c>
      <c r="X65" s="17">
        <f t="shared" ref="X65:X128" si="15">R65/Q65</f>
        <v>3.2068910614396436E-3</v>
      </c>
      <c r="Y65" s="19">
        <f t="shared" ref="Y65:Y128" si="16">R65/N65</f>
        <v>6.8739619282297216E-4</v>
      </c>
    </row>
    <row r="66" spans="1:25" x14ac:dyDescent="0.2">
      <c r="A66" s="22">
        <v>63</v>
      </c>
      <c r="B66" s="12" t="s">
        <v>72</v>
      </c>
      <c r="C66" s="12" t="s">
        <v>73</v>
      </c>
      <c r="D66" s="12">
        <v>800019615</v>
      </c>
      <c r="E66" s="12" t="s">
        <v>74</v>
      </c>
      <c r="F66" s="12" t="s">
        <v>82</v>
      </c>
      <c r="G66" s="12" t="s">
        <v>83</v>
      </c>
      <c r="H66" s="12" t="s">
        <v>77</v>
      </c>
      <c r="I66" s="12" t="s">
        <v>84</v>
      </c>
      <c r="J66" s="12" t="s">
        <v>85</v>
      </c>
      <c r="K66" s="12" t="s">
        <v>85</v>
      </c>
      <c r="L66" s="12" t="s">
        <v>81</v>
      </c>
      <c r="M66" s="12">
        <v>237121394</v>
      </c>
      <c r="N66" s="12">
        <v>394257019</v>
      </c>
      <c r="O66" s="17">
        <v>75014105</v>
      </c>
      <c r="P66" s="17">
        <v>81273185</v>
      </c>
      <c r="Q66" s="17">
        <v>312983834</v>
      </c>
      <c r="R66" s="19">
        <v>87382375</v>
      </c>
      <c r="S66" s="19">
        <v>32011917</v>
      </c>
      <c r="T66" s="17">
        <f t="shared" ref="T66:T129" si="17">M66/O66</f>
        <v>3.1610241034002873</v>
      </c>
      <c r="U66" s="17">
        <f t="shared" si="14"/>
        <v>0.206142645744501</v>
      </c>
      <c r="V66" s="17">
        <f t="shared" ref="V66:V108" si="18">R66/S66</f>
        <v>2.7296826678639707</v>
      </c>
      <c r="W66" s="17">
        <v>13148627</v>
      </c>
      <c r="X66" s="17">
        <f t="shared" si="15"/>
        <v>0.27919133676405794</v>
      </c>
      <c r="Y66" s="19">
        <f t="shared" si="16"/>
        <v>0.22163809593457104</v>
      </c>
    </row>
    <row r="67" spans="1:25" x14ac:dyDescent="0.2">
      <c r="A67" s="22">
        <v>91</v>
      </c>
      <c r="B67" s="12" t="s">
        <v>72</v>
      </c>
      <c r="C67" s="12" t="s">
        <v>73</v>
      </c>
      <c r="D67" s="12">
        <v>800026092</v>
      </c>
      <c r="E67" s="12" t="s">
        <v>74</v>
      </c>
      <c r="F67" s="12" t="s">
        <v>86</v>
      </c>
      <c r="G67" s="12" t="s">
        <v>83</v>
      </c>
      <c r="H67" s="12" t="s">
        <v>87</v>
      </c>
      <c r="I67" s="12" t="s">
        <v>88</v>
      </c>
      <c r="J67" s="12" t="s">
        <v>89</v>
      </c>
      <c r="K67" s="12" t="s">
        <v>90</v>
      </c>
      <c r="L67" s="12" t="s">
        <v>81</v>
      </c>
      <c r="M67" s="12">
        <v>179638047</v>
      </c>
      <c r="N67" s="12">
        <v>208075531</v>
      </c>
      <c r="O67" s="17">
        <v>36826637</v>
      </c>
      <c r="P67" s="17">
        <v>36826637</v>
      </c>
      <c r="Q67" s="17">
        <v>171248894</v>
      </c>
      <c r="R67" s="19">
        <v>12993468</v>
      </c>
      <c r="S67" s="19">
        <v>5895440</v>
      </c>
      <c r="T67" s="17">
        <f t="shared" si="17"/>
        <v>4.8779378632917254</v>
      </c>
      <c r="U67" s="17">
        <f t="shared" si="14"/>
        <v>0.1769868702149317</v>
      </c>
      <c r="V67" s="17">
        <f t="shared" si="18"/>
        <v>2.2039861316542955</v>
      </c>
      <c r="W67" s="17">
        <v>13148628</v>
      </c>
      <c r="X67" s="17">
        <f t="shared" si="15"/>
        <v>7.5874755722509957E-2</v>
      </c>
      <c r="Y67" s="19">
        <f t="shared" si="16"/>
        <v>6.2445920178860435E-2</v>
      </c>
    </row>
    <row r="68" spans="1:25" x14ac:dyDescent="0.2">
      <c r="A68" s="22">
        <v>143</v>
      </c>
      <c r="B68" s="12" t="s">
        <v>72</v>
      </c>
      <c r="C68" s="12" t="s">
        <v>73</v>
      </c>
      <c r="D68" s="12">
        <v>800044807</v>
      </c>
      <c r="E68" s="12" t="s">
        <v>74</v>
      </c>
      <c r="F68" s="12" t="s">
        <v>91</v>
      </c>
      <c r="G68" s="12" t="s">
        <v>92</v>
      </c>
      <c r="H68" s="12" t="s">
        <v>87</v>
      </c>
      <c r="I68" s="12" t="s">
        <v>93</v>
      </c>
      <c r="J68" s="12" t="s">
        <v>85</v>
      </c>
      <c r="K68" s="12" t="s">
        <v>85</v>
      </c>
      <c r="L68" s="12" t="s">
        <v>81</v>
      </c>
      <c r="M68" s="12">
        <v>85242842</v>
      </c>
      <c r="N68" s="12">
        <v>110746214</v>
      </c>
      <c r="O68" s="17">
        <v>44692967</v>
      </c>
      <c r="P68" s="17">
        <v>44992235</v>
      </c>
      <c r="Q68" s="17">
        <v>65753979</v>
      </c>
      <c r="R68" s="19">
        <v>8567432</v>
      </c>
      <c r="S68" s="19">
        <v>63286</v>
      </c>
      <c r="T68" s="17">
        <f t="shared" si="17"/>
        <v>1.9072987926713392</v>
      </c>
      <c r="U68" s="17">
        <f t="shared" si="14"/>
        <v>0.40626431708085298</v>
      </c>
      <c r="V68" s="17">
        <f t="shared" si="18"/>
        <v>135.376418165155</v>
      </c>
      <c r="W68" s="17">
        <v>13148629</v>
      </c>
      <c r="X68" s="17">
        <f t="shared" si="15"/>
        <v>0.13029526319616339</v>
      </c>
      <c r="Y68" s="19">
        <f t="shared" si="16"/>
        <v>7.7360947074904068E-2</v>
      </c>
    </row>
    <row r="69" spans="1:25" x14ac:dyDescent="0.2">
      <c r="A69" s="22">
        <v>171</v>
      </c>
      <c r="B69" s="12" t="s">
        <v>72</v>
      </c>
      <c r="C69" s="12" t="s">
        <v>73</v>
      </c>
      <c r="D69" s="12">
        <v>800060704</v>
      </c>
      <c r="E69" s="12" t="s">
        <v>74</v>
      </c>
      <c r="F69" s="12" t="s">
        <v>94</v>
      </c>
      <c r="G69" s="12" t="s">
        <v>95</v>
      </c>
      <c r="H69" s="12" t="s">
        <v>87</v>
      </c>
      <c r="I69" s="12" t="s">
        <v>96</v>
      </c>
      <c r="J69" s="12" t="s">
        <v>97</v>
      </c>
      <c r="K69" s="12" t="s">
        <v>98</v>
      </c>
      <c r="L69" s="12" t="s">
        <v>81</v>
      </c>
      <c r="M69" s="12">
        <v>5719203</v>
      </c>
      <c r="N69" s="12">
        <v>20264175</v>
      </c>
      <c r="O69" s="17">
        <v>3973123</v>
      </c>
      <c r="P69" s="17">
        <v>12842108</v>
      </c>
      <c r="Q69" s="17">
        <v>7422067</v>
      </c>
      <c r="R69" s="19">
        <v>-3017909</v>
      </c>
      <c r="S69" s="19"/>
      <c r="T69" s="17">
        <f t="shared" si="17"/>
        <v>1.4394729284746532</v>
      </c>
      <c r="U69" s="17">
        <f t="shared" si="14"/>
        <v>0.6337345586484523</v>
      </c>
      <c r="V69" s="17"/>
      <c r="W69" s="17">
        <v>13148630</v>
      </c>
      <c r="X69" s="17">
        <f t="shared" si="15"/>
        <v>-0.40661300955650226</v>
      </c>
      <c r="Y69" s="19">
        <f t="shared" si="16"/>
        <v>-0.1489282934044934</v>
      </c>
    </row>
    <row r="70" spans="1:25" x14ac:dyDescent="0.2">
      <c r="A70" s="22">
        <v>223</v>
      </c>
      <c r="B70" s="12" t="s">
        <v>72</v>
      </c>
      <c r="C70" s="12" t="s">
        <v>73</v>
      </c>
      <c r="D70" s="12">
        <v>800083425</v>
      </c>
      <c r="E70" s="12" t="s">
        <v>74</v>
      </c>
      <c r="F70" s="12" t="s">
        <v>99</v>
      </c>
      <c r="G70" s="12" t="s">
        <v>76</v>
      </c>
      <c r="H70" s="12" t="s">
        <v>77</v>
      </c>
      <c r="I70" s="12" t="s">
        <v>100</v>
      </c>
      <c r="J70" s="12" t="s">
        <v>85</v>
      </c>
      <c r="K70" s="12" t="s">
        <v>85</v>
      </c>
      <c r="L70" s="12" t="s">
        <v>81</v>
      </c>
      <c r="M70" s="12">
        <v>5938492</v>
      </c>
      <c r="N70" s="12">
        <v>8735246</v>
      </c>
      <c r="O70" s="17">
        <v>1758573</v>
      </c>
      <c r="P70" s="17">
        <v>2457862</v>
      </c>
      <c r="Q70" s="17">
        <v>6277384</v>
      </c>
      <c r="R70" s="19">
        <v>806246</v>
      </c>
      <c r="S70" s="19">
        <v>113095</v>
      </c>
      <c r="T70" s="17">
        <f t="shared" si="17"/>
        <v>3.3768811416984112</v>
      </c>
      <c r="U70" s="17">
        <f t="shared" si="14"/>
        <v>0.28137295732713197</v>
      </c>
      <c r="V70" s="17">
        <f t="shared" si="18"/>
        <v>7.1289270082673859</v>
      </c>
      <c r="W70" s="17">
        <v>13148631</v>
      </c>
      <c r="X70" s="17">
        <f t="shared" si="15"/>
        <v>0.12843662264408232</v>
      </c>
      <c r="Y70" s="19">
        <f t="shared" si="16"/>
        <v>9.2298030301607992E-2</v>
      </c>
    </row>
    <row r="71" spans="1:25" x14ac:dyDescent="0.2">
      <c r="A71" s="22">
        <v>233</v>
      </c>
      <c r="B71" s="12" t="s">
        <v>72</v>
      </c>
      <c r="C71" s="12" t="s">
        <v>73</v>
      </c>
      <c r="D71" s="12">
        <v>800090902</v>
      </c>
      <c r="E71" s="12" t="s">
        <v>74</v>
      </c>
      <c r="F71" s="12" t="s">
        <v>101</v>
      </c>
      <c r="G71" s="12" t="s">
        <v>102</v>
      </c>
      <c r="H71" s="12" t="s">
        <v>103</v>
      </c>
      <c r="I71" s="12" t="s">
        <v>104</v>
      </c>
      <c r="J71" s="12" t="s">
        <v>85</v>
      </c>
      <c r="K71" s="12" t="s">
        <v>85</v>
      </c>
      <c r="L71" s="12" t="s">
        <v>81</v>
      </c>
      <c r="M71" s="12">
        <v>22531857</v>
      </c>
      <c r="N71" s="12">
        <v>51052087</v>
      </c>
      <c r="O71" s="17">
        <v>14034979</v>
      </c>
      <c r="P71" s="17">
        <v>28323551</v>
      </c>
      <c r="Q71" s="17">
        <v>22728536</v>
      </c>
      <c r="R71" s="19">
        <v>3303094</v>
      </c>
      <c r="S71" s="19"/>
      <c r="T71" s="17">
        <f t="shared" si="17"/>
        <v>1.6054072471358882</v>
      </c>
      <c r="U71" s="17">
        <f t="shared" si="14"/>
        <v>0.55479712318127172</v>
      </c>
      <c r="V71" s="17"/>
      <c r="W71" s="17">
        <v>13148632</v>
      </c>
      <c r="X71" s="17">
        <f t="shared" si="15"/>
        <v>0.1453280580852194</v>
      </c>
      <c r="Y71" s="19">
        <f t="shared" si="16"/>
        <v>6.4700469542018912E-2</v>
      </c>
    </row>
    <row r="72" spans="1:25" x14ac:dyDescent="0.2">
      <c r="A72" s="22">
        <v>239</v>
      </c>
      <c r="B72" s="12" t="s">
        <v>72</v>
      </c>
      <c r="C72" s="12" t="s">
        <v>73</v>
      </c>
      <c r="D72" s="12">
        <v>800092641</v>
      </c>
      <c r="E72" s="12" t="s">
        <v>74</v>
      </c>
      <c r="F72" s="12" t="s">
        <v>105</v>
      </c>
      <c r="G72" s="12" t="s">
        <v>102</v>
      </c>
      <c r="H72" s="12" t="s">
        <v>87</v>
      </c>
      <c r="I72" s="12" t="s">
        <v>106</v>
      </c>
      <c r="J72" s="12" t="s">
        <v>85</v>
      </c>
      <c r="K72" s="12" t="s">
        <v>85</v>
      </c>
      <c r="L72" s="12" t="s">
        <v>81</v>
      </c>
      <c r="M72" s="12">
        <v>22254226</v>
      </c>
      <c r="N72" s="12">
        <v>48970823</v>
      </c>
      <c r="O72" s="17">
        <v>29889198</v>
      </c>
      <c r="P72" s="17">
        <v>34344983</v>
      </c>
      <c r="Q72" s="17">
        <v>14625840</v>
      </c>
      <c r="R72" s="19">
        <v>2471133</v>
      </c>
      <c r="S72" s="19"/>
      <c r="T72" s="17">
        <f t="shared" si="17"/>
        <v>0.7445574819371199</v>
      </c>
      <c r="U72" s="17">
        <f t="shared" si="14"/>
        <v>0.70133562999339427</v>
      </c>
      <c r="V72" s="17"/>
      <c r="W72" s="17">
        <v>13148633</v>
      </c>
      <c r="X72" s="17">
        <f t="shared" si="15"/>
        <v>0.16895665479726293</v>
      </c>
      <c r="Y72" s="19">
        <f t="shared" si="16"/>
        <v>5.0461332863448095E-2</v>
      </c>
    </row>
    <row r="73" spans="1:25" x14ac:dyDescent="0.2">
      <c r="A73" s="22">
        <v>257</v>
      </c>
      <c r="B73" s="12" t="s">
        <v>72</v>
      </c>
      <c r="C73" s="12" t="s">
        <v>73</v>
      </c>
      <c r="D73" s="12">
        <v>800100610</v>
      </c>
      <c r="E73" s="12" t="s">
        <v>74</v>
      </c>
      <c r="F73" s="12" t="s">
        <v>107</v>
      </c>
      <c r="G73" s="12" t="s">
        <v>102</v>
      </c>
      <c r="H73" s="12" t="s">
        <v>87</v>
      </c>
      <c r="I73" s="12" t="s">
        <v>108</v>
      </c>
      <c r="J73" s="12" t="s">
        <v>85</v>
      </c>
      <c r="K73" s="12" t="s">
        <v>85</v>
      </c>
      <c r="L73" s="12" t="s">
        <v>81</v>
      </c>
      <c r="M73" s="12">
        <v>172200575</v>
      </c>
      <c r="N73" s="12">
        <v>211899819</v>
      </c>
      <c r="O73" s="17">
        <v>140392886</v>
      </c>
      <c r="P73" s="17">
        <v>147324670</v>
      </c>
      <c r="Q73" s="17">
        <v>64575149</v>
      </c>
      <c r="R73" s="19">
        <v>33144163</v>
      </c>
      <c r="S73" s="19">
        <v>6141700</v>
      </c>
      <c r="T73" s="17">
        <f t="shared" si="17"/>
        <v>1.2265619712383433</v>
      </c>
      <c r="U73" s="17">
        <f t="shared" si="14"/>
        <v>0.6952562333241068</v>
      </c>
      <c r="V73" s="17">
        <f t="shared" si="18"/>
        <v>5.3965779832945273</v>
      </c>
      <c r="W73" s="17">
        <v>13148634</v>
      </c>
      <c r="X73" s="17">
        <f t="shared" si="15"/>
        <v>0.51326498681404509</v>
      </c>
      <c r="Y73" s="19">
        <f t="shared" si="16"/>
        <v>0.15641430538456477</v>
      </c>
    </row>
    <row r="74" spans="1:25" x14ac:dyDescent="0.2">
      <c r="A74" s="22">
        <v>297</v>
      </c>
      <c r="B74" s="12" t="s">
        <v>72</v>
      </c>
      <c r="C74" s="12" t="s">
        <v>73</v>
      </c>
      <c r="D74" s="12">
        <v>800116871</v>
      </c>
      <c r="E74" s="12" t="s">
        <v>74</v>
      </c>
      <c r="F74" s="12" t="s">
        <v>109</v>
      </c>
      <c r="G74" s="12" t="s">
        <v>76</v>
      </c>
      <c r="H74" s="12" t="s">
        <v>103</v>
      </c>
      <c r="I74" s="12" t="s">
        <v>110</v>
      </c>
      <c r="J74" s="12" t="s">
        <v>85</v>
      </c>
      <c r="K74" s="12" t="s">
        <v>85</v>
      </c>
      <c r="L74" s="12" t="s">
        <v>81</v>
      </c>
      <c r="M74" s="12">
        <v>118714937</v>
      </c>
      <c r="N74" s="12">
        <v>120238388</v>
      </c>
      <c r="O74" s="17">
        <v>109251647</v>
      </c>
      <c r="P74" s="17">
        <v>109334674</v>
      </c>
      <c r="Q74" s="17">
        <v>10903714</v>
      </c>
      <c r="R74" s="19">
        <v>15205551</v>
      </c>
      <c r="S74" s="19">
        <v>58848</v>
      </c>
      <c r="T74" s="17">
        <f t="shared" si="17"/>
        <v>1.0866191976034925</v>
      </c>
      <c r="U74" s="17">
        <f t="shared" si="14"/>
        <v>0.90931586674299059</v>
      </c>
      <c r="V74" s="17">
        <f t="shared" si="18"/>
        <v>258.38687805872758</v>
      </c>
      <c r="W74" s="17">
        <v>13148635</v>
      </c>
      <c r="X74" s="17">
        <f t="shared" si="15"/>
        <v>1.3945295153559603</v>
      </c>
      <c r="Y74" s="19">
        <f t="shared" si="16"/>
        <v>0.12646170040137264</v>
      </c>
    </row>
    <row r="75" spans="1:25" x14ac:dyDescent="0.2">
      <c r="A75" s="22">
        <v>351</v>
      </c>
      <c r="B75" s="12" t="s">
        <v>72</v>
      </c>
      <c r="C75" s="12" t="s">
        <v>73</v>
      </c>
      <c r="D75" s="12">
        <v>800137370</v>
      </c>
      <c r="E75" s="12" t="s">
        <v>74</v>
      </c>
      <c r="F75" s="12" t="s">
        <v>111</v>
      </c>
      <c r="G75" s="12" t="s">
        <v>83</v>
      </c>
      <c r="H75" s="12" t="s">
        <v>87</v>
      </c>
      <c r="I75" s="12" t="s">
        <v>112</v>
      </c>
      <c r="J75" s="12" t="s">
        <v>97</v>
      </c>
      <c r="K75" s="12" t="s">
        <v>113</v>
      </c>
      <c r="L75" s="12" t="s">
        <v>81</v>
      </c>
      <c r="M75" s="12">
        <v>15675920</v>
      </c>
      <c r="N75" s="12">
        <v>25456337</v>
      </c>
      <c r="O75" s="17">
        <v>5566379</v>
      </c>
      <c r="P75" s="17">
        <v>7530890</v>
      </c>
      <c r="Q75" s="17">
        <v>17925447</v>
      </c>
      <c r="R75" s="19">
        <v>6047000</v>
      </c>
      <c r="S75" s="19">
        <v>1805515</v>
      </c>
      <c r="T75" s="17">
        <f t="shared" si="17"/>
        <v>2.8161790636246651</v>
      </c>
      <c r="U75" s="17">
        <f t="shared" si="14"/>
        <v>0.29583557131570032</v>
      </c>
      <c r="V75" s="17">
        <f t="shared" si="18"/>
        <v>3.3491829201086669</v>
      </c>
      <c r="W75" s="17">
        <v>13148636</v>
      </c>
      <c r="X75" s="17">
        <f t="shared" si="15"/>
        <v>0.33734165736564337</v>
      </c>
      <c r="Y75" s="19">
        <f t="shared" si="16"/>
        <v>0.23754399543029306</v>
      </c>
    </row>
    <row r="76" spans="1:25" x14ac:dyDescent="0.2">
      <c r="A76" s="22">
        <v>415</v>
      </c>
      <c r="B76" s="12" t="s">
        <v>72</v>
      </c>
      <c r="C76" s="12" t="s">
        <v>73</v>
      </c>
      <c r="D76" s="12">
        <v>800158193</v>
      </c>
      <c r="E76" s="12" t="s">
        <v>74</v>
      </c>
      <c r="F76" s="12" t="s">
        <v>114</v>
      </c>
      <c r="G76" s="12" t="s">
        <v>102</v>
      </c>
      <c r="H76" s="12" t="s">
        <v>87</v>
      </c>
      <c r="I76" s="12" t="s">
        <v>115</v>
      </c>
      <c r="J76" s="12" t="s">
        <v>89</v>
      </c>
      <c r="K76" s="12" t="s">
        <v>116</v>
      </c>
      <c r="L76" s="12" t="s">
        <v>81</v>
      </c>
      <c r="M76" s="12">
        <v>17754850</v>
      </c>
      <c r="N76" s="12">
        <v>22033058</v>
      </c>
      <c r="O76" s="17">
        <v>6183125</v>
      </c>
      <c r="P76" s="17">
        <v>7319679</v>
      </c>
      <c r="Q76" s="17">
        <v>14713379</v>
      </c>
      <c r="R76" s="19">
        <v>2720309</v>
      </c>
      <c r="S76" s="19">
        <v>702378</v>
      </c>
      <c r="T76" s="17">
        <f t="shared" si="17"/>
        <v>2.8715010613565148</v>
      </c>
      <c r="U76" s="17">
        <f t="shared" si="14"/>
        <v>0.33221348575399745</v>
      </c>
      <c r="V76" s="17">
        <f t="shared" si="18"/>
        <v>3.8729985848076107</v>
      </c>
      <c r="W76" s="17">
        <v>13148637</v>
      </c>
      <c r="X76" s="17">
        <f t="shared" si="15"/>
        <v>0.18488676190560985</v>
      </c>
      <c r="Y76" s="19">
        <f t="shared" si="16"/>
        <v>0.12346488626317781</v>
      </c>
    </row>
    <row r="77" spans="1:25" x14ac:dyDescent="0.2">
      <c r="A77" s="22">
        <v>457</v>
      </c>
      <c r="B77" s="12" t="s">
        <v>72</v>
      </c>
      <c r="C77" s="12" t="s">
        <v>73</v>
      </c>
      <c r="D77" s="12">
        <v>800173424</v>
      </c>
      <c r="E77" s="12" t="s">
        <v>74</v>
      </c>
      <c r="F77" s="12" t="s">
        <v>117</v>
      </c>
      <c r="G77" s="12" t="s">
        <v>102</v>
      </c>
      <c r="H77" s="12" t="s">
        <v>103</v>
      </c>
      <c r="I77" s="12" t="s">
        <v>118</v>
      </c>
      <c r="J77" s="12" t="s">
        <v>85</v>
      </c>
      <c r="K77" s="12" t="s">
        <v>85</v>
      </c>
      <c r="L77" s="12" t="s">
        <v>81</v>
      </c>
      <c r="M77" s="12">
        <v>8282689</v>
      </c>
      <c r="N77" s="12">
        <v>23158736</v>
      </c>
      <c r="O77" s="17">
        <v>6570687</v>
      </c>
      <c r="P77" s="17">
        <v>19114010</v>
      </c>
      <c r="Q77" s="17">
        <v>4044726</v>
      </c>
      <c r="R77" s="19">
        <v>-1851524</v>
      </c>
      <c r="S77" s="19">
        <v>60448</v>
      </c>
      <c r="T77" s="17">
        <f t="shared" si="17"/>
        <v>1.2605514461425418</v>
      </c>
      <c r="U77" s="17">
        <f t="shared" si="14"/>
        <v>0.82534772191366579</v>
      </c>
      <c r="V77" s="17">
        <f t="shared" si="18"/>
        <v>-30.630029115934356</v>
      </c>
      <c r="W77" s="17">
        <v>13148638</v>
      </c>
      <c r="X77" s="17">
        <f t="shared" si="15"/>
        <v>-0.4577625282899262</v>
      </c>
      <c r="Y77" s="19">
        <f t="shared" si="16"/>
        <v>-7.9949268388395639E-2</v>
      </c>
    </row>
    <row r="78" spans="1:25" x14ac:dyDescent="0.2">
      <c r="A78" s="22">
        <v>459</v>
      </c>
      <c r="B78" s="12" t="s">
        <v>72</v>
      </c>
      <c r="C78" s="12" t="s">
        <v>73</v>
      </c>
      <c r="D78" s="12">
        <v>800174043</v>
      </c>
      <c r="E78" s="12" t="s">
        <v>74</v>
      </c>
      <c r="F78" s="12" t="s">
        <v>119</v>
      </c>
      <c r="G78" s="12" t="s">
        <v>102</v>
      </c>
      <c r="H78" s="12" t="s">
        <v>87</v>
      </c>
      <c r="I78" s="12" t="s">
        <v>120</v>
      </c>
      <c r="J78" s="12" t="s">
        <v>85</v>
      </c>
      <c r="K78" s="12" t="s">
        <v>85</v>
      </c>
      <c r="L78" s="12" t="s">
        <v>81</v>
      </c>
      <c r="M78" s="12">
        <v>14817924</v>
      </c>
      <c r="N78" s="12">
        <v>21503394</v>
      </c>
      <c r="O78" s="17">
        <v>3088813</v>
      </c>
      <c r="P78" s="17">
        <v>5553332</v>
      </c>
      <c r="Q78" s="17">
        <v>15950062</v>
      </c>
      <c r="R78" s="19">
        <v>3304415</v>
      </c>
      <c r="S78" s="19">
        <v>184142</v>
      </c>
      <c r="T78" s="17">
        <f t="shared" si="17"/>
        <v>4.7972875017037291</v>
      </c>
      <c r="U78" s="17">
        <f t="shared" si="14"/>
        <v>0.25825374357182873</v>
      </c>
      <c r="V78" s="17">
        <f t="shared" si="18"/>
        <v>17.944928370496683</v>
      </c>
      <c r="W78" s="17">
        <v>13148639</v>
      </c>
      <c r="X78" s="17">
        <f t="shared" si="15"/>
        <v>0.20717254892175341</v>
      </c>
      <c r="Y78" s="19">
        <f t="shared" si="16"/>
        <v>0.15366946259739275</v>
      </c>
    </row>
    <row r="79" spans="1:25" x14ac:dyDescent="0.2">
      <c r="A79" s="22">
        <v>471</v>
      </c>
      <c r="B79" s="12" t="s">
        <v>72</v>
      </c>
      <c r="C79" s="12" t="s">
        <v>73</v>
      </c>
      <c r="D79" s="12">
        <v>800179883</v>
      </c>
      <c r="E79" s="12" t="s">
        <v>74</v>
      </c>
      <c r="F79" s="12" t="s">
        <v>121</v>
      </c>
      <c r="G79" s="12" t="s">
        <v>102</v>
      </c>
      <c r="H79" s="12" t="s">
        <v>87</v>
      </c>
      <c r="I79" s="12" t="s">
        <v>122</v>
      </c>
      <c r="J79" s="12" t="s">
        <v>97</v>
      </c>
      <c r="K79" s="12" t="s">
        <v>123</v>
      </c>
      <c r="L79" s="12" t="s">
        <v>81</v>
      </c>
      <c r="M79" s="12">
        <v>17091570</v>
      </c>
      <c r="N79" s="12">
        <v>20566066</v>
      </c>
      <c r="O79" s="17">
        <v>5660911</v>
      </c>
      <c r="P79" s="17">
        <v>6793835</v>
      </c>
      <c r="Q79" s="17">
        <v>13772231</v>
      </c>
      <c r="R79" s="19">
        <v>3863877</v>
      </c>
      <c r="S79" s="19"/>
      <c r="T79" s="17">
        <f t="shared" si="17"/>
        <v>3.0192260574313923</v>
      </c>
      <c r="U79" s="17">
        <f t="shared" si="14"/>
        <v>0.33034198178689106</v>
      </c>
      <c r="V79" s="17"/>
      <c r="W79" s="17">
        <v>13148640</v>
      </c>
      <c r="X79" s="17">
        <f t="shared" si="15"/>
        <v>0.28055563401456163</v>
      </c>
      <c r="Y79" s="19">
        <f t="shared" si="16"/>
        <v>0.18787632987271363</v>
      </c>
    </row>
    <row r="80" spans="1:25" x14ac:dyDescent="0.2">
      <c r="A80" s="22">
        <v>515</v>
      </c>
      <c r="B80" s="12" t="s">
        <v>72</v>
      </c>
      <c r="C80" s="12" t="s">
        <v>73</v>
      </c>
      <c r="D80" s="12">
        <v>800200934</v>
      </c>
      <c r="E80" s="12" t="s">
        <v>74</v>
      </c>
      <c r="F80" s="12" t="s">
        <v>124</v>
      </c>
      <c r="G80" s="12" t="s">
        <v>76</v>
      </c>
      <c r="H80" s="12" t="s">
        <v>77</v>
      </c>
      <c r="I80" s="12" t="s">
        <v>125</v>
      </c>
      <c r="J80" s="12" t="s">
        <v>85</v>
      </c>
      <c r="K80" s="12" t="s">
        <v>85</v>
      </c>
      <c r="L80" s="12" t="s">
        <v>81</v>
      </c>
      <c r="M80" s="12">
        <v>206919066</v>
      </c>
      <c r="N80" s="12">
        <v>295986810</v>
      </c>
      <c r="O80" s="17">
        <v>264407890</v>
      </c>
      <c r="P80" s="17">
        <v>267423447</v>
      </c>
      <c r="Q80" s="17">
        <v>28563363</v>
      </c>
      <c r="R80" s="19">
        <v>31381078</v>
      </c>
      <c r="S80" s="19"/>
      <c r="T80" s="17">
        <f t="shared" si="17"/>
        <v>0.78257523253182804</v>
      </c>
      <c r="U80" s="17">
        <f t="shared" si="14"/>
        <v>0.90349785181305886</v>
      </c>
      <c r="V80" s="17"/>
      <c r="W80" s="17">
        <v>13148641</v>
      </c>
      <c r="X80" s="17">
        <f t="shared" si="15"/>
        <v>1.0986478728012525</v>
      </c>
      <c r="Y80" s="19">
        <f t="shared" si="16"/>
        <v>0.10602187982633415</v>
      </c>
    </row>
    <row r="81" spans="1:25" x14ac:dyDescent="0.2">
      <c r="A81" s="22">
        <v>523</v>
      </c>
      <c r="B81" s="12" t="s">
        <v>72</v>
      </c>
      <c r="C81" s="12" t="s">
        <v>73</v>
      </c>
      <c r="D81" s="12">
        <v>800203984</v>
      </c>
      <c r="E81" s="12" t="s">
        <v>74</v>
      </c>
      <c r="F81" s="12" t="s">
        <v>126</v>
      </c>
      <c r="G81" s="12" t="s">
        <v>83</v>
      </c>
      <c r="H81" s="12" t="s">
        <v>103</v>
      </c>
      <c r="I81" s="12" t="s">
        <v>127</v>
      </c>
      <c r="J81" s="12" t="s">
        <v>97</v>
      </c>
      <c r="K81" s="12" t="s">
        <v>128</v>
      </c>
      <c r="L81" s="12" t="s">
        <v>81</v>
      </c>
      <c r="M81" s="12">
        <v>113558178</v>
      </c>
      <c r="N81" s="12">
        <v>151703568</v>
      </c>
      <c r="O81" s="17">
        <v>52659525</v>
      </c>
      <c r="P81" s="17">
        <v>100464616</v>
      </c>
      <c r="Q81" s="17">
        <v>51238952</v>
      </c>
      <c r="R81" s="19">
        <v>10080742</v>
      </c>
      <c r="S81" s="19">
        <v>1012995</v>
      </c>
      <c r="T81" s="17">
        <f t="shared" si="17"/>
        <v>2.1564603554627584</v>
      </c>
      <c r="U81" s="17">
        <f t="shared" si="14"/>
        <v>0.6622429341938747</v>
      </c>
      <c r="V81" s="17">
        <f t="shared" si="18"/>
        <v>9.9514232548038244</v>
      </c>
      <c r="W81" s="17">
        <v>13148642</v>
      </c>
      <c r="X81" s="17">
        <f t="shared" si="15"/>
        <v>0.19673981622418818</v>
      </c>
      <c r="Y81" s="19">
        <f t="shared" si="16"/>
        <v>6.6450263055118128E-2</v>
      </c>
    </row>
    <row r="82" spans="1:25" x14ac:dyDescent="0.2">
      <c r="A82" s="22">
        <v>529</v>
      </c>
      <c r="B82" s="12" t="s">
        <v>72</v>
      </c>
      <c r="C82" s="12" t="s">
        <v>73</v>
      </c>
      <c r="D82" s="12">
        <v>800205416</v>
      </c>
      <c r="E82" s="12" t="s">
        <v>74</v>
      </c>
      <c r="F82" s="12" t="s">
        <v>129</v>
      </c>
      <c r="G82" s="12" t="s">
        <v>102</v>
      </c>
      <c r="H82" s="12" t="s">
        <v>103</v>
      </c>
      <c r="I82" s="12" t="s">
        <v>130</v>
      </c>
      <c r="J82" s="12" t="s">
        <v>85</v>
      </c>
      <c r="K82" s="12" t="s">
        <v>85</v>
      </c>
      <c r="L82" s="12" t="s">
        <v>81</v>
      </c>
      <c r="M82" s="12">
        <v>55875790</v>
      </c>
      <c r="N82" s="12">
        <v>61414330</v>
      </c>
      <c r="O82" s="17">
        <v>27129147</v>
      </c>
      <c r="P82" s="17">
        <v>31429975</v>
      </c>
      <c r="Q82" s="17">
        <v>29984355</v>
      </c>
      <c r="R82" s="19">
        <v>11751592</v>
      </c>
      <c r="S82" s="19">
        <v>2824520</v>
      </c>
      <c r="T82" s="17">
        <f t="shared" si="17"/>
        <v>2.0596220736317292</v>
      </c>
      <c r="U82" s="17">
        <f t="shared" si="14"/>
        <v>0.5117694030041523</v>
      </c>
      <c r="V82" s="17">
        <f t="shared" si="18"/>
        <v>4.1605625026553188</v>
      </c>
      <c r="W82" s="17">
        <v>13148643</v>
      </c>
      <c r="X82" s="17">
        <f t="shared" si="15"/>
        <v>0.39192412176283264</v>
      </c>
      <c r="Y82" s="19">
        <f t="shared" si="16"/>
        <v>0.19134934794534109</v>
      </c>
    </row>
    <row r="83" spans="1:25" x14ac:dyDescent="0.2">
      <c r="A83" s="22">
        <v>573</v>
      </c>
      <c r="B83" s="12" t="s">
        <v>72</v>
      </c>
      <c r="C83" s="12" t="s">
        <v>73</v>
      </c>
      <c r="D83" s="12">
        <v>800220041</v>
      </c>
      <c r="E83" s="12" t="s">
        <v>74</v>
      </c>
      <c r="F83" s="12" t="s">
        <v>131</v>
      </c>
      <c r="G83" s="12" t="s">
        <v>83</v>
      </c>
      <c r="H83" s="12" t="s">
        <v>87</v>
      </c>
      <c r="I83" s="12" t="s">
        <v>132</v>
      </c>
      <c r="J83" s="12" t="s">
        <v>133</v>
      </c>
      <c r="K83" s="12" t="s">
        <v>134</v>
      </c>
      <c r="L83" s="12" t="s">
        <v>81</v>
      </c>
      <c r="M83" s="12">
        <v>19368675</v>
      </c>
      <c r="N83" s="12">
        <v>29093970</v>
      </c>
      <c r="O83" s="17">
        <v>4429735</v>
      </c>
      <c r="P83" s="17">
        <v>5577094</v>
      </c>
      <c r="Q83" s="17">
        <v>23516876</v>
      </c>
      <c r="R83" s="19">
        <v>3358037</v>
      </c>
      <c r="S83" s="19">
        <v>6996032</v>
      </c>
      <c r="T83" s="17">
        <f t="shared" si="17"/>
        <v>4.372422955323513</v>
      </c>
      <c r="U83" s="17">
        <f t="shared" si="14"/>
        <v>0.19169243661143529</v>
      </c>
      <c r="V83" s="17">
        <f t="shared" si="18"/>
        <v>0.47999165812849343</v>
      </c>
      <c r="W83" s="17">
        <v>13148644</v>
      </c>
      <c r="X83" s="17">
        <f t="shared" si="15"/>
        <v>0.1427926481391491</v>
      </c>
      <c r="Y83" s="19">
        <f t="shared" si="16"/>
        <v>0.11542037748715628</v>
      </c>
    </row>
    <row r="84" spans="1:25" x14ac:dyDescent="0.2">
      <c r="A84" s="22">
        <v>599</v>
      </c>
      <c r="B84" s="12" t="s">
        <v>72</v>
      </c>
      <c r="C84" s="12" t="s">
        <v>73</v>
      </c>
      <c r="D84" s="12">
        <v>800228878</v>
      </c>
      <c r="E84" s="12" t="s">
        <v>74</v>
      </c>
      <c r="F84" s="12" t="s">
        <v>135</v>
      </c>
      <c r="G84" s="12" t="s">
        <v>76</v>
      </c>
      <c r="H84" s="12" t="s">
        <v>87</v>
      </c>
      <c r="I84" s="12" t="s">
        <v>136</v>
      </c>
      <c r="J84" s="12" t="s">
        <v>79</v>
      </c>
      <c r="K84" s="12" t="s">
        <v>137</v>
      </c>
      <c r="L84" s="12" t="s">
        <v>81</v>
      </c>
      <c r="M84" s="12">
        <v>42383561</v>
      </c>
      <c r="N84" s="12">
        <v>43095433</v>
      </c>
      <c r="O84" s="17">
        <v>33058768</v>
      </c>
      <c r="P84" s="17">
        <v>33058768</v>
      </c>
      <c r="Q84" s="17">
        <v>10036665</v>
      </c>
      <c r="R84" s="19">
        <v>252799</v>
      </c>
      <c r="S84" s="19"/>
      <c r="T84" s="17">
        <f t="shared" si="17"/>
        <v>1.2820671659633536</v>
      </c>
      <c r="U84" s="17">
        <f t="shared" si="14"/>
        <v>0.76710606434793216</v>
      </c>
      <c r="V84" s="17"/>
      <c r="W84" s="17">
        <v>13148645</v>
      </c>
      <c r="X84" s="17">
        <f t="shared" si="15"/>
        <v>2.5187549848480546E-2</v>
      </c>
      <c r="Y84" s="19">
        <f t="shared" si="16"/>
        <v>5.8660276136452789E-3</v>
      </c>
    </row>
    <row r="85" spans="1:25" x14ac:dyDescent="0.2">
      <c r="A85" s="22">
        <v>619</v>
      </c>
      <c r="B85" s="12" t="s">
        <v>72</v>
      </c>
      <c r="C85" s="12" t="s">
        <v>73</v>
      </c>
      <c r="D85" s="12">
        <v>800232359</v>
      </c>
      <c r="E85" s="12" t="s">
        <v>74</v>
      </c>
      <c r="F85" s="12" t="s">
        <v>138</v>
      </c>
      <c r="G85" s="12" t="s">
        <v>102</v>
      </c>
      <c r="H85" s="12" t="s">
        <v>87</v>
      </c>
      <c r="I85" s="12" t="s">
        <v>139</v>
      </c>
      <c r="J85" s="12" t="s">
        <v>85</v>
      </c>
      <c r="K85" s="12" t="s">
        <v>85</v>
      </c>
      <c r="L85" s="12" t="s">
        <v>81</v>
      </c>
      <c r="M85" s="12">
        <v>89700600</v>
      </c>
      <c r="N85" s="12">
        <v>95660689</v>
      </c>
      <c r="O85" s="17">
        <v>22715755</v>
      </c>
      <c r="P85" s="17">
        <v>24750775</v>
      </c>
      <c r="Q85" s="17">
        <v>70909914</v>
      </c>
      <c r="R85" s="19">
        <v>18688572</v>
      </c>
      <c r="S85" s="19">
        <v>893719</v>
      </c>
      <c r="T85" s="17">
        <f t="shared" si="17"/>
        <v>3.9488275868444611</v>
      </c>
      <c r="U85" s="17">
        <f t="shared" si="14"/>
        <v>0.2587350693240355</v>
      </c>
      <c r="V85" s="17">
        <f t="shared" si="18"/>
        <v>20.911015654808725</v>
      </c>
      <c r="W85" s="17">
        <v>13148646</v>
      </c>
      <c r="X85" s="17">
        <f t="shared" si="15"/>
        <v>0.26355372536483401</v>
      </c>
      <c r="Y85" s="19">
        <f t="shared" si="16"/>
        <v>0.1953631339619559</v>
      </c>
    </row>
    <row r="86" spans="1:25" x14ac:dyDescent="0.2">
      <c r="A86" s="22">
        <v>621</v>
      </c>
      <c r="B86" s="12" t="s">
        <v>72</v>
      </c>
      <c r="C86" s="12" t="s">
        <v>73</v>
      </c>
      <c r="D86" s="12">
        <v>800232449</v>
      </c>
      <c r="E86" s="12" t="s">
        <v>74</v>
      </c>
      <c r="F86" s="12" t="s">
        <v>140</v>
      </c>
      <c r="G86" s="12" t="s">
        <v>76</v>
      </c>
      <c r="H86" s="12" t="s">
        <v>87</v>
      </c>
      <c r="I86" s="12" t="s">
        <v>141</v>
      </c>
      <c r="J86" s="12" t="s">
        <v>85</v>
      </c>
      <c r="K86" s="12" t="s">
        <v>85</v>
      </c>
      <c r="L86" s="12" t="s">
        <v>81</v>
      </c>
      <c r="M86" s="12">
        <v>37652525</v>
      </c>
      <c r="N86" s="12">
        <v>38742847</v>
      </c>
      <c r="O86" s="17">
        <v>29237791</v>
      </c>
      <c r="P86" s="17">
        <v>29459512</v>
      </c>
      <c r="Q86" s="17">
        <v>9283335</v>
      </c>
      <c r="R86" s="19">
        <v>3560608</v>
      </c>
      <c r="S86" s="19"/>
      <c r="T86" s="17">
        <f t="shared" si="17"/>
        <v>1.2878033432826714</v>
      </c>
      <c r="U86" s="17">
        <f t="shared" si="14"/>
        <v>0.76038583328685161</v>
      </c>
      <c r="V86" s="17"/>
      <c r="W86" s="17">
        <v>13148647</v>
      </c>
      <c r="X86" s="17">
        <f t="shared" si="15"/>
        <v>0.38354836920136998</v>
      </c>
      <c r="Y86" s="19">
        <f t="shared" si="16"/>
        <v>9.1903622880373251E-2</v>
      </c>
    </row>
    <row r="87" spans="1:25" x14ac:dyDescent="0.2">
      <c r="A87" s="22">
        <v>671</v>
      </c>
      <c r="B87" s="12" t="s">
        <v>72</v>
      </c>
      <c r="C87" s="12" t="s">
        <v>73</v>
      </c>
      <c r="D87" s="12">
        <v>800250382</v>
      </c>
      <c r="E87" s="12" t="s">
        <v>74</v>
      </c>
      <c r="F87" s="12" t="s">
        <v>142</v>
      </c>
      <c r="G87" s="12" t="s">
        <v>102</v>
      </c>
      <c r="H87" s="12" t="s">
        <v>103</v>
      </c>
      <c r="I87" s="12" t="s">
        <v>143</v>
      </c>
      <c r="J87" s="12" t="s">
        <v>85</v>
      </c>
      <c r="K87" s="12" t="s">
        <v>85</v>
      </c>
      <c r="L87" s="12" t="s">
        <v>81</v>
      </c>
      <c r="M87" s="12">
        <v>151473957</v>
      </c>
      <c r="N87" s="12">
        <v>179131766</v>
      </c>
      <c r="O87" s="17">
        <v>131032237</v>
      </c>
      <c r="P87" s="17">
        <v>135585253</v>
      </c>
      <c r="Q87" s="17">
        <v>43546513</v>
      </c>
      <c r="R87" s="19">
        <v>23131205</v>
      </c>
      <c r="S87" s="19">
        <v>6924108</v>
      </c>
      <c r="T87" s="17">
        <f t="shared" si="17"/>
        <v>1.1560052737251216</v>
      </c>
      <c r="U87" s="17">
        <f t="shared" si="14"/>
        <v>0.75690234081653618</v>
      </c>
      <c r="V87" s="17">
        <f t="shared" si="18"/>
        <v>3.3406765174662207</v>
      </c>
      <c r="W87" s="17">
        <v>13148648</v>
      </c>
      <c r="X87" s="17">
        <f t="shared" si="15"/>
        <v>0.5311838631028849</v>
      </c>
      <c r="Y87" s="19">
        <f t="shared" si="16"/>
        <v>0.12912955371634086</v>
      </c>
    </row>
    <row r="88" spans="1:25" x14ac:dyDescent="0.2">
      <c r="A88" s="22">
        <v>679</v>
      </c>
      <c r="B88" s="12" t="s">
        <v>72</v>
      </c>
      <c r="C88" s="12" t="s">
        <v>73</v>
      </c>
      <c r="D88" s="12">
        <v>800251760</v>
      </c>
      <c r="E88" s="12" t="s">
        <v>74</v>
      </c>
      <c r="F88" s="12" t="s">
        <v>144</v>
      </c>
      <c r="G88" s="12" t="s">
        <v>102</v>
      </c>
      <c r="H88" s="12" t="s">
        <v>103</v>
      </c>
      <c r="I88" s="12" t="s">
        <v>145</v>
      </c>
      <c r="J88" s="12" t="s">
        <v>85</v>
      </c>
      <c r="K88" s="12" t="s">
        <v>85</v>
      </c>
      <c r="L88" s="12" t="s">
        <v>81</v>
      </c>
      <c r="M88" s="12">
        <v>142164583</v>
      </c>
      <c r="N88" s="12">
        <v>170447566</v>
      </c>
      <c r="O88" s="17">
        <v>109896146</v>
      </c>
      <c r="P88" s="17">
        <v>118387600</v>
      </c>
      <c r="Q88" s="17">
        <v>52059966</v>
      </c>
      <c r="R88" s="19">
        <v>-5693579</v>
      </c>
      <c r="S88" s="19">
        <v>463588</v>
      </c>
      <c r="T88" s="17">
        <f t="shared" si="17"/>
        <v>1.2936266481992917</v>
      </c>
      <c r="U88" s="17">
        <f t="shared" si="14"/>
        <v>0.6945690265826383</v>
      </c>
      <c r="V88" s="17">
        <f t="shared" si="18"/>
        <v>-12.281549565562525</v>
      </c>
      <c r="W88" s="17">
        <v>13148649</v>
      </c>
      <c r="X88" s="17">
        <f t="shared" si="15"/>
        <v>-0.10936578406524507</v>
      </c>
      <c r="Y88" s="19">
        <f t="shared" si="16"/>
        <v>-3.3403697885600783E-2</v>
      </c>
    </row>
    <row r="89" spans="1:25" x14ac:dyDescent="0.2">
      <c r="A89" s="22">
        <v>699</v>
      </c>
      <c r="B89" s="12" t="s">
        <v>72</v>
      </c>
      <c r="C89" s="12" t="s">
        <v>73</v>
      </c>
      <c r="D89" s="12">
        <v>802000335</v>
      </c>
      <c r="E89" s="12" t="s">
        <v>74</v>
      </c>
      <c r="F89" s="12" t="s">
        <v>146</v>
      </c>
      <c r="G89" s="12" t="s">
        <v>95</v>
      </c>
      <c r="H89" s="12" t="s">
        <v>87</v>
      </c>
      <c r="I89" s="12" t="s">
        <v>147</v>
      </c>
      <c r="J89" s="12" t="s">
        <v>148</v>
      </c>
      <c r="K89" s="12" t="s">
        <v>149</v>
      </c>
      <c r="L89" s="12" t="s">
        <v>81</v>
      </c>
      <c r="M89" s="12">
        <v>42466933</v>
      </c>
      <c r="N89" s="12">
        <v>56377082</v>
      </c>
      <c r="O89" s="17">
        <v>21658724</v>
      </c>
      <c r="P89" s="17">
        <v>22161477</v>
      </c>
      <c r="Q89" s="17">
        <v>34215605</v>
      </c>
      <c r="R89" s="19">
        <v>2861791</v>
      </c>
      <c r="S89" s="19"/>
      <c r="T89" s="17">
        <f t="shared" si="17"/>
        <v>1.9607310661514501</v>
      </c>
      <c r="U89" s="17">
        <f t="shared" si="14"/>
        <v>0.39309372201988035</v>
      </c>
      <c r="V89" s="17"/>
      <c r="W89" s="17">
        <v>13148650</v>
      </c>
      <c r="X89" s="17">
        <f t="shared" si="15"/>
        <v>8.3639935637554855E-2</v>
      </c>
      <c r="Y89" s="19">
        <f t="shared" si="16"/>
        <v>5.0761602028285183E-2</v>
      </c>
    </row>
    <row r="90" spans="1:25" x14ac:dyDescent="0.2">
      <c r="A90" s="22">
        <v>721</v>
      </c>
      <c r="B90" s="12" t="s">
        <v>72</v>
      </c>
      <c r="C90" s="12" t="s">
        <v>73</v>
      </c>
      <c r="D90" s="12">
        <v>802009120</v>
      </c>
      <c r="E90" s="12" t="s">
        <v>74</v>
      </c>
      <c r="F90" s="12" t="s">
        <v>150</v>
      </c>
      <c r="G90" s="12" t="s">
        <v>102</v>
      </c>
      <c r="H90" s="12" t="s">
        <v>103</v>
      </c>
      <c r="I90" s="12" t="s">
        <v>151</v>
      </c>
      <c r="J90" s="12" t="s">
        <v>148</v>
      </c>
      <c r="K90" s="12" t="s">
        <v>149</v>
      </c>
      <c r="L90" s="12" t="s">
        <v>81</v>
      </c>
      <c r="M90" s="12">
        <v>58114395</v>
      </c>
      <c r="N90" s="12">
        <v>66013499</v>
      </c>
      <c r="O90" s="17">
        <v>67907780</v>
      </c>
      <c r="P90" s="17">
        <v>70982903</v>
      </c>
      <c r="Q90" s="17">
        <v>-4969404</v>
      </c>
      <c r="R90" s="19">
        <v>3069731</v>
      </c>
      <c r="S90" s="19">
        <v>0</v>
      </c>
      <c r="T90" s="17">
        <f t="shared" si="17"/>
        <v>0.85578405007496927</v>
      </c>
      <c r="U90" s="17">
        <f t="shared" si="14"/>
        <v>1.0752786032444668</v>
      </c>
      <c r="V90" s="17"/>
      <c r="W90" s="17">
        <v>13148651</v>
      </c>
      <c r="X90" s="17">
        <f t="shared" si="15"/>
        <v>-0.61772619010247509</v>
      </c>
      <c r="Y90" s="19">
        <f t="shared" si="16"/>
        <v>4.6501564778440238E-2</v>
      </c>
    </row>
    <row r="91" spans="1:25" x14ac:dyDescent="0.2">
      <c r="A91" s="22">
        <v>777</v>
      </c>
      <c r="B91" s="12" t="s">
        <v>72</v>
      </c>
      <c r="C91" s="12" t="s">
        <v>73</v>
      </c>
      <c r="D91" s="12">
        <v>805001194</v>
      </c>
      <c r="E91" s="12" t="s">
        <v>74</v>
      </c>
      <c r="F91" s="12" t="s">
        <v>152</v>
      </c>
      <c r="G91" s="12" t="s">
        <v>102</v>
      </c>
      <c r="H91" s="12" t="s">
        <v>87</v>
      </c>
      <c r="I91" s="12" t="s">
        <v>153</v>
      </c>
      <c r="J91" s="12" t="s">
        <v>85</v>
      </c>
      <c r="K91" s="12" t="s">
        <v>85</v>
      </c>
      <c r="L91" s="12" t="s">
        <v>81</v>
      </c>
      <c r="M91" s="12">
        <v>80855297</v>
      </c>
      <c r="N91" s="12">
        <v>85556035</v>
      </c>
      <c r="O91" s="17">
        <v>11514212</v>
      </c>
      <c r="P91" s="17">
        <v>11803886</v>
      </c>
      <c r="Q91" s="17">
        <v>73752149</v>
      </c>
      <c r="R91" s="19">
        <v>7795844</v>
      </c>
      <c r="S91" s="19">
        <v>2753122</v>
      </c>
      <c r="T91" s="17">
        <f t="shared" si="17"/>
        <v>7.0222171521594356</v>
      </c>
      <c r="U91" s="17">
        <f t="shared" si="14"/>
        <v>0.13796672555010292</v>
      </c>
      <c r="V91" s="17">
        <f t="shared" si="18"/>
        <v>2.8316376826017882</v>
      </c>
      <c r="W91" s="17">
        <v>13148652</v>
      </c>
      <c r="X91" s="17">
        <f t="shared" si="15"/>
        <v>0.10570327923597182</v>
      </c>
      <c r="Y91" s="19">
        <f t="shared" si="16"/>
        <v>9.1119743919876608E-2</v>
      </c>
    </row>
    <row r="92" spans="1:25" x14ac:dyDescent="0.2">
      <c r="A92" s="22">
        <v>909</v>
      </c>
      <c r="B92" s="12" t="s">
        <v>72</v>
      </c>
      <c r="C92" s="12" t="s">
        <v>73</v>
      </c>
      <c r="D92" s="12">
        <v>810004060</v>
      </c>
      <c r="E92" s="12" t="s">
        <v>74</v>
      </c>
      <c r="F92" s="12" t="s">
        <v>154</v>
      </c>
      <c r="G92" s="12" t="s">
        <v>76</v>
      </c>
      <c r="H92" s="12" t="s">
        <v>87</v>
      </c>
      <c r="I92" s="12" t="s">
        <v>155</v>
      </c>
      <c r="J92" s="12" t="s">
        <v>79</v>
      </c>
      <c r="K92" s="12" t="s">
        <v>137</v>
      </c>
      <c r="L92" s="12" t="s">
        <v>81</v>
      </c>
      <c r="M92" s="12">
        <v>17778517</v>
      </c>
      <c r="N92" s="12">
        <v>24304660</v>
      </c>
      <c r="O92" s="17">
        <v>7366304</v>
      </c>
      <c r="P92" s="17">
        <v>8519335</v>
      </c>
      <c r="Q92" s="17">
        <v>15785325</v>
      </c>
      <c r="R92" s="19">
        <v>804561</v>
      </c>
      <c r="S92" s="19">
        <v>737782</v>
      </c>
      <c r="T92" s="17">
        <f t="shared" si="17"/>
        <v>2.4134921664921785</v>
      </c>
      <c r="U92" s="17">
        <f t="shared" si="14"/>
        <v>0.3505226981163283</v>
      </c>
      <c r="V92" s="17">
        <f t="shared" si="18"/>
        <v>1.0905131868221236</v>
      </c>
      <c r="W92" s="17">
        <v>13148653</v>
      </c>
      <c r="X92" s="17">
        <f t="shared" si="15"/>
        <v>5.0968922084277647E-2</v>
      </c>
      <c r="Y92" s="19">
        <f t="shared" si="16"/>
        <v>3.310315799521573E-2</v>
      </c>
    </row>
    <row r="93" spans="1:25" x14ac:dyDescent="0.2">
      <c r="A93" s="22">
        <v>985</v>
      </c>
      <c r="B93" s="12" t="s">
        <v>72</v>
      </c>
      <c r="C93" s="12" t="s">
        <v>73</v>
      </c>
      <c r="D93" s="12">
        <v>811023371</v>
      </c>
      <c r="E93" s="12" t="s">
        <v>74</v>
      </c>
      <c r="F93" s="12" t="s">
        <v>156</v>
      </c>
      <c r="G93" s="12" t="s">
        <v>83</v>
      </c>
      <c r="H93" s="12" t="s">
        <v>157</v>
      </c>
      <c r="I93" s="12" t="s">
        <v>158</v>
      </c>
      <c r="J93" s="12" t="s">
        <v>89</v>
      </c>
      <c r="K93" s="12" t="s">
        <v>159</v>
      </c>
      <c r="L93" s="12" t="s">
        <v>81</v>
      </c>
      <c r="M93" s="12">
        <v>56248695</v>
      </c>
      <c r="N93" s="12">
        <v>116704008</v>
      </c>
      <c r="O93" s="17">
        <v>27549266</v>
      </c>
      <c r="P93" s="17">
        <v>29877214</v>
      </c>
      <c r="Q93" s="17">
        <v>86826794</v>
      </c>
      <c r="R93" s="19">
        <v>12721384</v>
      </c>
      <c r="S93" s="19">
        <v>877375</v>
      </c>
      <c r="T93" s="17">
        <f t="shared" si="17"/>
        <v>2.041749315571602</v>
      </c>
      <c r="U93" s="17">
        <f t="shared" si="14"/>
        <v>0.25600846545047534</v>
      </c>
      <c r="V93" s="17">
        <f t="shared" si="18"/>
        <v>14.499369140903262</v>
      </c>
      <c r="W93" s="17">
        <v>13148654</v>
      </c>
      <c r="X93" s="17">
        <f t="shared" si="15"/>
        <v>0.14651449643528242</v>
      </c>
      <c r="Y93" s="19">
        <f t="shared" si="16"/>
        <v>0.10900554503663662</v>
      </c>
    </row>
    <row r="94" spans="1:25" x14ac:dyDescent="0.2">
      <c r="A94" s="22">
        <v>1091</v>
      </c>
      <c r="B94" s="12" t="s">
        <v>72</v>
      </c>
      <c r="C94" s="12" t="s">
        <v>73</v>
      </c>
      <c r="D94" s="12">
        <v>815003696</v>
      </c>
      <c r="E94" s="12" t="s">
        <v>74</v>
      </c>
      <c r="F94" s="12" t="s">
        <v>160</v>
      </c>
      <c r="G94" s="12" t="s">
        <v>83</v>
      </c>
      <c r="H94" s="12" t="s">
        <v>87</v>
      </c>
      <c r="I94" s="12" t="s">
        <v>161</v>
      </c>
      <c r="J94" s="12" t="s">
        <v>79</v>
      </c>
      <c r="K94" s="12" t="s">
        <v>80</v>
      </c>
      <c r="L94" s="12" t="s">
        <v>81</v>
      </c>
      <c r="M94" s="12">
        <v>1343367</v>
      </c>
      <c r="N94" s="12">
        <v>1343367</v>
      </c>
      <c r="O94" s="17">
        <v>12128</v>
      </c>
      <c r="P94" s="17">
        <v>12128</v>
      </c>
      <c r="Q94" s="17">
        <v>1331239</v>
      </c>
      <c r="R94" s="19">
        <v>-114935</v>
      </c>
      <c r="S94" s="19">
        <v>112139</v>
      </c>
      <c r="T94" s="17">
        <f t="shared" si="17"/>
        <v>110.76574868073878</v>
      </c>
      <c r="U94" s="17">
        <f t="shared" si="14"/>
        <v>9.0280615795981286E-3</v>
      </c>
      <c r="V94" s="17">
        <f t="shared" si="18"/>
        <v>-1.0249333416563373</v>
      </c>
      <c r="W94" s="17">
        <v>13148655</v>
      </c>
      <c r="X94" s="17">
        <f t="shared" si="15"/>
        <v>-8.6336863628544536E-2</v>
      </c>
      <c r="Y94" s="19">
        <f t="shared" si="16"/>
        <v>-8.5557409107116664E-2</v>
      </c>
    </row>
    <row r="95" spans="1:25" x14ac:dyDescent="0.2">
      <c r="A95" s="22">
        <v>1129</v>
      </c>
      <c r="B95" s="12" t="s">
        <v>72</v>
      </c>
      <c r="C95" s="12" t="s">
        <v>73</v>
      </c>
      <c r="D95" s="12">
        <v>817000771</v>
      </c>
      <c r="E95" s="12" t="s">
        <v>74</v>
      </c>
      <c r="F95" s="12" t="s">
        <v>162</v>
      </c>
      <c r="G95" s="12" t="s">
        <v>92</v>
      </c>
      <c r="H95" s="12" t="s">
        <v>87</v>
      </c>
      <c r="I95" s="12" t="s">
        <v>163</v>
      </c>
      <c r="J95" s="12" t="s">
        <v>79</v>
      </c>
      <c r="K95" s="12" t="s">
        <v>137</v>
      </c>
      <c r="L95" s="12" t="s">
        <v>81</v>
      </c>
      <c r="M95" s="12">
        <v>129459832</v>
      </c>
      <c r="N95" s="12">
        <v>229555088</v>
      </c>
      <c r="O95" s="17">
        <v>156697556</v>
      </c>
      <c r="P95" s="17">
        <v>173732572</v>
      </c>
      <c r="Q95" s="17">
        <v>55822516</v>
      </c>
      <c r="R95" s="19">
        <v>29455773</v>
      </c>
      <c r="S95" s="19">
        <v>10609111</v>
      </c>
      <c r="T95" s="17">
        <f t="shared" si="17"/>
        <v>0.82617645931886774</v>
      </c>
      <c r="U95" s="17">
        <f t="shared" si="14"/>
        <v>0.75682300712062633</v>
      </c>
      <c r="V95" s="17">
        <f t="shared" si="18"/>
        <v>2.7764600634303855</v>
      </c>
      <c r="W95" s="17">
        <v>13148656</v>
      </c>
      <c r="X95" s="17">
        <f t="shared" si="15"/>
        <v>0.5276683157742299</v>
      </c>
      <c r="Y95" s="19">
        <f t="shared" si="16"/>
        <v>0.12831679426770101</v>
      </c>
    </row>
    <row r="96" spans="1:25" x14ac:dyDescent="0.2">
      <c r="A96" s="22">
        <v>1137</v>
      </c>
      <c r="B96" s="12" t="s">
        <v>72</v>
      </c>
      <c r="C96" s="12" t="s">
        <v>73</v>
      </c>
      <c r="D96" s="12">
        <v>817001644</v>
      </c>
      <c r="E96" s="12" t="s">
        <v>74</v>
      </c>
      <c r="F96" s="12" t="s">
        <v>164</v>
      </c>
      <c r="G96" s="12" t="s">
        <v>102</v>
      </c>
      <c r="H96" s="12" t="s">
        <v>103</v>
      </c>
      <c r="I96" s="12" t="s">
        <v>165</v>
      </c>
      <c r="J96" s="12" t="s">
        <v>85</v>
      </c>
      <c r="K96" s="12" t="s">
        <v>85</v>
      </c>
      <c r="L96" s="12" t="s">
        <v>81</v>
      </c>
      <c r="M96" s="12">
        <v>374050165</v>
      </c>
      <c r="N96" s="12">
        <v>403570505</v>
      </c>
      <c r="O96" s="17">
        <v>137290014</v>
      </c>
      <c r="P96" s="17">
        <v>137290014</v>
      </c>
      <c r="Q96" s="17">
        <v>266280491</v>
      </c>
      <c r="R96" s="19">
        <v>87663226</v>
      </c>
      <c r="S96" s="19">
        <v>2677344</v>
      </c>
      <c r="T96" s="17">
        <f t="shared" si="17"/>
        <v>2.7245256526814834</v>
      </c>
      <c r="U96" s="17">
        <f t="shared" si="14"/>
        <v>0.3401884238294372</v>
      </c>
      <c r="V96" s="17">
        <f t="shared" si="18"/>
        <v>32.742608346181889</v>
      </c>
      <c r="W96" s="17">
        <v>13148657</v>
      </c>
      <c r="X96" s="17">
        <f t="shared" si="15"/>
        <v>0.32921385141955445</v>
      </c>
      <c r="Y96" s="19">
        <f t="shared" si="16"/>
        <v>0.21721911020231768</v>
      </c>
    </row>
    <row r="97" spans="1:25" x14ac:dyDescent="0.2">
      <c r="A97" s="22">
        <v>1227</v>
      </c>
      <c r="B97" s="12" t="s">
        <v>72</v>
      </c>
      <c r="C97" s="12" t="s">
        <v>73</v>
      </c>
      <c r="D97" s="12">
        <v>830009573</v>
      </c>
      <c r="E97" s="12" t="s">
        <v>74</v>
      </c>
      <c r="F97" s="12" t="s">
        <v>166</v>
      </c>
      <c r="G97" s="12" t="s">
        <v>76</v>
      </c>
      <c r="H97" s="12" t="s">
        <v>87</v>
      </c>
      <c r="I97" s="12" t="s">
        <v>167</v>
      </c>
      <c r="J97" s="12" t="s">
        <v>97</v>
      </c>
      <c r="K97" s="12" t="s">
        <v>168</v>
      </c>
      <c r="L97" s="12" t="s">
        <v>81</v>
      </c>
      <c r="M97" s="12">
        <v>82938467</v>
      </c>
      <c r="N97" s="12">
        <v>96543184</v>
      </c>
      <c r="O97" s="17">
        <v>56666432</v>
      </c>
      <c r="P97" s="17">
        <v>69749163</v>
      </c>
      <c r="Q97" s="17">
        <v>26794021</v>
      </c>
      <c r="R97" s="19">
        <v>9818039</v>
      </c>
      <c r="S97" s="19">
        <v>2579849</v>
      </c>
      <c r="T97" s="17">
        <f t="shared" si="17"/>
        <v>1.4636260670161834</v>
      </c>
      <c r="U97" s="17">
        <f t="shared" si="14"/>
        <v>0.7224659485023821</v>
      </c>
      <c r="V97" s="17">
        <f t="shared" si="18"/>
        <v>3.8056642074788098</v>
      </c>
      <c r="W97" s="17">
        <v>13148658</v>
      </c>
      <c r="X97" s="17">
        <f t="shared" si="15"/>
        <v>0.36642648746151241</v>
      </c>
      <c r="Y97" s="19">
        <f t="shared" si="16"/>
        <v>0.10169582764123462</v>
      </c>
    </row>
    <row r="98" spans="1:25" x14ac:dyDescent="0.2">
      <c r="A98" s="22">
        <v>1243</v>
      </c>
      <c r="B98" s="12" t="s">
        <v>72</v>
      </c>
      <c r="C98" s="12" t="s">
        <v>73</v>
      </c>
      <c r="D98" s="12">
        <v>830012269</v>
      </c>
      <c r="E98" s="12" t="s">
        <v>74</v>
      </c>
      <c r="F98" s="12" t="s">
        <v>169</v>
      </c>
      <c r="G98" s="12" t="s">
        <v>102</v>
      </c>
      <c r="H98" s="12" t="s">
        <v>103</v>
      </c>
      <c r="I98" s="12" t="s">
        <v>170</v>
      </c>
      <c r="J98" s="12" t="s">
        <v>85</v>
      </c>
      <c r="K98" s="12" t="s">
        <v>85</v>
      </c>
      <c r="L98" s="12" t="s">
        <v>81</v>
      </c>
      <c r="M98" s="12">
        <v>157466610</v>
      </c>
      <c r="N98" s="12">
        <v>164052805</v>
      </c>
      <c r="O98" s="17">
        <v>157356215</v>
      </c>
      <c r="P98" s="17">
        <v>157356215</v>
      </c>
      <c r="Q98" s="17">
        <v>6696590</v>
      </c>
      <c r="R98" s="19">
        <v>4775504</v>
      </c>
      <c r="S98" s="19">
        <v>2183676</v>
      </c>
      <c r="T98" s="17">
        <f t="shared" si="17"/>
        <v>1.0007015611045296</v>
      </c>
      <c r="U98" s="17">
        <f t="shared" si="14"/>
        <v>0.9591802773503324</v>
      </c>
      <c r="V98" s="17">
        <f t="shared" si="18"/>
        <v>2.1869105123653876</v>
      </c>
      <c r="W98" s="17">
        <v>13148659</v>
      </c>
      <c r="X98" s="17">
        <f t="shared" si="15"/>
        <v>0.7131247396062772</v>
      </c>
      <c r="Y98" s="19">
        <f t="shared" si="16"/>
        <v>2.9109554085344654E-2</v>
      </c>
    </row>
    <row r="99" spans="1:25" x14ac:dyDescent="0.2">
      <c r="A99" s="22">
        <v>1253</v>
      </c>
      <c r="B99" s="12" t="s">
        <v>72</v>
      </c>
      <c r="C99" s="12" t="s">
        <v>73</v>
      </c>
      <c r="D99" s="12">
        <v>830012969</v>
      </c>
      <c r="E99" s="12" t="s">
        <v>74</v>
      </c>
      <c r="F99" s="12" t="s">
        <v>171</v>
      </c>
      <c r="G99" s="12" t="s">
        <v>102</v>
      </c>
      <c r="H99" s="12" t="s">
        <v>103</v>
      </c>
      <c r="I99" s="12" t="s">
        <v>172</v>
      </c>
      <c r="J99" s="12" t="s">
        <v>85</v>
      </c>
      <c r="K99" s="12" t="s">
        <v>85</v>
      </c>
      <c r="L99" s="12" t="s">
        <v>81</v>
      </c>
      <c r="M99" s="12">
        <v>398792046</v>
      </c>
      <c r="N99" s="12">
        <v>422565234</v>
      </c>
      <c r="O99" s="17">
        <v>188962235</v>
      </c>
      <c r="P99" s="17">
        <v>197282617</v>
      </c>
      <c r="Q99" s="17">
        <v>225282617</v>
      </c>
      <c r="R99" s="19">
        <v>103755471</v>
      </c>
      <c r="S99" s="19">
        <v>90177202</v>
      </c>
      <c r="T99" s="17">
        <f t="shared" si="17"/>
        <v>2.1104325210802042</v>
      </c>
      <c r="U99" s="17">
        <f t="shared" si="14"/>
        <v>0.46686902074864017</v>
      </c>
      <c r="V99" s="17">
        <f t="shared" si="18"/>
        <v>1.1505731903280831</v>
      </c>
      <c r="W99" s="17">
        <v>13148660</v>
      </c>
      <c r="X99" s="17">
        <f t="shared" si="15"/>
        <v>0.46055693236198514</v>
      </c>
      <c r="Y99" s="19">
        <f t="shared" si="16"/>
        <v>0.24553716835114742</v>
      </c>
    </row>
    <row r="100" spans="1:25" x14ac:dyDescent="0.2">
      <c r="A100" s="22">
        <v>1269</v>
      </c>
      <c r="B100" s="12" t="s">
        <v>72</v>
      </c>
      <c r="C100" s="12" t="s">
        <v>73</v>
      </c>
      <c r="D100" s="12">
        <v>830015923</v>
      </c>
      <c r="E100" s="12" t="s">
        <v>74</v>
      </c>
      <c r="F100" s="12" t="s">
        <v>173</v>
      </c>
      <c r="G100" s="12" t="s">
        <v>102</v>
      </c>
      <c r="H100" s="12" t="s">
        <v>87</v>
      </c>
      <c r="I100" s="12" t="s">
        <v>174</v>
      </c>
      <c r="J100" s="12" t="s">
        <v>85</v>
      </c>
      <c r="K100" s="12" t="s">
        <v>85</v>
      </c>
      <c r="L100" s="12" t="s">
        <v>81</v>
      </c>
      <c r="M100" s="12">
        <v>128341616</v>
      </c>
      <c r="N100" s="12">
        <v>133366580</v>
      </c>
      <c r="O100" s="17">
        <v>112375851</v>
      </c>
      <c r="P100" s="17">
        <v>112375851</v>
      </c>
      <c r="Q100" s="17">
        <v>20990729</v>
      </c>
      <c r="R100" s="19">
        <v>4059639</v>
      </c>
      <c r="S100" s="19"/>
      <c r="T100" s="17">
        <f t="shared" si="17"/>
        <v>1.1420746971695903</v>
      </c>
      <c r="U100" s="17">
        <f t="shared" si="14"/>
        <v>0.84260877800120537</v>
      </c>
      <c r="V100" s="17"/>
      <c r="W100" s="17">
        <v>13148661</v>
      </c>
      <c r="X100" s="17">
        <f t="shared" si="15"/>
        <v>0.19340152502564345</v>
      </c>
      <c r="Y100" s="19">
        <f t="shared" si="16"/>
        <v>3.0439702360216481E-2</v>
      </c>
    </row>
    <row r="101" spans="1:25" x14ac:dyDescent="0.2">
      <c r="A101" s="22">
        <v>1279</v>
      </c>
      <c r="B101" s="12" t="s">
        <v>72</v>
      </c>
      <c r="C101" s="12" t="s">
        <v>73</v>
      </c>
      <c r="D101" s="12">
        <v>830018146</v>
      </c>
      <c r="E101" s="12" t="s">
        <v>74</v>
      </c>
      <c r="F101" s="12" t="s">
        <v>175</v>
      </c>
      <c r="G101" s="12" t="s">
        <v>76</v>
      </c>
      <c r="H101" s="12" t="s">
        <v>103</v>
      </c>
      <c r="I101" s="12" t="s">
        <v>176</v>
      </c>
      <c r="J101" s="12" t="s">
        <v>85</v>
      </c>
      <c r="K101" s="12" t="s">
        <v>85</v>
      </c>
      <c r="L101" s="12" t="s">
        <v>81</v>
      </c>
      <c r="M101" s="12">
        <v>157089956</v>
      </c>
      <c r="N101" s="12">
        <v>174969404</v>
      </c>
      <c r="O101" s="17">
        <v>133020367</v>
      </c>
      <c r="P101" s="17">
        <v>134781582</v>
      </c>
      <c r="Q101" s="17">
        <v>40187822</v>
      </c>
      <c r="R101" s="19">
        <v>14900361</v>
      </c>
      <c r="S101" s="19"/>
      <c r="T101" s="17">
        <f t="shared" si="17"/>
        <v>1.1809466440578984</v>
      </c>
      <c r="U101" s="17">
        <f t="shared" si="14"/>
        <v>0.77031514606976659</v>
      </c>
      <c r="V101" s="17"/>
      <c r="W101" s="17">
        <v>13148662</v>
      </c>
      <c r="X101" s="17">
        <f t="shared" si="15"/>
        <v>0.37076806501233134</v>
      </c>
      <c r="Y101" s="19">
        <f t="shared" si="16"/>
        <v>8.515980885435262E-2</v>
      </c>
    </row>
    <row r="102" spans="1:25" x14ac:dyDescent="0.2">
      <c r="A102" s="22">
        <v>1303</v>
      </c>
      <c r="B102" s="12" t="s">
        <v>72</v>
      </c>
      <c r="C102" s="12" t="s">
        <v>73</v>
      </c>
      <c r="D102" s="12">
        <v>830023671</v>
      </c>
      <c r="E102" s="12" t="s">
        <v>74</v>
      </c>
      <c r="F102" s="12" t="s">
        <v>177</v>
      </c>
      <c r="G102" s="12" t="s">
        <v>102</v>
      </c>
      <c r="H102" s="12" t="s">
        <v>103</v>
      </c>
      <c r="I102" s="12" t="s">
        <v>178</v>
      </c>
      <c r="J102" s="12" t="s">
        <v>85</v>
      </c>
      <c r="K102" s="12" t="s">
        <v>85</v>
      </c>
      <c r="L102" s="12" t="s">
        <v>81</v>
      </c>
      <c r="M102" s="12">
        <v>10549112</v>
      </c>
      <c r="N102" s="12">
        <v>13641923</v>
      </c>
      <c r="O102" s="17">
        <v>11462553</v>
      </c>
      <c r="P102" s="17">
        <v>12400159</v>
      </c>
      <c r="Q102" s="17">
        <v>1241764</v>
      </c>
      <c r="R102" s="19">
        <v>1997027</v>
      </c>
      <c r="S102" s="19"/>
      <c r="T102" s="17">
        <f t="shared" si="17"/>
        <v>0.92031085919515487</v>
      </c>
      <c r="U102" s="17">
        <f t="shared" si="14"/>
        <v>0.90897441658335121</v>
      </c>
      <c r="V102" s="17"/>
      <c r="W102" s="17">
        <v>13148663</v>
      </c>
      <c r="X102" s="17">
        <f t="shared" si="15"/>
        <v>1.6082178256093751</v>
      </c>
      <c r="Y102" s="19">
        <f t="shared" si="16"/>
        <v>0.14638896583714775</v>
      </c>
    </row>
    <row r="103" spans="1:25" x14ac:dyDescent="0.2">
      <c r="A103" s="22">
        <v>1307</v>
      </c>
      <c r="B103" s="12" t="s">
        <v>72</v>
      </c>
      <c r="C103" s="12" t="s">
        <v>73</v>
      </c>
      <c r="D103" s="12">
        <v>830023844</v>
      </c>
      <c r="E103" s="12" t="s">
        <v>74</v>
      </c>
      <c r="F103" s="12" t="s">
        <v>179</v>
      </c>
      <c r="G103" s="12" t="s">
        <v>102</v>
      </c>
      <c r="H103" s="12" t="s">
        <v>87</v>
      </c>
      <c r="I103" s="12" t="s">
        <v>180</v>
      </c>
      <c r="J103" s="12" t="s">
        <v>85</v>
      </c>
      <c r="K103" s="12" t="s">
        <v>85</v>
      </c>
      <c r="L103" s="12" t="s">
        <v>81</v>
      </c>
      <c r="M103" s="12">
        <v>117557044</v>
      </c>
      <c r="N103" s="12">
        <v>162853670</v>
      </c>
      <c r="O103" s="17">
        <v>79511442</v>
      </c>
      <c r="P103" s="17">
        <v>94158480</v>
      </c>
      <c r="Q103" s="17">
        <v>68695190</v>
      </c>
      <c r="R103" s="19">
        <v>14157614</v>
      </c>
      <c r="S103" s="19"/>
      <c r="T103" s="17">
        <f t="shared" si="17"/>
        <v>1.478492164687442</v>
      </c>
      <c r="U103" s="17">
        <f t="shared" si="14"/>
        <v>0.5781784346646901</v>
      </c>
      <c r="V103" s="17"/>
      <c r="W103" s="17">
        <v>13148664</v>
      </c>
      <c r="X103" s="17">
        <f t="shared" si="15"/>
        <v>0.20609323593107465</v>
      </c>
      <c r="Y103" s="19">
        <f t="shared" si="16"/>
        <v>8.6934571385465245E-2</v>
      </c>
    </row>
    <row r="104" spans="1:25" x14ac:dyDescent="0.2">
      <c r="A104" s="22">
        <v>1309</v>
      </c>
      <c r="B104" s="12" t="s">
        <v>72</v>
      </c>
      <c r="C104" s="12" t="s">
        <v>73</v>
      </c>
      <c r="D104" s="12">
        <v>830024737</v>
      </c>
      <c r="E104" s="12" t="s">
        <v>74</v>
      </c>
      <c r="F104" s="12" t="s">
        <v>181</v>
      </c>
      <c r="G104" s="12" t="s">
        <v>76</v>
      </c>
      <c r="H104" s="12" t="s">
        <v>87</v>
      </c>
      <c r="I104" s="12" t="s">
        <v>182</v>
      </c>
      <c r="J104" s="12" t="s">
        <v>85</v>
      </c>
      <c r="K104" s="12" t="s">
        <v>85</v>
      </c>
      <c r="L104" s="12" t="s">
        <v>81</v>
      </c>
      <c r="M104" s="12">
        <v>11195534</v>
      </c>
      <c r="N104" s="12">
        <v>25091618</v>
      </c>
      <c r="O104" s="17">
        <v>6504710</v>
      </c>
      <c r="P104" s="17">
        <v>8416107</v>
      </c>
      <c r="Q104" s="17">
        <v>16675511</v>
      </c>
      <c r="R104" s="19">
        <v>2859705</v>
      </c>
      <c r="S104" s="19">
        <v>26</v>
      </c>
      <c r="T104" s="17">
        <f t="shared" si="17"/>
        <v>1.7211426796890252</v>
      </c>
      <c r="U104" s="17">
        <f t="shared" si="14"/>
        <v>0.33541507765661027</v>
      </c>
      <c r="V104" s="17">
        <f t="shared" si="18"/>
        <v>109988.65384615384</v>
      </c>
      <c r="W104" s="17">
        <v>13148665</v>
      </c>
      <c r="X104" s="17">
        <f t="shared" si="15"/>
        <v>0.17149129642863717</v>
      </c>
      <c r="Y104" s="19">
        <f t="shared" si="16"/>
        <v>0.11397052991959307</v>
      </c>
    </row>
    <row r="105" spans="1:25" x14ac:dyDescent="0.2">
      <c r="A105" s="22">
        <v>1311</v>
      </c>
      <c r="B105" s="12" t="s">
        <v>72</v>
      </c>
      <c r="C105" s="12" t="s">
        <v>73</v>
      </c>
      <c r="D105" s="12">
        <v>830024974</v>
      </c>
      <c r="E105" s="12" t="s">
        <v>74</v>
      </c>
      <c r="F105" s="12" t="s">
        <v>183</v>
      </c>
      <c r="G105" s="12" t="s">
        <v>102</v>
      </c>
      <c r="H105" s="12" t="s">
        <v>77</v>
      </c>
      <c r="I105" s="12" t="s">
        <v>184</v>
      </c>
      <c r="J105" s="12" t="s">
        <v>85</v>
      </c>
      <c r="K105" s="12" t="s">
        <v>85</v>
      </c>
      <c r="L105" s="12" t="s">
        <v>81</v>
      </c>
      <c r="M105" s="12">
        <v>252274111</v>
      </c>
      <c r="N105" s="12">
        <v>343907938</v>
      </c>
      <c r="O105" s="17">
        <v>254877861</v>
      </c>
      <c r="P105" s="17">
        <v>258179534</v>
      </c>
      <c r="Q105" s="17">
        <v>85728404</v>
      </c>
      <c r="R105" s="19">
        <v>27515325</v>
      </c>
      <c r="S105" s="19">
        <v>11896803</v>
      </c>
      <c r="T105" s="17">
        <f t="shared" si="17"/>
        <v>0.98978432261717697</v>
      </c>
      <c r="U105" s="17">
        <f t="shared" si="14"/>
        <v>0.75072281117279704</v>
      </c>
      <c r="V105" s="17">
        <f t="shared" si="18"/>
        <v>2.312833540237659</v>
      </c>
      <c r="W105" s="17">
        <v>13148666</v>
      </c>
      <c r="X105" s="17">
        <f t="shared" si="15"/>
        <v>0.3209592587306303</v>
      </c>
      <c r="Y105" s="19">
        <f t="shared" si="16"/>
        <v>8.000782174443441E-2</v>
      </c>
    </row>
    <row r="106" spans="1:25" x14ac:dyDescent="0.2">
      <c r="A106" s="22">
        <v>1325</v>
      </c>
      <c r="B106" s="12" t="s">
        <v>72</v>
      </c>
      <c r="C106" s="12" t="s">
        <v>73</v>
      </c>
      <c r="D106" s="12">
        <v>830029757</v>
      </c>
      <c r="E106" s="12" t="s">
        <v>74</v>
      </c>
      <c r="F106" s="12" t="s">
        <v>185</v>
      </c>
      <c r="G106" s="12" t="s">
        <v>76</v>
      </c>
      <c r="H106" s="12" t="s">
        <v>87</v>
      </c>
      <c r="I106" s="12" t="s">
        <v>186</v>
      </c>
      <c r="J106" s="12" t="s">
        <v>85</v>
      </c>
      <c r="K106" s="12" t="s">
        <v>85</v>
      </c>
      <c r="L106" s="12" t="s">
        <v>81</v>
      </c>
      <c r="M106" s="12">
        <v>28963104</v>
      </c>
      <c r="N106" s="12">
        <v>36104545</v>
      </c>
      <c r="O106" s="17">
        <v>15802636</v>
      </c>
      <c r="P106" s="17">
        <v>19701831</v>
      </c>
      <c r="Q106" s="17">
        <v>16402714</v>
      </c>
      <c r="R106" s="19">
        <v>1941239</v>
      </c>
      <c r="S106" s="19">
        <v>0</v>
      </c>
      <c r="T106" s="17">
        <f t="shared" si="17"/>
        <v>1.8328020717556235</v>
      </c>
      <c r="U106" s="17">
        <f t="shared" si="14"/>
        <v>0.54568838909339534</v>
      </c>
      <c r="V106" s="17"/>
      <c r="W106" s="17">
        <v>13148667</v>
      </c>
      <c r="X106" s="17">
        <f t="shared" si="15"/>
        <v>0.11834864644960584</v>
      </c>
      <c r="Y106" s="19">
        <f t="shared" si="16"/>
        <v>5.3767164217136648E-2</v>
      </c>
    </row>
    <row r="107" spans="1:25" x14ac:dyDescent="0.2">
      <c r="A107" s="22">
        <v>1339</v>
      </c>
      <c r="B107" s="12" t="s">
        <v>72</v>
      </c>
      <c r="C107" s="12" t="s">
        <v>73</v>
      </c>
      <c r="D107" s="12">
        <v>830033494</v>
      </c>
      <c r="E107" s="12" t="s">
        <v>74</v>
      </c>
      <c r="F107" s="12" t="s">
        <v>187</v>
      </c>
      <c r="G107" s="12" t="s">
        <v>102</v>
      </c>
      <c r="H107" s="12" t="s">
        <v>77</v>
      </c>
      <c r="I107" s="12" t="s">
        <v>188</v>
      </c>
      <c r="J107" s="12" t="s">
        <v>85</v>
      </c>
      <c r="K107" s="12" t="s">
        <v>85</v>
      </c>
      <c r="L107" s="12" t="s">
        <v>81</v>
      </c>
      <c r="M107" s="12">
        <v>63772303</v>
      </c>
      <c r="N107" s="12">
        <v>82971503</v>
      </c>
      <c r="O107" s="17">
        <v>41320020</v>
      </c>
      <c r="P107" s="17">
        <v>51294493</v>
      </c>
      <c r="Q107" s="17">
        <v>31677010</v>
      </c>
      <c r="R107" s="19">
        <v>44140668</v>
      </c>
      <c r="S107" s="19">
        <v>4472</v>
      </c>
      <c r="T107" s="17">
        <f t="shared" si="17"/>
        <v>1.5433754146295187</v>
      </c>
      <c r="U107" s="17">
        <f t="shared" si="14"/>
        <v>0.61821819715619708</v>
      </c>
      <c r="V107" s="17">
        <f t="shared" si="18"/>
        <v>9870.4534883720935</v>
      </c>
      <c r="W107" s="17">
        <v>13148668</v>
      </c>
      <c r="X107" s="17">
        <f t="shared" si="15"/>
        <v>1.3934606833157548</v>
      </c>
      <c r="Y107" s="19">
        <f t="shared" si="16"/>
        <v>0.5319979318682464</v>
      </c>
    </row>
    <row r="108" spans="1:25" x14ac:dyDescent="0.2">
      <c r="A108" s="22">
        <v>1345</v>
      </c>
      <c r="B108" s="12" t="s">
        <v>72</v>
      </c>
      <c r="C108" s="12" t="s">
        <v>73</v>
      </c>
      <c r="D108" s="12">
        <v>830035263</v>
      </c>
      <c r="E108" s="12" t="s">
        <v>74</v>
      </c>
      <c r="F108" s="12" t="s">
        <v>189</v>
      </c>
      <c r="G108" s="12" t="s">
        <v>83</v>
      </c>
      <c r="H108" s="12" t="s">
        <v>87</v>
      </c>
      <c r="I108" s="12" t="s">
        <v>190</v>
      </c>
      <c r="J108" s="12" t="s">
        <v>97</v>
      </c>
      <c r="K108" s="12" t="s">
        <v>191</v>
      </c>
      <c r="L108" s="12" t="s">
        <v>81</v>
      </c>
      <c r="M108" s="12">
        <v>50651334</v>
      </c>
      <c r="N108" s="12">
        <v>77661954</v>
      </c>
      <c r="O108" s="17">
        <v>10443541</v>
      </c>
      <c r="P108" s="17">
        <v>10702666</v>
      </c>
      <c r="Q108" s="17">
        <v>66959288</v>
      </c>
      <c r="R108" s="19">
        <v>-888361</v>
      </c>
      <c r="S108" s="19">
        <v>4572919</v>
      </c>
      <c r="T108" s="17">
        <f t="shared" si="17"/>
        <v>4.850015334837102</v>
      </c>
      <c r="U108" s="17">
        <f t="shared" si="14"/>
        <v>0.13781092863051064</v>
      </c>
      <c r="V108" s="17">
        <f t="shared" si="18"/>
        <v>-0.19426563208313991</v>
      </c>
      <c r="W108" s="17">
        <v>13148669</v>
      </c>
      <c r="X108" s="17">
        <f t="shared" si="15"/>
        <v>-1.326718109666877E-2</v>
      </c>
      <c r="Y108" s="19">
        <f t="shared" si="16"/>
        <v>-1.1438818549427691E-2</v>
      </c>
    </row>
    <row r="109" spans="1:25" x14ac:dyDescent="0.2">
      <c r="A109" s="22">
        <v>1371</v>
      </c>
      <c r="B109" s="12" t="s">
        <v>72</v>
      </c>
      <c r="C109" s="12" t="s">
        <v>73</v>
      </c>
      <c r="D109" s="12">
        <v>830039229</v>
      </c>
      <c r="E109" s="12" t="s">
        <v>74</v>
      </c>
      <c r="F109" s="12" t="s">
        <v>192</v>
      </c>
      <c r="G109" s="12" t="s">
        <v>102</v>
      </c>
      <c r="H109" s="12" t="s">
        <v>77</v>
      </c>
      <c r="I109" s="12" t="s">
        <v>193</v>
      </c>
      <c r="J109" s="12" t="s">
        <v>85</v>
      </c>
      <c r="K109" s="12" t="s">
        <v>85</v>
      </c>
      <c r="L109" s="12" t="s">
        <v>81</v>
      </c>
      <c r="M109" s="12">
        <v>254787666</v>
      </c>
      <c r="N109" s="12">
        <v>291516132</v>
      </c>
      <c r="O109" s="17">
        <v>213269946</v>
      </c>
      <c r="P109" s="17">
        <v>223704085</v>
      </c>
      <c r="Q109" s="17">
        <v>67812047</v>
      </c>
      <c r="R109" s="19">
        <v>13009152</v>
      </c>
      <c r="S109" s="19"/>
      <c r="T109" s="17">
        <f t="shared" si="17"/>
        <v>1.1946721550724264</v>
      </c>
      <c r="U109" s="17">
        <f t="shared" si="14"/>
        <v>0.76738149434556846</v>
      </c>
      <c r="V109" s="17"/>
      <c r="W109" s="17">
        <v>13148670</v>
      </c>
      <c r="X109" s="17">
        <f t="shared" si="15"/>
        <v>0.19184131102840768</v>
      </c>
      <c r="Y109" s="19">
        <f t="shared" si="16"/>
        <v>4.4625839094215206E-2</v>
      </c>
    </row>
    <row r="110" spans="1:25" x14ac:dyDescent="0.2">
      <c r="A110" s="22">
        <v>1375</v>
      </c>
      <c r="B110" s="12" t="s">
        <v>72</v>
      </c>
      <c r="C110" s="12" t="s">
        <v>73</v>
      </c>
      <c r="D110" s="12">
        <v>830039568</v>
      </c>
      <c r="E110" s="12" t="s">
        <v>74</v>
      </c>
      <c r="F110" s="12" t="s">
        <v>194</v>
      </c>
      <c r="G110" s="12" t="s">
        <v>102</v>
      </c>
      <c r="H110" s="12" t="s">
        <v>87</v>
      </c>
      <c r="I110" s="12" t="s">
        <v>195</v>
      </c>
      <c r="J110" s="12" t="s">
        <v>85</v>
      </c>
      <c r="K110" s="12" t="s">
        <v>85</v>
      </c>
      <c r="L110" s="12" t="s">
        <v>81</v>
      </c>
      <c r="M110" s="12">
        <v>876880235</v>
      </c>
      <c r="N110" s="12">
        <v>935072000</v>
      </c>
      <c r="O110" s="17">
        <v>843575562</v>
      </c>
      <c r="P110" s="17">
        <v>849649655</v>
      </c>
      <c r="Q110" s="17">
        <v>85422345</v>
      </c>
      <c r="R110" s="19">
        <v>39672122</v>
      </c>
      <c r="S110" s="19"/>
      <c r="T110" s="17">
        <f t="shared" si="17"/>
        <v>1.0394803672608051</v>
      </c>
      <c r="U110" s="17">
        <f t="shared" si="14"/>
        <v>0.90864623793675781</v>
      </c>
      <c r="V110" s="17"/>
      <c r="W110" s="17">
        <v>13148671</v>
      </c>
      <c r="X110" s="17">
        <f t="shared" si="15"/>
        <v>0.46442323726889023</v>
      </c>
      <c r="Y110" s="19">
        <f t="shared" si="16"/>
        <v>4.2426809914102873E-2</v>
      </c>
    </row>
    <row r="111" spans="1:25" x14ac:dyDescent="0.2">
      <c r="A111" s="22">
        <v>1379</v>
      </c>
      <c r="B111" s="12" t="s">
        <v>72</v>
      </c>
      <c r="C111" s="12" t="s">
        <v>73</v>
      </c>
      <c r="D111" s="12">
        <v>830040575</v>
      </c>
      <c r="E111" s="12" t="s">
        <v>74</v>
      </c>
      <c r="F111" s="12" t="s">
        <v>196</v>
      </c>
      <c r="G111" s="12" t="s">
        <v>76</v>
      </c>
      <c r="H111" s="12" t="s">
        <v>77</v>
      </c>
      <c r="I111" s="12" t="s">
        <v>197</v>
      </c>
      <c r="J111" s="12" t="s">
        <v>85</v>
      </c>
      <c r="K111" s="12" t="s">
        <v>85</v>
      </c>
      <c r="L111" s="12" t="s">
        <v>81</v>
      </c>
      <c r="M111" s="12">
        <v>43831585</v>
      </c>
      <c r="N111" s="12">
        <v>108074904</v>
      </c>
      <c r="O111" s="17">
        <v>16596596</v>
      </c>
      <c r="P111" s="17">
        <v>18803387</v>
      </c>
      <c r="Q111" s="17">
        <v>89271517</v>
      </c>
      <c r="R111" s="19">
        <v>18470616</v>
      </c>
      <c r="S111" s="19">
        <v>8717052</v>
      </c>
      <c r="T111" s="17">
        <f t="shared" si="17"/>
        <v>2.640998491497895</v>
      </c>
      <c r="U111" s="17">
        <f t="shared" si="14"/>
        <v>0.17398476708339247</v>
      </c>
      <c r="V111" s="17">
        <f t="shared" ref="V111:V173" si="19">R111/S111</f>
        <v>2.1189062540868173</v>
      </c>
      <c r="W111" s="17">
        <v>13148672</v>
      </c>
      <c r="X111" s="17">
        <f t="shared" si="15"/>
        <v>0.20690379889030003</v>
      </c>
      <c r="Y111" s="19">
        <f t="shared" si="16"/>
        <v>0.17090568963170211</v>
      </c>
    </row>
    <row r="112" spans="1:25" x14ac:dyDescent="0.2">
      <c r="A112" s="22">
        <v>1387</v>
      </c>
      <c r="B112" s="12" t="s">
        <v>72</v>
      </c>
      <c r="C112" s="12" t="s">
        <v>73</v>
      </c>
      <c r="D112" s="12">
        <v>830041488</v>
      </c>
      <c r="E112" s="12" t="s">
        <v>74</v>
      </c>
      <c r="F112" s="12" t="s">
        <v>198</v>
      </c>
      <c r="G112" s="12" t="s">
        <v>102</v>
      </c>
      <c r="H112" s="12" t="s">
        <v>87</v>
      </c>
      <c r="I112" s="12" t="s">
        <v>199</v>
      </c>
      <c r="J112" s="12" t="s">
        <v>85</v>
      </c>
      <c r="K112" s="12" t="s">
        <v>85</v>
      </c>
      <c r="L112" s="12" t="s">
        <v>81</v>
      </c>
      <c r="M112" s="12">
        <v>209775472</v>
      </c>
      <c r="N112" s="12">
        <v>228572074</v>
      </c>
      <c r="O112" s="17">
        <v>52766470</v>
      </c>
      <c r="P112" s="17">
        <v>57809040</v>
      </c>
      <c r="Q112" s="17">
        <v>170763034</v>
      </c>
      <c r="R112" s="19">
        <v>26828455</v>
      </c>
      <c r="S112" s="19">
        <v>6410709</v>
      </c>
      <c r="T112" s="17">
        <f t="shared" si="17"/>
        <v>3.9755449246462762</v>
      </c>
      <c r="U112" s="17">
        <f t="shared" si="14"/>
        <v>0.25291383583455607</v>
      </c>
      <c r="V112" s="17">
        <f t="shared" si="19"/>
        <v>4.1849435062486844</v>
      </c>
      <c r="W112" s="17">
        <v>13148673</v>
      </c>
      <c r="X112" s="17">
        <f t="shared" si="15"/>
        <v>0.15710926640012732</v>
      </c>
      <c r="Y112" s="19">
        <f t="shared" si="16"/>
        <v>0.11737415918971798</v>
      </c>
    </row>
    <row r="113" spans="1:25" x14ac:dyDescent="0.2">
      <c r="A113" s="22">
        <v>1393</v>
      </c>
      <c r="B113" s="12" t="s">
        <v>72</v>
      </c>
      <c r="C113" s="12" t="s">
        <v>73</v>
      </c>
      <c r="D113" s="12">
        <v>830041824</v>
      </c>
      <c r="E113" s="12" t="s">
        <v>74</v>
      </c>
      <c r="F113" s="12" t="s">
        <v>200</v>
      </c>
      <c r="G113" s="12" t="s">
        <v>76</v>
      </c>
      <c r="H113" s="12" t="s">
        <v>87</v>
      </c>
      <c r="I113" s="12" t="s">
        <v>201</v>
      </c>
      <c r="J113" s="12" t="s">
        <v>85</v>
      </c>
      <c r="K113" s="12" t="s">
        <v>85</v>
      </c>
      <c r="L113" s="12" t="s">
        <v>81</v>
      </c>
      <c r="M113" s="12">
        <v>24125775</v>
      </c>
      <c r="N113" s="12">
        <v>27350312</v>
      </c>
      <c r="O113" s="17">
        <v>6351591</v>
      </c>
      <c r="P113" s="17">
        <v>7176958</v>
      </c>
      <c r="Q113" s="17">
        <v>20173354</v>
      </c>
      <c r="R113" s="19">
        <v>1423591</v>
      </c>
      <c r="S113" s="19">
        <v>8546</v>
      </c>
      <c r="T113" s="17">
        <f t="shared" si="17"/>
        <v>3.7983829563333029</v>
      </c>
      <c r="U113" s="17">
        <f t="shared" si="14"/>
        <v>0.26240863358341215</v>
      </c>
      <c r="V113" s="17">
        <f t="shared" si="19"/>
        <v>166.57980341680317</v>
      </c>
      <c r="W113" s="17">
        <v>13148674</v>
      </c>
      <c r="X113" s="17">
        <f t="shared" si="15"/>
        <v>7.0567888711019502E-2</v>
      </c>
      <c r="Y113" s="19">
        <f t="shared" si="16"/>
        <v>5.2050265459494573E-2</v>
      </c>
    </row>
    <row r="114" spans="1:25" x14ac:dyDescent="0.2">
      <c r="A114" s="22">
        <v>1419</v>
      </c>
      <c r="B114" s="12" t="s">
        <v>72</v>
      </c>
      <c r="C114" s="12" t="s">
        <v>73</v>
      </c>
      <c r="D114" s="12">
        <v>830047819</v>
      </c>
      <c r="E114" s="12" t="s">
        <v>74</v>
      </c>
      <c r="F114" s="12" t="s">
        <v>202</v>
      </c>
      <c r="G114" s="12" t="s">
        <v>76</v>
      </c>
      <c r="H114" s="12" t="s">
        <v>103</v>
      </c>
      <c r="I114" s="12" t="s">
        <v>203</v>
      </c>
      <c r="J114" s="12" t="s">
        <v>85</v>
      </c>
      <c r="K114" s="12" t="s">
        <v>85</v>
      </c>
      <c r="L114" s="12" t="s">
        <v>81</v>
      </c>
      <c r="M114" s="12">
        <v>270410844</v>
      </c>
      <c r="N114" s="12">
        <v>296944011</v>
      </c>
      <c r="O114" s="17">
        <v>206603668</v>
      </c>
      <c r="P114" s="17">
        <v>239903666</v>
      </c>
      <c r="Q114" s="17">
        <v>57040345</v>
      </c>
      <c r="R114" s="19">
        <v>37640547</v>
      </c>
      <c r="S114" s="19">
        <v>0</v>
      </c>
      <c r="T114" s="17">
        <f t="shared" si="17"/>
        <v>1.30883854395073</v>
      </c>
      <c r="U114" s="17">
        <f t="shared" si="14"/>
        <v>0.80790875421966335</v>
      </c>
      <c r="V114" s="17"/>
      <c r="W114" s="17">
        <v>13148675</v>
      </c>
      <c r="X114" s="17">
        <f t="shared" si="15"/>
        <v>0.65989339650733181</v>
      </c>
      <c r="Y114" s="19">
        <f t="shared" si="16"/>
        <v>0.12675974461731104</v>
      </c>
    </row>
    <row r="115" spans="1:25" x14ac:dyDescent="0.2">
      <c r="A115" s="22">
        <v>1423</v>
      </c>
      <c r="B115" s="12" t="s">
        <v>72</v>
      </c>
      <c r="C115" s="12" t="s">
        <v>73</v>
      </c>
      <c r="D115" s="12">
        <v>830049051</v>
      </c>
      <c r="E115" s="12" t="s">
        <v>74</v>
      </c>
      <c r="F115" s="12" t="s">
        <v>204</v>
      </c>
      <c r="G115" s="12" t="s">
        <v>76</v>
      </c>
      <c r="H115" s="12" t="s">
        <v>77</v>
      </c>
      <c r="I115" s="12" t="s">
        <v>205</v>
      </c>
      <c r="J115" s="12" t="s">
        <v>85</v>
      </c>
      <c r="K115" s="12" t="s">
        <v>85</v>
      </c>
      <c r="L115" s="12" t="s">
        <v>81</v>
      </c>
      <c r="M115" s="12">
        <v>126416309</v>
      </c>
      <c r="N115" s="12">
        <v>133942825</v>
      </c>
      <c r="O115" s="17">
        <v>61587655</v>
      </c>
      <c r="P115" s="17">
        <v>78926329</v>
      </c>
      <c r="Q115" s="17">
        <v>55016496</v>
      </c>
      <c r="R115" s="19">
        <v>-7137066</v>
      </c>
      <c r="S115" s="19">
        <v>1766451</v>
      </c>
      <c r="T115" s="17">
        <f t="shared" si="17"/>
        <v>2.0526241663203444</v>
      </c>
      <c r="U115" s="17">
        <f t="shared" si="14"/>
        <v>0.58925387754065961</v>
      </c>
      <c r="V115" s="17">
        <f t="shared" si="19"/>
        <v>-4.0403419058892664</v>
      </c>
      <c r="W115" s="17">
        <v>13148676</v>
      </c>
      <c r="X115" s="17">
        <f t="shared" si="15"/>
        <v>-0.12972592801984337</v>
      </c>
      <c r="Y115" s="19">
        <f t="shared" si="16"/>
        <v>-5.3284421916590156E-2</v>
      </c>
    </row>
    <row r="116" spans="1:25" x14ac:dyDescent="0.2">
      <c r="A116" s="22">
        <v>1437</v>
      </c>
      <c r="B116" s="12" t="s">
        <v>72</v>
      </c>
      <c r="C116" s="12" t="s">
        <v>73</v>
      </c>
      <c r="D116" s="12">
        <v>830051740</v>
      </c>
      <c r="E116" s="12" t="s">
        <v>74</v>
      </c>
      <c r="F116" s="12" t="s">
        <v>206</v>
      </c>
      <c r="G116" s="12" t="s">
        <v>102</v>
      </c>
      <c r="H116" s="12" t="s">
        <v>87</v>
      </c>
      <c r="I116" s="12" t="s">
        <v>207</v>
      </c>
      <c r="J116" s="12" t="s">
        <v>97</v>
      </c>
      <c r="K116" s="12" t="s">
        <v>208</v>
      </c>
      <c r="L116" s="12" t="s">
        <v>81</v>
      </c>
      <c r="M116" s="12">
        <v>95807787</v>
      </c>
      <c r="N116" s="12">
        <v>136311383</v>
      </c>
      <c r="O116" s="17">
        <v>41498327</v>
      </c>
      <c r="P116" s="17">
        <v>54720415</v>
      </c>
      <c r="Q116" s="17">
        <v>81590968</v>
      </c>
      <c r="R116" s="19">
        <v>4794155</v>
      </c>
      <c r="S116" s="19"/>
      <c r="T116" s="17">
        <f t="shared" si="17"/>
        <v>2.3087144452835413</v>
      </c>
      <c r="U116" s="17">
        <f t="shared" si="14"/>
        <v>0.40143687046297521</v>
      </c>
      <c r="V116" s="17"/>
      <c r="W116" s="17">
        <v>13148677</v>
      </c>
      <c r="X116" s="17">
        <f t="shared" si="15"/>
        <v>5.8758403258556753E-2</v>
      </c>
      <c r="Y116" s="19">
        <f t="shared" si="16"/>
        <v>3.5170613741040246E-2</v>
      </c>
    </row>
    <row r="117" spans="1:25" x14ac:dyDescent="0.2">
      <c r="A117" s="22">
        <v>1459</v>
      </c>
      <c r="B117" s="12" t="s">
        <v>72</v>
      </c>
      <c r="C117" s="12" t="s">
        <v>73</v>
      </c>
      <c r="D117" s="12">
        <v>830055758</v>
      </c>
      <c r="E117" s="12" t="s">
        <v>74</v>
      </c>
      <c r="F117" s="12" t="s">
        <v>209</v>
      </c>
      <c r="G117" s="12" t="s">
        <v>102</v>
      </c>
      <c r="H117" s="12" t="s">
        <v>103</v>
      </c>
      <c r="I117" s="12" t="s">
        <v>210</v>
      </c>
      <c r="J117" s="12" t="s">
        <v>85</v>
      </c>
      <c r="K117" s="12" t="s">
        <v>85</v>
      </c>
      <c r="L117" s="12" t="s">
        <v>81</v>
      </c>
      <c r="M117" s="12">
        <v>26452993</v>
      </c>
      <c r="N117" s="12">
        <v>29582156</v>
      </c>
      <c r="O117" s="17">
        <v>6940100</v>
      </c>
      <c r="P117" s="17">
        <v>13331682</v>
      </c>
      <c r="Q117" s="17">
        <v>16250474</v>
      </c>
      <c r="R117" s="19">
        <v>3583937</v>
      </c>
      <c r="S117" s="19">
        <v>1224029</v>
      </c>
      <c r="T117" s="17">
        <f t="shared" si="17"/>
        <v>3.8116155386809987</v>
      </c>
      <c r="U117" s="17">
        <f t="shared" si="14"/>
        <v>0.45066634088468738</v>
      </c>
      <c r="V117" s="17">
        <f t="shared" si="19"/>
        <v>2.9279837324115685</v>
      </c>
      <c r="W117" s="17">
        <v>13148678</v>
      </c>
      <c r="X117" s="17">
        <f t="shared" si="15"/>
        <v>0.22054353614546873</v>
      </c>
      <c r="Y117" s="19">
        <f t="shared" si="16"/>
        <v>0.12115198770502056</v>
      </c>
    </row>
    <row r="118" spans="1:25" x14ac:dyDescent="0.2">
      <c r="A118" s="22">
        <v>1477</v>
      </c>
      <c r="B118" s="12" t="s">
        <v>72</v>
      </c>
      <c r="C118" s="12" t="s">
        <v>73</v>
      </c>
      <c r="D118" s="12">
        <v>830058801</v>
      </c>
      <c r="E118" s="12" t="s">
        <v>74</v>
      </c>
      <c r="F118" s="12" t="s">
        <v>211</v>
      </c>
      <c r="G118" s="12" t="s">
        <v>76</v>
      </c>
      <c r="H118" s="12" t="s">
        <v>103</v>
      </c>
      <c r="I118" s="12" t="s">
        <v>212</v>
      </c>
      <c r="J118" s="12" t="s">
        <v>97</v>
      </c>
      <c r="K118" s="12" t="s">
        <v>191</v>
      </c>
      <c r="L118" s="12" t="s">
        <v>81</v>
      </c>
      <c r="M118" s="12">
        <v>32238842</v>
      </c>
      <c r="N118" s="12">
        <v>34489524</v>
      </c>
      <c r="O118" s="17">
        <v>14628578</v>
      </c>
      <c r="P118" s="17">
        <v>14914313</v>
      </c>
      <c r="Q118" s="17">
        <v>19575211</v>
      </c>
      <c r="R118" s="19">
        <v>1423944</v>
      </c>
      <c r="S118" s="19"/>
      <c r="T118" s="17">
        <f t="shared" si="17"/>
        <v>2.2038260998437442</v>
      </c>
      <c r="U118" s="17">
        <f t="shared" si="14"/>
        <v>0.43243023591743396</v>
      </c>
      <c r="V118" s="17"/>
      <c r="W118" s="17">
        <v>13148679</v>
      </c>
      <c r="X118" s="17">
        <f t="shared" si="15"/>
        <v>7.2742204413530964E-2</v>
      </c>
      <c r="Y118" s="19">
        <f t="shared" si="16"/>
        <v>4.1286275797833567E-2</v>
      </c>
    </row>
    <row r="119" spans="1:25" x14ac:dyDescent="0.2">
      <c r="A119" s="22">
        <v>1529</v>
      </c>
      <c r="B119" s="12" t="s">
        <v>72</v>
      </c>
      <c r="C119" s="12" t="s">
        <v>73</v>
      </c>
      <c r="D119" s="12">
        <v>830072817</v>
      </c>
      <c r="E119" s="12" t="s">
        <v>74</v>
      </c>
      <c r="F119" s="12" t="s">
        <v>213</v>
      </c>
      <c r="G119" s="12" t="s">
        <v>102</v>
      </c>
      <c r="H119" s="12" t="s">
        <v>87</v>
      </c>
      <c r="I119" s="12" t="s">
        <v>214</v>
      </c>
      <c r="J119" s="12" t="s">
        <v>85</v>
      </c>
      <c r="K119" s="12" t="s">
        <v>85</v>
      </c>
      <c r="L119" s="12" t="s">
        <v>81</v>
      </c>
      <c r="M119" s="12">
        <v>42842527</v>
      </c>
      <c r="N119" s="12">
        <v>45696376</v>
      </c>
      <c r="O119" s="17">
        <v>18955735</v>
      </c>
      <c r="P119" s="17">
        <v>18955735</v>
      </c>
      <c r="Q119" s="17">
        <v>26740641</v>
      </c>
      <c r="R119" s="19">
        <v>1623873</v>
      </c>
      <c r="S119" s="19">
        <v>2715313</v>
      </c>
      <c r="T119" s="17">
        <f t="shared" si="17"/>
        <v>2.2601353627279552</v>
      </c>
      <c r="U119" s="17">
        <f t="shared" si="14"/>
        <v>0.41481921892449414</v>
      </c>
      <c r="V119" s="17">
        <f t="shared" si="19"/>
        <v>0.59804265659244438</v>
      </c>
      <c r="W119" s="17">
        <v>13148680</v>
      </c>
      <c r="X119" s="17">
        <f t="shared" si="15"/>
        <v>6.0726779137418585E-2</v>
      </c>
      <c r="Y119" s="19">
        <f t="shared" si="16"/>
        <v>3.5536144047834339E-2</v>
      </c>
    </row>
    <row r="120" spans="1:25" x14ac:dyDescent="0.2">
      <c r="A120" s="22">
        <v>1543</v>
      </c>
      <c r="B120" s="12" t="s">
        <v>72</v>
      </c>
      <c r="C120" s="12" t="s">
        <v>73</v>
      </c>
      <c r="D120" s="12">
        <v>830074642</v>
      </c>
      <c r="E120" s="12" t="s">
        <v>74</v>
      </c>
      <c r="F120" s="12" t="s">
        <v>215</v>
      </c>
      <c r="G120" s="12" t="s">
        <v>102</v>
      </c>
      <c r="H120" s="12" t="s">
        <v>103</v>
      </c>
      <c r="I120" s="12" t="s">
        <v>216</v>
      </c>
      <c r="J120" s="12" t="s">
        <v>85</v>
      </c>
      <c r="K120" s="12" t="s">
        <v>85</v>
      </c>
      <c r="L120" s="12" t="s">
        <v>81</v>
      </c>
      <c r="M120" s="12">
        <v>29346572</v>
      </c>
      <c r="N120" s="12">
        <v>46625600</v>
      </c>
      <c r="O120" s="17">
        <v>18950064</v>
      </c>
      <c r="P120" s="17">
        <v>32156356</v>
      </c>
      <c r="Q120" s="17">
        <v>14469244</v>
      </c>
      <c r="R120" s="19">
        <v>2437440</v>
      </c>
      <c r="S120" s="19"/>
      <c r="T120" s="17">
        <f t="shared" si="17"/>
        <v>1.5486265376201367</v>
      </c>
      <c r="U120" s="17">
        <f t="shared" si="14"/>
        <v>0.68967168250917954</v>
      </c>
      <c r="V120" s="17"/>
      <c r="W120" s="17">
        <v>13148681</v>
      </c>
      <c r="X120" s="17">
        <f t="shared" si="15"/>
        <v>0.16845662427145469</v>
      </c>
      <c r="Y120" s="19">
        <f t="shared" si="16"/>
        <v>5.2276860780343846E-2</v>
      </c>
    </row>
    <row r="121" spans="1:25" x14ac:dyDescent="0.2">
      <c r="A121" s="22">
        <v>1551</v>
      </c>
      <c r="B121" s="12" t="s">
        <v>72</v>
      </c>
      <c r="C121" s="12" t="s">
        <v>73</v>
      </c>
      <c r="D121" s="12">
        <v>830076125</v>
      </c>
      <c r="E121" s="12" t="s">
        <v>74</v>
      </c>
      <c r="F121" s="12" t="s">
        <v>217</v>
      </c>
      <c r="G121" s="12" t="s">
        <v>102</v>
      </c>
      <c r="H121" s="12" t="s">
        <v>103</v>
      </c>
      <c r="I121" s="12" t="s">
        <v>218</v>
      </c>
      <c r="J121" s="12" t="s">
        <v>85</v>
      </c>
      <c r="K121" s="12" t="s">
        <v>85</v>
      </c>
      <c r="L121" s="12" t="s">
        <v>81</v>
      </c>
      <c r="M121" s="12">
        <v>145069981</v>
      </c>
      <c r="N121" s="12">
        <v>164064058</v>
      </c>
      <c r="O121" s="17">
        <v>48824640</v>
      </c>
      <c r="P121" s="17">
        <v>48824640</v>
      </c>
      <c r="Q121" s="17">
        <v>115239418</v>
      </c>
      <c r="R121" s="19">
        <v>49169628</v>
      </c>
      <c r="S121" s="19"/>
      <c r="T121" s="17">
        <f t="shared" si="17"/>
        <v>2.9712452769749045</v>
      </c>
      <c r="U121" s="17">
        <f t="shared" si="14"/>
        <v>0.29759497963898957</v>
      </c>
      <c r="V121" s="17"/>
      <c r="W121" s="17">
        <v>13148682</v>
      </c>
      <c r="X121" s="17">
        <f t="shared" si="15"/>
        <v>0.42667369250337589</v>
      </c>
      <c r="Y121" s="19">
        <f t="shared" si="16"/>
        <v>0.29969774367034124</v>
      </c>
    </row>
    <row r="122" spans="1:25" x14ac:dyDescent="0.2">
      <c r="A122" s="22">
        <v>1555</v>
      </c>
      <c r="B122" s="12" t="s">
        <v>72</v>
      </c>
      <c r="C122" s="12" t="s">
        <v>73</v>
      </c>
      <c r="D122" s="12">
        <v>830077389</v>
      </c>
      <c r="E122" s="12" t="s">
        <v>74</v>
      </c>
      <c r="F122" s="12" t="s">
        <v>219</v>
      </c>
      <c r="G122" s="12" t="s">
        <v>76</v>
      </c>
      <c r="H122" s="12" t="s">
        <v>87</v>
      </c>
      <c r="I122" s="12" t="s">
        <v>220</v>
      </c>
      <c r="J122" s="12" t="s">
        <v>85</v>
      </c>
      <c r="K122" s="12" t="s">
        <v>85</v>
      </c>
      <c r="L122" s="12" t="s">
        <v>81</v>
      </c>
      <c r="M122" s="12">
        <v>147265328</v>
      </c>
      <c r="N122" s="12">
        <v>176654899</v>
      </c>
      <c r="O122" s="17">
        <v>80494459</v>
      </c>
      <c r="P122" s="17">
        <v>118407237</v>
      </c>
      <c r="Q122" s="17">
        <v>58247662</v>
      </c>
      <c r="R122" s="19">
        <v>10001371</v>
      </c>
      <c r="S122" s="19"/>
      <c r="T122" s="17">
        <f t="shared" si="17"/>
        <v>1.8295088858228117</v>
      </c>
      <c r="U122" s="17">
        <f t="shared" si="14"/>
        <v>0.67027428998728189</v>
      </c>
      <c r="V122" s="17"/>
      <c r="W122" s="17">
        <v>13148683</v>
      </c>
      <c r="X122" s="17">
        <f t="shared" si="15"/>
        <v>0.17170424797479425</v>
      </c>
      <c r="Y122" s="19">
        <f t="shared" si="16"/>
        <v>5.6615305075688842E-2</v>
      </c>
    </row>
    <row r="123" spans="1:25" x14ac:dyDescent="0.2">
      <c r="A123" s="22">
        <v>1561</v>
      </c>
      <c r="B123" s="12" t="s">
        <v>72</v>
      </c>
      <c r="C123" s="12" t="s">
        <v>73</v>
      </c>
      <c r="D123" s="12">
        <v>830078644</v>
      </c>
      <c r="E123" s="12" t="s">
        <v>74</v>
      </c>
      <c r="F123" s="12" t="s">
        <v>221</v>
      </c>
      <c r="G123" s="12" t="s">
        <v>76</v>
      </c>
      <c r="H123" s="12" t="s">
        <v>77</v>
      </c>
      <c r="I123" s="12" t="s">
        <v>222</v>
      </c>
      <c r="J123" s="12" t="s">
        <v>97</v>
      </c>
      <c r="K123" s="12" t="s">
        <v>208</v>
      </c>
      <c r="L123" s="12" t="s">
        <v>81</v>
      </c>
      <c r="M123" s="12">
        <v>108435141</v>
      </c>
      <c r="N123" s="12">
        <v>150112529</v>
      </c>
      <c r="O123" s="17">
        <v>125715137</v>
      </c>
      <c r="P123" s="17">
        <v>125715137</v>
      </c>
      <c r="Q123" s="17">
        <v>24397392</v>
      </c>
      <c r="R123" s="19">
        <v>-9138795</v>
      </c>
      <c r="S123" s="19"/>
      <c r="T123" s="17">
        <f t="shared" si="17"/>
        <v>0.86254641714306846</v>
      </c>
      <c r="U123" s="17">
        <f t="shared" si="14"/>
        <v>0.83747264693675239</v>
      </c>
      <c r="V123" s="17"/>
      <c r="W123" s="17">
        <v>13148684</v>
      </c>
      <c r="X123" s="17">
        <f t="shared" si="15"/>
        <v>-0.37458081585113689</v>
      </c>
      <c r="Y123" s="19">
        <f t="shared" si="16"/>
        <v>-6.087962850855707E-2</v>
      </c>
    </row>
    <row r="124" spans="1:25" x14ac:dyDescent="0.2">
      <c r="A124" s="22">
        <v>1635</v>
      </c>
      <c r="B124" s="12" t="s">
        <v>72</v>
      </c>
      <c r="C124" s="12" t="s">
        <v>73</v>
      </c>
      <c r="D124" s="12">
        <v>830095169</v>
      </c>
      <c r="E124" s="12" t="s">
        <v>74</v>
      </c>
      <c r="F124" s="12" t="s">
        <v>223</v>
      </c>
      <c r="G124" s="12" t="s">
        <v>83</v>
      </c>
      <c r="H124" s="12" t="s">
        <v>103</v>
      </c>
      <c r="I124" s="12" t="s">
        <v>224</v>
      </c>
      <c r="J124" s="12" t="s">
        <v>97</v>
      </c>
      <c r="K124" s="12" t="s">
        <v>191</v>
      </c>
      <c r="L124" s="12" t="s">
        <v>81</v>
      </c>
      <c r="M124" s="12">
        <v>101896749</v>
      </c>
      <c r="N124" s="12">
        <v>120994419</v>
      </c>
      <c r="O124" s="17">
        <v>86121540</v>
      </c>
      <c r="P124" s="17">
        <v>87269530</v>
      </c>
      <c r="Q124" s="17">
        <v>33724889</v>
      </c>
      <c r="R124" s="19">
        <v>1376532</v>
      </c>
      <c r="S124" s="19">
        <v>1011986</v>
      </c>
      <c r="T124" s="17">
        <f t="shared" si="17"/>
        <v>1.183173791365087</v>
      </c>
      <c r="U124" s="17">
        <f t="shared" si="14"/>
        <v>0.72126905291391996</v>
      </c>
      <c r="V124" s="17">
        <f t="shared" si="19"/>
        <v>1.3602283035536065</v>
      </c>
      <c r="W124" s="17">
        <v>13148685</v>
      </c>
      <c r="X124" s="17">
        <f t="shared" si="15"/>
        <v>4.081650202021421E-2</v>
      </c>
      <c r="Y124" s="19">
        <f t="shared" si="16"/>
        <v>1.1376822264835208E-2</v>
      </c>
    </row>
    <row r="125" spans="1:25" x14ac:dyDescent="0.2">
      <c r="A125" s="22">
        <v>1651</v>
      </c>
      <c r="B125" s="12" t="s">
        <v>72</v>
      </c>
      <c r="C125" s="12" t="s">
        <v>73</v>
      </c>
      <c r="D125" s="12">
        <v>830096788</v>
      </c>
      <c r="E125" s="12" t="s">
        <v>74</v>
      </c>
      <c r="F125" s="12" t="s">
        <v>225</v>
      </c>
      <c r="G125" s="12" t="s">
        <v>83</v>
      </c>
      <c r="H125" s="12" t="s">
        <v>87</v>
      </c>
      <c r="I125" s="12" t="s">
        <v>226</v>
      </c>
      <c r="J125" s="12" t="s">
        <v>97</v>
      </c>
      <c r="K125" s="12" t="s">
        <v>191</v>
      </c>
      <c r="L125" s="12" t="s">
        <v>81</v>
      </c>
      <c r="M125" s="12">
        <v>28934486</v>
      </c>
      <c r="N125" s="12">
        <v>29137811</v>
      </c>
      <c r="O125" s="17">
        <v>2508126</v>
      </c>
      <c r="P125" s="17">
        <v>2508126</v>
      </c>
      <c r="Q125" s="17">
        <v>26629685</v>
      </c>
      <c r="R125" s="19">
        <v>9553717</v>
      </c>
      <c r="S125" s="19">
        <v>336971</v>
      </c>
      <c r="T125" s="17">
        <f t="shared" si="17"/>
        <v>11.536296820813627</v>
      </c>
      <c r="U125" s="17">
        <f t="shared" si="14"/>
        <v>8.6078051642245884E-2</v>
      </c>
      <c r="V125" s="17">
        <f t="shared" si="19"/>
        <v>28.351748370037779</v>
      </c>
      <c r="W125" s="17">
        <v>13148686</v>
      </c>
      <c r="X125" s="17">
        <f t="shared" si="15"/>
        <v>0.35876192301936732</v>
      </c>
      <c r="Y125" s="19">
        <f t="shared" si="16"/>
        <v>0.32788039568243477</v>
      </c>
    </row>
    <row r="126" spans="1:25" x14ac:dyDescent="0.2">
      <c r="A126" s="22">
        <v>1691</v>
      </c>
      <c r="B126" s="12" t="s">
        <v>72</v>
      </c>
      <c r="C126" s="12" t="s">
        <v>73</v>
      </c>
      <c r="D126" s="12">
        <v>830113035</v>
      </c>
      <c r="E126" s="12" t="s">
        <v>74</v>
      </c>
      <c r="F126" s="12" t="s">
        <v>227</v>
      </c>
      <c r="G126" s="12" t="s">
        <v>102</v>
      </c>
      <c r="H126" s="12" t="s">
        <v>103</v>
      </c>
      <c r="I126" s="12" t="s">
        <v>228</v>
      </c>
      <c r="J126" s="12" t="s">
        <v>85</v>
      </c>
      <c r="K126" s="12" t="s">
        <v>85</v>
      </c>
      <c r="L126" s="12" t="s">
        <v>81</v>
      </c>
      <c r="M126" s="12">
        <v>523948481</v>
      </c>
      <c r="N126" s="12">
        <v>544492924</v>
      </c>
      <c r="O126" s="17">
        <v>408719184</v>
      </c>
      <c r="P126" s="17">
        <v>413056163</v>
      </c>
      <c r="Q126" s="17">
        <v>131436761</v>
      </c>
      <c r="R126" s="19">
        <v>117350770</v>
      </c>
      <c r="S126" s="19">
        <v>43128216</v>
      </c>
      <c r="T126" s="17">
        <f t="shared" si="17"/>
        <v>1.2819277917720642</v>
      </c>
      <c r="U126" s="17">
        <f t="shared" si="14"/>
        <v>0.75860703563523257</v>
      </c>
      <c r="V126" s="17">
        <f t="shared" si="19"/>
        <v>2.7209743616568791</v>
      </c>
      <c r="W126" s="17">
        <v>13148687</v>
      </c>
      <c r="X126" s="17">
        <f t="shared" si="15"/>
        <v>0.89283065945302775</v>
      </c>
      <c r="Y126" s="19">
        <f t="shared" si="16"/>
        <v>0.21552303956111651</v>
      </c>
    </row>
    <row r="127" spans="1:25" x14ac:dyDescent="0.2">
      <c r="A127" s="22">
        <v>1731</v>
      </c>
      <c r="B127" s="12" t="s">
        <v>72</v>
      </c>
      <c r="C127" s="12" t="s">
        <v>73</v>
      </c>
      <c r="D127" s="12">
        <v>830123806</v>
      </c>
      <c r="E127" s="12" t="s">
        <v>74</v>
      </c>
      <c r="F127" s="12" t="s">
        <v>229</v>
      </c>
      <c r="G127" s="12" t="s">
        <v>102</v>
      </c>
      <c r="H127" s="12" t="s">
        <v>87</v>
      </c>
      <c r="I127" s="12" t="s">
        <v>230</v>
      </c>
      <c r="J127" s="12" t="s">
        <v>85</v>
      </c>
      <c r="K127" s="12" t="s">
        <v>85</v>
      </c>
      <c r="L127" s="12" t="s">
        <v>81</v>
      </c>
      <c r="M127" s="12">
        <v>67008505</v>
      </c>
      <c r="N127" s="12">
        <v>81040158</v>
      </c>
      <c r="O127" s="17">
        <v>65628844</v>
      </c>
      <c r="P127" s="17">
        <v>76739851</v>
      </c>
      <c r="Q127" s="17">
        <v>4300307</v>
      </c>
      <c r="R127" s="19">
        <v>-3819131</v>
      </c>
      <c r="S127" s="19"/>
      <c r="T127" s="17">
        <f t="shared" si="17"/>
        <v>1.0210221743354186</v>
      </c>
      <c r="U127" s="17">
        <f t="shared" si="14"/>
        <v>0.9469360980268573</v>
      </c>
      <c r="V127" s="17"/>
      <c r="W127" s="17">
        <v>13148688</v>
      </c>
      <c r="X127" s="17">
        <f t="shared" si="15"/>
        <v>-0.88810659331996533</v>
      </c>
      <c r="Y127" s="19">
        <f t="shared" si="16"/>
        <v>-4.7126401209632393E-2</v>
      </c>
    </row>
    <row r="128" spans="1:25" x14ac:dyDescent="0.2">
      <c r="A128" s="22">
        <v>1863</v>
      </c>
      <c r="B128" s="12" t="s">
        <v>72</v>
      </c>
      <c r="C128" s="12" t="s">
        <v>73</v>
      </c>
      <c r="D128" s="12">
        <v>860000315</v>
      </c>
      <c r="E128" s="12" t="s">
        <v>74</v>
      </c>
      <c r="F128" s="12" t="s">
        <v>231</v>
      </c>
      <c r="G128" s="12" t="s">
        <v>76</v>
      </c>
      <c r="H128" s="12" t="s">
        <v>103</v>
      </c>
      <c r="I128" s="12" t="s">
        <v>232</v>
      </c>
      <c r="J128" s="12" t="s">
        <v>97</v>
      </c>
      <c r="K128" s="12" t="s">
        <v>233</v>
      </c>
      <c r="L128" s="12" t="s">
        <v>81</v>
      </c>
      <c r="M128" s="12">
        <v>6305473</v>
      </c>
      <c r="N128" s="12">
        <v>7767344</v>
      </c>
      <c r="O128" s="17">
        <v>1884446</v>
      </c>
      <c r="P128" s="17">
        <v>17494981</v>
      </c>
      <c r="Q128" s="17">
        <v>-9727637</v>
      </c>
      <c r="R128" s="19">
        <v>-1243664</v>
      </c>
      <c r="S128" s="19">
        <v>148903</v>
      </c>
      <c r="T128" s="17">
        <f t="shared" si="17"/>
        <v>3.3460619195243591</v>
      </c>
      <c r="U128" s="17">
        <f t="shared" si="14"/>
        <v>2.2523762305364614</v>
      </c>
      <c r="V128" s="17">
        <f t="shared" si="19"/>
        <v>-8.3521755773893069</v>
      </c>
      <c r="W128" s="17">
        <v>13148689</v>
      </c>
      <c r="X128" s="17">
        <f t="shared" si="15"/>
        <v>0.12784852066334301</v>
      </c>
      <c r="Y128" s="19">
        <f t="shared" si="16"/>
        <v>-0.16011444838802041</v>
      </c>
    </row>
    <row r="129" spans="1:25" x14ac:dyDescent="0.2">
      <c r="A129" s="22">
        <v>1869</v>
      </c>
      <c r="B129" s="12" t="s">
        <v>72</v>
      </c>
      <c r="C129" s="12" t="s">
        <v>73</v>
      </c>
      <c r="D129" s="12">
        <v>860000580</v>
      </c>
      <c r="E129" s="12" t="s">
        <v>74</v>
      </c>
      <c r="F129" s="12" t="s">
        <v>234</v>
      </c>
      <c r="G129" s="12" t="s">
        <v>102</v>
      </c>
      <c r="H129" s="12" t="s">
        <v>103</v>
      </c>
      <c r="I129" s="12" t="s">
        <v>235</v>
      </c>
      <c r="J129" s="12" t="s">
        <v>85</v>
      </c>
      <c r="K129" s="12" t="s">
        <v>85</v>
      </c>
      <c r="L129" s="12" t="s">
        <v>81</v>
      </c>
      <c r="M129" s="12">
        <v>241504505</v>
      </c>
      <c r="N129" s="12">
        <v>268793551</v>
      </c>
      <c r="O129" s="17">
        <v>61405781</v>
      </c>
      <c r="P129" s="17">
        <v>70493581</v>
      </c>
      <c r="Q129" s="17">
        <v>198299970</v>
      </c>
      <c r="R129" s="19">
        <v>21400614</v>
      </c>
      <c r="S129" s="19">
        <v>5424780</v>
      </c>
      <c r="T129" s="17">
        <f t="shared" si="17"/>
        <v>3.9329278297103656</v>
      </c>
      <c r="U129" s="17">
        <f t="shared" ref="U129:U192" si="20">P129/N129</f>
        <v>0.26225919758022764</v>
      </c>
      <c r="V129" s="17">
        <f t="shared" si="19"/>
        <v>3.9449736210500701</v>
      </c>
      <c r="W129" s="17">
        <v>13148690</v>
      </c>
      <c r="X129" s="17">
        <f t="shared" ref="X129:X192" si="21">R129/Q129</f>
        <v>0.10792040967025865</v>
      </c>
      <c r="Y129" s="19">
        <f t="shared" ref="Y129:Y192" si="22">R129/N129</f>
        <v>7.9617289627607168E-2</v>
      </c>
    </row>
    <row r="130" spans="1:25" x14ac:dyDescent="0.2">
      <c r="A130" s="22">
        <v>1875</v>
      </c>
      <c r="B130" s="12" t="s">
        <v>72</v>
      </c>
      <c r="C130" s="12" t="s">
        <v>73</v>
      </c>
      <c r="D130" s="12">
        <v>860000753</v>
      </c>
      <c r="E130" s="12" t="s">
        <v>74</v>
      </c>
      <c r="F130" s="12" t="s">
        <v>236</v>
      </c>
      <c r="G130" s="12" t="s">
        <v>102</v>
      </c>
      <c r="H130" s="12" t="s">
        <v>103</v>
      </c>
      <c r="I130" s="12" t="s">
        <v>237</v>
      </c>
      <c r="J130" s="12" t="s">
        <v>85</v>
      </c>
      <c r="K130" s="12" t="s">
        <v>85</v>
      </c>
      <c r="L130" s="12" t="s">
        <v>81</v>
      </c>
      <c r="M130" s="12">
        <v>748307380</v>
      </c>
      <c r="N130" s="12">
        <v>878787988</v>
      </c>
      <c r="O130" s="17">
        <v>739299809</v>
      </c>
      <c r="P130" s="17">
        <v>752967574</v>
      </c>
      <c r="Q130" s="17">
        <v>125820414</v>
      </c>
      <c r="R130" s="19">
        <v>2509901</v>
      </c>
      <c r="S130" s="19"/>
      <c r="T130" s="17">
        <f t="shared" ref="T130:T193" si="23">M130/O130</f>
        <v>1.0121839217193684</v>
      </c>
      <c r="U130" s="17">
        <f t="shared" si="20"/>
        <v>0.85682506393111968</v>
      </c>
      <c r="V130" s="17"/>
      <c r="W130" s="17">
        <v>13148691</v>
      </c>
      <c r="X130" s="17">
        <f t="shared" si="21"/>
        <v>1.9948281206577496E-2</v>
      </c>
      <c r="Y130" s="19">
        <f t="shared" si="22"/>
        <v>2.8560938864357803E-3</v>
      </c>
    </row>
    <row r="131" spans="1:25" x14ac:dyDescent="0.2">
      <c r="A131" s="22">
        <v>1879</v>
      </c>
      <c r="B131" s="12" t="s">
        <v>72</v>
      </c>
      <c r="C131" s="12" t="s">
        <v>73</v>
      </c>
      <c r="D131" s="12">
        <v>860000896</v>
      </c>
      <c r="E131" s="12" t="s">
        <v>74</v>
      </c>
      <c r="F131" s="12" t="s">
        <v>238</v>
      </c>
      <c r="G131" s="12" t="s">
        <v>83</v>
      </c>
      <c r="H131" s="12" t="s">
        <v>87</v>
      </c>
      <c r="I131" s="12" t="s">
        <v>239</v>
      </c>
      <c r="J131" s="12" t="s">
        <v>97</v>
      </c>
      <c r="K131" s="12" t="s">
        <v>191</v>
      </c>
      <c r="L131" s="12" t="s">
        <v>81</v>
      </c>
      <c r="M131" s="12">
        <v>153150215</v>
      </c>
      <c r="N131" s="12">
        <v>321358147</v>
      </c>
      <c r="O131" s="17">
        <v>124012328</v>
      </c>
      <c r="P131" s="17">
        <v>141964642</v>
      </c>
      <c r="Q131" s="17">
        <v>179393505</v>
      </c>
      <c r="R131" s="19">
        <v>115436069</v>
      </c>
      <c r="S131" s="19"/>
      <c r="T131" s="17">
        <f t="shared" si="23"/>
        <v>1.2349596001455598</v>
      </c>
      <c r="U131" s="17">
        <f t="shared" si="20"/>
        <v>0.44176456494193067</v>
      </c>
      <c r="V131" s="17"/>
      <c r="W131" s="17">
        <v>13148692</v>
      </c>
      <c r="X131" s="17">
        <f t="shared" si="21"/>
        <v>0.64347964548660774</v>
      </c>
      <c r="Y131" s="19">
        <f t="shared" si="22"/>
        <v>0.3592131398492287</v>
      </c>
    </row>
    <row r="132" spans="1:25" x14ac:dyDescent="0.2">
      <c r="A132" s="22">
        <v>1895</v>
      </c>
      <c r="B132" s="12" t="s">
        <v>72</v>
      </c>
      <c r="C132" s="12" t="s">
        <v>73</v>
      </c>
      <c r="D132" s="12">
        <v>860001711</v>
      </c>
      <c r="E132" s="12" t="s">
        <v>74</v>
      </c>
      <c r="F132" s="12" t="s">
        <v>240</v>
      </c>
      <c r="G132" s="12" t="s">
        <v>76</v>
      </c>
      <c r="H132" s="12" t="s">
        <v>87</v>
      </c>
      <c r="I132" s="12" t="s">
        <v>241</v>
      </c>
      <c r="J132" s="12" t="s">
        <v>97</v>
      </c>
      <c r="K132" s="12" t="s">
        <v>191</v>
      </c>
      <c r="L132" s="12" t="s">
        <v>81</v>
      </c>
      <c r="M132" s="12">
        <v>23199128</v>
      </c>
      <c r="N132" s="12">
        <v>24374408</v>
      </c>
      <c r="O132" s="17">
        <v>5748408</v>
      </c>
      <c r="P132" s="17">
        <v>8201772</v>
      </c>
      <c r="Q132" s="17">
        <v>16172636</v>
      </c>
      <c r="R132" s="19">
        <v>4292832</v>
      </c>
      <c r="S132" s="19">
        <v>1580454</v>
      </c>
      <c r="T132" s="17">
        <f t="shared" si="23"/>
        <v>4.0357483324078594</v>
      </c>
      <c r="U132" s="17">
        <f t="shared" si="20"/>
        <v>0.33649112626653332</v>
      </c>
      <c r="V132" s="17">
        <f t="shared" si="19"/>
        <v>2.7162018002422088</v>
      </c>
      <c r="W132" s="17">
        <v>13148693</v>
      </c>
      <c r="X132" s="17">
        <f t="shared" si="21"/>
        <v>0.26543799044262173</v>
      </c>
      <c r="Y132" s="19">
        <f t="shared" si="22"/>
        <v>0.17612046208465862</v>
      </c>
    </row>
    <row r="133" spans="1:25" x14ac:dyDescent="0.2">
      <c r="A133" s="22">
        <v>1913</v>
      </c>
      <c r="B133" s="12" t="s">
        <v>72</v>
      </c>
      <c r="C133" s="12" t="s">
        <v>73</v>
      </c>
      <c r="D133" s="12">
        <v>860001999</v>
      </c>
      <c r="E133" s="12" t="s">
        <v>74</v>
      </c>
      <c r="F133" s="12" t="s">
        <v>242</v>
      </c>
      <c r="G133" s="12" t="s">
        <v>83</v>
      </c>
      <c r="H133" s="12" t="s">
        <v>87</v>
      </c>
      <c r="I133" s="12" t="s">
        <v>243</v>
      </c>
      <c r="J133" s="12" t="s">
        <v>97</v>
      </c>
      <c r="K133" s="12" t="s">
        <v>191</v>
      </c>
      <c r="L133" s="12" t="s">
        <v>81</v>
      </c>
      <c r="M133" s="12">
        <v>217956902</v>
      </c>
      <c r="N133" s="12">
        <v>268739115</v>
      </c>
      <c r="O133" s="17">
        <v>63703307</v>
      </c>
      <c r="P133" s="17">
        <v>87234473</v>
      </c>
      <c r="Q133" s="17">
        <v>181504642</v>
      </c>
      <c r="R133" s="19">
        <v>59475049</v>
      </c>
      <c r="S133" s="19">
        <v>695171</v>
      </c>
      <c r="T133" s="17">
        <f t="shared" si="23"/>
        <v>3.4214377912908036</v>
      </c>
      <c r="U133" s="17">
        <f t="shared" si="20"/>
        <v>0.32460653522655236</v>
      </c>
      <c r="V133" s="17">
        <f t="shared" si="19"/>
        <v>85.554559957190392</v>
      </c>
      <c r="W133" s="17">
        <v>13148694</v>
      </c>
      <c r="X133" s="17">
        <f t="shared" si="21"/>
        <v>0.32767783977668186</v>
      </c>
      <c r="Y133" s="19">
        <f t="shared" si="22"/>
        <v>0.2213114715362518</v>
      </c>
    </row>
    <row r="134" spans="1:25" x14ac:dyDescent="0.2">
      <c r="A134" s="22">
        <v>1927</v>
      </c>
      <c r="B134" s="12" t="s">
        <v>72</v>
      </c>
      <c r="C134" s="12" t="s">
        <v>73</v>
      </c>
      <c r="D134" s="12">
        <v>860002392</v>
      </c>
      <c r="E134" s="12" t="s">
        <v>74</v>
      </c>
      <c r="F134" s="12" t="s">
        <v>244</v>
      </c>
      <c r="G134" s="12" t="s">
        <v>102</v>
      </c>
      <c r="H134" s="12" t="s">
        <v>87</v>
      </c>
      <c r="I134" s="12" t="s">
        <v>245</v>
      </c>
      <c r="J134" s="12" t="s">
        <v>85</v>
      </c>
      <c r="K134" s="12" t="s">
        <v>85</v>
      </c>
      <c r="L134" s="12" t="s">
        <v>81</v>
      </c>
      <c r="M134" s="12">
        <v>715156070</v>
      </c>
      <c r="N134" s="12">
        <v>783673816</v>
      </c>
      <c r="O134" s="17">
        <v>423136717</v>
      </c>
      <c r="P134" s="17">
        <v>443167393</v>
      </c>
      <c r="Q134" s="17">
        <v>340506423</v>
      </c>
      <c r="R134" s="19">
        <v>47842100</v>
      </c>
      <c r="S134" s="19">
        <v>3217537</v>
      </c>
      <c r="T134" s="17">
        <f t="shared" si="23"/>
        <v>1.6901300248070885</v>
      </c>
      <c r="U134" s="17">
        <f t="shared" si="20"/>
        <v>0.56549980866018879</v>
      </c>
      <c r="V134" s="17">
        <f t="shared" si="19"/>
        <v>14.86916855967779</v>
      </c>
      <c r="W134" s="17">
        <v>13148695</v>
      </c>
      <c r="X134" s="17">
        <f t="shared" si="21"/>
        <v>0.14050278282122156</v>
      </c>
      <c r="Y134" s="19">
        <f t="shared" si="22"/>
        <v>6.1048486019596705E-2</v>
      </c>
    </row>
    <row r="135" spans="1:25" x14ac:dyDescent="0.2">
      <c r="A135" s="22">
        <v>1931</v>
      </c>
      <c r="B135" s="12" t="s">
        <v>72</v>
      </c>
      <c r="C135" s="12" t="s">
        <v>73</v>
      </c>
      <c r="D135" s="12">
        <v>860002428</v>
      </c>
      <c r="E135" s="12" t="s">
        <v>74</v>
      </c>
      <c r="F135" s="12" t="s">
        <v>246</v>
      </c>
      <c r="G135" s="12" t="s">
        <v>102</v>
      </c>
      <c r="H135" s="12" t="s">
        <v>103</v>
      </c>
      <c r="I135" s="12" t="s">
        <v>247</v>
      </c>
      <c r="J135" s="12" t="s">
        <v>85</v>
      </c>
      <c r="K135" s="12" t="s">
        <v>85</v>
      </c>
      <c r="L135" s="12" t="s">
        <v>81</v>
      </c>
      <c r="M135" s="12">
        <v>334500619</v>
      </c>
      <c r="N135" s="12">
        <v>352645266</v>
      </c>
      <c r="O135" s="17">
        <v>193180458</v>
      </c>
      <c r="P135" s="17">
        <v>193180458</v>
      </c>
      <c r="Q135" s="17">
        <v>159464808</v>
      </c>
      <c r="R135" s="19">
        <v>30202515</v>
      </c>
      <c r="S135" s="19">
        <v>694384</v>
      </c>
      <c r="T135" s="17">
        <f t="shared" si="23"/>
        <v>1.7315448077051354</v>
      </c>
      <c r="U135" s="17">
        <f t="shared" si="20"/>
        <v>0.5478039169254012</v>
      </c>
      <c r="V135" s="17">
        <f t="shared" si="19"/>
        <v>43.495407440263598</v>
      </c>
      <c r="W135" s="17">
        <v>13148696</v>
      </c>
      <c r="X135" s="17">
        <f t="shared" si="21"/>
        <v>0.18939924977051989</v>
      </c>
      <c r="Y135" s="19">
        <f t="shared" si="22"/>
        <v>8.564559888349671E-2</v>
      </c>
    </row>
    <row r="136" spans="1:25" x14ac:dyDescent="0.2">
      <c r="A136" s="22">
        <v>1941</v>
      </c>
      <c r="B136" s="12" t="s">
        <v>72</v>
      </c>
      <c r="C136" s="12" t="s">
        <v>73</v>
      </c>
      <c r="D136" s="12">
        <v>860002518</v>
      </c>
      <c r="E136" s="12" t="s">
        <v>74</v>
      </c>
      <c r="F136" s="12" t="s">
        <v>248</v>
      </c>
      <c r="G136" s="12" t="s">
        <v>102</v>
      </c>
      <c r="H136" s="12" t="s">
        <v>77</v>
      </c>
      <c r="I136" s="12" t="s">
        <v>249</v>
      </c>
      <c r="J136" s="12" t="s">
        <v>85</v>
      </c>
      <c r="K136" s="12" t="s">
        <v>85</v>
      </c>
      <c r="L136" s="12" t="s">
        <v>81</v>
      </c>
      <c r="M136" s="12">
        <v>550563102</v>
      </c>
      <c r="N136" s="12">
        <v>1291756608</v>
      </c>
      <c r="O136" s="17">
        <v>598118275</v>
      </c>
      <c r="P136" s="17">
        <v>751489833</v>
      </c>
      <c r="Q136" s="17">
        <v>540266775</v>
      </c>
      <c r="R136" s="19">
        <v>200617159</v>
      </c>
      <c r="S136" s="19"/>
      <c r="T136" s="17">
        <f t="shared" si="23"/>
        <v>0.92049202475881542</v>
      </c>
      <c r="U136" s="17">
        <f t="shared" si="20"/>
        <v>0.58175807140906843</v>
      </c>
      <c r="V136" s="17"/>
      <c r="W136" s="17">
        <v>13148697</v>
      </c>
      <c r="X136" s="17">
        <f t="shared" si="21"/>
        <v>0.37132981016646821</v>
      </c>
      <c r="Y136" s="19">
        <f t="shared" si="22"/>
        <v>0.15530569594732818</v>
      </c>
    </row>
    <row r="137" spans="1:25" x14ac:dyDescent="0.2">
      <c r="A137" s="22">
        <v>1945</v>
      </c>
      <c r="B137" s="12" t="s">
        <v>72</v>
      </c>
      <c r="C137" s="12" t="s">
        <v>73</v>
      </c>
      <c r="D137" s="12">
        <v>860002538</v>
      </c>
      <c r="E137" s="12" t="s">
        <v>74</v>
      </c>
      <c r="F137" s="12" t="s">
        <v>250</v>
      </c>
      <c r="G137" s="12" t="s">
        <v>102</v>
      </c>
      <c r="H137" s="12" t="s">
        <v>103</v>
      </c>
      <c r="I137" s="12" t="s">
        <v>251</v>
      </c>
      <c r="J137" s="12" t="s">
        <v>85</v>
      </c>
      <c r="K137" s="12" t="s">
        <v>85</v>
      </c>
      <c r="L137" s="12" t="s">
        <v>81</v>
      </c>
      <c r="M137" s="12">
        <v>426201038</v>
      </c>
      <c r="N137" s="12">
        <v>539483822</v>
      </c>
      <c r="O137" s="17">
        <v>325433413</v>
      </c>
      <c r="P137" s="17">
        <v>331377108</v>
      </c>
      <c r="Q137" s="17">
        <v>208106714</v>
      </c>
      <c r="R137" s="19">
        <v>104464215</v>
      </c>
      <c r="S137" s="19">
        <v>0</v>
      </c>
      <c r="T137" s="17">
        <f t="shared" si="23"/>
        <v>1.3096412998010134</v>
      </c>
      <c r="U137" s="17">
        <f t="shared" si="20"/>
        <v>0.61424846211607065</v>
      </c>
      <c r="V137" s="17"/>
      <c r="W137" s="17">
        <v>13148698</v>
      </c>
      <c r="X137" s="17">
        <f t="shared" si="21"/>
        <v>0.50197426595280348</v>
      </c>
      <c r="Y137" s="19">
        <f t="shared" si="22"/>
        <v>0.19363734506945049</v>
      </c>
    </row>
    <row r="138" spans="1:25" x14ac:dyDescent="0.2">
      <c r="A138" s="22">
        <v>1953</v>
      </c>
      <c r="B138" s="12" t="s">
        <v>72</v>
      </c>
      <c r="C138" s="12" t="s">
        <v>73</v>
      </c>
      <c r="D138" s="12">
        <v>860002693</v>
      </c>
      <c r="E138" s="12" t="s">
        <v>74</v>
      </c>
      <c r="F138" s="12" t="s">
        <v>252</v>
      </c>
      <c r="G138" s="12" t="s">
        <v>76</v>
      </c>
      <c r="H138" s="12" t="s">
        <v>103</v>
      </c>
      <c r="I138" s="12" t="s">
        <v>253</v>
      </c>
      <c r="J138" s="12" t="s">
        <v>85</v>
      </c>
      <c r="K138" s="12" t="s">
        <v>85</v>
      </c>
      <c r="L138" s="12" t="s">
        <v>81</v>
      </c>
      <c r="M138" s="12">
        <v>245067225</v>
      </c>
      <c r="N138" s="12">
        <v>313716627</v>
      </c>
      <c r="O138" s="17">
        <v>147210906</v>
      </c>
      <c r="P138" s="17">
        <v>149958352</v>
      </c>
      <c r="Q138" s="17">
        <v>163758275</v>
      </c>
      <c r="R138" s="19">
        <v>39422689</v>
      </c>
      <c r="S138" s="19">
        <v>1122732</v>
      </c>
      <c r="T138" s="17">
        <f t="shared" si="23"/>
        <v>1.6647355257768741</v>
      </c>
      <c r="U138" s="17">
        <f t="shared" si="20"/>
        <v>0.47800575134960888</v>
      </c>
      <c r="V138" s="17">
        <f t="shared" si="19"/>
        <v>35.113178389856174</v>
      </c>
      <c r="W138" s="17">
        <v>13148699</v>
      </c>
      <c r="X138" s="17">
        <f t="shared" si="21"/>
        <v>0.24073708030937674</v>
      </c>
      <c r="Y138" s="19">
        <f t="shared" si="22"/>
        <v>0.12566337135838196</v>
      </c>
    </row>
    <row r="139" spans="1:25" x14ac:dyDescent="0.2">
      <c r="A139" s="22">
        <v>1955</v>
      </c>
      <c r="B139" s="12" t="s">
        <v>72</v>
      </c>
      <c r="C139" s="12" t="s">
        <v>73</v>
      </c>
      <c r="D139" s="12">
        <v>860003216</v>
      </c>
      <c r="E139" s="12" t="s">
        <v>74</v>
      </c>
      <c r="F139" s="12" t="s">
        <v>254</v>
      </c>
      <c r="G139" s="12" t="s">
        <v>102</v>
      </c>
      <c r="H139" s="12" t="s">
        <v>103</v>
      </c>
      <c r="I139" s="12" t="s">
        <v>255</v>
      </c>
      <c r="J139" s="12" t="s">
        <v>85</v>
      </c>
      <c r="K139" s="12" t="s">
        <v>85</v>
      </c>
      <c r="L139" s="12" t="s">
        <v>81</v>
      </c>
      <c r="M139" s="12">
        <v>748135190</v>
      </c>
      <c r="N139" s="12">
        <v>1027995795</v>
      </c>
      <c r="O139" s="17">
        <v>512955975</v>
      </c>
      <c r="P139" s="17">
        <v>546598016</v>
      </c>
      <c r="Q139" s="17">
        <v>481397779</v>
      </c>
      <c r="R139" s="19">
        <v>17346551</v>
      </c>
      <c r="S139" s="19"/>
      <c r="T139" s="17">
        <f t="shared" si="23"/>
        <v>1.4584783616176806</v>
      </c>
      <c r="U139" s="17">
        <f t="shared" si="20"/>
        <v>0.53171230724732688</v>
      </c>
      <c r="V139" s="17"/>
      <c r="W139" s="17">
        <v>13148700</v>
      </c>
      <c r="X139" s="17">
        <f t="shared" si="21"/>
        <v>3.6033716308441884E-2</v>
      </c>
      <c r="Y139" s="19">
        <f t="shared" si="22"/>
        <v>1.6874145871384621E-2</v>
      </c>
    </row>
    <row r="140" spans="1:25" x14ac:dyDescent="0.2">
      <c r="A140" s="22">
        <v>1971</v>
      </c>
      <c r="B140" s="12" t="s">
        <v>72</v>
      </c>
      <c r="C140" s="12" t="s">
        <v>73</v>
      </c>
      <c r="D140" s="12">
        <v>860005062</v>
      </c>
      <c r="E140" s="12" t="s">
        <v>74</v>
      </c>
      <c r="F140" s="12" t="s">
        <v>256</v>
      </c>
      <c r="G140" s="12" t="s">
        <v>83</v>
      </c>
      <c r="H140" s="12" t="s">
        <v>103</v>
      </c>
      <c r="I140" s="12" t="s">
        <v>257</v>
      </c>
      <c r="J140" s="12" t="s">
        <v>148</v>
      </c>
      <c r="K140" s="12" t="s">
        <v>149</v>
      </c>
      <c r="L140" s="12" t="s">
        <v>81</v>
      </c>
      <c r="M140" s="12">
        <v>72222029</v>
      </c>
      <c r="N140" s="12">
        <v>387156497</v>
      </c>
      <c r="O140" s="17">
        <v>34974834</v>
      </c>
      <c r="P140" s="17">
        <v>216292335</v>
      </c>
      <c r="Q140" s="17">
        <v>170864162</v>
      </c>
      <c r="R140" s="19">
        <v>-581734</v>
      </c>
      <c r="S140" s="19">
        <v>8892199</v>
      </c>
      <c r="T140" s="17">
        <f t="shared" si="23"/>
        <v>2.0649713162326946</v>
      </c>
      <c r="U140" s="17">
        <f t="shared" si="20"/>
        <v>0.55866900510777173</v>
      </c>
      <c r="V140" s="17">
        <f t="shared" si="19"/>
        <v>-6.5420713144184017E-2</v>
      </c>
      <c r="W140" s="17">
        <v>13148701</v>
      </c>
      <c r="X140" s="17">
        <f t="shared" si="21"/>
        <v>-3.4046577889165546E-3</v>
      </c>
      <c r="Y140" s="19">
        <f t="shared" si="22"/>
        <v>-1.5025810092501172E-3</v>
      </c>
    </row>
    <row r="141" spans="1:25" x14ac:dyDescent="0.2">
      <c r="A141" s="22">
        <v>1975</v>
      </c>
      <c r="B141" s="12" t="s">
        <v>72</v>
      </c>
      <c r="C141" s="12" t="s">
        <v>73</v>
      </c>
      <c r="D141" s="12">
        <v>860005114</v>
      </c>
      <c r="E141" s="12" t="s">
        <v>74</v>
      </c>
      <c r="F141" s="12" t="s">
        <v>258</v>
      </c>
      <c r="G141" s="12" t="s">
        <v>92</v>
      </c>
      <c r="H141" s="12" t="s">
        <v>103</v>
      </c>
      <c r="I141" s="12" t="s">
        <v>259</v>
      </c>
      <c r="J141" s="12" t="s">
        <v>85</v>
      </c>
      <c r="K141" s="12" t="s">
        <v>85</v>
      </c>
      <c r="L141" s="12" t="s">
        <v>81</v>
      </c>
      <c r="M141" s="12">
        <v>252159020</v>
      </c>
      <c r="N141" s="12">
        <v>477192932</v>
      </c>
      <c r="O141" s="17">
        <v>161139649</v>
      </c>
      <c r="P141" s="17">
        <v>181133237</v>
      </c>
      <c r="Q141" s="17">
        <v>296059695</v>
      </c>
      <c r="R141" s="19">
        <v>90902002</v>
      </c>
      <c r="S141" s="19">
        <v>11407168</v>
      </c>
      <c r="T141" s="17">
        <f t="shared" si="23"/>
        <v>1.5648477675410599</v>
      </c>
      <c r="U141" s="17">
        <f t="shared" si="20"/>
        <v>0.37958072061302034</v>
      </c>
      <c r="V141" s="17">
        <f t="shared" si="19"/>
        <v>7.9688492358488974</v>
      </c>
      <c r="W141" s="17">
        <v>13148702</v>
      </c>
      <c r="X141" s="17">
        <f t="shared" si="21"/>
        <v>0.30703943675953593</v>
      </c>
      <c r="Y141" s="19">
        <f t="shared" si="22"/>
        <v>0.19049318609773541</v>
      </c>
    </row>
    <row r="142" spans="1:25" x14ac:dyDescent="0.2">
      <c r="A142" s="22">
        <v>1981</v>
      </c>
      <c r="B142" s="12" t="s">
        <v>72</v>
      </c>
      <c r="C142" s="12" t="s">
        <v>73</v>
      </c>
      <c r="D142" s="12">
        <v>860005396</v>
      </c>
      <c r="E142" s="12" t="s">
        <v>74</v>
      </c>
      <c r="F142" s="12" t="s">
        <v>260</v>
      </c>
      <c r="G142" s="12" t="s">
        <v>76</v>
      </c>
      <c r="H142" s="12" t="s">
        <v>87</v>
      </c>
      <c r="I142" s="12" t="s">
        <v>261</v>
      </c>
      <c r="J142" s="12" t="s">
        <v>85</v>
      </c>
      <c r="K142" s="12" t="s">
        <v>85</v>
      </c>
      <c r="L142" s="12" t="s">
        <v>81</v>
      </c>
      <c r="M142" s="12">
        <v>78131907</v>
      </c>
      <c r="N142" s="12">
        <v>89785666</v>
      </c>
      <c r="O142" s="17">
        <v>30222805</v>
      </c>
      <c r="P142" s="17">
        <v>42204773</v>
      </c>
      <c r="Q142" s="17">
        <v>47580893</v>
      </c>
      <c r="R142" s="19">
        <v>3553398</v>
      </c>
      <c r="S142" s="19">
        <v>5035934</v>
      </c>
      <c r="T142" s="17">
        <f t="shared" si="23"/>
        <v>2.5851970722108684</v>
      </c>
      <c r="U142" s="17">
        <f t="shared" si="20"/>
        <v>0.47006136814756155</v>
      </c>
      <c r="V142" s="17">
        <f t="shared" si="19"/>
        <v>0.70560853259792522</v>
      </c>
      <c r="W142" s="17">
        <v>13148703</v>
      </c>
      <c r="X142" s="17">
        <f t="shared" si="21"/>
        <v>7.4681196084318974E-2</v>
      </c>
      <c r="Y142" s="19">
        <f t="shared" si="22"/>
        <v>3.9576450878027677E-2</v>
      </c>
    </row>
    <row r="143" spans="1:25" x14ac:dyDescent="0.2">
      <c r="A143" s="22">
        <v>1987</v>
      </c>
      <c r="B143" s="12" t="s">
        <v>72</v>
      </c>
      <c r="C143" s="12" t="s">
        <v>73</v>
      </c>
      <c r="D143" s="12">
        <v>860006853</v>
      </c>
      <c r="E143" s="12" t="s">
        <v>74</v>
      </c>
      <c r="F143" s="12" t="s">
        <v>262</v>
      </c>
      <c r="G143" s="12" t="s">
        <v>83</v>
      </c>
      <c r="H143" s="12" t="s">
        <v>87</v>
      </c>
      <c r="I143" s="12" t="s">
        <v>263</v>
      </c>
      <c r="J143" s="12" t="s">
        <v>85</v>
      </c>
      <c r="K143" s="12" t="s">
        <v>85</v>
      </c>
      <c r="L143" s="12" t="s">
        <v>81</v>
      </c>
      <c r="M143" s="12">
        <v>176753271</v>
      </c>
      <c r="N143" s="12">
        <v>293501657</v>
      </c>
      <c r="O143" s="17">
        <v>101893915</v>
      </c>
      <c r="P143" s="17">
        <v>127994408</v>
      </c>
      <c r="Q143" s="17">
        <v>165507249</v>
      </c>
      <c r="R143" s="19">
        <v>17845929</v>
      </c>
      <c r="S143" s="19">
        <v>767845</v>
      </c>
      <c r="T143" s="17">
        <f t="shared" si="23"/>
        <v>1.7346793574474</v>
      </c>
      <c r="U143" s="17">
        <f t="shared" si="20"/>
        <v>0.43609432842145762</v>
      </c>
      <c r="V143" s="17">
        <f t="shared" si="19"/>
        <v>23.241577401689142</v>
      </c>
      <c r="W143" s="17">
        <v>13148704</v>
      </c>
      <c r="X143" s="17">
        <f t="shared" si="21"/>
        <v>0.10782566387771934</v>
      </c>
      <c r="Y143" s="19">
        <f t="shared" si="22"/>
        <v>6.0803503402367502E-2</v>
      </c>
    </row>
    <row r="144" spans="1:25" x14ac:dyDescent="0.2">
      <c r="A144" s="22">
        <v>1989</v>
      </c>
      <c r="B144" s="12" t="s">
        <v>72</v>
      </c>
      <c r="C144" s="12" t="s">
        <v>73</v>
      </c>
      <c r="D144" s="12">
        <v>860006965</v>
      </c>
      <c r="E144" s="12" t="s">
        <v>74</v>
      </c>
      <c r="F144" s="12" t="s">
        <v>264</v>
      </c>
      <c r="G144" s="12" t="s">
        <v>83</v>
      </c>
      <c r="H144" s="12" t="s">
        <v>87</v>
      </c>
      <c r="I144" s="12" t="s">
        <v>265</v>
      </c>
      <c r="J144" s="12" t="s">
        <v>97</v>
      </c>
      <c r="K144" s="12" t="s">
        <v>128</v>
      </c>
      <c r="L144" s="12" t="s">
        <v>81</v>
      </c>
      <c r="M144" s="12">
        <v>44376454</v>
      </c>
      <c r="N144" s="12">
        <v>119431182</v>
      </c>
      <c r="O144" s="17">
        <v>39131795</v>
      </c>
      <c r="P144" s="17">
        <v>76166273</v>
      </c>
      <c r="Q144" s="17">
        <v>43264909</v>
      </c>
      <c r="R144" s="19">
        <v>19269724</v>
      </c>
      <c r="S144" s="19">
        <v>4396718</v>
      </c>
      <c r="T144" s="17">
        <f t="shared" si="23"/>
        <v>1.1340255155686061</v>
      </c>
      <c r="U144" s="17">
        <f t="shared" si="20"/>
        <v>0.63774193409556978</v>
      </c>
      <c r="V144" s="17">
        <f t="shared" si="19"/>
        <v>4.3827518617295897</v>
      </c>
      <c r="W144" s="17">
        <v>13148705</v>
      </c>
      <c r="X144" s="17">
        <f t="shared" si="21"/>
        <v>0.44538921831547135</v>
      </c>
      <c r="Y144" s="19">
        <f t="shared" si="22"/>
        <v>0.16134583680164866</v>
      </c>
    </row>
    <row r="145" spans="1:25" x14ac:dyDescent="0.2">
      <c r="A145" s="22">
        <v>2011</v>
      </c>
      <c r="B145" s="12" t="s">
        <v>72</v>
      </c>
      <c r="C145" s="12" t="s">
        <v>73</v>
      </c>
      <c r="D145" s="12">
        <v>860009397</v>
      </c>
      <c r="E145" s="12" t="s">
        <v>74</v>
      </c>
      <c r="F145" s="12" t="s">
        <v>266</v>
      </c>
      <c r="G145" s="12" t="s">
        <v>102</v>
      </c>
      <c r="H145" s="12" t="s">
        <v>87</v>
      </c>
      <c r="I145" s="12" t="s">
        <v>267</v>
      </c>
      <c r="J145" s="12" t="s">
        <v>85</v>
      </c>
      <c r="K145" s="12" t="s">
        <v>85</v>
      </c>
      <c r="L145" s="12" t="s">
        <v>81</v>
      </c>
      <c r="M145" s="12">
        <v>122723231</v>
      </c>
      <c r="N145" s="12">
        <v>140547200</v>
      </c>
      <c r="O145" s="17">
        <v>41627530</v>
      </c>
      <c r="P145" s="17">
        <v>61870263</v>
      </c>
      <c r="Q145" s="17">
        <v>78676937</v>
      </c>
      <c r="R145" s="19">
        <v>24141427</v>
      </c>
      <c r="S145" s="19">
        <v>277529</v>
      </c>
      <c r="T145" s="17">
        <f t="shared" si="23"/>
        <v>2.9481266604095895</v>
      </c>
      <c r="U145" s="17">
        <f t="shared" si="20"/>
        <v>0.44020985832517473</v>
      </c>
      <c r="V145" s="17">
        <f t="shared" si="19"/>
        <v>86.987042795527671</v>
      </c>
      <c r="W145" s="17">
        <v>13148706</v>
      </c>
      <c r="X145" s="17">
        <f t="shared" si="21"/>
        <v>0.3068424867633065</v>
      </c>
      <c r="Y145" s="19">
        <f t="shared" si="22"/>
        <v>0.17176739913708705</v>
      </c>
    </row>
    <row r="146" spans="1:25" x14ac:dyDescent="0.2">
      <c r="A146" s="22">
        <v>2019</v>
      </c>
      <c r="B146" s="12" t="s">
        <v>72</v>
      </c>
      <c r="C146" s="12" t="s">
        <v>73</v>
      </c>
      <c r="D146" s="12">
        <v>860010268</v>
      </c>
      <c r="E146" s="12" t="s">
        <v>74</v>
      </c>
      <c r="F146" s="12" t="s">
        <v>268</v>
      </c>
      <c r="G146" s="12" t="s">
        <v>102</v>
      </c>
      <c r="H146" s="12" t="s">
        <v>87</v>
      </c>
      <c r="I146" s="12" t="s">
        <v>269</v>
      </c>
      <c r="J146" s="12" t="s">
        <v>85</v>
      </c>
      <c r="K146" s="12" t="s">
        <v>85</v>
      </c>
      <c r="L146" s="12" t="s">
        <v>81</v>
      </c>
      <c r="M146" s="12">
        <v>40565227</v>
      </c>
      <c r="N146" s="12">
        <v>48470640</v>
      </c>
      <c r="O146" s="17">
        <v>8812067</v>
      </c>
      <c r="P146" s="17">
        <v>9405817</v>
      </c>
      <c r="Q146" s="17">
        <v>39064823</v>
      </c>
      <c r="R146" s="19">
        <v>292944</v>
      </c>
      <c r="S146" s="19">
        <v>249627</v>
      </c>
      <c r="T146" s="17">
        <f t="shared" si="23"/>
        <v>4.6033725118068212</v>
      </c>
      <c r="U146" s="17">
        <f t="shared" si="20"/>
        <v>0.19405184251744975</v>
      </c>
      <c r="V146" s="17">
        <f t="shared" si="19"/>
        <v>1.1735269021379899</v>
      </c>
      <c r="W146" s="17">
        <v>13148707</v>
      </c>
      <c r="X146" s="17">
        <f t="shared" si="21"/>
        <v>7.4989204481996502E-3</v>
      </c>
      <c r="Y146" s="19">
        <f t="shared" si="22"/>
        <v>6.0437411183347283E-3</v>
      </c>
    </row>
    <row r="147" spans="1:25" x14ac:dyDescent="0.2">
      <c r="A147" s="22">
        <v>2023</v>
      </c>
      <c r="B147" s="12" t="s">
        <v>72</v>
      </c>
      <c r="C147" s="12" t="s">
        <v>73</v>
      </c>
      <c r="D147" s="12">
        <v>860013704</v>
      </c>
      <c r="E147" s="12" t="s">
        <v>74</v>
      </c>
      <c r="F147" s="12" t="s">
        <v>270</v>
      </c>
      <c r="G147" s="12" t="s">
        <v>92</v>
      </c>
      <c r="H147" s="12" t="s">
        <v>103</v>
      </c>
      <c r="I147" s="12" t="s">
        <v>271</v>
      </c>
      <c r="J147" s="12" t="s">
        <v>89</v>
      </c>
      <c r="K147" s="12" t="s">
        <v>272</v>
      </c>
      <c r="L147" s="12" t="s">
        <v>81</v>
      </c>
      <c r="M147" s="12">
        <v>77860313</v>
      </c>
      <c r="N147" s="12">
        <v>209853018</v>
      </c>
      <c r="O147" s="17">
        <v>29769995</v>
      </c>
      <c r="P147" s="17">
        <v>33458564</v>
      </c>
      <c r="Q147" s="17">
        <v>176394454</v>
      </c>
      <c r="R147" s="19">
        <v>22361927</v>
      </c>
      <c r="S147" s="19">
        <v>1300454</v>
      </c>
      <c r="T147" s="17">
        <f t="shared" si="23"/>
        <v>2.6153955685917984</v>
      </c>
      <c r="U147" s="17">
        <f t="shared" si="20"/>
        <v>0.15943808823373701</v>
      </c>
      <c r="V147" s="17">
        <f t="shared" si="19"/>
        <v>17.1954771179911</v>
      </c>
      <c r="W147" s="17">
        <v>13148708</v>
      </c>
      <c r="X147" s="17">
        <f t="shared" si="21"/>
        <v>0.1267722793597581</v>
      </c>
      <c r="Y147" s="19">
        <f t="shared" si="22"/>
        <v>0.10655994949760503</v>
      </c>
    </row>
    <row r="148" spans="1:25" x14ac:dyDescent="0.2">
      <c r="A148" s="22">
        <v>2045</v>
      </c>
      <c r="B148" s="12" t="s">
        <v>72</v>
      </c>
      <c r="C148" s="12" t="s">
        <v>73</v>
      </c>
      <c r="D148" s="12">
        <v>860019041</v>
      </c>
      <c r="E148" s="12" t="s">
        <v>74</v>
      </c>
      <c r="F148" s="12" t="s">
        <v>273</v>
      </c>
      <c r="G148" s="12" t="s">
        <v>102</v>
      </c>
      <c r="H148" s="12" t="s">
        <v>103</v>
      </c>
      <c r="I148" s="12" t="s">
        <v>274</v>
      </c>
      <c r="J148" s="12" t="s">
        <v>85</v>
      </c>
      <c r="K148" s="12" t="s">
        <v>85</v>
      </c>
      <c r="L148" s="12" t="s">
        <v>81</v>
      </c>
      <c r="M148" s="12">
        <v>191376392</v>
      </c>
      <c r="N148" s="12">
        <v>236372972</v>
      </c>
      <c r="O148" s="17">
        <v>196875906</v>
      </c>
      <c r="P148" s="17">
        <v>201831731</v>
      </c>
      <c r="Q148" s="17">
        <v>34541241</v>
      </c>
      <c r="R148" s="19">
        <v>26595939</v>
      </c>
      <c r="S148" s="19"/>
      <c r="T148" s="17">
        <f t="shared" si="23"/>
        <v>0.97206608918411785</v>
      </c>
      <c r="U148" s="17">
        <f t="shared" si="20"/>
        <v>0.85386975207977667</v>
      </c>
      <c r="V148" s="17"/>
      <c r="W148" s="17">
        <v>13148709</v>
      </c>
      <c r="X148" s="17">
        <f t="shared" si="21"/>
        <v>0.76997635956391952</v>
      </c>
      <c r="Y148" s="19">
        <f t="shared" si="22"/>
        <v>0.11251683631578656</v>
      </c>
    </row>
    <row r="149" spans="1:25" x14ac:dyDescent="0.2">
      <c r="A149" s="22">
        <v>2049</v>
      </c>
      <c r="B149" s="12" t="s">
        <v>72</v>
      </c>
      <c r="C149" s="12" t="s">
        <v>73</v>
      </c>
      <c r="D149" s="12">
        <v>860020309</v>
      </c>
      <c r="E149" s="12" t="s">
        <v>74</v>
      </c>
      <c r="F149" s="12" t="s">
        <v>275</v>
      </c>
      <c r="G149" s="12" t="s">
        <v>102</v>
      </c>
      <c r="H149" s="12" t="s">
        <v>77</v>
      </c>
      <c r="I149" s="12" t="s">
        <v>276</v>
      </c>
      <c r="J149" s="12" t="s">
        <v>85</v>
      </c>
      <c r="K149" s="12" t="s">
        <v>85</v>
      </c>
      <c r="L149" s="12" t="s">
        <v>81</v>
      </c>
      <c r="M149" s="12">
        <v>146348776</v>
      </c>
      <c r="N149" s="12">
        <v>204431831</v>
      </c>
      <c r="O149" s="17">
        <v>103723884</v>
      </c>
      <c r="P149" s="17">
        <v>106957200</v>
      </c>
      <c r="Q149" s="17">
        <v>97474631</v>
      </c>
      <c r="R149" s="19">
        <v>11758613</v>
      </c>
      <c r="S149" s="19">
        <v>14548</v>
      </c>
      <c r="T149" s="17">
        <f t="shared" si="23"/>
        <v>1.410945775998901</v>
      </c>
      <c r="U149" s="17">
        <f t="shared" si="20"/>
        <v>0.52319249637792464</v>
      </c>
      <c r="V149" s="17">
        <f t="shared" si="19"/>
        <v>808.26319769040413</v>
      </c>
      <c r="W149" s="17">
        <v>13148710</v>
      </c>
      <c r="X149" s="17">
        <f t="shared" si="21"/>
        <v>0.12063254694444547</v>
      </c>
      <c r="Y149" s="19">
        <f t="shared" si="22"/>
        <v>5.7518503564153861E-2</v>
      </c>
    </row>
    <row r="150" spans="1:25" x14ac:dyDescent="0.2">
      <c r="A150" s="22">
        <v>2075</v>
      </c>
      <c r="B150" s="12" t="s">
        <v>72</v>
      </c>
      <c r="C150" s="12" t="s">
        <v>73</v>
      </c>
      <c r="D150" s="12">
        <v>860029045</v>
      </c>
      <c r="E150" s="12" t="s">
        <v>74</v>
      </c>
      <c r="F150" s="12" t="s">
        <v>277</v>
      </c>
      <c r="G150" s="12" t="s">
        <v>76</v>
      </c>
      <c r="H150" s="12" t="s">
        <v>87</v>
      </c>
      <c r="I150" s="12" t="s">
        <v>278</v>
      </c>
      <c r="J150" s="12" t="s">
        <v>85</v>
      </c>
      <c r="K150" s="12" t="s">
        <v>85</v>
      </c>
      <c r="L150" s="12" t="s">
        <v>81</v>
      </c>
      <c r="M150" s="12">
        <v>68535203</v>
      </c>
      <c r="N150" s="12">
        <v>104506263</v>
      </c>
      <c r="O150" s="17">
        <v>26687238</v>
      </c>
      <c r="P150" s="17">
        <v>38448381</v>
      </c>
      <c r="Q150" s="17">
        <v>66057882</v>
      </c>
      <c r="R150" s="19">
        <v>6900540</v>
      </c>
      <c r="S150" s="19"/>
      <c r="T150" s="17">
        <f t="shared" si="23"/>
        <v>2.5680890244243333</v>
      </c>
      <c r="U150" s="17">
        <f t="shared" si="20"/>
        <v>0.36790504125097268</v>
      </c>
      <c r="V150" s="17"/>
      <c r="W150" s="17">
        <v>13148711</v>
      </c>
      <c r="X150" s="17">
        <f t="shared" si="21"/>
        <v>0.10446202316931687</v>
      </c>
      <c r="Y150" s="19">
        <f t="shared" si="22"/>
        <v>6.6029918226049283E-2</v>
      </c>
    </row>
    <row r="151" spans="1:25" x14ac:dyDescent="0.2">
      <c r="A151" s="22">
        <v>2089</v>
      </c>
      <c r="B151" s="12" t="s">
        <v>72</v>
      </c>
      <c r="C151" s="12" t="s">
        <v>73</v>
      </c>
      <c r="D151" s="12">
        <v>860030605</v>
      </c>
      <c r="E151" s="12" t="s">
        <v>74</v>
      </c>
      <c r="F151" s="12" t="s">
        <v>279</v>
      </c>
      <c r="G151" s="12" t="s">
        <v>83</v>
      </c>
      <c r="H151" s="12" t="s">
        <v>103</v>
      </c>
      <c r="I151" s="12" t="s">
        <v>280</v>
      </c>
      <c r="J151" s="12" t="s">
        <v>85</v>
      </c>
      <c r="K151" s="12" t="s">
        <v>85</v>
      </c>
      <c r="L151" s="12" t="s">
        <v>81</v>
      </c>
      <c r="M151" s="12">
        <v>153432496</v>
      </c>
      <c r="N151" s="12">
        <v>182936530</v>
      </c>
      <c r="O151" s="17">
        <v>105442071</v>
      </c>
      <c r="P151" s="17">
        <v>148491755</v>
      </c>
      <c r="Q151" s="17">
        <v>34444775</v>
      </c>
      <c r="R151" s="19">
        <v>24433387</v>
      </c>
      <c r="S151" s="19"/>
      <c r="T151" s="17">
        <f t="shared" si="23"/>
        <v>1.4551354553724576</v>
      </c>
      <c r="U151" s="17">
        <f t="shared" si="20"/>
        <v>0.81171188171110498</v>
      </c>
      <c r="V151" s="17"/>
      <c r="W151" s="17">
        <v>13148712</v>
      </c>
      <c r="X151" s="17">
        <f t="shared" si="21"/>
        <v>0.70934958930636072</v>
      </c>
      <c r="Y151" s="19">
        <f t="shared" si="22"/>
        <v>0.13356209937949517</v>
      </c>
    </row>
    <row r="152" spans="1:25" x14ac:dyDescent="0.2">
      <c r="A152" s="22">
        <v>2093</v>
      </c>
      <c r="B152" s="12" t="s">
        <v>72</v>
      </c>
      <c r="C152" s="12" t="s">
        <v>73</v>
      </c>
      <c r="D152" s="12">
        <v>860030808</v>
      </c>
      <c r="E152" s="12" t="s">
        <v>74</v>
      </c>
      <c r="F152" s="12" t="s">
        <v>281</v>
      </c>
      <c r="G152" s="12" t="s">
        <v>83</v>
      </c>
      <c r="H152" s="12" t="s">
        <v>77</v>
      </c>
      <c r="I152" s="12" t="s">
        <v>282</v>
      </c>
      <c r="J152" s="12" t="s">
        <v>85</v>
      </c>
      <c r="K152" s="12" t="s">
        <v>85</v>
      </c>
      <c r="L152" s="12" t="s">
        <v>81</v>
      </c>
      <c r="M152" s="12">
        <v>218513375</v>
      </c>
      <c r="N152" s="12">
        <v>265205452</v>
      </c>
      <c r="O152" s="17">
        <v>97332257</v>
      </c>
      <c r="P152" s="17">
        <v>103731288</v>
      </c>
      <c r="Q152" s="17">
        <v>161474164</v>
      </c>
      <c r="R152" s="19">
        <v>71209059</v>
      </c>
      <c r="S152" s="19">
        <v>124283</v>
      </c>
      <c r="T152" s="17">
        <f t="shared" si="23"/>
        <v>2.2450252540635116</v>
      </c>
      <c r="U152" s="17">
        <f t="shared" si="20"/>
        <v>0.3911355789171333</v>
      </c>
      <c r="V152" s="17">
        <f t="shared" si="19"/>
        <v>572.95896462106646</v>
      </c>
      <c r="W152" s="17">
        <v>13148713</v>
      </c>
      <c r="X152" s="17">
        <f t="shared" si="21"/>
        <v>0.44099351398406994</v>
      </c>
      <c r="Y152" s="19">
        <f t="shared" si="22"/>
        <v>0.26850526059320984</v>
      </c>
    </row>
    <row r="153" spans="1:25" x14ac:dyDescent="0.2">
      <c r="A153" s="22">
        <v>2107</v>
      </c>
      <c r="B153" s="12" t="s">
        <v>72</v>
      </c>
      <c r="C153" s="12" t="s">
        <v>73</v>
      </c>
      <c r="D153" s="12">
        <v>860033740</v>
      </c>
      <c r="E153" s="12" t="s">
        <v>74</v>
      </c>
      <c r="F153" s="12" t="s">
        <v>283</v>
      </c>
      <c r="G153" s="12" t="s">
        <v>92</v>
      </c>
      <c r="H153" s="12" t="s">
        <v>87</v>
      </c>
      <c r="I153" s="12" t="s">
        <v>284</v>
      </c>
      <c r="J153" s="12" t="s">
        <v>97</v>
      </c>
      <c r="K153" s="12" t="s">
        <v>128</v>
      </c>
      <c r="L153" s="12" t="s">
        <v>81</v>
      </c>
      <c r="M153" s="12">
        <v>105439506</v>
      </c>
      <c r="N153" s="12">
        <v>169271728</v>
      </c>
      <c r="O153" s="17">
        <v>58365993</v>
      </c>
      <c r="P153" s="17">
        <v>59457927</v>
      </c>
      <c r="Q153" s="17">
        <v>109813801</v>
      </c>
      <c r="R153" s="19">
        <v>50555425</v>
      </c>
      <c r="S153" s="19">
        <v>15201776</v>
      </c>
      <c r="T153" s="17">
        <f t="shared" si="23"/>
        <v>1.8065229525007824</v>
      </c>
      <c r="U153" s="17">
        <f t="shared" si="20"/>
        <v>0.35125728142859153</v>
      </c>
      <c r="V153" s="17">
        <f t="shared" si="19"/>
        <v>3.3256262294616104</v>
      </c>
      <c r="W153" s="17">
        <v>13148714</v>
      </c>
      <c r="X153" s="17">
        <f t="shared" si="21"/>
        <v>0.46037405626274608</v>
      </c>
      <c r="Y153" s="19">
        <f t="shared" si="22"/>
        <v>0.29866431681964045</v>
      </c>
    </row>
    <row r="154" spans="1:25" x14ac:dyDescent="0.2">
      <c r="A154" s="22">
        <v>2113</v>
      </c>
      <c r="B154" s="12" t="s">
        <v>72</v>
      </c>
      <c r="C154" s="12" t="s">
        <v>73</v>
      </c>
      <c r="D154" s="12">
        <v>860035047</v>
      </c>
      <c r="E154" s="12" t="s">
        <v>74</v>
      </c>
      <c r="F154" s="12" t="s">
        <v>285</v>
      </c>
      <c r="G154" s="12" t="s">
        <v>83</v>
      </c>
      <c r="H154" s="12" t="s">
        <v>87</v>
      </c>
      <c r="I154" s="12" t="s">
        <v>286</v>
      </c>
      <c r="J154" s="12" t="s">
        <v>89</v>
      </c>
      <c r="K154" s="12" t="s">
        <v>116</v>
      </c>
      <c r="L154" s="12" t="s">
        <v>81</v>
      </c>
      <c r="M154" s="12">
        <v>110351798</v>
      </c>
      <c r="N154" s="12">
        <v>174648967</v>
      </c>
      <c r="O154" s="17">
        <v>20670914</v>
      </c>
      <c r="P154" s="17">
        <v>27234244</v>
      </c>
      <c r="Q154" s="17">
        <v>147414723</v>
      </c>
      <c r="R154" s="19">
        <v>24269323</v>
      </c>
      <c r="S154" s="19">
        <v>1647663</v>
      </c>
      <c r="T154" s="17">
        <f t="shared" si="23"/>
        <v>5.3385059799484438</v>
      </c>
      <c r="U154" s="17">
        <f t="shared" si="20"/>
        <v>0.15593704599466654</v>
      </c>
      <c r="V154" s="17">
        <f t="shared" si="19"/>
        <v>14.729542995139177</v>
      </c>
      <c r="W154" s="17">
        <v>13148715</v>
      </c>
      <c r="X154" s="17">
        <f t="shared" si="21"/>
        <v>0.16463296546030887</v>
      </c>
      <c r="Y154" s="19">
        <f t="shared" si="22"/>
        <v>0.13896058715308635</v>
      </c>
    </row>
    <row r="155" spans="1:25" x14ac:dyDescent="0.2">
      <c r="A155" s="22">
        <v>2127</v>
      </c>
      <c r="B155" s="12" t="s">
        <v>72</v>
      </c>
      <c r="C155" s="12" t="s">
        <v>73</v>
      </c>
      <c r="D155" s="12">
        <v>860039561</v>
      </c>
      <c r="E155" s="12" t="s">
        <v>74</v>
      </c>
      <c r="F155" s="12" t="s">
        <v>287</v>
      </c>
      <c r="G155" s="12" t="s">
        <v>102</v>
      </c>
      <c r="H155" s="12" t="s">
        <v>87</v>
      </c>
      <c r="I155" s="12" t="s">
        <v>288</v>
      </c>
      <c r="J155" s="12" t="s">
        <v>85</v>
      </c>
      <c r="K155" s="12" t="s">
        <v>85</v>
      </c>
      <c r="L155" s="12" t="s">
        <v>81</v>
      </c>
      <c r="M155" s="12">
        <v>766853025</v>
      </c>
      <c r="N155" s="12">
        <v>846429958</v>
      </c>
      <c r="O155" s="17">
        <v>499586043</v>
      </c>
      <c r="P155" s="17">
        <v>506120667</v>
      </c>
      <c r="Q155" s="17">
        <v>340309291</v>
      </c>
      <c r="R155" s="19">
        <v>36581028</v>
      </c>
      <c r="S155" s="19">
        <v>2017511</v>
      </c>
      <c r="T155" s="17">
        <f t="shared" si="23"/>
        <v>1.5349768788476743</v>
      </c>
      <c r="U155" s="17">
        <f t="shared" si="20"/>
        <v>0.59794748781800566</v>
      </c>
      <c r="V155" s="17">
        <f t="shared" si="19"/>
        <v>18.1317613633829</v>
      </c>
      <c r="W155" s="17">
        <v>13148716</v>
      </c>
      <c r="X155" s="17">
        <f t="shared" si="21"/>
        <v>0.10749347422312958</v>
      </c>
      <c r="Y155" s="19">
        <f t="shared" si="22"/>
        <v>4.3218021354579701E-2</v>
      </c>
    </row>
    <row r="156" spans="1:25" x14ac:dyDescent="0.2">
      <c r="A156" s="22">
        <v>2349</v>
      </c>
      <c r="B156" s="12" t="s">
        <v>72</v>
      </c>
      <c r="C156" s="12" t="s">
        <v>73</v>
      </c>
      <c r="D156" s="12">
        <v>860508392</v>
      </c>
      <c r="E156" s="12" t="s">
        <v>74</v>
      </c>
      <c r="F156" s="12" t="s">
        <v>289</v>
      </c>
      <c r="G156" s="12" t="s">
        <v>95</v>
      </c>
      <c r="H156" s="12" t="s">
        <v>87</v>
      </c>
      <c r="I156" s="12" t="s">
        <v>290</v>
      </c>
      <c r="J156" s="12" t="s">
        <v>85</v>
      </c>
      <c r="K156" s="12" t="s">
        <v>85</v>
      </c>
      <c r="L156" s="12" t="s">
        <v>81</v>
      </c>
      <c r="M156" s="12">
        <v>197286088</v>
      </c>
      <c r="N156" s="12">
        <v>243550986</v>
      </c>
      <c r="O156" s="17">
        <v>95356007</v>
      </c>
      <c r="P156" s="17">
        <v>100398235</v>
      </c>
      <c r="Q156" s="17">
        <v>143152751</v>
      </c>
      <c r="R156" s="19">
        <v>28191770</v>
      </c>
      <c r="S156" s="19"/>
      <c r="T156" s="17">
        <f t="shared" si="23"/>
        <v>2.0689424212152674</v>
      </c>
      <c r="U156" s="17">
        <f t="shared" si="20"/>
        <v>0.41222676470708275</v>
      </c>
      <c r="V156" s="17"/>
      <c r="W156" s="17">
        <v>13148717</v>
      </c>
      <c r="X156" s="17">
        <f t="shared" si="21"/>
        <v>0.19693488111870097</v>
      </c>
      <c r="Y156" s="19">
        <f t="shared" si="22"/>
        <v>0.11575305221716491</v>
      </c>
    </row>
    <row r="157" spans="1:25" x14ac:dyDescent="0.2">
      <c r="A157" s="22">
        <v>2353</v>
      </c>
      <c r="B157" s="12" t="s">
        <v>72</v>
      </c>
      <c r="C157" s="12" t="s">
        <v>73</v>
      </c>
      <c r="D157" s="12">
        <v>860508470</v>
      </c>
      <c r="E157" s="12" t="s">
        <v>74</v>
      </c>
      <c r="F157" s="12" t="s">
        <v>291</v>
      </c>
      <c r="G157" s="12" t="s">
        <v>83</v>
      </c>
      <c r="H157" s="12" t="s">
        <v>87</v>
      </c>
      <c r="I157" s="12" t="s">
        <v>292</v>
      </c>
      <c r="J157" s="12" t="s">
        <v>97</v>
      </c>
      <c r="K157" s="12" t="s">
        <v>168</v>
      </c>
      <c r="L157" s="12" t="s">
        <v>81</v>
      </c>
      <c r="M157" s="12">
        <v>85177642</v>
      </c>
      <c r="N157" s="12">
        <v>182546728</v>
      </c>
      <c r="O157" s="17">
        <v>90072785</v>
      </c>
      <c r="P157" s="17">
        <v>97725953</v>
      </c>
      <c r="Q157" s="17">
        <v>84820775</v>
      </c>
      <c r="R157" s="19">
        <v>28461233</v>
      </c>
      <c r="S157" s="19">
        <v>18783261</v>
      </c>
      <c r="T157" s="17">
        <f t="shared" si="23"/>
        <v>0.94565347346593087</v>
      </c>
      <c r="U157" s="17">
        <f t="shared" si="20"/>
        <v>0.5353476015193217</v>
      </c>
      <c r="V157" s="17">
        <f t="shared" si="19"/>
        <v>1.51524450413589</v>
      </c>
      <c r="W157" s="17">
        <v>13148718</v>
      </c>
      <c r="X157" s="17">
        <f t="shared" si="21"/>
        <v>0.33554554294039401</v>
      </c>
      <c r="Y157" s="19">
        <f t="shared" si="22"/>
        <v>0.15591204132675551</v>
      </c>
    </row>
    <row r="158" spans="1:25" x14ac:dyDescent="0.2">
      <c r="A158" s="22">
        <v>2377</v>
      </c>
      <c r="B158" s="12" t="s">
        <v>72</v>
      </c>
      <c r="C158" s="12" t="s">
        <v>73</v>
      </c>
      <c r="D158" s="12">
        <v>860512699</v>
      </c>
      <c r="E158" s="12" t="s">
        <v>74</v>
      </c>
      <c r="F158" s="12" t="s">
        <v>293</v>
      </c>
      <c r="G158" s="12" t="s">
        <v>83</v>
      </c>
      <c r="H158" s="12" t="s">
        <v>87</v>
      </c>
      <c r="I158" s="12" t="s">
        <v>294</v>
      </c>
      <c r="J158" s="12" t="s">
        <v>85</v>
      </c>
      <c r="K158" s="12" t="s">
        <v>85</v>
      </c>
      <c r="L158" s="12" t="s">
        <v>81</v>
      </c>
      <c r="M158" s="12">
        <v>39636895</v>
      </c>
      <c r="N158" s="12">
        <v>40851909</v>
      </c>
      <c r="O158" s="17">
        <v>8736909</v>
      </c>
      <c r="P158" s="17">
        <v>8961016</v>
      </c>
      <c r="Q158" s="17">
        <v>31890893</v>
      </c>
      <c r="R158" s="19">
        <v>9271160</v>
      </c>
      <c r="S158" s="19">
        <v>6406234</v>
      </c>
      <c r="T158" s="17">
        <f t="shared" si="23"/>
        <v>4.536718306211041</v>
      </c>
      <c r="U158" s="17">
        <f t="shared" si="20"/>
        <v>0.21935366594496233</v>
      </c>
      <c r="V158" s="17">
        <f t="shared" si="19"/>
        <v>1.4472090779075506</v>
      </c>
      <c r="W158" s="17">
        <v>13148719</v>
      </c>
      <c r="X158" s="17">
        <f t="shared" si="21"/>
        <v>0.29071496994455437</v>
      </c>
      <c r="Y158" s="19">
        <f t="shared" si="22"/>
        <v>0.22694557554213685</v>
      </c>
    </row>
    <row r="159" spans="1:25" x14ac:dyDescent="0.2">
      <c r="A159" s="22">
        <v>2383</v>
      </c>
      <c r="B159" s="12" t="s">
        <v>72</v>
      </c>
      <c r="C159" s="12" t="s">
        <v>73</v>
      </c>
      <c r="D159" s="12">
        <v>860514325</v>
      </c>
      <c r="E159" s="12" t="s">
        <v>74</v>
      </c>
      <c r="F159" s="12" t="s">
        <v>295</v>
      </c>
      <c r="G159" s="12" t="s">
        <v>102</v>
      </c>
      <c r="H159" s="12" t="s">
        <v>77</v>
      </c>
      <c r="I159" s="12" t="s">
        <v>296</v>
      </c>
      <c r="J159" s="12" t="s">
        <v>85</v>
      </c>
      <c r="K159" s="12" t="s">
        <v>85</v>
      </c>
      <c r="L159" s="12" t="s">
        <v>81</v>
      </c>
      <c r="M159" s="12">
        <v>53491083</v>
      </c>
      <c r="N159" s="12">
        <v>67939122</v>
      </c>
      <c r="O159" s="17">
        <v>22799337</v>
      </c>
      <c r="P159" s="17">
        <v>24801278</v>
      </c>
      <c r="Q159" s="17">
        <v>43137844</v>
      </c>
      <c r="R159" s="19">
        <v>15340689</v>
      </c>
      <c r="S159" s="19">
        <v>811810</v>
      </c>
      <c r="T159" s="17">
        <f t="shared" si="23"/>
        <v>2.3461683556850796</v>
      </c>
      <c r="U159" s="17">
        <f t="shared" si="20"/>
        <v>0.36505149418916544</v>
      </c>
      <c r="V159" s="17">
        <f t="shared" si="19"/>
        <v>18.896895825377861</v>
      </c>
      <c r="W159" s="17">
        <v>13148720</v>
      </c>
      <c r="X159" s="17">
        <f t="shared" si="21"/>
        <v>0.35562020670295902</v>
      </c>
      <c r="Y159" s="19">
        <f t="shared" si="22"/>
        <v>0.22580051888218397</v>
      </c>
    </row>
    <row r="160" spans="1:25" x14ac:dyDescent="0.2">
      <c r="A160" s="22">
        <v>2405</v>
      </c>
      <c r="B160" s="12" t="s">
        <v>72</v>
      </c>
      <c r="C160" s="12" t="s">
        <v>73</v>
      </c>
      <c r="D160" s="12">
        <v>860522602</v>
      </c>
      <c r="E160" s="12" t="s">
        <v>74</v>
      </c>
      <c r="F160" s="12" t="s">
        <v>297</v>
      </c>
      <c r="G160" s="12" t="s">
        <v>76</v>
      </c>
      <c r="H160" s="12" t="s">
        <v>87</v>
      </c>
      <c r="I160" s="12" t="s">
        <v>298</v>
      </c>
      <c r="J160" s="12" t="s">
        <v>85</v>
      </c>
      <c r="K160" s="12" t="s">
        <v>85</v>
      </c>
      <c r="L160" s="12" t="s">
        <v>81</v>
      </c>
      <c r="M160" s="12">
        <v>4616149</v>
      </c>
      <c r="N160" s="12">
        <v>36389742</v>
      </c>
      <c r="O160" s="17">
        <v>94652</v>
      </c>
      <c r="P160" s="17">
        <v>11836900</v>
      </c>
      <c r="Q160" s="17">
        <v>24552842</v>
      </c>
      <c r="R160" s="19">
        <v>-29265</v>
      </c>
      <c r="S160" s="19">
        <v>4437</v>
      </c>
      <c r="T160" s="17">
        <f t="shared" si="23"/>
        <v>48.769693191902974</v>
      </c>
      <c r="U160" s="17">
        <f t="shared" si="20"/>
        <v>0.32528122897930961</v>
      </c>
      <c r="V160" s="17">
        <f t="shared" si="19"/>
        <v>-6.5956727518593645</v>
      </c>
      <c r="W160" s="17">
        <v>13148721</v>
      </c>
      <c r="X160" s="17">
        <f t="shared" si="21"/>
        <v>-1.1919190454612138E-3</v>
      </c>
      <c r="Y160" s="19">
        <f t="shared" si="22"/>
        <v>-8.042101535097446E-4</v>
      </c>
    </row>
    <row r="161" spans="1:25" x14ac:dyDescent="0.2">
      <c r="A161" s="22">
        <v>2427</v>
      </c>
      <c r="B161" s="12" t="s">
        <v>72</v>
      </c>
      <c r="C161" s="12" t="s">
        <v>73</v>
      </c>
      <c r="D161" s="12">
        <v>860529890</v>
      </c>
      <c r="E161" s="12" t="s">
        <v>74</v>
      </c>
      <c r="F161" s="12" t="s">
        <v>299</v>
      </c>
      <c r="G161" s="12" t="s">
        <v>102</v>
      </c>
      <c r="H161" s="12" t="s">
        <v>87</v>
      </c>
      <c r="I161" s="12" t="s">
        <v>300</v>
      </c>
      <c r="J161" s="12" t="s">
        <v>85</v>
      </c>
      <c r="K161" s="12" t="s">
        <v>85</v>
      </c>
      <c r="L161" s="12" t="s">
        <v>81</v>
      </c>
      <c r="M161" s="12">
        <v>176497724</v>
      </c>
      <c r="N161" s="12">
        <v>219242598</v>
      </c>
      <c r="O161" s="17">
        <v>72564627</v>
      </c>
      <c r="P161" s="17">
        <v>73238045</v>
      </c>
      <c r="Q161" s="17">
        <v>146004553</v>
      </c>
      <c r="R161" s="19">
        <v>38098821</v>
      </c>
      <c r="S161" s="19">
        <v>4658232</v>
      </c>
      <c r="T161" s="17">
        <f t="shared" si="23"/>
        <v>2.4322832114881541</v>
      </c>
      <c r="U161" s="17">
        <f t="shared" si="20"/>
        <v>0.33405025149355327</v>
      </c>
      <c r="V161" s="17">
        <f t="shared" si="19"/>
        <v>8.1788156965990524</v>
      </c>
      <c r="W161" s="17">
        <v>13148722</v>
      </c>
      <c r="X161" s="17">
        <f t="shared" si="21"/>
        <v>0.26094269128716829</v>
      </c>
      <c r="Y161" s="19">
        <f t="shared" si="22"/>
        <v>0.17377471963728508</v>
      </c>
    </row>
    <row r="162" spans="1:25" x14ac:dyDescent="0.2">
      <c r="A162" s="22">
        <v>2429</v>
      </c>
      <c r="B162" s="12" t="s">
        <v>72</v>
      </c>
      <c r="C162" s="12" t="s">
        <v>73</v>
      </c>
      <c r="D162" s="12">
        <v>860530034</v>
      </c>
      <c r="E162" s="12" t="s">
        <v>74</v>
      </c>
      <c r="F162" s="12" t="s">
        <v>301</v>
      </c>
      <c r="G162" s="12" t="s">
        <v>102</v>
      </c>
      <c r="H162" s="12" t="s">
        <v>87</v>
      </c>
      <c r="I162" s="12" t="s">
        <v>302</v>
      </c>
      <c r="J162" s="12" t="s">
        <v>85</v>
      </c>
      <c r="K162" s="12" t="s">
        <v>85</v>
      </c>
      <c r="L162" s="12" t="s">
        <v>81</v>
      </c>
      <c r="M162" s="12">
        <v>11903505</v>
      </c>
      <c r="N162" s="12">
        <v>26030695</v>
      </c>
      <c r="O162" s="17">
        <v>3135233</v>
      </c>
      <c r="P162" s="17">
        <v>18709131</v>
      </c>
      <c r="Q162" s="17">
        <v>7321564</v>
      </c>
      <c r="R162" s="19">
        <v>3390563</v>
      </c>
      <c r="S162" s="19">
        <v>15861</v>
      </c>
      <c r="T162" s="17">
        <f t="shared" si="23"/>
        <v>3.796689113695856</v>
      </c>
      <c r="U162" s="17">
        <f t="shared" si="20"/>
        <v>0.71873344142367313</v>
      </c>
      <c r="V162" s="17">
        <f t="shared" si="19"/>
        <v>213.76729083916524</v>
      </c>
      <c r="W162" s="17">
        <v>13148723</v>
      </c>
      <c r="X162" s="17">
        <f t="shared" si="21"/>
        <v>0.46309272171902072</v>
      </c>
      <c r="Y162" s="19">
        <f t="shared" si="22"/>
        <v>0.13025249613965359</v>
      </c>
    </row>
    <row r="163" spans="1:25" x14ac:dyDescent="0.2">
      <c r="A163" s="22">
        <v>2453</v>
      </c>
      <c r="B163" s="12" t="s">
        <v>72</v>
      </c>
      <c r="C163" s="12" t="s">
        <v>73</v>
      </c>
      <c r="D163" s="12">
        <v>890101553</v>
      </c>
      <c r="E163" s="12" t="s">
        <v>74</v>
      </c>
      <c r="F163" s="12" t="s">
        <v>303</v>
      </c>
      <c r="G163" s="12" t="s">
        <v>102</v>
      </c>
      <c r="H163" s="12" t="s">
        <v>103</v>
      </c>
      <c r="I163" s="12" t="s">
        <v>304</v>
      </c>
      <c r="J163" s="12" t="s">
        <v>85</v>
      </c>
      <c r="K163" s="12" t="s">
        <v>85</v>
      </c>
      <c r="L163" s="12" t="s">
        <v>81</v>
      </c>
      <c r="M163" s="12">
        <v>477445674</v>
      </c>
      <c r="N163" s="12">
        <v>541589797</v>
      </c>
      <c r="O163" s="17">
        <v>345085858</v>
      </c>
      <c r="P163" s="17">
        <v>350687546</v>
      </c>
      <c r="Q163" s="17">
        <v>190902251</v>
      </c>
      <c r="R163" s="19">
        <v>-32099165</v>
      </c>
      <c r="S163" s="19">
        <v>1497387</v>
      </c>
      <c r="T163" s="17">
        <f t="shared" si="23"/>
        <v>1.3835561873416442</v>
      </c>
      <c r="U163" s="17">
        <f t="shared" si="20"/>
        <v>0.64751505279926835</v>
      </c>
      <c r="V163" s="17">
        <f t="shared" si="19"/>
        <v>-21.436786214919724</v>
      </c>
      <c r="W163" s="17">
        <v>13148724</v>
      </c>
      <c r="X163" s="17">
        <f t="shared" si="21"/>
        <v>-0.16814450763076649</v>
      </c>
      <c r="Y163" s="19">
        <f t="shared" si="22"/>
        <v>-5.9268407894323756E-2</v>
      </c>
    </row>
    <row r="164" spans="1:25" x14ac:dyDescent="0.2">
      <c r="A164" s="22">
        <v>2479</v>
      </c>
      <c r="B164" s="12" t="s">
        <v>72</v>
      </c>
      <c r="C164" s="12" t="s">
        <v>73</v>
      </c>
      <c r="D164" s="12">
        <v>890106778</v>
      </c>
      <c r="E164" s="12" t="s">
        <v>74</v>
      </c>
      <c r="F164" s="12" t="s">
        <v>305</v>
      </c>
      <c r="G164" s="12" t="s">
        <v>95</v>
      </c>
      <c r="H164" s="12" t="s">
        <v>103</v>
      </c>
      <c r="I164" s="12" t="s">
        <v>306</v>
      </c>
      <c r="J164" s="12" t="s">
        <v>148</v>
      </c>
      <c r="K164" s="12" t="s">
        <v>149</v>
      </c>
      <c r="L164" s="12" t="s">
        <v>81</v>
      </c>
      <c r="M164" s="12">
        <v>5732553</v>
      </c>
      <c r="N164" s="12">
        <v>5765200</v>
      </c>
      <c r="O164" s="17">
        <v>2736670</v>
      </c>
      <c r="P164" s="17">
        <v>21519033</v>
      </c>
      <c r="Q164" s="17">
        <v>-15753833</v>
      </c>
      <c r="R164" s="19">
        <v>-1371690</v>
      </c>
      <c r="S164" s="19"/>
      <c r="T164" s="17">
        <f t="shared" si="23"/>
        <v>2.0947183986377604</v>
      </c>
      <c r="U164" s="17">
        <f t="shared" si="20"/>
        <v>3.7325735447165753</v>
      </c>
      <c r="V164" s="17"/>
      <c r="W164" s="17">
        <v>13148725</v>
      </c>
      <c r="X164" s="17">
        <f t="shared" si="21"/>
        <v>8.7070238715873147E-2</v>
      </c>
      <c r="Y164" s="19">
        <f t="shared" si="22"/>
        <v>-0.23792583084715188</v>
      </c>
    </row>
    <row r="165" spans="1:25" x14ac:dyDescent="0.2">
      <c r="A165" s="22">
        <v>2529</v>
      </c>
      <c r="B165" s="12" t="s">
        <v>72</v>
      </c>
      <c r="C165" s="12" t="s">
        <v>73</v>
      </c>
      <c r="D165" s="12">
        <v>890208788</v>
      </c>
      <c r="E165" s="12" t="s">
        <v>74</v>
      </c>
      <c r="F165" s="12" t="s">
        <v>307</v>
      </c>
      <c r="G165" s="12" t="s">
        <v>102</v>
      </c>
      <c r="H165" s="12" t="s">
        <v>87</v>
      </c>
      <c r="I165" s="12" t="s">
        <v>308</v>
      </c>
      <c r="J165" s="12" t="s">
        <v>309</v>
      </c>
      <c r="K165" s="12" t="s">
        <v>310</v>
      </c>
      <c r="L165" s="12" t="s">
        <v>81</v>
      </c>
      <c r="M165" s="12">
        <v>384403315</v>
      </c>
      <c r="N165" s="12">
        <v>793474997</v>
      </c>
      <c r="O165" s="17">
        <v>254215883</v>
      </c>
      <c r="P165" s="17">
        <v>587334922</v>
      </c>
      <c r="Q165" s="17">
        <v>206140075</v>
      </c>
      <c r="R165" s="19">
        <v>60208745</v>
      </c>
      <c r="S165" s="19">
        <v>807743</v>
      </c>
      <c r="T165" s="17">
        <f t="shared" si="23"/>
        <v>1.5121136825270669</v>
      </c>
      <c r="U165" s="17">
        <f t="shared" si="20"/>
        <v>0.7402059601381491</v>
      </c>
      <c r="V165" s="17">
        <f t="shared" si="19"/>
        <v>74.539482236305361</v>
      </c>
      <c r="W165" s="17">
        <v>13148726</v>
      </c>
      <c r="X165" s="17">
        <f t="shared" si="21"/>
        <v>0.29207685599221789</v>
      </c>
      <c r="Y165" s="19">
        <f t="shared" si="22"/>
        <v>7.5879826368366335E-2</v>
      </c>
    </row>
    <row r="166" spans="1:25" x14ac:dyDescent="0.2">
      <c r="A166" s="22">
        <v>2549</v>
      </c>
      <c r="B166" s="12" t="s">
        <v>72</v>
      </c>
      <c r="C166" s="12" t="s">
        <v>73</v>
      </c>
      <c r="D166" s="12">
        <v>890300012</v>
      </c>
      <c r="E166" s="12" t="s">
        <v>74</v>
      </c>
      <c r="F166" s="12" t="s">
        <v>311</v>
      </c>
      <c r="G166" s="12" t="s">
        <v>76</v>
      </c>
      <c r="H166" s="12" t="s">
        <v>87</v>
      </c>
      <c r="I166" s="12" t="s">
        <v>312</v>
      </c>
      <c r="J166" s="12" t="s">
        <v>79</v>
      </c>
      <c r="K166" s="12" t="s">
        <v>313</v>
      </c>
      <c r="L166" s="12" t="s">
        <v>81</v>
      </c>
      <c r="M166" s="12">
        <v>53328593</v>
      </c>
      <c r="N166" s="12">
        <v>117832912</v>
      </c>
      <c r="O166" s="17">
        <v>85596806</v>
      </c>
      <c r="P166" s="17">
        <v>95154953</v>
      </c>
      <c r="Q166" s="17">
        <v>22677959</v>
      </c>
      <c r="R166" s="19">
        <v>704158</v>
      </c>
      <c r="S166" s="19"/>
      <c r="T166" s="17">
        <f t="shared" si="23"/>
        <v>0.62302082860428232</v>
      </c>
      <c r="U166" s="17">
        <f t="shared" si="20"/>
        <v>0.807541385381361</v>
      </c>
      <c r="V166" s="17"/>
      <c r="W166" s="17">
        <v>13148727</v>
      </c>
      <c r="X166" s="17">
        <f t="shared" si="21"/>
        <v>3.1050325119645908E-2</v>
      </c>
      <c r="Y166" s="19">
        <f t="shared" si="22"/>
        <v>5.9759025559853766E-3</v>
      </c>
    </row>
    <row r="167" spans="1:25" x14ac:dyDescent="0.2">
      <c r="A167" s="22">
        <v>2573</v>
      </c>
      <c r="B167" s="12" t="s">
        <v>72</v>
      </c>
      <c r="C167" s="12" t="s">
        <v>73</v>
      </c>
      <c r="D167" s="12">
        <v>890301291</v>
      </c>
      <c r="E167" s="12" t="s">
        <v>74</v>
      </c>
      <c r="F167" s="12" t="s">
        <v>314</v>
      </c>
      <c r="G167" s="12" t="s">
        <v>102</v>
      </c>
      <c r="H167" s="12" t="s">
        <v>157</v>
      </c>
      <c r="I167" s="12" t="s">
        <v>315</v>
      </c>
      <c r="J167" s="12" t="s">
        <v>85</v>
      </c>
      <c r="K167" s="12" t="s">
        <v>85</v>
      </c>
      <c r="L167" s="12" t="s">
        <v>81</v>
      </c>
      <c r="M167" s="12">
        <v>277733827</v>
      </c>
      <c r="N167" s="12">
        <v>285270581</v>
      </c>
      <c r="O167" s="17">
        <v>27060618</v>
      </c>
      <c r="P167" s="17">
        <v>28537409</v>
      </c>
      <c r="Q167" s="17">
        <v>256733172</v>
      </c>
      <c r="R167" s="19">
        <v>13418654</v>
      </c>
      <c r="S167" s="19">
        <v>406532</v>
      </c>
      <c r="T167" s="17">
        <f t="shared" si="23"/>
        <v>10.263395573597025</v>
      </c>
      <c r="U167" s="17">
        <f t="shared" si="20"/>
        <v>0.10003628449861081</v>
      </c>
      <c r="V167" s="17">
        <f t="shared" si="19"/>
        <v>33.007620556315374</v>
      </c>
      <c r="W167" s="17">
        <v>13148728</v>
      </c>
      <c r="X167" s="17">
        <f t="shared" si="21"/>
        <v>5.2266927158131325E-2</v>
      </c>
      <c r="Y167" s="19">
        <f t="shared" si="22"/>
        <v>4.703833796307233E-2</v>
      </c>
    </row>
    <row r="168" spans="1:25" x14ac:dyDescent="0.2">
      <c r="A168" s="22">
        <v>2627</v>
      </c>
      <c r="B168" s="12" t="s">
        <v>72</v>
      </c>
      <c r="C168" s="12" t="s">
        <v>73</v>
      </c>
      <c r="D168" s="12">
        <v>890312630</v>
      </c>
      <c r="E168" s="12" t="s">
        <v>74</v>
      </c>
      <c r="F168" s="12" t="s">
        <v>316</v>
      </c>
      <c r="G168" s="12" t="s">
        <v>83</v>
      </c>
      <c r="H168" s="12" t="s">
        <v>87</v>
      </c>
      <c r="I168" s="12" t="s">
        <v>317</v>
      </c>
      <c r="J168" s="12" t="s">
        <v>79</v>
      </c>
      <c r="K168" s="12" t="s">
        <v>313</v>
      </c>
      <c r="L168" s="12" t="s">
        <v>81</v>
      </c>
      <c r="M168" s="12">
        <v>110222092</v>
      </c>
      <c r="N168" s="12">
        <v>154560117</v>
      </c>
      <c r="O168" s="17">
        <v>41972933</v>
      </c>
      <c r="P168" s="17">
        <v>49246698</v>
      </c>
      <c r="Q168" s="17">
        <v>105313419</v>
      </c>
      <c r="R168" s="19">
        <v>34827126</v>
      </c>
      <c r="S168" s="19">
        <v>7818210</v>
      </c>
      <c r="T168" s="17">
        <f t="shared" si="23"/>
        <v>2.6260278737251932</v>
      </c>
      <c r="U168" s="17">
        <f t="shared" si="20"/>
        <v>0.31862487526455485</v>
      </c>
      <c r="V168" s="17">
        <f t="shared" si="19"/>
        <v>4.454616338010875</v>
      </c>
      <c r="W168" s="17">
        <v>13148729</v>
      </c>
      <c r="X168" s="17">
        <f t="shared" si="21"/>
        <v>0.33069979429686924</v>
      </c>
      <c r="Y168" s="19">
        <f t="shared" si="22"/>
        <v>0.22533061358901532</v>
      </c>
    </row>
    <row r="169" spans="1:25" x14ac:dyDescent="0.2">
      <c r="A169" s="22">
        <v>2757</v>
      </c>
      <c r="B169" s="12" t="s">
        <v>72</v>
      </c>
      <c r="C169" s="12" t="s">
        <v>73</v>
      </c>
      <c r="D169" s="12">
        <v>890903436</v>
      </c>
      <c r="E169" s="12" t="s">
        <v>74</v>
      </c>
      <c r="F169" s="12" t="s">
        <v>318</v>
      </c>
      <c r="G169" s="12" t="s">
        <v>83</v>
      </c>
      <c r="H169" s="12" t="s">
        <v>87</v>
      </c>
      <c r="I169" s="12" t="s">
        <v>319</v>
      </c>
      <c r="J169" s="12" t="s">
        <v>89</v>
      </c>
      <c r="K169" s="12" t="s">
        <v>116</v>
      </c>
      <c r="L169" s="12" t="s">
        <v>81</v>
      </c>
      <c r="M169" s="12">
        <v>65195553</v>
      </c>
      <c r="N169" s="12">
        <v>79165087</v>
      </c>
      <c r="O169" s="17">
        <v>17192425</v>
      </c>
      <c r="P169" s="17">
        <v>18634820</v>
      </c>
      <c r="Q169" s="17">
        <v>60530267</v>
      </c>
      <c r="R169" s="19">
        <v>17176850</v>
      </c>
      <c r="S169" s="19">
        <v>2034217</v>
      </c>
      <c r="T169" s="17">
        <f t="shared" si="23"/>
        <v>3.7921091992549045</v>
      </c>
      <c r="U169" s="17">
        <f t="shared" si="20"/>
        <v>0.23539189693557716</v>
      </c>
      <c r="V169" s="17">
        <f t="shared" si="19"/>
        <v>8.4439614849349898</v>
      </c>
      <c r="W169" s="17">
        <v>13148730</v>
      </c>
      <c r="X169" s="17">
        <f t="shared" si="21"/>
        <v>0.2837729098402953</v>
      </c>
      <c r="Y169" s="19">
        <f t="shared" si="22"/>
        <v>0.21697506629405966</v>
      </c>
    </row>
    <row r="170" spans="1:25" x14ac:dyDescent="0.2">
      <c r="A170" s="22">
        <v>2769</v>
      </c>
      <c r="B170" s="12" t="s">
        <v>72</v>
      </c>
      <c r="C170" s="12" t="s">
        <v>73</v>
      </c>
      <c r="D170" s="12">
        <v>890904138</v>
      </c>
      <c r="E170" s="12" t="s">
        <v>74</v>
      </c>
      <c r="F170" s="12" t="s">
        <v>320</v>
      </c>
      <c r="G170" s="12" t="s">
        <v>83</v>
      </c>
      <c r="H170" s="12" t="s">
        <v>87</v>
      </c>
      <c r="I170" s="12" t="s">
        <v>321</v>
      </c>
      <c r="J170" s="12" t="s">
        <v>89</v>
      </c>
      <c r="K170" s="12" t="s">
        <v>116</v>
      </c>
      <c r="L170" s="12" t="s">
        <v>81</v>
      </c>
      <c r="M170" s="12">
        <v>169982197</v>
      </c>
      <c r="N170" s="12">
        <v>260663140</v>
      </c>
      <c r="O170" s="17">
        <v>74708306</v>
      </c>
      <c r="P170" s="17">
        <v>108407384</v>
      </c>
      <c r="Q170" s="17">
        <v>152255756</v>
      </c>
      <c r="R170" s="19">
        <v>6242568</v>
      </c>
      <c r="S170" s="19">
        <v>293599</v>
      </c>
      <c r="T170" s="17">
        <f t="shared" si="23"/>
        <v>2.2752784275419122</v>
      </c>
      <c r="U170" s="17">
        <f t="shared" si="20"/>
        <v>0.4158907316162922</v>
      </c>
      <c r="V170" s="17">
        <f t="shared" si="19"/>
        <v>21.262225007578365</v>
      </c>
      <c r="W170" s="17">
        <v>13148731</v>
      </c>
      <c r="X170" s="17">
        <f t="shared" si="21"/>
        <v>4.1000538593759309E-2</v>
      </c>
      <c r="Y170" s="19">
        <f t="shared" si="22"/>
        <v>2.3948794601338724E-2</v>
      </c>
    </row>
    <row r="171" spans="1:25" x14ac:dyDescent="0.2">
      <c r="A171" s="22">
        <v>2783</v>
      </c>
      <c r="B171" s="12" t="s">
        <v>72</v>
      </c>
      <c r="C171" s="12" t="s">
        <v>73</v>
      </c>
      <c r="D171" s="12">
        <v>890906397</v>
      </c>
      <c r="E171" s="12" t="s">
        <v>74</v>
      </c>
      <c r="F171" s="12" t="s">
        <v>322</v>
      </c>
      <c r="G171" s="12" t="s">
        <v>92</v>
      </c>
      <c r="H171" s="12" t="s">
        <v>87</v>
      </c>
      <c r="I171" s="12" t="s">
        <v>323</v>
      </c>
      <c r="J171" s="12" t="s">
        <v>89</v>
      </c>
      <c r="K171" s="12" t="s">
        <v>324</v>
      </c>
      <c r="L171" s="12" t="s">
        <v>81</v>
      </c>
      <c r="M171" s="12">
        <v>196474400</v>
      </c>
      <c r="N171" s="12">
        <v>271059061</v>
      </c>
      <c r="O171" s="17">
        <v>58938778</v>
      </c>
      <c r="P171" s="17">
        <v>64045362</v>
      </c>
      <c r="Q171" s="17">
        <v>207013699</v>
      </c>
      <c r="R171" s="19">
        <v>23191960</v>
      </c>
      <c r="S171" s="19"/>
      <c r="T171" s="17">
        <f t="shared" si="23"/>
        <v>3.3335336541928302</v>
      </c>
      <c r="U171" s="17">
        <f t="shared" si="20"/>
        <v>0.23627825523973167</v>
      </c>
      <c r="V171" s="17"/>
      <c r="W171" s="17">
        <v>13148732</v>
      </c>
      <c r="X171" s="17">
        <f t="shared" si="21"/>
        <v>0.11203104003276614</v>
      </c>
      <c r="Y171" s="19">
        <f t="shared" si="22"/>
        <v>8.5560541361131628E-2</v>
      </c>
    </row>
    <row r="172" spans="1:25" x14ac:dyDescent="0.2">
      <c r="A172" s="22">
        <v>2817</v>
      </c>
      <c r="B172" s="12" t="s">
        <v>72</v>
      </c>
      <c r="C172" s="12" t="s">
        <v>73</v>
      </c>
      <c r="D172" s="12">
        <v>890914711</v>
      </c>
      <c r="E172" s="12" t="s">
        <v>74</v>
      </c>
      <c r="F172" s="12" t="s">
        <v>325</v>
      </c>
      <c r="G172" s="12" t="s">
        <v>76</v>
      </c>
      <c r="H172" s="12" t="s">
        <v>103</v>
      </c>
      <c r="I172" s="12" t="s">
        <v>326</v>
      </c>
      <c r="J172" s="12" t="s">
        <v>89</v>
      </c>
      <c r="K172" s="12" t="s">
        <v>327</v>
      </c>
      <c r="L172" s="12" t="s">
        <v>81</v>
      </c>
      <c r="M172" s="12">
        <v>12549336</v>
      </c>
      <c r="N172" s="12">
        <v>28808944</v>
      </c>
      <c r="O172" s="17">
        <v>7203989</v>
      </c>
      <c r="P172" s="17">
        <v>11723600</v>
      </c>
      <c r="Q172" s="17">
        <v>17085344</v>
      </c>
      <c r="R172" s="19">
        <v>3045342</v>
      </c>
      <c r="S172" s="19">
        <v>719383</v>
      </c>
      <c r="T172" s="17">
        <f t="shared" si="23"/>
        <v>1.7419982179317597</v>
      </c>
      <c r="U172" s="17">
        <f t="shared" si="20"/>
        <v>0.40694306601449881</v>
      </c>
      <c r="V172" s="17">
        <f t="shared" si="19"/>
        <v>4.233269343312255</v>
      </c>
      <c r="W172" s="17">
        <v>13148733</v>
      </c>
      <c r="X172" s="17">
        <f t="shared" si="21"/>
        <v>0.17824294319154477</v>
      </c>
      <c r="Y172" s="19">
        <f t="shared" si="22"/>
        <v>0.10570821339372939</v>
      </c>
    </row>
    <row r="173" spans="1:25" x14ac:dyDescent="0.2">
      <c r="A173" s="22">
        <v>2873</v>
      </c>
      <c r="B173" s="12" t="s">
        <v>72</v>
      </c>
      <c r="C173" s="12" t="s">
        <v>73</v>
      </c>
      <c r="D173" s="12">
        <v>890929073</v>
      </c>
      <c r="E173" s="12" t="s">
        <v>74</v>
      </c>
      <c r="F173" s="12" t="s">
        <v>328</v>
      </c>
      <c r="G173" s="12" t="s">
        <v>102</v>
      </c>
      <c r="H173" s="12" t="s">
        <v>87</v>
      </c>
      <c r="I173" s="12" t="s">
        <v>329</v>
      </c>
      <c r="J173" s="12" t="s">
        <v>89</v>
      </c>
      <c r="K173" s="12" t="s">
        <v>272</v>
      </c>
      <c r="L173" s="12" t="s">
        <v>81</v>
      </c>
      <c r="M173" s="12">
        <v>49534229</v>
      </c>
      <c r="N173" s="12">
        <v>51591339</v>
      </c>
      <c r="O173" s="17">
        <v>23951258</v>
      </c>
      <c r="P173" s="17">
        <v>25822149</v>
      </c>
      <c r="Q173" s="17">
        <v>25769190</v>
      </c>
      <c r="R173" s="19">
        <v>4590867</v>
      </c>
      <c r="S173" s="19">
        <v>261554</v>
      </c>
      <c r="T173" s="17">
        <f t="shared" si="23"/>
        <v>2.0681264007093074</v>
      </c>
      <c r="U173" s="17">
        <f t="shared" si="20"/>
        <v>0.50051325475386477</v>
      </c>
      <c r="V173" s="17">
        <f t="shared" si="19"/>
        <v>17.55227218853468</v>
      </c>
      <c r="W173" s="17">
        <v>13148734</v>
      </c>
      <c r="X173" s="17">
        <f t="shared" si="21"/>
        <v>0.17815332961571551</v>
      </c>
      <c r="Y173" s="19">
        <f t="shared" si="22"/>
        <v>8.8985226764515646E-2</v>
      </c>
    </row>
    <row r="174" spans="1:25" x14ac:dyDescent="0.2">
      <c r="A174" s="22">
        <v>2901</v>
      </c>
      <c r="B174" s="12" t="s">
        <v>72</v>
      </c>
      <c r="C174" s="12" t="s">
        <v>73</v>
      </c>
      <c r="D174" s="12">
        <v>890933815</v>
      </c>
      <c r="E174" s="12" t="s">
        <v>74</v>
      </c>
      <c r="F174" s="12" t="s">
        <v>330</v>
      </c>
      <c r="G174" s="12" t="s">
        <v>76</v>
      </c>
      <c r="H174" s="12" t="s">
        <v>87</v>
      </c>
      <c r="I174" s="12" t="s">
        <v>331</v>
      </c>
      <c r="J174" s="12" t="s">
        <v>89</v>
      </c>
      <c r="K174" s="12" t="s">
        <v>272</v>
      </c>
      <c r="L174" s="12" t="s">
        <v>81</v>
      </c>
      <c r="M174" s="12">
        <v>81397557</v>
      </c>
      <c r="N174" s="12">
        <v>84706169</v>
      </c>
      <c r="O174" s="17">
        <v>22993960</v>
      </c>
      <c r="P174" s="17">
        <v>24305648</v>
      </c>
      <c r="Q174" s="17">
        <v>60400521</v>
      </c>
      <c r="R174" s="19">
        <v>21161495</v>
      </c>
      <c r="S174" s="19"/>
      <c r="T174" s="17">
        <f t="shared" si="23"/>
        <v>3.5399538400519095</v>
      </c>
      <c r="U174" s="17">
        <f t="shared" si="20"/>
        <v>0.28694070676245553</v>
      </c>
      <c r="V174" s="17"/>
      <c r="W174" s="17">
        <v>13148735</v>
      </c>
      <c r="X174" s="17">
        <f t="shared" si="21"/>
        <v>0.35035285540003869</v>
      </c>
      <c r="Y174" s="19">
        <f t="shared" si="22"/>
        <v>0.2498223594553072</v>
      </c>
    </row>
    <row r="175" spans="1:25" x14ac:dyDescent="0.2">
      <c r="A175" s="22">
        <v>2983</v>
      </c>
      <c r="B175" s="12" t="s">
        <v>72</v>
      </c>
      <c r="C175" s="12" t="s">
        <v>73</v>
      </c>
      <c r="D175" s="12">
        <v>891901147</v>
      </c>
      <c r="E175" s="12" t="s">
        <v>74</v>
      </c>
      <c r="F175" s="12" t="s">
        <v>332</v>
      </c>
      <c r="G175" s="12" t="s">
        <v>76</v>
      </c>
      <c r="H175" s="12" t="s">
        <v>87</v>
      </c>
      <c r="I175" s="12" t="s">
        <v>333</v>
      </c>
      <c r="J175" s="12" t="s">
        <v>79</v>
      </c>
      <c r="K175" s="12" t="s">
        <v>313</v>
      </c>
      <c r="L175" s="12" t="s">
        <v>81</v>
      </c>
      <c r="M175" s="12">
        <v>1572915</v>
      </c>
      <c r="N175" s="12">
        <v>1572915</v>
      </c>
      <c r="O175" s="17">
        <v>837270</v>
      </c>
      <c r="P175" s="17">
        <v>13147250</v>
      </c>
      <c r="Q175" s="17">
        <v>-11574335</v>
      </c>
      <c r="R175" s="19">
        <v>-156803</v>
      </c>
      <c r="S175" s="19">
        <v>19725</v>
      </c>
      <c r="T175" s="17">
        <f t="shared" si="23"/>
        <v>1.8786233831380559</v>
      </c>
      <c r="U175" s="17">
        <f t="shared" si="20"/>
        <v>8.3585254130070599</v>
      </c>
      <c r="V175" s="17">
        <f t="shared" ref="V175:V237" si="24">R175/S175</f>
        <v>-7.9494550063371356</v>
      </c>
      <c r="W175" s="17">
        <v>13148736</v>
      </c>
      <c r="X175" s="17">
        <f t="shared" si="21"/>
        <v>1.3547473785750974E-2</v>
      </c>
      <c r="Y175" s="19">
        <f t="shared" si="22"/>
        <v>-9.9689430134495507E-2</v>
      </c>
    </row>
    <row r="176" spans="1:25" x14ac:dyDescent="0.2">
      <c r="A176" s="22">
        <v>3109</v>
      </c>
      <c r="B176" s="12" t="s">
        <v>72</v>
      </c>
      <c r="C176" s="12" t="s">
        <v>73</v>
      </c>
      <c r="D176" s="12">
        <v>900071933</v>
      </c>
      <c r="E176" s="12" t="s">
        <v>74</v>
      </c>
      <c r="F176" s="12" t="s">
        <v>334</v>
      </c>
      <c r="G176" s="12" t="s">
        <v>83</v>
      </c>
      <c r="H176" s="12" t="s">
        <v>103</v>
      </c>
      <c r="I176" s="12" t="s">
        <v>335</v>
      </c>
      <c r="J176" s="12" t="s">
        <v>85</v>
      </c>
      <c r="K176" s="12" t="s">
        <v>85</v>
      </c>
      <c r="L176" s="12" t="s">
        <v>81</v>
      </c>
      <c r="M176" s="12">
        <v>67987328</v>
      </c>
      <c r="N176" s="12">
        <v>76295031</v>
      </c>
      <c r="O176" s="17">
        <v>35359620</v>
      </c>
      <c r="P176" s="17">
        <v>38880336</v>
      </c>
      <c r="Q176" s="17">
        <v>37414695</v>
      </c>
      <c r="R176" s="19">
        <v>17509870</v>
      </c>
      <c r="S176" s="19">
        <v>155968</v>
      </c>
      <c r="T176" s="17">
        <f t="shared" si="23"/>
        <v>1.9227392149576268</v>
      </c>
      <c r="U176" s="17">
        <f t="shared" si="20"/>
        <v>0.50960508817409089</v>
      </c>
      <c r="V176" s="17">
        <f t="shared" si="24"/>
        <v>112.26578528929011</v>
      </c>
      <c r="W176" s="17">
        <v>13148737</v>
      </c>
      <c r="X176" s="17">
        <f t="shared" si="21"/>
        <v>0.46799446046533322</v>
      </c>
      <c r="Y176" s="19">
        <f t="shared" si="22"/>
        <v>0.22950210217491096</v>
      </c>
    </row>
    <row r="177" spans="1:25" x14ac:dyDescent="0.2">
      <c r="A177" s="22">
        <v>3127</v>
      </c>
      <c r="B177" s="12" t="s">
        <v>72</v>
      </c>
      <c r="C177" s="12" t="s">
        <v>73</v>
      </c>
      <c r="D177" s="12">
        <v>900078437</v>
      </c>
      <c r="E177" s="12" t="s">
        <v>74</v>
      </c>
      <c r="F177" s="12" t="s">
        <v>336</v>
      </c>
      <c r="G177" s="12" t="s">
        <v>102</v>
      </c>
      <c r="H177" s="12" t="s">
        <v>87</v>
      </c>
      <c r="I177" s="12" t="s">
        <v>337</v>
      </c>
      <c r="J177" s="12" t="s">
        <v>85</v>
      </c>
      <c r="K177" s="12" t="s">
        <v>85</v>
      </c>
      <c r="L177" s="12" t="s">
        <v>81</v>
      </c>
      <c r="M177" s="12">
        <v>108760286</v>
      </c>
      <c r="N177" s="12">
        <v>115269669</v>
      </c>
      <c r="O177" s="17">
        <v>65055561</v>
      </c>
      <c r="P177" s="17">
        <v>66033480</v>
      </c>
      <c r="Q177" s="17">
        <v>49236189</v>
      </c>
      <c r="R177" s="19">
        <v>24450805</v>
      </c>
      <c r="S177" s="19">
        <v>3865555</v>
      </c>
      <c r="T177" s="17">
        <f t="shared" si="23"/>
        <v>1.6718061350666087</v>
      </c>
      <c r="U177" s="17">
        <f t="shared" si="20"/>
        <v>0.57286084511962987</v>
      </c>
      <c r="V177" s="17">
        <f t="shared" si="24"/>
        <v>6.3253025762148001</v>
      </c>
      <c r="W177" s="17">
        <v>13148738</v>
      </c>
      <c r="X177" s="17">
        <f t="shared" si="21"/>
        <v>0.49660230608018829</v>
      </c>
      <c r="Y177" s="19">
        <f t="shared" si="22"/>
        <v>0.21211828933073451</v>
      </c>
    </row>
    <row r="178" spans="1:25" x14ac:dyDescent="0.2">
      <c r="A178" s="22">
        <v>3199</v>
      </c>
      <c r="B178" s="12" t="s">
        <v>72</v>
      </c>
      <c r="C178" s="12" t="s">
        <v>73</v>
      </c>
      <c r="D178" s="12">
        <v>900104517</v>
      </c>
      <c r="E178" s="12" t="s">
        <v>74</v>
      </c>
      <c r="F178" s="12" t="s">
        <v>338</v>
      </c>
      <c r="G178" s="12" t="s">
        <v>83</v>
      </c>
      <c r="H178" s="12" t="s">
        <v>103</v>
      </c>
      <c r="I178" s="12" t="s">
        <v>339</v>
      </c>
      <c r="J178" s="12" t="s">
        <v>97</v>
      </c>
      <c r="K178" s="12" t="s">
        <v>340</v>
      </c>
      <c r="L178" s="12" t="s">
        <v>81</v>
      </c>
      <c r="M178" s="12">
        <v>218646609</v>
      </c>
      <c r="N178" s="12">
        <v>496003571</v>
      </c>
      <c r="O178" s="17">
        <v>112928234</v>
      </c>
      <c r="P178" s="17">
        <v>218801184</v>
      </c>
      <c r="Q178" s="17">
        <v>277202387</v>
      </c>
      <c r="R178" s="19">
        <v>48736133</v>
      </c>
      <c r="S178" s="19">
        <v>4564240</v>
      </c>
      <c r="T178" s="17">
        <f t="shared" si="23"/>
        <v>1.93615539051111</v>
      </c>
      <c r="U178" s="17">
        <f t="shared" si="20"/>
        <v>0.44112824340936047</v>
      </c>
      <c r="V178" s="17">
        <f t="shared" si="24"/>
        <v>10.677819965645979</v>
      </c>
      <c r="W178" s="17">
        <v>13148739</v>
      </c>
      <c r="X178" s="17">
        <f t="shared" si="21"/>
        <v>0.17581426165713357</v>
      </c>
      <c r="Y178" s="19">
        <f t="shared" si="22"/>
        <v>9.8257625246008562E-2</v>
      </c>
    </row>
    <row r="179" spans="1:25" x14ac:dyDescent="0.2">
      <c r="A179" s="22">
        <v>3271</v>
      </c>
      <c r="B179" s="12" t="s">
        <v>72</v>
      </c>
      <c r="C179" s="12" t="s">
        <v>73</v>
      </c>
      <c r="D179" s="12">
        <v>900131246</v>
      </c>
      <c r="E179" s="12" t="s">
        <v>74</v>
      </c>
      <c r="F179" s="12" t="s">
        <v>341</v>
      </c>
      <c r="G179" s="12" t="s">
        <v>102</v>
      </c>
      <c r="H179" s="12" t="s">
        <v>103</v>
      </c>
      <c r="I179" s="12" t="s">
        <v>342</v>
      </c>
      <c r="J179" s="12" t="s">
        <v>79</v>
      </c>
      <c r="K179" s="12" t="s">
        <v>137</v>
      </c>
      <c r="L179" s="12" t="s">
        <v>81</v>
      </c>
      <c r="M179" s="12">
        <v>5837144</v>
      </c>
      <c r="N179" s="12">
        <v>6969700</v>
      </c>
      <c r="O179" s="17">
        <v>2752262</v>
      </c>
      <c r="P179" s="17">
        <v>3774441</v>
      </c>
      <c r="Q179" s="17">
        <v>3195259</v>
      </c>
      <c r="R179" s="19">
        <v>794404</v>
      </c>
      <c r="S179" s="19"/>
      <c r="T179" s="17">
        <f t="shared" si="23"/>
        <v>2.1208533199237571</v>
      </c>
      <c r="U179" s="17">
        <f t="shared" si="20"/>
        <v>0.54154999497826306</v>
      </c>
      <c r="V179" s="17"/>
      <c r="W179" s="17">
        <v>13148740</v>
      </c>
      <c r="X179" s="17">
        <f t="shared" si="21"/>
        <v>0.24861959546941265</v>
      </c>
      <c r="Y179" s="19">
        <f t="shared" si="22"/>
        <v>0.11397965479145444</v>
      </c>
    </row>
    <row r="180" spans="1:25" x14ac:dyDescent="0.2">
      <c r="A180" s="22">
        <v>3289</v>
      </c>
      <c r="B180" s="12" t="s">
        <v>72</v>
      </c>
      <c r="C180" s="12" t="s">
        <v>73</v>
      </c>
      <c r="D180" s="12">
        <v>900138425</v>
      </c>
      <c r="E180" s="12" t="s">
        <v>74</v>
      </c>
      <c r="F180" s="12" t="s">
        <v>343</v>
      </c>
      <c r="G180" s="12" t="s">
        <v>102</v>
      </c>
      <c r="H180" s="12" t="s">
        <v>77</v>
      </c>
      <c r="I180" s="12" t="s">
        <v>344</v>
      </c>
      <c r="J180" s="12" t="s">
        <v>85</v>
      </c>
      <c r="K180" s="12" t="s">
        <v>85</v>
      </c>
      <c r="L180" s="12" t="s">
        <v>81</v>
      </c>
      <c r="M180" s="12">
        <v>69251017</v>
      </c>
      <c r="N180" s="12">
        <v>72337833</v>
      </c>
      <c r="O180" s="17">
        <v>41567801</v>
      </c>
      <c r="P180" s="17">
        <v>42101510</v>
      </c>
      <c r="Q180" s="17">
        <v>30236323</v>
      </c>
      <c r="R180" s="19">
        <v>16927116</v>
      </c>
      <c r="S180" s="19"/>
      <c r="T180" s="17">
        <f t="shared" si="23"/>
        <v>1.665977399189339</v>
      </c>
      <c r="U180" s="17">
        <f t="shared" si="20"/>
        <v>0.58201231988798996</v>
      </c>
      <c r="V180" s="17"/>
      <c r="W180" s="17">
        <v>13148741</v>
      </c>
      <c r="X180" s="17">
        <f t="shared" si="21"/>
        <v>0.55982719856511654</v>
      </c>
      <c r="Y180" s="19">
        <f t="shared" si="22"/>
        <v>0.23400087199183864</v>
      </c>
    </row>
    <row r="181" spans="1:25" x14ac:dyDescent="0.2">
      <c r="A181" s="22">
        <v>3315</v>
      </c>
      <c r="B181" s="12" t="s">
        <v>72</v>
      </c>
      <c r="C181" s="12" t="s">
        <v>73</v>
      </c>
      <c r="D181" s="12">
        <v>900147693</v>
      </c>
      <c r="E181" s="12" t="s">
        <v>74</v>
      </c>
      <c r="F181" s="12" t="s">
        <v>345</v>
      </c>
      <c r="G181" s="12" t="s">
        <v>83</v>
      </c>
      <c r="H181" s="12" t="s">
        <v>103</v>
      </c>
      <c r="I181" s="12" t="s">
        <v>346</v>
      </c>
      <c r="J181" s="12" t="s">
        <v>309</v>
      </c>
      <c r="K181" s="12" t="s">
        <v>347</v>
      </c>
      <c r="L181" s="12" t="s">
        <v>81</v>
      </c>
      <c r="M181" s="12">
        <v>173084536</v>
      </c>
      <c r="N181" s="12">
        <v>239697587</v>
      </c>
      <c r="O181" s="17">
        <v>84808837</v>
      </c>
      <c r="P181" s="17">
        <v>100834361</v>
      </c>
      <c r="Q181" s="17">
        <v>138863226</v>
      </c>
      <c r="R181" s="19">
        <v>33952551</v>
      </c>
      <c r="S181" s="19">
        <v>7969307</v>
      </c>
      <c r="T181" s="17">
        <f t="shared" si="23"/>
        <v>2.0408785466542834</v>
      </c>
      <c r="U181" s="17">
        <f t="shared" si="20"/>
        <v>0.42067324190460043</v>
      </c>
      <c r="V181" s="17">
        <f t="shared" si="24"/>
        <v>4.2604144877340024</v>
      </c>
      <c r="W181" s="17">
        <v>13148742</v>
      </c>
      <c r="X181" s="17">
        <f t="shared" si="21"/>
        <v>0.24450354480458347</v>
      </c>
      <c r="Y181" s="19">
        <f t="shared" si="22"/>
        <v>0.14164744595447262</v>
      </c>
    </row>
    <row r="182" spans="1:25" x14ac:dyDescent="0.2">
      <c r="A182" s="22">
        <v>3415</v>
      </c>
      <c r="B182" s="12" t="s">
        <v>72</v>
      </c>
      <c r="C182" s="12" t="s">
        <v>73</v>
      </c>
      <c r="D182" s="12">
        <v>900178272</v>
      </c>
      <c r="E182" s="12" t="s">
        <v>74</v>
      </c>
      <c r="F182" s="12" t="s">
        <v>348</v>
      </c>
      <c r="G182" s="12" t="s">
        <v>76</v>
      </c>
      <c r="H182" s="12" t="s">
        <v>87</v>
      </c>
      <c r="I182" s="12" t="s">
        <v>349</v>
      </c>
      <c r="J182" s="12" t="s">
        <v>85</v>
      </c>
      <c r="K182" s="12" t="s">
        <v>85</v>
      </c>
      <c r="L182" s="12" t="s">
        <v>81</v>
      </c>
      <c r="M182" s="12">
        <v>40693026</v>
      </c>
      <c r="N182" s="12">
        <v>42174396</v>
      </c>
      <c r="O182" s="17">
        <v>9450308</v>
      </c>
      <c r="P182" s="17">
        <v>9450308</v>
      </c>
      <c r="Q182" s="17">
        <v>32724088</v>
      </c>
      <c r="R182" s="19">
        <v>5857717</v>
      </c>
      <c r="S182" s="19">
        <v>153943</v>
      </c>
      <c r="T182" s="17">
        <f t="shared" si="23"/>
        <v>4.3059999737574692</v>
      </c>
      <c r="U182" s="17">
        <f t="shared" si="20"/>
        <v>0.22407690201419839</v>
      </c>
      <c r="V182" s="17">
        <f t="shared" si="24"/>
        <v>38.051207265026669</v>
      </c>
      <c r="W182" s="17">
        <v>13148743</v>
      </c>
      <c r="X182" s="17">
        <f t="shared" si="21"/>
        <v>0.17900321622408544</v>
      </c>
      <c r="Y182" s="19">
        <f t="shared" si="22"/>
        <v>0.13889273008201469</v>
      </c>
    </row>
    <row r="183" spans="1:25" x14ac:dyDescent="0.2">
      <c r="A183" s="22">
        <v>3483</v>
      </c>
      <c r="B183" s="12" t="s">
        <v>72</v>
      </c>
      <c r="C183" s="12" t="s">
        <v>73</v>
      </c>
      <c r="D183" s="12">
        <v>900196493</v>
      </c>
      <c r="E183" s="12" t="s">
        <v>74</v>
      </c>
      <c r="F183" s="12" t="s">
        <v>350</v>
      </c>
      <c r="G183" s="12" t="s">
        <v>92</v>
      </c>
      <c r="H183" s="12" t="s">
        <v>87</v>
      </c>
      <c r="I183" s="12" t="s">
        <v>351</v>
      </c>
      <c r="J183" s="12" t="s">
        <v>79</v>
      </c>
      <c r="K183" s="12" t="s">
        <v>352</v>
      </c>
      <c r="L183" s="12" t="s">
        <v>81</v>
      </c>
      <c r="M183" s="12">
        <v>79812408</v>
      </c>
      <c r="N183" s="12">
        <v>179420670</v>
      </c>
      <c r="O183" s="17">
        <v>6037714</v>
      </c>
      <c r="P183" s="17">
        <v>41996714</v>
      </c>
      <c r="Q183" s="17">
        <v>137423956</v>
      </c>
      <c r="R183" s="19">
        <v>48657582</v>
      </c>
      <c r="S183" s="19">
        <v>39321</v>
      </c>
      <c r="T183" s="17">
        <f t="shared" si="23"/>
        <v>13.218977911176315</v>
      </c>
      <c r="U183" s="17">
        <f t="shared" si="20"/>
        <v>0.23406842701010983</v>
      </c>
      <c r="V183" s="17">
        <f t="shared" si="24"/>
        <v>1237.4451819638361</v>
      </c>
      <c r="W183" s="17">
        <v>13148744</v>
      </c>
      <c r="X183" s="17">
        <f t="shared" si="21"/>
        <v>0.3540691406089343</v>
      </c>
      <c r="Y183" s="19">
        <f t="shared" si="22"/>
        <v>0.27119273381377967</v>
      </c>
    </row>
    <row r="184" spans="1:25" x14ac:dyDescent="0.2">
      <c r="A184" s="22">
        <v>3725</v>
      </c>
      <c r="B184" s="12" t="s">
        <v>72</v>
      </c>
      <c r="C184" s="12" t="s">
        <v>73</v>
      </c>
      <c r="D184" s="12">
        <v>900300996</v>
      </c>
      <c r="E184" s="12" t="s">
        <v>74</v>
      </c>
      <c r="F184" s="12" t="s">
        <v>353</v>
      </c>
      <c r="G184" s="12" t="s">
        <v>102</v>
      </c>
      <c r="H184" s="12" t="s">
        <v>87</v>
      </c>
      <c r="I184" s="12" t="s">
        <v>354</v>
      </c>
      <c r="J184" s="12" t="s">
        <v>85</v>
      </c>
      <c r="K184" s="12" t="s">
        <v>85</v>
      </c>
      <c r="L184" s="12" t="s">
        <v>81</v>
      </c>
      <c r="M184" s="12">
        <v>27595926</v>
      </c>
      <c r="N184" s="12">
        <v>29784625</v>
      </c>
      <c r="O184" s="17">
        <v>12403676</v>
      </c>
      <c r="P184" s="17">
        <v>12657903</v>
      </c>
      <c r="Q184" s="17">
        <v>17126722</v>
      </c>
      <c r="R184" s="19">
        <v>-1877577</v>
      </c>
      <c r="S184" s="19">
        <v>154571</v>
      </c>
      <c r="T184" s="17">
        <f t="shared" si="23"/>
        <v>2.224818352236869</v>
      </c>
      <c r="U184" s="17">
        <f t="shared" si="20"/>
        <v>0.4249811102204577</v>
      </c>
      <c r="V184" s="17">
        <f t="shared" si="24"/>
        <v>-12.147019816136273</v>
      </c>
      <c r="W184" s="17">
        <v>13148745</v>
      </c>
      <c r="X184" s="17">
        <f t="shared" si="21"/>
        <v>-0.10962850917998201</v>
      </c>
      <c r="Y184" s="19">
        <f t="shared" si="22"/>
        <v>-6.3038463636859624E-2</v>
      </c>
    </row>
    <row r="185" spans="1:25" x14ac:dyDescent="0.2">
      <c r="A185" s="22">
        <v>3737</v>
      </c>
      <c r="B185" s="12" t="s">
        <v>72</v>
      </c>
      <c r="C185" s="12" t="s">
        <v>73</v>
      </c>
      <c r="D185" s="12">
        <v>900304858</v>
      </c>
      <c r="E185" s="12" t="s">
        <v>74</v>
      </c>
      <c r="F185" s="12" t="s">
        <v>355</v>
      </c>
      <c r="G185" s="12" t="s">
        <v>76</v>
      </c>
      <c r="H185" s="12" t="s">
        <v>87</v>
      </c>
      <c r="I185" s="12" t="s">
        <v>356</v>
      </c>
      <c r="J185" s="12" t="s">
        <v>85</v>
      </c>
      <c r="K185" s="12" t="s">
        <v>85</v>
      </c>
      <c r="L185" s="12" t="s">
        <v>81</v>
      </c>
      <c r="M185" s="12">
        <v>28154121</v>
      </c>
      <c r="N185" s="12">
        <v>34052555</v>
      </c>
      <c r="O185" s="17">
        <v>21331496</v>
      </c>
      <c r="P185" s="17">
        <v>27419173</v>
      </c>
      <c r="Q185" s="17">
        <v>6633382</v>
      </c>
      <c r="R185" s="19">
        <v>2890268</v>
      </c>
      <c r="S185" s="19">
        <v>1935593</v>
      </c>
      <c r="T185" s="17">
        <f t="shared" si="23"/>
        <v>1.3198380929307536</v>
      </c>
      <c r="U185" s="17">
        <f t="shared" si="20"/>
        <v>0.8052016361180534</v>
      </c>
      <c r="V185" s="17">
        <f t="shared" si="24"/>
        <v>1.4932209405593015</v>
      </c>
      <c r="W185" s="17">
        <v>13148746</v>
      </c>
      <c r="X185" s="17">
        <f t="shared" si="21"/>
        <v>0.43571559726245224</v>
      </c>
      <c r="Y185" s="19">
        <f t="shared" si="22"/>
        <v>8.4876685464570861E-2</v>
      </c>
    </row>
    <row r="186" spans="1:25" x14ac:dyDescent="0.2">
      <c r="A186" s="22">
        <v>3845</v>
      </c>
      <c r="B186" s="12" t="s">
        <v>72</v>
      </c>
      <c r="C186" s="12" t="s">
        <v>73</v>
      </c>
      <c r="D186" s="12">
        <v>900332426</v>
      </c>
      <c r="E186" s="12" t="s">
        <v>74</v>
      </c>
      <c r="F186" s="12" t="s">
        <v>357</v>
      </c>
      <c r="G186" s="12" t="s">
        <v>102</v>
      </c>
      <c r="H186" s="12" t="s">
        <v>87</v>
      </c>
      <c r="I186" s="12" t="s">
        <v>358</v>
      </c>
      <c r="J186" s="12" t="s">
        <v>97</v>
      </c>
      <c r="K186" s="12" t="s">
        <v>359</v>
      </c>
      <c r="L186" s="12" t="s">
        <v>81</v>
      </c>
      <c r="M186" s="12">
        <v>36281605</v>
      </c>
      <c r="N186" s="12">
        <v>43613476</v>
      </c>
      <c r="O186" s="17">
        <v>13182614</v>
      </c>
      <c r="P186" s="17">
        <v>24772383</v>
      </c>
      <c r="Q186" s="17">
        <v>18841093</v>
      </c>
      <c r="R186" s="19">
        <v>6526318</v>
      </c>
      <c r="S186" s="19"/>
      <c r="T186" s="17">
        <f t="shared" si="23"/>
        <v>2.7522314618329871</v>
      </c>
      <c r="U186" s="17">
        <f t="shared" si="20"/>
        <v>0.56799836362504108</v>
      </c>
      <c r="V186" s="17"/>
      <c r="W186" s="17">
        <v>13148747</v>
      </c>
      <c r="X186" s="17">
        <f t="shared" si="21"/>
        <v>0.34638744153537165</v>
      </c>
      <c r="Y186" s="19">
        <f t="shared" si="22"/>
        <v>0.14963994156301599</v>
      </c>
    </row>
    <row r="187" spans="1:25" x14ac:dyDescent="0.2">
      <c r="A187" s="22">
        <v>3921</v>
      </c>
      <c r="B187" s="12" t="s">
        <v>72</v>
      </c>
      <c r="C187" s="12" t="s">
        <v>73</v>
      </c>
      <c r="D187" s="12">
        <v>900361775</v>
      </c>
      <c r="E187" s="12" t="s">
        <v>74</v>
      </c>
      <c r="F187" s="12" t="s">
        <v>360</v>
      </c>
      <c r="G187" s="12" t="s">
        <v>83</v>
      </c>
      <c r="H187" s="12" t="s">
        <v>87</v>
      </c>
      <c r="I187" s="12" t="s">
        <v>361</v>
      </c>
      <c r="J187" s="12" t="s">
        <v>362</v>
      </c>
      <c r="K187" s="12" t="s">
        <v>363</v>
      </c>
      <c r="L187" s="12" t="s">
        <v>81</v>
      </c>
      <c r="M187" s="12">
        <v>26877361</v>
      </c>
      <c r="N187" s="12">
        <v>69452173</v>
      </c>
      <c r="O187" s="17">
        <v>53573695</v>
      </c>
      <c r="P187" s="17">
        <v>75193346</v>
      </c>
      <c r="Q187" s="17">
        <v>-5741173</v>
      </c>
      <c r="R187" s="19">
        <v>-3032169</v>
      </c>
      <c r="S187" s="19">
        <v>11097566</v>
      </c>
      <c r="T187" s="17">
        <f t="shared" si="23"/>
        <v>0.50168951385563376</v>
      </c>
      <c r="U187" s="17">
        <f t="shared" si="20"/>
        <v>1.0826636914585812</v>
      </c>
      <c r="V187" s="17">
        <f t="shared" si="24"/>
        <v>-0.27322829168125695</v>
      </c>
      <c r="W187" s="17">
        <v>13148748</v>
      </c>
      <c r="X187" s="17">
        <f t="shared" si="21"/>
        <v>0.52814450984145578</v>
      </c>
      <c r="Y187" s="19">
        <f t="shared" si="22"/>
        <v>-4.3658374807077668E-2</v>
      </c>
    </row>
    <row r="188" spans="1:25" x14ac:dyDescent="0.2">
      <c r="A188" s="22">
        <v>3957</v>
      </c>
      <c r="B188" s="12" t="s">
        <v>72</v>
      </c>
      <c r="C188" s="12" t="s">
        <v>73</v>
      </c>
      <c r="D188" s="12">
        <v>900372416</v>
      </c>
      <c r="E188" s="12" t="s">
        <v>74</v>
      </c>
      <c r="F188" s="12" t="s">
        <v>364</v>
      </c>
      <c r="G188" s="12" t="s">
        <v>102</v>
      </c>
      <c r="H188" s="12" t="s">
        <v>87</v>
      </c>
      <c r="I188" s="12" t="s">
        <v>365</v>
      </c>
      <c r="J188" s="12" t="s">
        <v>148</v>
      </c>
      <c r="K188" s="12" t="s">
        <v>149</v>
      </c>
      <c r="L188" s="12" t="s">
        <v>81</v>
      </c>
      <c r="M188" s="12">
        <v>81300732</v>
      </c>
      <c r="N188" s="12">
        <v>84906762</v>
      </c>
      <c r="O188" s="17">
        <v>8224956</v>
      </c>
      <c r="P188" s="17">
        <v>8345272</v>
      </c>
      <c r="Q188" s="17">
        <v>76561490</v>
      </c>
      <c r="R188" s="19">
        <v>4737393</v>
      </c>
      <c r="S188" s="19">
        <v>608976</v>
      </c>
      <c r="T188" s="17">
        <f t="shared" si="23"/>
        <v>9.8846403555228743</v>
      </c>
      <c r="U188" s="17">
        <f t="shared" si="20"/>
        <v>9.8287483863770467E-2</v>
      </c>
      <c r="V188" s="17">
        <f t="shared" si="24"/>
        <v>7.7792770158429887</v>
      </c>
      <c r="W188" s="17">
        <v>13148749</v>
      </c>
      <c r="X188" s="17">
        <f t="shared" si="21"/>
        <v>6.1876969740270203E-2</v>
      </c>
      <c r="Y188" s="19">
        <f t="shared" si="22"/>
        <v>5.5795238075384383E-2</v>
      </c>
    </row>
    <row r="189" spans="1:25" x14ac:dyDescent="0.2">
      <c r="A189" s="22">
        <v>4073</v>
      </c>
      <c r="B189" s="12" t="s">
        <v>72</v>
      </c>
      <c r="C189" s="12" t="s">
        <v>73</v>
      </c>
      <c r="D189" s="12">
        <v>900396963</v>
      </c>
      <c r="E189" s="12" t="s">
        <v>74</v>
      </c>
      <c r="F189" s="12" t="s">
        <v>366</v>
      </c>
      <c r="G189" s="12" t="s">
        <v>76</v>
      </c>
      <c r="H189" s="12" t="s">
        <v>157</v>
      </c>
      <c r="I189" s="12" t="s">
        <v>367</v>
      </c>
      <c r="J189" s="12" t="s">
        <v>85</v>
      </c>
      <c r="K189" s="12" t="s">
        <v>85</v>
      </c>
      <c r="L189" s="12" t="s">
        <v>81</v>
      </c>
      <c r="M189" s="12">
        <v>2413952</v>
      </c>
      <c r="N189" s="12">
        <v>2422450</v>
      </c>
      <c r="O189" s="17">
        <v>1611926</v>
      </c>
      <c r="P189" s="17">
        <v>1611926</v>
      </c>
      <c r="Q189" s="17">
        <v>810524</v>
      </c>
      <c r="R189" s="19">
        <v>343400</v>
      </c>
      <c r="S189" s="19">
        <v>35894</v>
      </c>
      <c r="T189" s="17">
        <f t="shared" si="23"/>
        <v>1.4975575801866836</v>
      </c>
      <c r="U189" s="17">
        <f t="shared" si="20"/>
        <v>0.66541146360089987</v>
      </c>
      <c r="V189" s="17">
        <f t="shared" si="24"/>
        <v>9.5670585613194401</v>
      </c>
      <c r="W189" s="17">
        <v>13148750</v>
      </c>
      <c r="X189" s="17">
        <f t="shared" si="21"/>
        <v>0.42367653517971088</v>
      </c>
      <c r="Y189" s="19">
        <f t="shared" si="22"/>
        <v>0.14175731181242132</v>
      </c>
    </row>
    <row r="190" spans="1:25" x14ac:dyDescent="0.2">
      <c r="A190" s="22">
        <v>4101</v>
      </c>
      <c r="B190" s="12" t="s">
        <v>72</v>
      </c>
      <c r="C190" s="12" t="s">
        <v>73</v>
      </c>
      <c r="D190" s="12">
        <v>900402080</v>
      </c>
      <c r="E190" s="12" t="s">
        <v>74</v>
      </c>
      <c r="F190" s="12" t="s">
        <v>368</v>
      </c>
      <c r="G190" s="12" t="s">
        <v>102</v>
      </c>
      <c r="H190" s="12" t="s">
        <v>87</v>
      </c>
      <c r="I190" s="12" t="s">
        <v>369</v>
      </c>
      <c r="J190" s="12" t="s">
        <v>85</v>
      </c>
      <c r="K190" s="12" t="s">
        <v>85</v>
      </c>
      <c r="L190" s="12" t="s">
        <v>81</v>
      </c>
      <c r="M190" s="12">
        <v>210012222</v>
      </c>
      <c r="N190" s="12">
        <v>269548530</v>
      </c>
      <c r="O190" s="17">
        <v>155454634</v>
      </c>
      <c r="P190" s="17">
        <v>170271115</v>
      </c>
      <c r="Q190" s="17">
        <v>99277415</v>
      </c>
      <c r="R190" s="19">
        <v>20420243</v>
      </c>
      <c r="S190" s="19">
        <v>68969</v>
      </c>
      <c r="T190" s="17">
        <f t="shared" si="23"/>
        <v>1.3509550445437348</v>
      </c>
      <c r="U190" s="17">
        <f t="shared" si="20"/>
        <v>0.63169001515237344</v>
      </c>
      <c r="V190" s="17">
        <f t="shared" si="24"/>
        <v>296.07857153213763</v>
      </c>
      <c r="W190" s="17">
        <v>13148751</v>
      </c>
      <c r="X190" s="17">
        <f t="shared" si="21"/>
        <v>0.2056887057343304</v>
      </c>
      <c r="Y190" s="19">
        <f t="shared" si="22"/>
        <v>7.5757204092339145E-2</v>
      </c>
    </row>
    <row r="191" spans="1:25" x14ac:dyDescent="0.2">
      <c r="A191" s="22">
        <v>4109</v>
      </c>
      <c r="B191" s="12" t="s">
        <v>72</v>
      </c>
      <c r="C191" s="12" t="s">
        <v>73</v>
      </c>
      <c r="D191" s="12">
        <v>900403832</v>
      </c>
      <c r="E191" s="12" t="s">
        <v>74</v>
      </c>
      <c r="F191" s="12" t="s">
        <v>370</v>
      </c>
      <c r="G191" s="12" t="s">
        <v>102</v>
      </c>
      <c r="H191" s="12" t="s">
        <v>87</v>
      </c>
      <c r="I191" s="12" t="s">
        <v>371</v>
      </c>
      <c r="J191" s="12" t="s">
        <v>85</v>
      </c>
      <c r="K191" s="12" t="s">
        <v>85</v>
      </c>
      <c r="L191" s="12" t="s">
        <v>81</v>
      </c>
      <c r="M191" s="12">
        <v>159616975</v>
      </c>
      <c r="N191" s="12">
        <v>206924569</v>
      </c>
      <c r="O191" s="17">
        <v>52857485</v>
      </c>
      <c r="P191" s="17">
        <v>57957669</v>
      </c>
      <c r="Q191" s="17">
        <v>148966900</v>
      </c>
      <c r="R191" s="19">
        <v>16286116</v>
      </c>
      <c r="S191" s="19">
        <v>2759887</v>
      </c>
      <c r="T191" s="17">
        <f t="shared" si="23"/>
        <v>3.0197610612763737</v>
      </c>
      <c r="U191" s="17">
        <f t="shared" si="20"/>
        <v>0.28009080449021018</v>
      </c>
      <c r="V191" s="17">
        <f t="shared" si="24"/>
        <v>5.9010082659181338</v>
      </c>
      <c r="W191" s="17">
        <v>13148752</v>
      </c>
      <c r="X191" s="17">
        <f t="shared" si="21"/>
        <v>0.10932707870003336</v>
      </c>
      <c r="Y191" s="19">
        <f t="shared" si="22"/>
        <v>7.8705569274376497E-2</v>
      </c>
    </row>
    <row r="192" spans="1:25" x14ac:dyDescent="0.2">
      <c r="A192" s="22">
        <v>4113</v>
      </c>
      <c r="B192" s="12" t="s">
        <v>72</v>
      </c>
      <c r="C192" s="12" t="s">
        <v>73</v>
      </c>
      <c r="D192" s="12">
        <v>900405072</v>
      </c>
      <c r="E192" s="12" t="s">
        <v>74</v>
      </c>
      <c r="F192" s="12" t="s">
        <v>372</v>
      </c>
      <c r="G192" s="12" t="s">
        <v>102</v>
      </c>
      <c r="H192" s="12" t="s">
        <v>87</v>
      </c>
      <c r="I192" s="12" t="s">
        <v>373</v>
      </c>
      <c r="J192" s="12" t="s">
        <v>85</v>
      </c>
      <c r="K192" s="12" t="s">
        <v>85</v>
      </c>
      <c r="L192" s="12" t="s">
        <v>81</v>
      </c>
      <c r="M192" s="12">
        <v>155258798</v>
      </c>
      <c r="N192" s="12">
        <v>225020901</v>
      </c>
      <c r="O192" s="17">
        <v>10213788</v>
      </c>
      <c r="P192" s="17">
        <v>220778028</v>
      </c>
      <c r="Q192" s="17">
        <v>4242873</v>
      </c>
      <c r="R192" s="19">
        <v>6976686</v>
      </c>
      <c r="S192" s="19">
        <v>758020</v>
      </c>
      <c r="T192" s="17">
        <f t="shared" si="23"/>
        <v>15.200902740491578</v>
      </c>
      <c r="U192" s="17">
        <f t="shared" si="20"/>
        <v>0.98114453821336356</v>
      </c>
      <c r="V192" s="17">
        <f t="shared" si="24"/>
        <v>9.2038283950291557</v>
      </c>
      <c r="W192" s="17">
        <v>13148753</v>
      </c>
      <c r="X192" s="17">
        <f t="shared" si="21"/>
        <v>1.6443306221986846</v>
      </c>
      <c r="Y192" s="19">
        <f t="shared" si="22"/>
        <v>3.100461321146341E-2</v>
      </c>
    </row>
    <row r="193" spans="1:25" x14ac:dyDescent="0.2">
      <c r="A193" s="22">
        <v>4125</v>
      </c>
      <c r="B193" s="12" t="s">
        <v>72</v>
      </c>
      <c r="C193" s="12" t="s">
        <v>73</v>
      </c>
      <c r="D193" s="12">
        <v>900409801</v>
      </c>
      <c r="E193" s="12" t="s">
        <v>74</v>
      </c>
      <c r="F193" s="12" t="s">
        <v>374</v>
      </c>
      <c r="G193" s="12" t="s">
        <v>76</v>
      </c>
      <c r="H193" s="12" t="s">
        <v>87</v>
      </c>
      <c r="I193" s="12" t="s">
        <v>375</v>
      </c>
      <c r="J193" s="12" t="s">
        <v>85</v>
      </c>
      <c r="K193" s="12" t="s">
        <v>85</v>
      </c>
      <c r="L193" s="12" t="s">
        <v>81</v>
      </c>
      <c r="M193" s="12">
        <v>19493145</v>
      </c>
      <c r="N193" s="12">
        <v>23484348</v>
      </c>
      <c r="O193" s="17">
        <v>10707901</v>
      </c>
      <c r="P193" s="17">
        <v>12577069</v>
      </c>
      <c r="Q193" s="17">
        <v>10907279</v>
      </c>
      <c r="R193" s="19">
        <v>3963007</v>
      </c>
      <c r="S193" s="19">
        <v>223611</v>
      </c>
      <c r="T193" s="17">
        <f t="shared" si="23"/>
        <v>1.8204450153209299</v>
      </c>
      <c r="U193" s="17">
        <f t="shared" ref="U193:U256" si="25">P193/N193</f>
        <v>0.5355511253708215</v>
      </c>
      <c r="V193" s="17">
        <f t="shared" si="24"/>
        <v>17.72277302994933</v>
      </c>
      <c r="W193" s="17">
        <v>13148754</v>
      </c>
      <c r="X193" s="17">
        <f t="shared" ref="X193:X256" si="26">R193/Q193</f>
        <v>0.36333598874659756</v>
      </c>
      <c r="Y193" s="19">
        <f t="shared" ref="Y193:Y256" si="27">R193/N193</f>
        <v>0.16875099108563713</v>
      </c>
    </row>
    <row r="194" spans="1:25" x14ac:dyDescent="0.2">
      <c r="A194" s="22">
        <v>4339</v>
      </c>
      <c r="B194" s="12" t="s">
        <v>72</v>
      </c>
      <c r="C194" s="12" t="s">
        <v>73</v>
      </c>
      <c r="D194" s="12">
        <v>900478663</v>
      </c>
      <c r="E194" s="12" t="s">
        <v>74</v>
      </c>
      <c r="F194" s="12" t="s">
        <v>376</v>
      </c>
      <c r="G194" s="12" t="s">
        <v>83</v>
      </c>
      <c r="H194" s="12" t="s">
        <v>87</v>
      </c>
      <c r="I194" s="12" t="s">
        <v>377</v>
      </c>
      <c r="J194" s="12" t="s">
        <v>89</v>
      </c>
      <c r="K194" s="12" t="s">
        <v>90</v>
      </c>
      <c r="L194" s="12" t="s">
        <v>81</v>
      </c>
      <c r="M194" s="12">
        <v>14079818</v>
      </c>
      <c r="N194" s="12">
        <v>40428252</v>
      </c>
      <c r="O194" s="17">
        <v>13227517</v>
      </c>
      <c r="P194" s="17">
        <v>35682665</v>
      </c>
      <c r="Q194" s="17">
        <v>4745587</v>
      </c>
      <c r="R194" s="19">
        <v>2573933</v>
      </c>
      <c r="S194" s="19">
        <v>0</v>
      </c>
      <c r="T194" s="17">
        <f t="shared" ref="T194:T257" si="28">M194/O194</f>
        <v>1.064433937223441</v>
      </c>
      <c r="U194" s="17">
        <f t="shared" si="25"/>
        <v>0.88261706194964851</v>
      </c>
      <c r="V194" s="17"/>
      <c r="W194" s="17">
        <v>13148755</v>
      </c>
      <c r="X194" s="17">
        <f t="shared" si="26"/>
        <v>0.54238453535885023</v>
      </c>
      <c r="Y194" s="19">
        <f t="shared" si="27"/>
        <v>6.3666690313496616E-2</v>
      </c>
    </row>
    <row r="195" spans="1:25" x14ac:dyDescent="0.2">
      <c r="A195" s="22">
        <v>4393</v>
      </c>
      <c r="B195" s="12" t="s">
        <v>72</v>
      </c>
      <c r="C195" s="12" t="s">
        <v>73</v>
      </c>
      <c r="D195" s="12">
        <v>900490865</v>
      </c>
      <c r="E195" s="12" t="s">
        <v>74</v>
      </c>
      <c r="F195" s="12" t="s">
        <v>378</v>
      </c>
      <c r="G195" s="12" t="s">
        <v>102</v>
      </c>
      <c r="H195" s="12" t="s">
        <v>87</v>
      </c>
      <c r="I195" s="12" t="s">
        <v>379</v>
      </c>
      <c r="J195" s="12" t="s">
        <v>85</v>
      </c>
      <c r="K195" s="12" t="s">
        <v>85</v>
      </c>
      <c r="L195" s="12" t="s">
        <v>81</v>
      </c>
      <c r="M195" s="12">
        <v>78444057</v>
      </c>
      <c r="N195" s="12">
        <v>91563331</v>
      </c>
      <c r="O195" s="17">
        <v>60455341</v>
      </c>
      <c r="P195" s="17">
        <v>62742372</v>
      </c>
      <c r="Q195" s="17">
        <v>28820959</v>
      </c>
      <c r="R195" s="19">
        <v>2908508</v>
      </c>
      <c r="S195" s="19"/>
      <c r="T195" s="17">
        <f t="shared" si="28"/>
        <v>1.2975537926417453</v>
      </c>
      <c r="U195" s="17">
        <f t="shared" si="25"/>
        <v>0.6852347038357528</v>
      </c>
      <c r="V195" s="17"/>
      <c r="W195" s="17">
        <v>13148756</v>
      </c>
      <c r="X195" s="17">
        <f t="shared" si="26"/>
        <v>0.10091641988734656</v>
      </c>
      <c r="Y195" s="19">
        <f t="shared" si="27"/>
        <v>3.1764986793676168E-2</v>
      </c>
    </row>
    <row r="196" spans="1:25" x14ac:dyDescent="0.2">
      <c r="A196" s="22">
        <v>4447</v>
      </c>
      <c r="B196" s="12" t="s">
        <v>72</v>
      </c>
      <c r="C196" s="12" t="s">
        <v>73</v>
      </c>
      <c r="D196" s="12">
        <v>900514524</v>
      </c>
      <c r="E196" s="12" t="s">
        <v>74</v>
      </c>
      <c r="F196" s="12" t="s">
        <v>380</v>
      </c>
      <c r="G196" s="12" t="s">
        <v>102</v>
      </c>
      <c r="H196" s="12" t="s">
        <v>87</v>
      </c>
      <c r="I196" s="12" t="s">
        <v>381</v>
      </c>
      <c r="J196" s="12" t="s">
        <v>85</v>
      </c>
      <c r="K196" s="12" t="s">
        <v>85</v>
      </c>
      <c r="L196" s="12" t="s">
        <v>81</v>
      </c>
      <c r="M196" s="12">
        <v>286927870</v>
      </c>
      <c r="N196" s="12">
        <v>335622161</v>
      </c>
      <c r="O196" s="17">
        <v>89686616</v>
      </c>
      <c r="P196" s="17">
        <v>102263609</v>
      </c>
      <c r="Q196" s="17">
        <v>233358552</v>
      </c>
      <c r="R196" s="19">
        <v>14784284</v>
      </c>
      <c r="S196" s="19">
        <v>1324797</v>
      </c>
      <c r="T196" s="17">
        <f t="shared" si="28"/>
        <v>3.1992272960772654</v>
      </c>
      <c r="U196" s="17">
        <f t="shared" si="25"/>
        <v>0.30469861911174573</v>
      </c>
      <c r="V196" s="17">
        <f t="shared" si="24"/>
        <v>11.1596599328048</v>
      </c>
      <c r="W196" s="17">
        <v>13148757</v>
      </c>
      <c r="X196" s="17">
        <f t="shared" si="26"/>
        <v>6.335436980256888E-2</v>
      </c>
      <c r="Y196" s="19">
        <f t="shared" si="27"/>
        <v>4.4050380809031259E-2</v>
      </c>
    </row>
    <row r="197" spans="1:25" x14ac:dyDescent="0.2">
      <c r="A197" s="22">
        <v>4469</v>
      </c>
      <c r="B197" s="12" t="s">
        <v>72</v>
      </c>
      <c r="C197" s="12" t="s">
        <v>73</v>
      </c>
      <c r="D197" s="12">
        <v>900524514</v>
      </c>
      <c r="E197" s="12" t="s">
        <v>74</v>
      </c>
      <c r="F197" s="12" t="s">
        <v>382</v>
      </c>
      <c r="G197" s="12" t="s">
        <v>102</v>
      </c>
      <c r="H197" s="12" t="s">
        <v>87</v>
      </c>
      <c r="I197" s="12" t="s">
        <v>383</v>
      </c>
      <c r="J197" s="12" t="s">
        <v>85</v>
      </c>
      <c r="K197" s="12" t="s">
        <v>85</v>
      </c>
      <c r="L197" s="12" t="s">
        <v>81</v>
      </c>
      <c r="M197" s="12">
        <v>54469489</v>
      </c>
      <c r="N197" s="12">
        <v>69761113</v>
      </c>
      <c r="O197" s="17">
        <v>27316752</v>
      </c>
      <c r="P197" s="17">
        <v>59854860</v>
      </c>
      <c r="Q197" s="17">
        <v>9906253</v>
      </c>
      <c r="R197" s="19">
        <v>3043440</v>
      </c>
      <c r="S197" s="19"/>
      <c r="T197" s="17">
        <f t="shared" si="28"/>
        <v>1.9939958088721528</v>
      </c>
      <c r="U197" s="17">
        <f t="shared" si="25"/>
        <v>0.85799749209849907</v>
      </c>
      <c r="V197" s="17"/>
      <c r="W197" s="17">
        <v>13148758</v>
      </c>
      <c r="X197" s="17">
        <f t="shared" si="26"/>
        <v>0.30722413408985216</v>
      </c>
      <c r="Y197" s="19">
        <f t="shared" si="27"/>
        <v>4.3626597528626014E-2</v>
      </c>
    </row>
    <row r="198" spans="1:25" x14ac:dyDescent="0.2">
      <c r="A198" s="22">
        <v>4559</v>
      </c>
      <c r="B198" s="12" t="s">
        <v>72</v>
      </c>
      <c r="C198" s="12" t="s">
        <v>73</v>
      </c>
      <c r="D198" s="12">
        <v>900557875</v>
      </c>
      <c r="E198" s="12" t="s">
        <v>74</v>
      </c>
      <c r="F198" s="12" t="s">
        <v>384</v>
      </c>
      <c r="G198" s="12" t="s">
        <v>102</v>
      </c>
      <c r="H198" s="12" t="s">
        <v>87</v>
      </c>
      <c r="I198" s="12" t="s">
        <v>385</v>
      </c>
      <c r="J198" s="12" t="s">
        <v>85</v>
      </c>
      <c r="K198" s="12" t="s">
        <v>85</v>
      </c>
      <c r="L198" s="12" t="s">
        <v>81</v>
      </c>
      <c r="M198" s="12">
        <v>412916616</v>
      </c>
      <c r="N198" s="12">
        <v>427193339</v>
      </c>
      <c r="O198" s="17">
        <v>275698624</v>
      </c>
      <c r="P198" s="17">
        <v>347201066</v>
      </c>
      <c r="Q198" s="17">
        <v>79992273</v>
      </c>
      <c r="R198" s="19">
        <v>26334167</v>
      </c>
      <c r="S198" s="19"/>
      <c r="T198" s="17">
        <f t="shared" si="28"/>
        <v>1.4977101082666266</v>
      </c>
      <c r="U198" s="17">
        <f t="shared" si="25"/>
        <v>0.81274925028735057</v>
      </c>
      <c r="V198" s="17"/>
      <c r="W198" s="17">
        <v>13148759</v>
      </c>
      <c r="X198" s="17">
        <f t="shared" si="26"/>
        <v>0.32920888496317641</v>
      </c>
      <c r="Y198" s="19">
        <f t="shared" si="27"/>
        <v>6.1644610521420139E-2</v>
      </c>
    </row>
    <row r="199" spans="1:25" x14ac:dyDescent="0.2">
      <c r="A199" s="22">
        <v>4593</v>
      </c>
      <c r="B199" s="12" t="s">
        <v>72</v>
      </c>
      <c r="C199" s="12" t="s">
        <v>73</v>
      </c>
      <c r="D199" s="12">
        <v>900569874</v>
      </c>
      <c r="E199" s="12" t="s">
        <v>74</v>
      </c>
      <c r="F199" s="12" t="s">
        <v>386</v>
      </c>
      <c r="G199" s="12" t="s">
        <v>102</v>
      </c>
      <c r="H199" s="12" t="s">
        <v>87</v>
      </c>
      <c r="I199" s="12" t="s">
        <v>387</v>
      </c>
      <c r="J199" s="12" t="s">
        <v>85</v>
      </c>
      <c r="K199" s="12" t="s">
        <v>85</v>
      </c>
      <c r="L199" s="12" t="s">
        <v>81</v>
      </c>
      <c r="M199" s="12">
        <v>86983129</v>
      </c>
      <c r="N199" s="12">
        <v>89739895</v>
      </c>
      <c r="O199" s="17">
        <v>69426655</v>
      </c>
      <c r="P199" s="17">
        <v>102402622</v>
      </c>
      <c r="Q199" s="17">
        <v>-12662727</v>
      </c>
      <c r="R199" s="19">
        <v>16303216</v>
      </c>
      <c r="S199" s="19">
        <v>12186939</v>
      </c>
      <c r="T199" s="17">
        <f t="shared" si="28"/>
        <v>1.252878004852747</v>
      </c>
      <c r="U199" s="17">
        <f t="shared" si="25"/>
        <v>1.141104767283269</v>
      </c>
      <c r="V199" s="17">
        <f t="shared" si="24"/>
        <v>1.3377613525430792</v>
      </c>
      <c r="W199" s="17">
        <v>13148760</v>
      </c>
      <c r="X199" s="17">
        <f t="shared" si="26"/>
        <v>-1.2874964452759663</v>
      </c>
      <c r="Y199" s="19">
        <f t="shared" si="27"/>
        <v>0.18167188628870137</v>
      </c>
    </row>
    <row r="200" spans="1:25" x14ac:dyDescent="0.2">
      <c r="A200" s="22">
        <v>4685</v>
      </c>
      <c r="B200" s="12" t="s">
        <v>72</v>
      </c>
      <c r="C200" s="12" t="s">
        <v>73</v>
      </c>
      <c r="D200" s="12">
        <v>900611617</v>
      </c>
      <c r="E200" s="12" t="s">
        <v>74</v>
      </c>
      <c r="F200" s="12" t="s">
        <v>388</v>
      </c>
      <c r="G200" s="12" t="s">
        <v>92</v>
      </c>
      <c r="H200" s="12" t="s">
        <v>87</v>
      </c>
      <c r="I200" s="12" t="s">
        <v>389</v>
      </c>
      <c r="J200" s="12" t="s">
        <v>79</v>
      </c>
      <c r="K200" s="12" t="s">
        <v>137</v>
      </c>
      <c r="L200" s="12" t="s">
        <v>81</v>
      </c>
      <c r="M200" s="12">
        <v>27135353</v>
      </c>
      <c r="N200" s="12">
        <v>56445024</v>
      </c>
      <c r="O200" s="17">
        <v>28663707</v>
      </c>
      <c r="P200" s="17">
        <v>34720074</v>
      </c>
      <c r="Q200" s="17">
        <v>21724950</v>
      </c>
      <c r="R200" s="19">
        <v>3281795</v>
      </c>
      <c r="S200" s="19">
        <v>2634</v>
      </c>
      <c r="T200" s="17">
        <f t="shared" si="28"/>
        <v>0.94667982058287159</v>
      </c>
      <c r="U200" s="17">
        <f t="shared" si="25"/>
        <v>0.61511310545283848</v>
      </c>
      <c r="V200" s="17">
        <f t="shared" si="24"/>
        <v>1245.9358390280941</v>
      </c>
      <c r="W200" s="17">
        <v>13148761</v>
      </c>
      <c r="X200" s="17">
        <f t="shared" si="26"/>
        <v>0.1510611071602006</v>
      </c>
      <c r="Y200" s="19">
        <f t="shared" si="27"/>
        <v>5.8141440421745592E-2</v>
      </c>
    </row>
    <row r="201" spans="1:25" x14ac:dyDescent="0.2">
      <c r="A201" s="22">
        <v>4703</v>
      </c>
      <c r="B201" s="12" t="s">
        <v>72</v>
      </c>
      <c r="C201" s="12" t="s">
        <v>73</v>
      </c>
      <c r="D201" s="12">
        <v>900619408</v>
      </c>
      <c r="E201" s="12" t="s">
        <v>74</v>
      </c>
      <c r="F201" s="12" t="s">
        <v>390</v>
      </c>
      <c r="G201" s="12" t="s">
        <v>76</v>
      </c>
      <c r="H201" s="12" t="s">
        <v>87</v>
      </c>
      <c r="I201" s="12" t="s">
        <v>391</v>
      </c>
      <c r="J201" s="12" t="s">
        <v>79</v>
      </c>
      <c r="K201" s="12" t="s">
        <v>137</v>
      </c>
      <c r="L201" s="12" t="s">
        <v>81</v>
      </c>
      <c r="M201" s="12">
        <v>25446199</v>
      </c>
      <c r="N201" s="12">
        <v>31803058</v>
      </c>
      <c r="O201" s="17">
        <v>13205538</v>
      </c>
      <c r="P201" s="17">
        <v>17280684</v>
      </c>
      <c r="Q201" s="17">
        <v>14522374</v>
      </c>
      <c r="R201" s="19">
        <v>1977079</v>
      </c>
      <c r="S201" s="19"/>
      <c r="T201" s="17">
        <f t="shared" si="28"/>
        <v>1.9269339121208087</v>
      </c>
      <c r="U201" s="17">
        <f t="shared" si="25"/>
        <v>0.54336548391038375</v>
      </c>
      <c r="V201" s="17"/>
      <c r="W201" s="17">
        <v>13148762</v>
      </c>
      <c r="X201" s="17">
        <f t="shared" si="26"/>
        <v>0.1361402068284428</v>
      </c>
      <c r="Y201" s="19">
        <f t="shared" si="27"/>
        <v>6.216631746544625E-2</v>
      </c>
    </row>
    <row r="202" spans="1:25" x14ac:dyDescent="0.2">
      <c r="A202" s="22">
        <v>4761</v>
      </c>
      <c r="B202" s="12" t="s">
        <v>72</v>
      </c>
      <c r="C202" s="12" t="s">
        <v>73</v>
      </c>
      <c r="D202" s="12">
        <v>900658497</v>
      </c>
      <c r="E202" s="12" t="s">
        <v>74</v>
      </c>
      <c r="F202" s="12" t="s">
        <v>392</v>
      </c>
      <c r="G202" s="12" t="s">
        <v>102</v>
      </c>
      <c r="H202" s="12" t="s">
        <v>87</v>
      </c>
      <c r="I202" s="12" t="s">
        <v>393</v>
      </c>
      <c r="J202" s="12" t="s">
        <v>85</v>
      </c>
      <c r="K202" s="12" t="s">
        <v>85</v>
      </c>
      <c r="L202" s="12" t="s">
        <v>81</v>
      </c>
      <c r="M202" s="12">
        <v>350056902</v>
      </c>
      <c r="N202" s="12">
        <v>394388072</v>
      </c>
      <c r="O202" s="17">
        <v>233625632</v>
      </c>
      <c r="P202" s="17">
        <v>235015787</v>
      </c>
      <c r="Q202" s="17">
        <v>159372285</v>
      </c>
      <c r="R202" s="19">
        <v>24836511</v>
      </c>
      <c r="S202" s="19"/>
      <c r="T202" s="17">
        <f t="shared" si="28"/>
        <v>1.4983668487197501</v>
      </c>
      <c r="U202" s="17">
        <f t="shared" si="25"/>
        <v>0.59589983492198517</v>
      </c>
      <c r="V202" s="17"/>
      <c r="W202" s="17">
        <v>13148763</v>
      </c>
      <c r="X202" s="17">
        <f t="shared" si="26"/>
        <v>0.15583958653789773</v>
      </c>
      <c r="Y202" s="19">
        <f t="shared" si="27"/>
        <v>6.2974802645654054E-2</v>
      </c>
    </row>
    <row r="203" spans="1:25" x14ac:dyDescent="0.2">
      <c r="A203" s="22">
        <v>4801</v>
      </c>
      <c r="B203" s="12" t="s">
        <v>72</v>
      </c>
      <c r="C203" s="12" t="s">
        <v>73</v>
      </c>
      <c r="D203" s="12">
        <v>900680808</v>
      </c>
      <c r="E203" s="12" t="s">
        <v>74</v>
      </c>
      <c r="F203" s="12" t="s">
        <v>394</v>
      </c>
      <c r="G203" s="12" t="s">
        <v>102</v>
      </c>
      <c r="H203" s="12" t="s">
        <v>87</v>
      </c>
      <c r="I203" s="12" t="s">
        <v>395</v>
      </c>
      <c r="J203" s="12" t="s">
        <v>85</v>
      </c>
      <c r="K203" s="12" t="s">
        <v>85</v>
      </c>
      <c r="L203" s="12" t="s">
        <v>81</v>
      </c>
      <c r="M203" s="12">
        <v>34861987</v>
      </c>
      <c r="N203" s="12">
        <v>37585012</v>
      </c>
      <c r="O203" s="17">
        <v>19509367</v>
      </c>
      <c r="P203" s="17">
        <v>19902236</v>
      </c>
      <c r="Q203" s="17">
        <v>17682776</v>
      </c>
      <c r="R203" s="19">
        <v>2291239</v>
      </c>
      <c r="S203" s="19">
        <v>0</v>
      </c>
      <c r="T203" s="17">
        <f t="shared" si="28"/>
        <v>1.7869358344635169</v>
      </c>
      <c r="U203" s="17">
        <f t="shared" si="25"/>
        <v>0.52952586525714029</v>
      </c>
      <c r="V203" s="17"/>
      <c r="W203" s="17">
        <v>13148764</v>
      </c>
      <c r="X203" s="17">
        <f t="shared" si="26"/>
        <v>0.12957462108890594</v>
      </c>
      <c r="Y203" s="19">
        <f t="shared" si="27"/>
        <v>6.0961507741436931E-2</v>
      </c>
    </row>
    <row r="204" spans="1:25" x14ac:dyDescent="0.2">
      <c r="A204" s="22">
        <v>4821</v>
      </c>
      <c r="B204" s="12" t="s">
        <v>72</v>
      </c>
      <c r="C204" s="12" t="s">
        <v>73</v>
      </c>
      <c r="D204" s="12">
        <v>900694424</v>
      </c>
      <c r="E204" s="12" t="s">
        <v>74</v>
      </c>
      <c r="F204" s="12" t="s">
        <v>396</v>
      </c>
      <c r="G204" s="12" t="s">
        <v>102</v>
      </c>
      <c r="H204" s="12" t="s">
        <v>87</v>
      </c>
      <c r="I204" s="12" t="s">
        <v>397</v>
      </c>
      <c r="J204" s="12" t="s">
        <v>85</v>
      </c>
      <c r="K204" s="12" t="s">
        <v>85</v>
      </c>
      <c r="L204" s="12" t="s">
        <v>81</v>
      </c>
      <c r="M204" s="12">
        <v>29861121</v>
      </c>
      <c r="N204" s="12">
        <v>31010649</v>
      </c>
      <c r="O204" s="17">
        <v>11840674</v>
      </c>
      <c r="P204" s="17">
        <v>11847040</v>
      </c>
      <c r="Q204" s="17">
        <v>19163609</v>
      </c>
      <c r="R204" s="19">
        <v>1312956</v>
      </c>
      <c r="S204" s="19">
        <v>372016</v>
      </c>
      <c r="T204" s="17">
        <f t="shared" si="28"/>
        <v>2.5219105770499213</v>
      </c>
      <c r="U204" s="17">
        <f t="shared" si="25"/>
        <v>0.38203134671576849</v>
      </c>
      <c r="V204" s="17">
        <f t="shared" si="24"/>
        <v>3.5292998150617176</v>
      </c>
      <c r="W204" s="17">
        <v>13148765</v>
      </c>
      <c r="X204" s="17">
        <f t="shared" si="26"/>
        <v>6.8512982079732471E-2</v>
      </c>
      <c r="Y204" s="19">
        <f t="shared" si="27"/>
        <v>4.2338875268298964E-2</v>
      </c>
    </row>
    <row r="205" spans="1:25" x14ac:dyDescent="0.2">
      <c r="A205" s="22">
        <v>4831</v>
      </c>
      <c r="B205" s="12" t="s">
        <v>72</v>
      </c>
      <c r="C205" s="12" t="s">
        <v>73</v>
      </c>
      <c r="D205" s="12">
        <v>900702026</v>
      </c>
      <c r="E205" s="12" t="s">
        <v>74</v>
      </c>
      <c r="F205" s="12" t="s">
        <v>398</v>
      </c>
      <c r="G205" s="12" t="s">
        <v>76</v>
      </c>
      <c r="H205" s="12" t="s">
        <v>87</v>
      </c>
      <c r="I205" s="12" t="s">
        <v>399</v>
      </c>
      <c r="J205" s="12" t="s">
        <v>97</v>
      </c>
      <c r="K205" s="12" t="s">
        <v>208</v>
      </c>
      <c r="L205" s="12" t="s">
        <v>81</v>
      </c>
      <c r="M205" s="12">
        <v>42943719</v>
      </c>
      <c r="N205" s="12">
        <v>45770276</v>
      </c>
      <c r="O205" s="17">
        <v>41584603</v>
      </c>
      <c r="P205" s="17">
        <v>43294041</v>
      </c>
      <c r="Q205" s="17">
        <v>2476235</v>
      </c>
      <c r="R205" s="19">
        <v>1264067</v>
      </c>
      <c r="S205" s="19"/>
      <c r="T205" s="17">
        <f t="shared" si="28"/>
        <v>1.0326831543876949</v>
      </c>
      <c r="U205" s="17">
        <f t="shared" si="25"/>
        <v>0.94589862206642583</v>
      </c>
      <c r="V205" s="17"/>
      <c r="W205" s="17">
        <v>13148766</v>
      </c>
      <c r="X205" s="17">
        <f t="shared" si="26"/>
        <v>0.51047941734124591</v>
      </c>
      <c r="Y205" s="19">
        <f t="shared" si="27"/>
        <v>2.7617639884889487E-2</v>
      </c>
    </row>
    <row r="206" spans="1:25" x14ac:dyDescent="0.2">
      <c r="A206" s="22">
        <v>4923</v>
      </c>
      <c r="B206" s="12" t="s">
        <v>72</v>
      </c>
      <c r="C206" s="12" t="s">
        <v>73</v>
      </c>
      <c r="D206" s="12">
        <v>900776144</v>
      </c>
      <c r="E206" s="12" t="s">
        <v>74</v>
      </c>
      <c r="F206" s="12" t="s">
        <v>400</v>
      </c>
      <c r="G206" s="12" t="s">
        <v>102</v>
      </c>
      <c r="H206" s="12" t="s">
        <v>87</v>
      </c>
      <c r="I206" s="12" t="s">
        <v>401</v>
      </c>
      <c r="J206" s="12" t="s">
        <v>79</v>
      </c>
      <c r="K206" s="12" t="s">
        <v>137</v>
      </c>
      <c r="L206" s="12" t="s">
        <v>81</v>
      </c>
      <c r="M206" s="12">
        <v>13947584</v>
      </c>
      <c r="N206" s="12">
        <v>14024192</v>
      </c>
      <c r="O206" s="17">
        <v>8337403</v>
      </c>
      <c r="P206" s="17">
        <v>8689093</v>
      </c>
      <c r="Q206" s="17">
        <v>5335099</v>
      </c>
      <c r="R206" s="19">
        <v>3218127</v>
      </c>
      <c r="S206" s="19"/>
      <c r="T206" s="17">
        <f t="shared" si="28"/>
        <v>1.6728931059227916</v>
      </c>
      <c r="U206" s="17">
        <f t="shared" si="25"/>
        <v>0.61957886771658577</v>
      </c>
      <c r="V206" s="17"/>
      <c r="W206" s="17">
        <v>13148767</v>
      </c>
      <c r="X206" s="17">
        <f t="shared" si="26"/>
        <v>0.60319911589269481</v>
      </c>
      <c r="Y206" s="19">
        <f t="shared" si="27"/>
        <v>0.22946969066025336</v>
      </c>
    </row>
    <row r="207" spans="1:25" x14ac:dyDescent="0.2">
      <c r="A207" s="22">
        <v>4943</v>
      </c>
      <c r="B207" s="12" t="s">
        <v>72</v>
      </c>
      <c r="C207" s="12" t="s">
        <v>73</v>
      </c>
      <c r="D207" s="12">
        <v>900783939</v>
      </c>
      <c r="E207" s="12" t="s">
        <v>74</v>
      </c>
      <c r="F207" s="12" t="s">
        <v>402</v>
      </c>
      <c r="G207" s="12" t="s">
        <v>102</v>
      </c>
      <c r="H207" s="12" t="s">
        <v>87</v>
      </c>
      <c r="I207" s="12" t="s">
        <v>403</v>
      </c>
      <c r="J207" s="12" t="s">
        <v>85</v>
      </c>
      <c r="K207" s="12" t="s">
        <v>85</v>
      </c>
      <c r="L207" s="12" t="s">
        <v>81</v>
      </c>
      <c r="M207" s="12">
        <v>403134130</v>
      </c>
      <c r="N207" s="12">
        <v>455838940</v>
      </c>
      <c r="O207" s="17">
        <v>228103587</v>
      </c>
      <c r="P207" s="17">
        <v>236914094</v>
      </c>
      <c r="Q207" s="17">
        <v>218924846</v>
      </c>
      <c r="R207" s="19">
        <v>92660085</v>
      </c>
      <c r="S207" s="19">
        <v>6399444</v>
      </c>
      <c r="T207" s="17">
        <f t="shared" si="28"/>
        <v>1.7673292003075778</v>
      </c>
      <c r="U207" s="17">
        <f t="shared" si="25"/>
        <v>0.5197320220163727</v>
      </c>
      <c r="V207" s="17">
        <f t="shared" si="24"/>
        <v>14.479396178793033</v>
      </c>
      <c r="W207" s="17">
        <v>13148768</v>
      </c>
      <c r="X207" s="17">
        <f t="shared" si="26"/>
        <v>0.42325065744250884</v>
      </c>
      <c r="Y207" s="19">
        <f t="shared" si="27"/>
        <v>0.20327373743015462</v>
      </c>
    </row>
    <row r="208" spans="1:25" x14ac:dyDescent="0.2">
      <c r="A208" s="22">
        <v>4945</v>
      </c>
      <c r="B208" s="12" t="s">
        <v>72</v>
      </c>
      <c r="C208" s="12" t="s">
        <v>73</v>
      </c>
      <c r="D208" s="12">
        <v>900786357</v>
      </c>
      <c r="E208" s="12" t="s">
        <v>74</v>
      </c>
      <c r="F208" s="12" t="s">
        <v>404</v>
      </c>
      <c r="G208" s="12" t="s">
        <v>102</v>
      </c>
      <c r="H208" s="12" t="s">
        <v>87</v>
      </c>
      <c r="I208" s="12" t="s">
        <v>405</v>
      </c>
      <c r="J208" s="12" t="s">
        <v>85</v>
      </c>
      <c r="K208" s="12" t="s">
        <v>85</v>
      </c>
      <c r="L208" s="12" t="s">
        <v>81</v>
      </c>
      <c r="M208" s="12">
        <v>131467306</v>
      </c>
      <c r="N208" s="12">
        <v>132162832</v>
      </c>
      <c r="O208" s="17">
        <v>27495375</v>
      </c>
      <c r="P208" s="17">
        <v>27495375</v>
      </c>
      <c r="Q208" s="17">
        <v>104667457</v>
      </c>
      <c r="R208" s="19">
        <v>36646635</v>
      </c>
      <c r="S208" s="19">
        <v>59992856</v>
      </c>
      <c r="T208" s="17">
        <f t="shared" si="28"/>
        <v>4.7814334592636039</v>
      </c>
      <c r="U208" s="17">
        <f t="shared" si="25"/>
        <v>0.20804166030582638</v>
      </c>
      <c r="V208" s="17">
        <f t="shared" si="24"/>
        <v>0.61084998187117479</v>
      </c>
      <c r="W208" s="17">
        <v>13148769</v>
      </c>
      <c r="X208" s="17">
        <f t="shared" si="26"/>
        <v>0.35012444221320865</v>
      </c>
      <c r="Y208" s="19">
        <f t="shared" si="27"/>
        <v>0.27728397194152132</v>
      </c>
    </row>
    <row r="209" spans="1:25" x14ac:dyDescent="0.2">
      <c r="A209" s="22">
        <v>4953</v>
      </c>
      <c r="B209" s="12" t="s">
        <v>72</v>
      </c>
      <c r="C209" s="12" t="s">
        <v>73</v>
      </c>
      <c r="D209" s="12">
        <v>900789062</v>
      </c>
      <c r="E209" s="12" t="s">
        <v>74</v>
      </c>
      <c r="F209" s="12" t="s">
        <v>406</v>
      </c>
      <c r="G209" s="12" t="s">
        <v>102</v>
      </c>
      <c r="H209" s="12" t="s">
        <v>87</v>
      </c>
      <c r="I209" s="12" t="s">
        <v>407</v>
      </c>
      <c r="J209" s="12" t="s">
        <v>85</v>
      </c>
      <c r="K209" s="12" t="s">
        <v>85</v>
      </c>
      <c r="L209" s="12" t="s">
        <v>81</v>
      </c>
      <c r="M209" s="12">
        <v>42261053</v>
      </c>
      <c r="N209" s="12">
        <v>45951567</v>
      </c>
      <c r="O209" s="17">
        <v>40810025</v>
      </c>
      <c r="P209" s="17">
        <v>45552464</v>
      </c>
      <c r="Q209" s="17">
        <v>399103</v>
      </c>
      <c r="R209" s="19">
        <v>422365</v>
      </c>
      <c r="S209" s="19">
        <v>1244196</v>
      </c>
      <c r="T209" s="17">
        <f t="shared" si="28"/>
        <v>1.0355556753518285</v>
      </c>
      <c r="U209" s="17">
        <f t="shared" si="25"/>
        <v>0.99131470315256065</v>
      </c>
      <c r="V209" s="17">
        <f t="shared" si="24"/>
        <v>0.33946821883368861</v>
      </c>
      <c r="W209" s="17">
        <v>13148770</v>
      </c>
      <c r="X209" s="17">
        <f t="shared" si="26"/>
        <v>1.058285705695021</v>
      </c>
      <c r="Y209" s="19">
        <f t="shared" si="27"/>
        <v>9.1915255033631384E-3</v>
      </c>
    </row>
    <row r="210" spans="1:25" x14ac:dyDescent="0.2">
      <c r="A210" s="22">
        <v>5003</v>
      </c>
      <c r="B210" s="12" t="s">
        <v>72</v>
      </c>
      <c r="C210" s="12" t="s">
        <v>73</v>
      </c>
      <c r="D210" s="12">
        <v>900809229</v>
      </c>
      <c r="E210" s="12" t="s">
        <v>74</v>
      </c>
      <c r="F210" s="12" t="s">
        <v>408</v>
      </c>
      <c r="G210" s="12" t="s">
        <v>102</v>
      </c>
      <c r="H210" s="12" t="s">
        <v>87</v>
      </c>
      <c r="I210" s="12" t="s">
        <v>409</v>
      </c>
      <c r="J210" s="12" t="s">
        <v>85</v>
      </c>
      <c r="K210" s="12" t="s">
        <v>85</v>
      </c>
      <c r="L210" s="12" t="s">
        <v>81</v>
      </c>
      <c r="M210" s="12">
        <v>259983296</v>
      </c>
      <c r="N210" s="12">
        <v>277160585</v>
      </c>
      <c r="O210" s="17">
        <v>162009559</v>
      </c>
      <c r="P210" s="17">
        <v>163292118</v>
      </c>
      <c r="Q210" s="17">
        <v>113868467</v>
      </c>
      <c r="R210" s="19">
        <v>70358849</v>
      </c>
      <c r="S210" s="19">
        <v>27547135</v>
      </c>
      <c r="T210" s="17">
        <f t="shared" si="28"/>
        <v>1.6047404709002386</v>
      </c>
      <c r="U210" s="17">
        <f t="shared" si="25"/>
        <v>0.58916067737409339</v>
      </c>
      <c r="V210" s="17">
        <f t="shared" si="24"/>
        <v>2.5541258283302422</v>
      </c>
      <c r="W210" s="17">
        <v>13148771</v>
      </c>
      <c r="X210" s="17">
        <f t="shared" si="26"/>
        <v>0.61789581307000474</v>
      </c>
      <c r="Y210" s="19">
        <f t="shared" si="27"/>
        <v>0.25385589729506453</v>
      </c>
    </row>
    <row r="211" spans="1:25" x14ac:dyDescent="0.2">
      <c r="A211" s="22">
        <v>5033</v>
      </c>
      <c r="B211" s="12" t="s">
        <v>72</v>
      </c>
      <c r="C211" s="12" t="s">
        <v>73</v>
      </c>
      <c r="D211" s="12">
        <v>900828998</v>
      </c>
      <c r="E211" s="12" t="s">
        <v>74</v>
      </c>
      <c r="F211" s="12" t="s">
        <v>410</v>
      </c>
      <c r="G211" s="12" t="s">
        <v>102</v>
      </c>
      <c r="H211" s="12" t="s">
        <v>87</v>
      </c>
      <c r="I211" s="12" t="s">
        <v>411</v>
      </c>
      <c r="J211" s="12" t="s">
        <v>85</v>
      </c>
      <c r="K211" s="12" t="s">
        <v>85</v>
      </c>
      <c r="L211" s="12" t="s">
        <v>81</v>
      </c>
      <c r="M211" s="12">
        <v>54057180</v>
      </c>
      <c r="N211" s="12">
        <v>60668689</v>
      </c>
      <c r="O211" s="17">
        <v>28608563</v>
      </c>
      <c r="P211" s="17">
        <v>28608563</v>
      </c>
      <c r="Q211" s="17">
        <v>32060126</v>
      </c>
      <c r="R211" s="19">
        <v>4230163</v>
      </c>
      <c r="S211" s="19"/>
      <c r="T211" s="17">
        <f t="shared" si="28"/>
        <v>1.8895454483330743</v>
      </c>
      <c r="U211" s="17">
        <f t="shared" si="25"/>
        <v>0.4715540004498861</v>
      </c>
      <c r="V211" s="17"/>
      <c r="W211" s="17">
        <v>13148772</v>
      </c>
      <c r="X211" s="17">
        <f t="shared" si="26"/>
        <v>0.13194467794668055</v>
      </c>
      <c r="Y211" s="19">
        <f t="shared" si="27"/>
        <v>6.972563722285148E-2</v>
      </c>
    </row>
    <row r="212" spans="1:25" x14ac:dyDescent="0.2">
      <c r="A212" s="22">
        <v>5095</v>
      </c>
      <c r="B212" s="12" t="s">
        <v>72</v>
      </c>
      <c r="C212" s="12" t="s">
        <v>73</v>
      </c>
      <c r="D212" s="12">
        <v>900869003</v>
      </c>
      <c r="E212" s="12" t="s">
        <v>74</v>
      </c>
      <c r="F212" s="12" t="s">
        <v>412</v>
      </c>
      <c r="G212" s="12" t="s">
        <v>95</v>
      </c>
      <c r="H212" s="12" t="s">
        <v>87</v>
      </c>
      <c r="I212" s="12" t="s">
        <v>413</v>
      </c>
      <c r="J212" s="12" t="s">
        <v>97</v>
      </c>
      <c r="K212" s="12" t="s">
        <v>128</v>
      </c>
      <c r="L212" s="12" t="s">
        <v>81</v>
      </c>
      <c r="M212" s="12">
        <v>18828067</v>
      </c>
      <c r="N212" s="12">
        <v>37612062</v>
      </c>
      <c r="O212" s="17">
        <v>22554627</v>
      </c>
      <c r="P212" s="17">
        <v>22554627</v>
      </c>
      <c r="Q212" s="17">
        <v>15057435</v>
      </c>
      <c r="R212" s="19">
        <v>2354297</v>
      </c>
      <c r="S212" s="19"/>
      <c r="T212" s="17">
        <f t="shared" si="28"/>
        <v>0.83477625234059516</v>
      </c>
      <c r="U212" s="17">
        <f t="shared" si="25"/>
        <v>0.59966472989436204</v>
      </c>
      <c r="V212" s="17"/>
      <c r="W212" s="17">
        <v>13148773</v>
      </c>
      <c r="X212" s="17">
        <f t="shared" si="26"/>
        <v>0.15635445213610419</v>
      </c>
      <c r="Y212" s="19">
        <f t="shared" si="27"/>
        <v>6.2594201828126306E-2</v>
      </c>
    </row>
    <row r="213" spans="1:25" x14ac:dyDescent="0.2">
      <c r="A213" s="22">
        <v>5121</v>
      </c>
      <c r="B213" s="12" t="s">
        <v>72</v>
      </c>
      <c r="C213" s="12" t="s">
        <v>73</v>
      </c>
      <c r="D213" s="12">
        <v>900886644</v>
      </c>
      <c r="E213" s="12" t="s">
        <v>74</v>
      </c>
      <c r="F213" s="12" t="s">
        <v>414</v>
      </c>
      <c r="G213" s="12" t="s">
        <v>102</v>
      </c>
      <c r="H213" s="12" t="s">
        <v>87</v>
      </c>
      <c r="I213" s="12" t="s">
        <v>415</v>
      </c>
      <c r="J213" s="12" t="s">
        <v>79</v>
      </c>
      <c r="K213" s="12" t="s">
        <v>137</v>
      </c>
      <c r="L213" s="12" t="s">
        <v>81</v>
      </c>
      <c r="M213" s="12">
        <v>56885579</v>
      </c>
      <c r="N213" s="12">
        <v>61027498</v>
      </c>
      <c r="O213" s="17">
        <v>13048864</v>
      </c>
      <c r="P213" s="17">
        <v>13476498</v>
      </c>
      <c r="Q213" s="17">
        <v>47551000</v>
      </c>
      <c r="R213" s="19">
        <v>14125148</v>
      </c>
      <c r="S213" s="19"/>
      <c r="T213" s="17">
        <f t="shared" si="28"/>
        <v>4.3594276865786936</v>
      </c>
      <c r="U213" s="17">
        <f t="shared" si="25"/>
        <v>0.22082665096314452</v>
      </c>
      <c r="V213" s="17"/>
      <c r="W213" s="17">
        <v>13148774</v>
      </c>
      <c r="X213" s="17">
        <f t="shared" si="26"/>
        <v>0.29705259615991253</v>
      </c>
      <c r="Y213" s="19">
        <f t="shared" si="27"/>
        <v>0.23145546619001159</v>
      </c>
    </row>
    <row r="214" spans="1:25" x14ac:dyDescent="0.2">
      <c r="A214" s="22">
        <v>5129</v>
      </c>
      <c r="B214" s="12" t="s">
        <v>72</v>
      </c>
      <c r="C214" s="12" t="s">
        <v>73</v>
      </c>
      <c r="D214" s="12">
        <v>900894722</v>
      </c>
      <c r="E214" s="12" t="s">
        <v>74</v>
      </c>
      <c r="F214" s="12" t="s">
        <v>416</v>
      </c>
      <c r="G214" s="12" t="s">
        <v>102</v>
      </c>
      <c r="H214" s="12" t="s">
        <v>87</v>
      </c>
      <c r="I214" s="12" t="s">
        <v>417</v>
      </c>
      <c r="J214" s="12" t="s">
        <v>85</v>
      </c>
      <c r="K214" s="12" t="s">
        <v>85</v>
      </c>
      <c r="L214" s="12" t="s">
        <v>81</v>
      </c>
      <c r="M214" s="12">
        <v>70045627</v>
      </c>
      <c r="N214" s="12">
        <v>112867218</v>
      </c>
      <c r="O214" s="17">
        <v>51151381</v>
      </c>
      <c r="P214" s="17">
        <v>52128568</v>
      </c>
      <c r="Q214" s="17">
        <v>60738650</v>
      </c>
      <c r="R214" s="19">
        <v>3570365</v>
      </c>
      <c r="S214" s="19">
        <v>32053</v>
      </c>
      <c r="T214" s="17">
        <f t="shared" si="28"/>
        <v>1.3693790007350926</v>
      </c>
      <c r="U214" s="17">
        <f t="shared" si="25"/>
        <v>0.46185747220242462</v>
      </c>
      <c r="V214" s="17">
        <f t="shared" si="24"/>
        <v>111.38941752722054</v>
      </c>
      <c r="W214" s="17">
        <v>13148775</v>
      </c>
      <c r="X214" s="17">
        <f t="shared" si="26"/>
        <v>5.8782422724245602E-2</v>
      </c>
      <c r="Y214" s="19">
        <f t="shared" si="27"/>
        <v>3.1633321554891167E-2</v>
      </c>
    </row>
    <row r="215" spans="1:25" x14ac:dyDescent="0.2">
      <c r="A215" s="22">
        <v>5133</v>
      </c>
      <c r="B215" s="12" t="s">
        <v>72</v>
      </c>
      <c r="C215" s="12" t="s">
        <v>73</v>
      </c>
      <c r="D215" s="12">
        <v>900894892</v>
      </c>
      <c r="E215" s="12" t="s">
        <v>74</v>
      </c>
      <c r="F215" s="12" t="s">
        <v>418</v>
      </c>
      <c r="G215" s="12" t="s">
        <v>102</v>
      </c>
      <c r="H215" s="12" t="s">
        <v>87</v>
      </c>
      <c r="I215" s="12" t="s">
        <v>419</v>
      </c>
      <c r="J215" s="12" t="s">
        <v>85</v>
      </c>
      <c r="K215" s="12" t="s">
        <v>85</v>
      </c>
      <c r="L215" s="12" t="s">
        <v>81</v>
      </c>
      <c r="M215" s="12">
        <v>55109932</v>
      </c>
      <c r="N215" s="12">
        <v>56395629</v>
      </c>
      <c r="O215" s="17">
        <v>31934550</v>
      </c>
      <c r="P215" s="17">
        <v>31953795</v>
      </c>
      <c r="Q215" s="17">
        <v>24441834</v>
      </c>
      <c r="R215" s="19">
        <v>5486945</v>
      </c>
      <c r="S215" s="19">
        <v>81127</v>
      </c>
      <c r="T215" s="17">
        <f t="shared" si="28"/>
        <v>1.7257150014639318</v>
      </c>
      <c r="U215" s="17">
        <f t="shared" si="25"/>
        <v>0.56660056047960738</v>
      </c>
      <c r="V215" s="17">
        <f t="shared" si="24"/>
        <v>67.634018267654412</v>
      </c>
      <c r="W215" s="17">
        <v>13148776</v>
      </c>
      <c r="X215" s="17">
        <f t="shared" si="26"/>
        <v>0.22448990529925045</v>
      </c>
      <c r="Y215" s="19">
        <f t="shared" si="27"/>
        <v>9.7293799134681169E-2</v>
      </c>
    </row>
    <row r="216" spans="1:25" x14ac:dyDescent="0.2">
      <c r="A216" s="22">
        <v>5151</v>
      </c>
      <c r="B216" s="12" t="s">
        <v>72</v>
      </c>
      <c r="C216" s="12" t="s">
        <v>73</v>
      </c>
      <c r="D216" s="12">
        <v>900900895</v>
      </c>
      <c r="E216" s="12" t="s">
        <v>74</v>
      </c>
      <c r="F216" s="12" t="s">
        <v>420</v>
      </c>
      <c r="G216" s="12" t="s">
        <v>76</v>
      </c>
      <c r="H216" s="12" t="s">
        <v>87</v>
      </c>
      <c r="I216" s="12" t="s">
        <v>421</v>
      </c>
      <c r="J216" s="12" t="s">
        <v>97</v>
      </c>
      <c r="K216" s="12" t="s">
        <v>208</v>
      </c>
      <c r="L216" s="12" t="s">
        <v>81</v>
      </c>
      <c r="M216" s="12">
        <v>53307339</v>
      </c>
      <c r="N216" s="12">
        <v>54457205</v>
      </c>
      <c r="O216" s="17">
        <v>50224117</v>
      </c>
      <c r="P216" s="17">
        <v>50224117</v>
      </c>
      <c r="Q216" s="17">
        <v>4233088</v>
      </c>
      <c r="R216" s="19">
        <v>5565688</v>
      </c>
      <c r="S216" s="19">
        <v>3271560</v>
      </c>
      <c r="T216" s="17">
        <f t="shared" si="28"/>
        <v>1.0613892724087115</v>
      </c>
      <c r="U216" s="17">
        <f t="shared" si="25"/>
        <v>0.92226762280583441</v>
      </c>
      <c r="V216" s="17">
        <f t="shared" si="24"/>
        <v>1.701233662228417</v>
      </c>
      <c r="W216" s="17">
        <v>13148777</v>
      </c>
      <c r="X216" s="17">
        <f t="shared" si="26"/>
        <v>1.3148056454295305</v>
      </c>
      <c r="Y216" s="19">
        <f t="shared" si="27"/>
        <v>0.1022029683675466</v>
      </c>
    </row>
    <row r="217" spans="1:25" x14ac:dyDescent="0.2">
      <c r="A217" s="22">
        <v>5181</v>
      </c>
      <c r="B217" s="12" t="s">
        <v>72</v>
      </c>
      <c r="C217" s="12" t="s">
        <v>73</v>
      </c>
      <c r="D217" s="12">
        <v>900931305</v>
      </c>
      <c r="E217" s="12" t="s">
        <v>74</v>
      </c>
      <c r="F217" s="12" t="s">
        <v>422</v>
      </c>
      <c r="G217" s="12" t="s">
        <v>76</v>
      </c>
      <c r="H217" s="12" t="s">
        <v>87</v>
      </c>
      <c r="I217" s="12" t="s">
        <v>423</v>
      </c>
      <c r="J217" s="12" t="s">
        <v>85</v>
      </c>
      <c r="K217" s="12" t="s">
        <v>85</v>
      </c>
      <c r="L217" s="12" t="s">
        <v>81</v>
      </c>
      <c r="M217" s="12">
        <v>220803407</v>
      </c>
      <c r="N217" s="12">
        <v>301541536</v>
      </c>
      <c r="O217" s="17">
        <v>131627352</v>
      </c>
      <c r="P217" s="17">
        <v>216310460</v>
      </c>
      <c r="Q217" s="17">
        <v>85231076</v>
      </c>
      <c r="R217" s="19">
        <v>55667564</v>
      </c>
      <c r="S217" s="19">
        <v>5016734</v>
      </c>
      <c r="T217" s="17">
        <f t="shared" si="28"/>
        <v>1.6774887866771033</v>
      </c>
      <c r="U217" s="17">
        <f t="shared" si="25"/>
        <v>0.71734880331709927</v>
      </c>
      <c r="V217" s="17">
        <f t="shared" si="24"/>
        <v>11.096375450641792</v>
      </c>
      <c r="W217" s="17">
        <v>13148778</v>
      </c>
      <c r="X217" s="17">
        <f t="shared" si="26"/>
        <v>0.65313693798726657</v>
      </c>
      <c r="Y217" s="19">
        <f t="shared" si="27"/>
        <v>0.18460993711990642</v>
      </c>
    </row>
    <row r="218" spans="1:25" x14ac:dyDescent="0.2">
      <c r="A218" s="22">
        <v>5183</v>
      </c>
      <c r="B218" s="12" t="s">
        <v>72</v>
      </c>
      <c r="C218" s="12" t="s">
        <v>73</v>
      </c>
      <c r="D218" s="12">
        <v>900932340</v>
      </c>
      <c r="E218" s="12" t="s">
        <v>74</v>
      </c>
      <c r="F218" s="12" t="s">
        <v>424</v>
      </c>
      <c r="G218" s="12" t="s">
        <v>102</v>
      </c>
      <c r="H218" s="12" t="s">
        <v>157</v>
      </c>
      <c r="I218" s="12" t="s">
        <v>425</v>
      </c>
      <c r="J218" s="12" t="s">
        <v>85</v>
      </c>
      <c r="K218" s="12" t="s">
        <v>85</v>
      </c>
      <c r="L218" s="12" t="s">
        <v>81</v>
      </c>
      <c r="M218" s="12">
        <v>10910000</v>
      </c>
      <c r="N218" s="12">
        <v>12630838</v>
      </c>
      <c r="O218" s="17">
        <v>2034650</v>
      </c>
      <c r="P218" s="17">
        <v>2704477</v>
      </c>
      <c r="Q218" s="17">
        <v>9926361</v>
      </c>
      <c r="R218" s="19">
        <v>-3452614</v>
      </c>
      <c r="S218" s="19"/>
      <c r="T218" s="17">
        <f t="shared" si="28"/>
        <v>5.3621015899540465</v>
      </c>
      <c r="U218" s="17">
        <f t="shared" si="25"/>
        <v>0.21411698891237463</v>
      </c>
      <c r="V218" s="17"/>
      <c r="W218" s="17">
        <v>13148779</v>
      </c>
      <c r="X218" s="17">
        <f t="shared" si="26"/>
        <v>-0.3478227318148111</v>
      </c>
      <c r="Y218" s="19">
        <f t="shared" si="27"/>
        <v>-0.27334797580334735</v>
      </c>
    </row>
    <row r="219" spans="1:25" x14ac:dyDescent="0.2">
      <c r="A219" s="22">
        <v>5201</v>
      </c>
      <c r="B219" s="12" t="s">
        <v>72</v>
      </c>
      <c r="C219" s="12" t="s">
        <v>73</v>
      </c>
      <c r="D219" s="12">
        <v>900948906</v>
      </c>
      <c r="E219" s="12" t="s">
        <v>74</v>
      </c>
      <c r="F219" s="12" t="s">
        <v>426</v>
      </c>
      <c r="G219" s="12" t="s">
        <v>102</v>
      </c>
      <c r="H219" s="12" t="s">
        <v>87</v>
      </c>
      <c r="I219" s="12" t="s">
        <v>427</v>
      </c>
      <c r="J219" s="12" t="s">
        <v>85</v>
      </c>
      <c r="K219" s="12" t="s">
        <v>85</v>
      </c>
      <c r="L219" s="12" t="s">
        <v>81</v>
      </c>
      <c r="M219" s="12">
        <v>690493</v>
      </c>
      <c r="N219" s="12">
        <v>712745</v>
      </c>
      <c r="O219" s="17">
        <v>141997</v>
      </c>
      <c r="P219" s="17">
        <v>6502271</v>
      </c>
      <c r="Q219" s="17">
        <v>-5789526</v>
      </c>
      <c r="R219" s="19">
        <v>-723317</v>
      </c>
      <c r="S219" s="19"/>
      <c r="T219" s="17">
        <f t="shared" si="28"/>
        <v>4.8627294942850909</v>
      </c>
      <c r="U219" s="17">
        <f t="shared" si="25"/>
        <v>9.1228574034191752</v>
      </c>
      <c r="V219" s="17"/>
      <c r="W219" s="17">
        <v>13148780</v>
      </c>
      <c r="X219" s="17">
        <f t="shared" si="26"/>
        <v>0.12493544376517179</v>
      </c>
      <c r="Y219" s="19">
        <f t="shared" si="27"/>
        <v>-1.0148327943373858</v>
      </c>
    </row>
    <row r="220" spans="1:25" x14ac:dyDescent="0.2">
      <c r="A220" s="22">
        <v>5205</v>
      </c>
      <c r="B220" s="12" t="s">
        <v>72</v>
      </c>
      <c r="C220" s="12" t="s">
        <v>73</v>
      </c>
      <c r="D220" s="12">
        <v>900953141</v>
      </c>
      <c r="E220" s="12" t="s">
        <v>74</v>
      </c>
      <c r="F220" s="12" t="s">
        <v>428</v>
      </c>
      <c r="G220" s="12" t="s">
        <v>102</v>
      </c>
      <c r="H220" s="12" t="s">
        <v>87</v>
      </c>
      <c r="I220" s="12" t="s">
        <v>429</v>
      </c>
      <c r="J220" s="12" t="s">
        <v>85</v>
      </c>
      <c r="K220" s="12" t="s">
        <v>85</v>
      </c>
      <c r="L220" s="12" t="s">
        <v>81</v>
      </c>
      <c r="M220" s="12">
        <v>332497958</v>
      </c>
      <c r="N220" s="12">
        <v>343119760</v>
      </c>
      <c r="O220" s="17">
        <v>167933312</v>
      </c>
      <c r="P220" s="17">
        <v>299574355</v>
      </c>
      <c r="Q220" s="17">
        <v>43545405</v>
      </c>
      <c r="R220" s="19">
        <v>5262374</v>
      </c>
      <c r="S220" s="19">
        <v>338107</v>
      </c>
      <c r="T220" s="17">
        <f t="shared" si="28"/>
        <v>1.9799404539821139</v>
      </c>
      <c r="U220" s="17">
        <f t="shared" si="25"/>
        <v>0.87308977774990282</v>
      </c>
      <c r="V220" s="17">
        <f t="shared" si="24"/>
        <v>15.56422670929617</v>
      </c>
      <c r="W220" s="17">
        <v>13148781</v>
      </c>
      <c r="X220" s="17">
        <f t="shared" si="26"/>
        <v>0.12084797466001292</v>
      </c>
      <c r="Y220" s="19">
        <f t="shared" si="27"/>
        <v>1.533684332257635E-2</v>
      </c>
    </row>
    <row r="221" spans="1:25" x14ac:dyDescent="0.2">
      <c r="A221" s="22">
        <v>5245</v>
      </c>
      <c r="B221" s="12" t="s">
        <v>72</v>
      </c>
      <c r="C221" s="12" t="s">
        <v>73</v>
      </c>
      <c r="D221" s="12">
        <v>900976977</v>
      </c>
      <c r="E221" s="12" t="s">
        <v>74</v>
      </c>
      <c r="F221" s="12" t="s">
        <v>430</v>
      </c>
      <c r="G221" s="12" t="s">
        <v>102</v>
      </c>
      <c r="H221" s="12" t="s">
        <v>87</v>
      </c>
      <c r="I221" s="12" t="s">
        <v>431</v>
      </c>
      <c r="J221" s="12" t="s">
        <v>85</v>
      </c>
      <c r="K221" s="12" t="s">
        <v>85</v>
      </c>
      <c r="L221" s="12" t="s">
        <v>81</v>
      </c>
      <c r="M221" s="12">
        <v>50101429</v>
      </c>
      <c r="N221" s="12">
        <v>108390567</v>
      </c>
      <c r="O221" s="17">
        <v>59000033</v>
      </c>
      <c r="P221" s="17">
        <v>59000033</v>
      </c>
      <c r="Q221" s="17">
        <v>49390534</v>
      </c>
      <c r="R221" s="19">
        <v>3690003</v>
      </c>
      <c r="S221" s="19"/>
      <c r="T221" s="17">
        <f t="shared" si="28"/>
        <v>0.84917628774885601</v>
      </c>
      <c r="U221" s="17">
        <f t="shared" si="25"/>
        <v>0.54432811482571175</v>
      </c>
      <c r="V221" s="17"/>
      <c r="W221" s="17">
        <v>13148782</v>
      </c>
      <c r="X221" s="17">
        <f t="shared" si="26"/>
        <v>7.4710733032366083E-2</v>
      </c>
      <c r="Y221" s="19">
        <f t="shared" si="27"/>
        <v>3.4043580563611224E-2</v>
      </c>
    </row>
    <row r="222" spans="1:25" x14ac:dyDescent="0.2">
      <c r="A222" s="22">
        <v>5265</v>
      </c>
      <c r="B222" s="12" t="s">
        <v>72</v>
      </c>
      <c r="C222" s="12" t="s">
        <v>73</v>
      </c>
      <c r="D222" s="12">
        <v>900990465</v>
      </c>
      <c r="E222" s="12" t="s">
        <v>74</v>
      </c>
      <c r="F222" s="12" t="s">
        <v>432</v>
      </c>
      <c r="G222" s="12" t="s">
        <v>102</v>
      </c>
      <c r="H222" s="12" t="s">
        <v>87</v>
      </c>
      <c r="I222" s="12" t="s">
        <v>433</v>
      </c>
      <c r="J222" s="12" t="s">
        <v>85</v>
      </c>
      <c r="K222" s="12" t="s">
        <v>85</v>
      </c>
      <c r="L222" s="12" t="s">
        <v>81</v>
      </c>
      <c r="M222" s="12">
        <v>43016284</v>
      </c>
      <c r="N222" s="12">
        <v>53195254</v>
      </c>
      <c r="O222" s="17">
        <v>19510112</v>
      </c>
      <c r="P222" s="17">
        <v>37031257</v>
      </c>
      <c r="Q222" s="17">
        <v>16163997</v>
      </c>
      <c r="R222" s="19">
        <v>728848</v>
      </c>
      <c r="S222" s="19">
        <v>787188</v>
      </c>
      <c r="T222" s="17">
        <f t="shared" si="28"/>
        <v>2.2048199415769627</v>
      </c>
      <c r="U222" s="17">
        <f t="shared" si="25"/>
        <v>0.69613836226818282</v>
      </c>
      <c r="V222" s="17">
        <f t="shared" si="24"/>
        <v>0.92588809788767101</v>
      </c>
      <c r="W222" s="17">
        <v>13148783</v>
      </c>
      <c r="X222" s="17">
        <f t="shared" si="26"/>
        <v>4.5090827472932589E-2</v>
      </c>
      <c r="Y222" s="19">
        <f t="shared" si="27"/>
        <v>1.3701372682608114E-2</v>
      </c>
    </row>
    <row r="223" spans="1:25" x14ac:dyDescent="0.2">
      <c r="A223" s="22">
        <v>5269</v>
      </c>
      <c r="B223" s="12" t="s">
        <v>72</v>
      </c>
      <c r="C223" s="12" t="s">
        <v>73</v>
      </c>
      <c r="D223" s="12">
        <v>900994571</v>
      </c>
      <c r="E223" s="12" t="s">
        <v>74</v>
      </c>
      <c r="F223" s="12" t="s">
        <v>434</v>
      </c>
      <c r="G223" s="12" t="s">
        <v>102</v>
      </c>
      <c r="H223" s="12" t="s">
        <v>87</v>
      </c>
      <c r="I223" s="12" t="s">
        <v>435</v>
      </c>
      <c r="J223" s="12" t="s">
        <v>97</v>
      </c>
      <c r="K223" s="12" t="s">
        <v>208</v>
      </c>
      <c r="L223" s="12" t="s">
        <v>81</v>
      </c>
      <c r="M223" s="12">
        <v>47251706</v>
      </c>
      <c r="N223" s="12">
        <v>49198995</v>
      </c>
      <c r="O223" s="17">
        <v>8160892</v>
      </c>
      <c r="P223" s="17">
        <v>24979099</v>
      </c>
      <c r="Q223" s="17">
        <v>24219896</v>
      </c>
      <c r="R223" s="19">
        <v>6311171</v>
      </c>
      <c r="S223" s="19">
        <v>4940655</v>
      </c>
      <c r="T223" s="17">
        <f t="shared" si="28"/>
        <v>5.7900173167344944</v>
      </c>
      <c r="U223" s="17">
        <f t="shared" si="25"/>
        <v>0.50771563524824037</v>
      </c>
      <c r="V223" s="17">
        <f t="shared" si="24"/>
        <v>1.2773956084770137</v>
      </c>
      <c r="W223" s="17">
        <v>13148784</v>
      </c>
      <c r="X223" s="17">
        <f t="shared" si="26"/>
        <v>0.2605779562389533</v>
      </c>
      <c r="Y223" s="19">
        <f t="shared" si="27"/>
        <v>0.12827845365540494</v>
      </c>
    </row>
    <row r="224" spans="1:25" x14ac:dyDescent="0.2">
      <c r="A224" s="22">
        <v>5311</v>
      </c>
      <c r="B224" s="12" t="s">
        <v>72</v>
      </c>
      <c r="C224" s="12" t="s">
        <v>73</v>
      </c>
      <c r="D224" s="12">
        <v>901026852</v>
      </c>
      <c r="E224" s="12" t="s">
        <v>74</v>
      </c>
      <c r="F224" s="12" t="s">
        <v>436</v>
      </c>
      <c r="G224" s="12" t="s">
        <v>92</v>
      </c>
      <c r="H224" s="12" t="s">
        <v>87</v>
      </c>
      <c r="I224" s="12" t="s">
        <v>437</v>
      </c>
      <c r="J224" s="12" t="s">
        <v>133</v>
      </c>
      <c r="K224" s="12" t="s">
        <v>438</v>
      </c>
      <c r="L224" s="12" t="s">
        <v>81</v>
      </c>
      <c r="M224" s="12">
        <v>9789021</v>
      </c>
      <c r="N224" s="12">
        <v>9789021</v>
      </c>
      <c r="O224" s="17">
        <v>10551203</v>
      </c>
      <c r="P224" s="17">
        <v>10551203</v>
      </c>
      <c r="Q224" s="17">
        <v>-762182</v>
      </c>
      <c r="R224" s="19">
        <v>-1601264</v>
      </c>
      <c r="S224" s="19"/>
      <c r="T224" s="17">
        <f t="shared" si="28"/>
        <v>0.92776349767889021</v>
      </c>
      <c r="U224" s="17">
        <f t="shared" si="25"/>
        <v>1.0778609015140534</v>
      </c>
      <c r="V224" s="17"/>
      <c r="W224" s="17">
        <v>13148785</v>
      </c>
      <c r="X224" s="17">
        <f t="shared" si="26"/>
        <v>2.1008945370003489</v>
      </c>
      <c r="Y224" s="19">
        <f t="shared" si="27"/>
        <v>-0.16357754263679689</v>
      </c>
    </row>
    <row r="225" spans="1:25" x14ac:dyDescent="0.2">
      <c r="A225" s="22">
        <v>5329</v>
      </c>
      <c r="B225" s="12" t="s">
        <v>72</v>
      </c>
      <c r="C225" s="12" t="s">
        <v>73</v>
      </c>
      <c r="D225" s="12">
        <v>901033590</v>
      </c>
      <c r="E225" s="12" t="s">
        <v>74</v>
      </c>
      <c r="F225" s="12" t="s">
        <v>439</v>
      </c>
      <c r="G225" s="12" t="s">
        <v>102</v>
      </c>
      <c r="H225" s="12" t="s">
        <v>87</v>
      </c>
      <c r="I225" s="12" t="s">
        <v>440</v>
      </c>
      <c r="J225" s="12" t="s">
        <v>85</v>
      </c>
      <c r="K225" s="12" t="s">
        <v>85</v>
      </c>
      <c r="L225" s="12" t="s">
        <v>81</v>
      </c>
      <c r="M225" s="12">
        <v>20418631</v>
      </c>
      <c r="N225" s="12">
        <v>23016896</v>
      </c>
      <c r="O225" s="17">
        <v>13746934</v>
      </c>
      <c r="P225" s="17">
        <v>13792751</v>
      </c>
      <c r="Q225" s="17">
        <v>9224145</v>
      </c>
      <c r="R225" s="19">
        <v>4759766</v>
      </c>
      <c r="S225" s="19">
        <v>10887</v>
      </c>
      <c r="T225" s="17">
        <f t="shared" si="28"/>
        <v>1.4853225453762999</v>
      </c>
      <c r="U225" s="17">
        <f t="shared" si="25"/>
        <v>0.59924461578138077</v>
      </c>
      <c r="V225" s="17">
        <f t="shared" si="24"/>
        <v>437.19720767888305</v>
      </c>
      <c r="W225" s="17">
        <v>13148786</v>
      </c>
      <c r="X225" s="17">
        <f t="shared" si="26"/>
        <v>0.51601161950511398</v>
      </c>
      <c r="Y225" s="19">
        <f t="shared" si="27"/>
        <v>0.20679443483604393</v>
      </c>
    </row>
    <row r="226" spans="1:25" x14ac:dyDescent="0.2">
      <c r="A226" s="22">
        <v>5341</v>
      </c>
      <c r="B226" s="12" t="s">
        <v>72</v>
      </c>
      <c r="C226" s="12" t="s">
        <v>73</v>
      </c>
      <c r="D226" s="12">
        <v>901044082</v>
      </c>
      <c r="E226" s="12" t="s">
        <v>74</v>
      </c>
      <c r="F226" s="12" t="s">
        <v>441</v>
      </c>
      <c r="G226" s="12" t="s">
        <v>76</v>
      </c>
      <c r="H226" s="12" t="s">
        <v>87</v>
      </c>
      <c r="I226" s="12" t="s">
        <v>442</v>
      </c>
      <c r="J226" s="12" t="s">
        <v>85</v>
      </c>
      <c r="K226" s="12" t="s">
        <v>85</v>
      </c>
      <c r="L226" s="12" t="s">
        <v>81</v>
      </c>
      <c r="M226" s="12">
        <v>46878330</v>
      </c>
      <c r="N226" s="12">
        <v>51412965</v>
      </c>
      <c r="O226" s="17">
        <v>17811848</v>
      </c>
      <c r="P226" s="17">
        <v>17811848</v>
      </c>
      <c r="Q226" s="17">
        <v>33601117</v>
      </c>
      <c r="R226" s="19">
        <v>344640</v>
      </c>
      <c r="S226" s="19"/>
      <c r="T226" s="17">
        <f t="shared" si="28"/>
        <v>2.6318622301290691</v>
      </c>
      <c r="U226" s="17">
        <f t="shared" si="25"/>
        <v>0.34644662100308743</v>
      </c>
      <c r="V226" s="17"/>
      <c r="W226" s="17">
        <v>13148787</v>
      </c>
      <c r="X226" s="17">
        <f t="shared" si="26"/>
        <v>1.0256801879532755E-2</v>
      </c>
      <c r="Y226" s="19">
        <f t="shared" si="27"/>
        <v>6.7033675260705153E-3</v>
      </c>
    </row>
    <row r="227" spans="1:25" x14ac:dyDescent="0.2">
      <c r="A227" s="22">
        <v>5359</v>
      </c>
      <c r="B227" s="12" t="s">
        <v>72</v>
      </c>
      <c r="C227" s="12" t="s">
        <v>73</v>
      </c>
      <c r="D227" s="12">
        <v>901067319</v>
      </c>
      <c r="E227" s="12" t="s">
        <v>74</v>
      </c>
      <c r="F227" s="12" t="s">
        <v>443</v>
      </c>
      <c r="G227" s="12" t="s">
        <v>76</v>
      </c>
      <c r="H227" s="12" t="s">
        <v>87</v>
      </c>
      <c r="I227" s="12" t="s">
        <v>444</v>
      </c>
      <c r="J227" s="12" t="s">
        <v>85</v>
      </c>
      <c r="K227" s="12" t="s">
        <v>85</v>
      </c>
      <c r="L227" s="12" t="s">
        <v>81</v>
      </c>
      <c r="M227" s="12">
        <v>63392358</v>
      </c>
      <c r="N227" s="12">
        <v>72787945</v>
      </c>
      <c r="O227" s="17">
        <v>23956909</v>
      </c>
      <c r="P227" s="17">
        <v>24171100</v>
      </c>
      <c r="Q227" s="17">
        <v>48616845</v>
      </c>
      <c r="R227" s="19">
        <v>1990357</v>
      </c>
      <c r="S227" s="19"/>
      <c r="T227" s="17">
        <f t="shared" si="28"/>
        <v>2.6460992108789996</v>
      </c>
      <c r="U227" s="17">
        <f t="shared" si="25"/>
        <v>0.33207559301200218</v>
      </c>
      <c r="V227" s="17"/>
      <c r="W227" s="17">
        <v>13148788</v>
      </c>
      <c r="X227" s="17">
        <f t="shared" si="26"/>
        <v>4.0939657849043888E-2</v>
      </c>
      <c r="Y227" s="19">
        <f t="shared" si="27"/>
        <v>2.7344596691114168E-2</v>
      </c>
    </row>
    <row r="228" spans="1:25" x14ac:dyDescent="0.2">
      <c r="A228" s="22">
        <v>5391</v>
      </c>
      <c r="B228" s="12" t="s">
        <v>72</v>
      </c>
      <c r="C228" s="12" t="s">
        <v>73</v>
      </c>
      <c r="D228" s="12">
        <v>901089735</v>
      </c>
      <c r="E228" s="12" t="s">
        <v>74</v>
      </c>
      <c r="F228" s="12" t="s">
        <v>445</v>
      </c>
      <c r="G228" s="12" t="s">
        <v>76</v>
      </c>
      <c r="H228" s="12" t="s">
        <v>87</v>
      </c>
      <c r="I228" s="12" t="s">
        <v>446</v>
      </c>
      <c r="J228" s="12" t="s">
        <v>89</v>
      </c>
      <c r="K228" s="12" t="s">
        <v>116</v>
      </c>
      <c r="L228" s="12" t="s">
        <v>81</v>
      </c>
      <c r="M228" s="12">
        <v>58960653</v>
      </c>
      <c r="N228" s="12">
        <v>61124201</v>
      </c>
      <c r="O228" s="17">
        <v>53100752</v>
      </c>
      <c r="P228" s="17">
        <v>53606718</v>
      </c>
      <c r="Q228" s="17">
        <v>7517483</v>
      </c>
      <c r="R228" s="19">
        <v>4182027</v>
      </c>
      <c r="S228" s="19">
        <v>75079</v>
      </c>
      <c r="T228" s="17">
        <f t="shared" si="28"/>
        <v>1.1103543882015079</v>
      </c>
      <c r="U228" s="17">
        <f t="shared" si="25"/>
        <v>0.87701298541309358</v>
      </c>
      <c r="V228" s="17">
        <f t="shared" si="24"/>
        <v>55.701687555774583</v>
      </c>
      <c r="W228" s="17">
        <v>13148789</v>
      </c>
      <c r="X228" s="17">
        <f t="shared" si="26"/>
        <v>0.55630681173472563</v>
      </c>
      <c r="Y228" s="19">
        <f t="shared" si="27"/>
        <v>6.8418513969614098E-2</v>
      </c>
    </row>
    <row r="229" spans="1:25" x14ac:dyDescent="0.2">
      <c r="A229" s="22">
        <v>5531</v>
      </c>
      <c r="B229" s="12" t="s">
        <v>72</v>
      </c>
      <c r="C229" s="12" t="s">
        <v>73</v>
      </c>
      <c r="D229" s="12">
        <v>901167706</v>
      </c>
      <c r="E229" s="12" t="s">
        <v>74</v>
      </c>
      <c r="F229" s="12" t="s">
        <v>447</v>
      </c>
      <c r="G229" s="12" t="s">
        <v>102</v>
      </c>
      <c r="H229" s="12" t="s">
        <v>87</v>
      </c>
      <c r="I229" s="12" t="s">
        <v>448</v>
      </c>
      <c r="J229" s="12" t="s">
        <v>85</v>
      </c>
      <c r="K229" s="12" t="s">
        <v>85</v>
      </c>
      <c r="L229" s="12" t="s">
        <v>81</v>
      </c>
      <c r="M229" s="12">
        <v>42418906</v>
      </c>
      <c r="N229" s="12">
        <v>43332950</v>
      </c>
      <c r="O229" s="17">
        <v>36238058</v>
      </c>
      <c r="P229" s="17">
        <v>36262191</v>
      </c>
      <c r="Q229" s="17">
        <v>7070759</v>
      </c>
      <c r="R229" s="19">
        <v>2034740</v>
      </c>
      <c r="S229" s="19"/>
      <c r="T229" s="17">
        <f t="shared" si="28"/>
        <v>1.1705623408406709</v>
      </c>
      <c r="U229" s="17">
        <f t="shared" si="25"/>
        <v>0.83682719500980196</v>
      </c>
      <c r="V229" s="17"/>
      <c r="W229" s="17">
        <v>13148790</v>
      </c>
      <c r="X229" s="17">
        <f t="shared" si="26"/>
        <v>0.28776825797626537</v>
      </c>
      <c r="Y229" s="19">
        <f t="shared" si="27"/>
        <v>4.6955953841130132E-2</v>
      </c>
    </row>
    <row r="230" spans="1:25" x14ac:dyDescent="0.2">
      <c r="A230" s="22">
        <v>5559</v>
      </c>
      <c r="B230" s="12" t="s">
        <v>72</v>
      </c>
      <c r="C230" s="12" t="s">
        <v>73</v>
      </c>
      <c r="D230" s="12">
        <v>901183344</v>
      </c>
      <c r="E230" s="12" t="s">
        <v>74</v>
      </c>
      <c r="F230" s="12" t="s">
        <v>449</v>
      </c>
      <c r="G230" s="12" t="s">
        <v>92</v>
      </c>
      <c r="H230" s="12" t="s">
        <v>87</v>
      </c>
      <c r="I230" s="12" t="s">
        <v>450</v>
      </c>
      <c r="J230" s="12" t="s">
        <v>148</v>
      </c>
      <c r="K230" s="12" t="s">
        <v>149</v>
      </c>
      <c r="L230" s="12" t="s">
        <v>81</v>
      </c>
      <c r="M230" s="12">
        <v>19998548</v>
      </c>
      <c r="N230" s="12">
        <v>26580998</v>
      </c>
      <c r="O230" s="17">
        <v>20677926</v>
      </c>
      <c r="P230" s="17">
        <v>25869833</v>
      </c>
      <c r="Q230" s="17">
        <v>711165</v>
      </c>
      <c r="R230" s="19">
        <v>-1322666</v>
      </c>
      <c r="S230" s="19"/>
      <c r="T230" s="17">
        <f t="shared" si="28"/>
        <v>0.96714477070862914</v>
      </c>
      <c r="U230" s="17">
        <f t="shared" si="25"/>
        <v>0.97324536121630945</v>
      </c>
      <c r="V230" s="17"/>
      <c r="W230" s="17">
        <v>13148791</v>
      </c>
      <c r="X230" s="17">
        <f t="shared" si="26"/>
        <v>-1.859858120126834</v>
      </c>
      <c r="Y230" s="19">
        <f t="shared" si="27"/>
        <v>-4.9759832192907132E-2</v>
      </c>
    </row>
    <row r="231" spans="1:25" x14ac:dyDescent="0.2">
      <c r="A231" s="22">
        <v>5563</v>
      </c>
      <c r="B231" s="12" t="s">
        <v>72</v>
      </c>
      <c r="C231" s="12" t="s">
        <v>73</v>
      </c>
      <c r="D231" s="12">
        <v>901186367</v>
      </c>
      <c r="E231" s="12" t="s">
        <v>74</v>
      </c>
      <c r="F231" s="12" t="s">
        <v>451</v>
      </c>
      <c r="G231" s="12" t="s">
        <v>102</v>
      </c>
      <c r="H231" s="12" t="s">
        <v>87</v>
      </c>
      <c r="I231" s="12" t="s">
        <v>452</v>
      </c>
      <c r="J231" s="12" t="s">
        <v>85</v>
      </c>
      <c r="K231" s="12" t="s">
        <v>85</v>
      </c>
      <c r="L231" s="12" t="s">
        <v>81</v>
      </c>
      <c r="M231" s="12">
        <v>112501248</v>
      </c>
      <c r="N231" s="12">
        <v>179599641</v>
      </c>
      <c r="O231" s="17">
        <v>28801260</v>
      </c>
      <c r="P231" s="17">
        <v>33181864</v>
      </c>
      <c r="Q231" s="17">
        <v>146417777</v>
      </c>
      <c r="R231" s="19">
        <v>10422361</v>
      </c>
      <c r="S231" s="19">
        <v>11060696</v>
      </c>
      <c r="T231" s="17">
        <f t="shared" si="28"/>
        <v>3.9061224404765627</v>
      </c>
      <c r="U231" s="17">
        <f t="shared" si="25"/>
        <v>0.1847546232010564</v>
      </c>
      <c r="V231" s="17">
        <f t="shared" si="24"/>
        <v>0.94228798983355111</v>
      </c>
      <c r="W231" s="17">
        <v>13148792</v>
      </c>
      <c r="X231" s="17">
        <f t="shared" si="26"/>
        <v>7.118234693591885E-2</v>
      </c>
      <c r="Y231" s="19">
        <f t="shared" si="27"/>
        <v>5.8031079249206294E-2</v>
      </c>
    </row>
    <row r="232" spans="1:25" x14ac:dyDescent="0.2">
      <c r="A232" s="22">
        <v>5591</v>
      </c>
      <c r="B232" s="12" t="s">
        <v>72</v>
      </c>
      <c r="C232" s="12" t="s">
        <v>73</v>
      </c>
      <c r="D232" s="12">
        <v>901203407</v>
      </c>
      <c r="E232" s="12" t="s">
        <v>74</v>
      </c>
      <c r="F232" s="12" t="s">
        <v>453</v>
      </c>
      <c r="G232" s="12" t="s">
        <v>102</v>
      </c>
      <c r="H232" s="12" t="s">
        <v>87</v>
      </c>
      <c r="I232" s="12" t="s">
        <v>454</v>
      </c>
      <c r="J232" s="12" t="s">
        <v>85</v>
      </c>
      <c r="K232" s="12" t="s">
        <v>85</v>
      </c>
      <c r="L232" s="12" t="s">
        <v>81</v>
      </c>
      <c r="M232" s="12">
        <v>85884965</v>
      </c>
      <c r="N232" s="12">
        <v>95927872</v>
      </c>
      <c r="O232" s="17">
        <v>35906250</v>
      </c>
      <c r="P232" s="17">
        <v>37386803</v>
      </c>
      <c r="Q232" s="17">
        <v>58541069</v>
      </c>
      <c r="R232" s="19">
        <v>27783066</v>
      </c>
      <c r="S232" s="19">
        <v>4521906</v>
      </c>
      <c r="T232" s="17">
        <f t="shared" si="28"/>
        <v>2.3919224369016536</v>
      </c>
      <c r="U232" s="17">
        <f t="shared" si="25"/>
        <v>0.38973868825110602</v>
      </c>
      <c r="V232" s="17">
        <f t="shared" si="24"/>
        <v>6.1441051627344754</v>
      </c>
      <c r="W232" s="17">
        <v>13148793</v>
      </c>
      <c r="X232" s="17">
        <f t="shared" si="26"/>
        <v>0.47459102600261704</v>
      </c>
      <c r="Y232" s="19">
        <f t="shared" si="27"/>
        <v>0.28962454207261057</v>
      </c>
    </row>
    <row r="233" spans="1:25" x14ac:dyDescent="0.2">
      <c r="A233" s="22">
        <v>5701</v>
      </c>
      <c r="B233" s="12" t="s">
        <v>72</v>
      </c>
      <c r="C233" s="12" t="s">
        <v>73</v>
      </c>
      <c r="D233" s="12">
        <v>901267025</v>
      </c>
      <c r="E233" s="12" t="s">
        <v>74</v>
      </c>
      <c r="F233" s="12" t="s">
        <v>455</v>
      </c>
      <c r="G233" s="12" t="s">
        <v>102</v>
      </c>
      <c r="H233" s="12" t="s">
        <v>87</v>
      </c>
      <c r="I233" s="12" t="s">
        <v>456</v>
      </c>
      <c r="J233" s="12" t="s">
        <v>85</v>
      </c>
      <c r="K233" s="12" t="s">
        <v>85</v>
      </c>
      <c r="L233" s="12" t="s">
        <v>81</v>
      </c>
      <c r="M233" s="12">
        <v>56071357</v>
      </c>
      <c r="N233" s="12">
        <v>57709410</v>
      </c>
      <c r="O233" s="17">
        <v>44009157</v>
      </c>
      <c r="P233" s="17">
        <v>44597969</v>
      </c>
      <c r="Q233" s="17">
        <v>13111441</v>
      </c>
      <c r="R233" s="19">
        <v>1249322</v>
      </c>
      <c r="S233" s="19">
        <v>403135</v>
      </c>
      <c r="T233" s="17">
        <f t="shared" si="28"/>
        <v>1.2740838685003668</v>
      </c>
      <c r="U233" s="17">
        <f t="shared" si="25"/>
        <v>0.77280237313117561</v>
      </c>
      <c r="V233" s="17">
        <f t="shared" si="24"/>
        <v>3.0990164585064557</v>
      </c>
      <c r="W233" s="17">
        <v>13148794</v>
      </c>
      <c r="X233" s="17">
        <f t="shared" si="26"/>
        <v>9.5284873722117955E-2</v>
      </c>
      <c r="Y233" s="19">
        <f t="shared" si="27"/>
        <v>2.1648497186160801E-2</v>
      </c>
    </row>
    <row r="234" spans="1:25" x14ac:dyDescent="0.2">
      <c r="A234" s="22">
        <v>5877</v>
      </c>
      <c r="B234" s="12" t="s">
        <v>72</v>
      </c>
      <c r="C234" s="12" t="s">
        <v>73</v>
      </c>
      <c r="D234" s="12">
        <v>901402963</v>
      </c>
      <c r="E234" s="12" t="s">
        <v>74</v>
      </c>
      <c r="F234" s="12" t="s">
        <v>457</v>
      </c>
      <c r="G234" s="12" t="s">
        <v>102</v>
      </c>
      <c r="H234" s="12" t="s">
        <v>87</v>
      </c>
      <c r="I234" s="12" t="s">
        <v>458</v>
      </c>
      <c r="J234" s="12" t="s">
        <v>85</v>
      </c>
      <c r="K234" s="12" t="s">
        <v>85</v>
      </c>
      <c r="L234" s="12" t="s">
        <v>81</v>
      </c>
      <c r="M234" s="12">
        <v>137129957</v>
      </c>
      <c r="N234" s="12">
        <v>170316672</v>
      </c>
      <c r="O234" s="17">
        <v>93372958</v>
      </c>
      <c r="P234" s="17">
        <v>99846493</v>
      </c>
      <c r="Q234" s="17">
        <v>70470179</v>
      </c>
      <c r="R234" s="19">
        <v>46332492</v>
      </c>
      <c r="S234" s="19">
        <v>0</v>
      </c>
      <c r="T234" s="17">
        <f t="shared" si="28"/>
        <v>1.4686260341029358</v>
      </c>
      <c r="U234" s="17">
        <f t="shared" si="25"/>
        <v>0.58624027717028193</v>
      </c>
      <c r="V234" s="17"/>
      <c r="W234" s="17">
        <v>13148795</v>
      </c>
      <c r="X234" s="17">
        <f t="shared" si="26"/>
        <v>0.65747657601380582</v>
      </c>
      <c r="Y234" s="19">
        <f t="shared" si="27"/>
        <v>0.27203732585850432</v>
      </c>
    </row>
    <row r="235" spans="1:25" x14ac:dyDescent="0.2">
      <c r="A235" s="22">
        <v>5903</v>
      </c>
      <c r="B235" s="12" t="s">
        <v>72</v>
      </c>
      <c r="C235" s="12" t="s">
        <v>73</v>
      </c>
      <c r="D235" s="12">
        <v>901429936</v>
      </c>
      <c r="E235" s="12" t="s">
        <v>74</v>
      </c>
      <c r="F235" s="12" t="s">
        <v>459</v>
      </c>
      <c r="G235" s="12" t="s">
        <v>102</v>
      </c>
      <c r="H235" s="12" t="s">
        <v>87</v>
      </c>
      <c r="I235" s="12" t="s">
        <v>460</v>
      </c>
      <c r="J235" s="12" t="s">
        <v>309</v>
      </c>
      <c r="K235" s="12" t="s">
        <v>461</v>
      </c>
      <c r="L235" s="12" t="s">
        <v>81</v>
      </c>
      <c r="M235" s="12">
        <v>393630809</v>
      </c>
      <c r="N235" s="12">
        <v>395731345</v>
      </c>
      <c r="O235" s="17">
        <v>232971778</v>
      </c>
      <c r="P235" s="17">
        <v>233764838</v>
      </c>
      <c r="Q235" s="17">
        <v>161966507</v>
      </c>
      <c r="R235" s="19">
        <v>60676419</v>
      </c>
      <c r="S235" s="19">
        <v>10458525</v>
      </c>
      <c r="T235" s="17">
        <f t="shared" si="28"/>
        <v>1.6896072665076196</v>
      </c>
      <c r="U235" s="17">
        <f t="shared" si="25"/>
        <v>0.59071600203921171</v>
      </c>
      <c r="V235" s="17">
        <f t="shared" si="24"/>
        <v>5.8016229822082943</v>
      </c>
      <c r="W235" s="17">
        <v>13148796</v>
      </c>
      <c r="X235" s="17">
        <f t="shared" si="26"/>
        <v>0.37462324849667838</v>
      </c>
      <c r="Y235" s="19">
        <f t="shared" si="27"/>
        <v>0.15332730087377838</v>
      </c>
    </row>
    <row r="236" spans="1:25" x14ac:dyDescent="0.2">
      <c r="A236" s="22">
        <v>5985</v>
      </c>
      <c r="B236" s="12" t="s">
        <v>72</v>
      </c>
      <c r="C236" s="12" t="s">
        <v>73</v>
      </c>
      <c r="D236" s="12">
        <v>901538753</v>
      </c>
      <c r="E236" s="12" t="s">
        <v>74</v>
      </c>
      <c r="F236" s="12" t="s">
        <v>462</v>
      </c>
      <c r="G236" s="12" t="s">
        <v>95</v>
      </c>
      <c r="H236" s="12" t="s">
        <v>157</v>
      </c>
      <c r="I236" s="12" t="s">
        <v>463</v>
      </c>
      <c r="J236" s="12" t="s">
        <v>97</v>
      </c>
      <c r="K236" s="12" t="s">
        <v>359</v>
      </c>
      <c r="L236" s="12" t="s">
        <v>81</v>
      </c>
      <c r="M236" s="12">
        <v>23797731</v>
      </c>
      <c r="N236" s="12">
        <v>52946704</v>
      </c>
      <c r="O236" s="17">
        <v>8590650</v>
      </c>
      <c r="P236" s="17">
        <v>46250164</v>
      </c>
      <c r="Q236" s="17">
        <v>6696540</v>
      </c>
      <c r="R236" s="19">
        <v>-13271400</v>
      </c>
      <c r="S236" s="19">
        <v>159644</v>
      </c>
      <c r="T236" s="17">
        <f t="shared" si="28"/>
        <v>2.7701897993749016</v>
      </c>
      <c r="U236" s="17">
        <f t="shared" si="25"/>
        <v>0.87352300532248428</v>
      </c>
      <c r="V236" s="17">
        <f t="shared" si="24"/>
        <v>-83.131216957730956</v>
      </c>
      <c r="W236" s="17">
        <v>13148797</v>
      </c>
      <c r="X236" s="17">
        <f t="shared" si="26"/>
        <v>-1.9818294223584119</v>
      </c>
      <c r="Y236" s="19">
        <f t="shared" si="27"/>
        <v>-0.25065582930336894</v>
      </c>
    </row>
    <row r="237" spans="1:25" x14ac:dyDescent="0.2">
      <c r="A237" s="22">
        <v>5997</v>
      </c>
      <c r="B237" s="12" t="s">
        <v>72</v>
      </c>
      <c r="C237" s="12" t="s">
        <v>73</v>
      </c>
      <c r="D237" s="12">
        <v>901550788</v>
      </c>
      <c r="E237" s="12" t="s">
        <v>74</v>
      </c>
      <c r="F237" s="12" t="s">
        <v>464</v>
      </c>
      <c r="G237" s="12" t="s">
        <v>102</v>
      </c>
      <c r="H237" s="12" t="s">
        <v>87</v>
      </c>
      <c r="I237" s="12" t="s">
        <v>465</v>
      </c>
      <c r="J237" s="12" t="s">
        <v>85</v>
      </c>
      <c r="K237" s="12" t="s">
        <v>85</v>
      </c>
      <c r="L237" s="12" t="s">
        <v>81</v>
      </c>
      <c r="M237" s="12">
        <v>501903661</v>
      </c>
      <c r="N237" s="12">
        <v>700305250</v>
      </c>
      <c r="O237" s="17">
        <v>213976041</v>
      </c>
      <c r="P237" s="17">
        <v>241462508</v>
      </c>
      <c r="Q237" s="17">
        <v>458842742</v>
      </c>
      <c r="R237" s="19">
        <v>89341157</v>
      </c>
      <c r="S237" s="19">
        <v>1558659</v>
      </c>
      <c r="T237" s="17">
        <f t="shared" si="28"/>
        <v>2.3456068195971529</v>
      </c>
      <c r="U237" s="17">
        <f t="shared" si="25"/>
        <v>0.34479608427896263</v>
      </c>
      <c r="V237" s="17">
        <f t="shared" si="24"/>
        <v>57.319244940682985</v>
      </c>
      <c r="W237" s="17">
        <v>13148798</v>
      </c>
      <c r="X237" s="17">
        <f t="shared" si="26"/>
        <v>0.19470975308573149</v>
      </c>
      <c r="Y237" s="19">
        <f t="shared" si="27"/>
        <v>0.12757459265084761</v>
      </c>
    </row>
    <row r="238" spans="1:25" x14ac:dyDescent="0.2">
      <c r="A238" s="22">
        <v>6003</v>
      </c>
      <c r="B238" s="12" t="s">
        <v>72</v>
      </c>
      <c r="C238" s="12" t="s">
        <v>73</v>
      </c>
      <c r="D238" s="12">
        <v>901562203</v>
      </c>
      <c r="E238" s="12" t="s">
        <v>74</v>
      </c>
      <c r="F238" s="12" t="s">
        <v>466</v>
      </c>
      <c r="G238" s="12" t="s">
        <v>76</v>
      </c>
      <c r="H238" s="12" t="s">
        <v>87</v>
      </c>
      <c r="I238" s="12" t="s">
        <v>467</v>
      </c>
      <c r="J238" s="12" t="s">
        <v>85</v>
      </c>
      <c r="K238" s="12" t="s">
        <v>85</v>
      </c>
      <c r="L238" s="12" t="s">
        <v>81</v>
      </c>
      <c r="M238" s="12">
        <v>42723794</v>
      </c>
      <c r="N238" s="12">
        <v>42860478</v>
      </c>
      <c r="O238" s="17">
        <v>22728573</v>
      </c>
      <c r="P238" s="17">
        <v>23799545</v>
      </c>
      <c r="Q238" s="17">
        <v>19060933</v>
      </c>
      <c r="R238" s="19">
        <v>1060694</v>
      </c>
      <c r="S238" s="19"/>
      <c r="T238" s="17">
        <f t="shared" si="28"/>
        <v>1.8797393923498849</v>
      </c>
      <c r="U238" s="17">
        <f t="shared" si="25"/>
        <v>0.55527950481560195</v>
      </c>
      <c r="V238" s="17"/>
      <c r="W238" s="17">
        <v>13148799</v>
      </c>
      <c r="X238" s="17">
        <f t="shared" si="26"/>
        <v>5.5647538344529096E-2</v>
      </c>
      <c r="Y238" s="19">
        <f t="shared" si="27"/>
        <v>2.474760080837176E-2</v>
      </c>
    </row>
    <row r="239" spans="1:25" x14ac:dyDescent="0.2">
      <c r="A239" s="22">
        <v>55</v>
      </c>
      <c r="B239" s="12" t="s">
        <v>468</v>
      </c>
      <c r="C239" s="12" t="s">
        <v>73</v>
      </c>
      <c r="D239" s="12">
        <v>800027867</v>
      </c>
      <c r="E239" s="12" t="s">
        <v>74</v>
      </c>
      <c r="F239" s="12" t="s">
        <v>469</v>
      </c>
      <c r="G239" s="12" t="s">
        <v>92</v>
      </c>
      <c r="H239" s="12" t="s">
        <v>103</v>
      </c>
      <c r="I239" s="12" t="s">
        <v>470</v>
      </c>
      <c r="J239" s="12" t="s">
        <v>471</v>
      </c>
      <c r="K239" s="12" t="s">
        <v>472</v>
      </c>
      <c r="L239" s="12" t="s">
        <v>81</v>
      </c>
      <c r="M239" s="12">
        <v>33495407</v>
      </c>
      <c r="N239" s="12">
        <v>98573529</v>
      </c>
      <c r="O239" s="17">
        <v>8171475</v>
      </c>
      <c r="P239" s="17">
        <v>9595978</v>
      </c>
      <c r="Q239" s="17">
        <v>88977551</v>
      </c>
      <c r="R239" s="19">
        <v>12105230</v>
      </c>
      <c r="S239" s="19"/>
      <c r="T239" s="17">
        <f t="shared" si="28"/>
        <v>4.0990649790888423</v>
      </c>
      <c r="U239" s="17">
        <f t="shared" si="25"/>
        <v>9.7348427081270464E-2</v>
      </c>
      <c r="V239" s="17"/>
      <c r="W239" s="17">
        <v>13148800</v>
      </c>
      <c r="X239" s="17">
        <f t="shared" si="26"/>
        <v>0.13604813645635178</v>
      </c>
      <c r="Y239" s="19">
        <f t="shared" si="27"/>
        <v>0.12280406436498789</v>
      </c>
    </row>
    <row r="240" spans="1:25" x14ac:dyDescent="0.2">
      <c r="A240" s="22">
        <v>95</v>
      </c>
      <c r="B240" s="12" t="s">
        <v>468</v>
      </c>
      <c r="C240" s="12" t="s">
        <v>73</v>
      </c>
      <c r="D240" s="12">
        <v>800069103</v>
      </c>
      <c r="E240" s="12" t="s">
        <v>74</v>
      </c>
      <c r="F240" s="12" t="s">
        <v>473</v>
      </c>
      <c r="G240" s="12" t="s">
        <v>102</v>
      </c>
      <c r="H240" s="12" t="s">
        <v>87</v>
      </c>
      <c r="I240" s="12" t="s">
        <v>474</v>
      </c>
      <c r="J240" s="12" t="s">
        <v>89</v>
      </c>
      <c r="K240" s="12" t="s">
        <v>159</v>
      </c>
      <c r="L240" s="12" t="s">
        <v>81</v>
      </c>
      <c r="M240" s="12">
        <v>4345524</v>
      </c>
      <c r="N240" s="12">
        <v>4776522</v>
      </c>
      <c r="O240" s="17">
        <v>434940</v>
      </c>
      <c r="P240" s="17">
        <v>2120373</v>
      </c>
      <c r="Q240" s="17">
        <v>2656149</v>
      </c>
      <c r="R240" s="19">
        <v>-30177</v>
      </c>
      <c r="S240" s="19">
        <v>17846</v>
      </c>
      <c r="T240" s="17">
        <f t="shared" si="28"/>
        <v>9.9910884259897923</v>
      </c>
      <c r="U240" s="17">
        <f t="shared" si="25"/>
        <v>0.44391567755785488</v>
      </c>
      <c r="V240" s="17">
        <f t="shared" ref="V240:V302" si="29">R240/S240</f>
        <v>-1.6909671635100303</v>
      </c>
      <c r="W240" s="17">
        <v>13148801</v>
      </c>
      <c r="X240" s="17">
        <f t="shared" si="26"/>
        <v>-1.1361184933525942E-2</v>
      </c>
      <c r="Y240" s="19">
        <f t="shared" si="27"/>
        <v>-6.3177768258996818E-3</v>
      </c>
    </row>
    <row r="241" spans="1:25" x14ac:dyDescent="0.2">
      <c r="A241" s="22">
        <v>153</v>
      </c>
      <c r="B241" s="12" t="s">
        <v>468</v>
      </c>
      <c r="C241" s="12" t="s">
        <v>73</v>
      </c>
      <c r="D241" s="12">
        <v>800142811</v>
      </c>
      <c r="E241" s="12" t="s">
        <v>74</v>
      </c>
      <c r="F241" s="12" t="s">
        <v>475</v>
      </c>
      <c r="G241" s="12" t="s">
        <v>83</v>
      </c>
      <c r="H241" s="12" t="s">
        <v>87</v>
      </c>
      <c r="I241" s="12" t="s">
        <v>476</v>
      </c>
      <c r="J241" s="12" t="s">
        <v>97</v>
      </c>
      <c r="K241" s="12" t="s">
        <v>128</v>
      </c>
      <c r="L241" s="12" t="s">
        <v>81</v>
      </c>
      <c r="M241" s="12">
        <v>28781006</v>
      </c>
      <c r="N241" s="12">
        <v>51515813</v>
      </c>
      <c r="O241" s="17">
        <v>6228719</v>
      </c>
      <c r="P241" s="17">
        <v>11237131</v>
      </c>
      <c r="Q241" s="17">
        <v>40278682</v>
      </c>
      <c r="R241" s="19">
        <v>3061650</v>
      </c>
      <c r="S241" s="19">
        <v>420288</v>
      </c>
      <c r="T241" s="17">
        <f t="shared" si="28"/>
        <v>4.6206942390562169</v>
      </c>
      <c r="U241" s="17">
        <f t="shared" si="25"/>
        <v>0.21812974202697724</v>
      </c>
      <c r="V241" s="17">
        <f t="shared" si="29"/>
        <v>7.2846476701690266</v>
      </c>
      <c r="W241" s="17">
        <v>13148802</v>
      </c>
      <c r="X241" s="17">
        <f t="shared" si="26"/>
        <v>7.6011672874499711E-2</v>
      </c>
      <c r="Y241" s="19">
        <f t="shared" si="27"/>
        <v>5.9431266279346112E-2</v>
      </c>
    </row>
    <row r="242" spans="1:25" x14ac:dyDescent="0.2">
      <c r="A242" s="22">
        <v>273</v>
      </c>
      <c r="B242" s="12" t="s">
        <v>468</v>
      </c>
      <c r="C242" s="12" t="s">
        <v>73</v>
      </c>
      <c r="D242" s="12">
        <v>800212840</v>
      </c>
      <c r="E242" s="12" t="s">
        <v>74</v>
      </c>
      <c r="F242" s="12" t="s">
        <v>477</v>
      </c>
      <c r="G242" s="12" t="s">
        <v>102</v>
      </c>
      <c r="H242" s="12" t="s">
        <v>87</v>
      </c>
      <c r="I242" s="12" t="s">
        <v>478</v>
      </c>
      <c r="J242" s="12" t="s">
        <v>85</v>
      </c>
      <c r="K242" s="12" t="s">
        <v>85</v>
      </c>
      <c r="L242" s="12" t="s">
        <v>81</v>
      </c>
      <c r="M242" s="12">
        <v>211638876</v>
      </c>
      <c r="N242" s="12">
        <v>498591639</v>
      </c>
      <c r="O242" s="17">
        <v>263566524</v>
      </c>
      <c r="P242" s="17">
        <v>278062034</v>
      </c>
      <c r="Q242" s="17">
        <v>220529605</v>
      </c>
      <c r="R242" s="19">
        <v>40156611</v>
      </c>
      <c r="S242" s="19">
        <v>26395857</v>
      </c>
      <c r="T242" s="17">
        <f t="shared" si="28"/>
        <v>0.80298086717568118</v>
      </c>
      <c r="U242" s="17">
        <f t="shared" si="25"/>
        <v>0.55769493960567595</v>
      </c>
      <c r="V242" s="17">
        <f t="shared" si="29"/>
        <v>1.5213224939050094</v>
      </c>
      <c r="W242" s="17">
        <v>13148803</v>
      </c>
      <c r="X242" s="17">
        <f t="shared" si="26"/>
        <v>0.18209170147472944</v>
      </c>
      <c r="Y242" s="19">
        <f t="shared" si="27"/>
        <v>8.0540081018085422E-2</v>
      </c>
    </row>
    <row r="243" spans="1:25" x14ac:dyDescent="0.2">
      <c r="A243" s="22">
        <v>281</v>
      </c>
      <c r="B243" s="12" t="s">
        <v>468</v>
      </c>
      <c r="C243" s="12" t="s">
        <v>73</v>
      </c>
      <c r="D243" s="12">
        <v>800221843</v>
      </c>
      <c r="E243" s="12" t="s">
        <v>74</v>
      </c>
      <c r="F243" s="12" t="s">
        <v>479</v>
      </c>
      <c r="G243" s="12" t="s">
        <v>76</v>
      </c>
      <c r="H243" s="12" t="s">
        <v>77</v>
      </c>
      <c r="I243" s="12" t="s">
        <v>480</v>
      </c>
      <c r="J243" s="12" t="s">
        <v>85</v>
      </c>
      <c r="K243" s="12" t="s">
        <v>85</v>
      </c>
      <c r="L243" s="12" t="s">
        <v>81</v>
      </c>
      <c r="M243" s="12">
        <v>6583971</v>
      </c>
      <c r="N243" s="12">
        <v>26269281</v>
      </c>
      <c r="O243" s="17">
        <v>1026030</v>
      </c>
      <c r="P243" s="17">
        <v>10050762</v>
      </c>
      <c r="Q243" s="17">
        <v>16218519</v>
      </c>
      <c r="R243" s="19">
        <v>306077</v>
      </c>
      <c r="S243" s="19">
        <v>2220</v>
      </c>
      <c r="T243" s="17">
        <f t="shared" si="28"/>
        <v>6.4169381012251101</v>
      </c>
      <c r="U243" s="17">
        <f t="shared" si="25"/>
        <v>0.38260514248562799</v>
      </c>
      <c r="V243" s="17">
        <f t="shared" si="29"/>
        <v>137.87252252252253</v>
      </c>
      <c r="W243" s="17">
        <v>13148804</v>
      </c>
      <c r="X243" s="17">
        <f t="shared" si="26"/>
        <v>1.8872068405259443E-2</v>
      </c>
      <c r="Y243" s="19">
        <f t="shared" si="27"/>
        <v>1.1651517984066637E-2</v>
      </c>
    </row>
    <row r="244" spans="1:25" x14ac:dyDescent="0.2">
      <c r="A244" s="22">
        <v>301</v>
      </c>
      <c r="B244" s="12" t="s">
        <v>468</v>
      </c>
      <c r="C244" s="12" t="s">
        <v>73</v>
      </c>
      <c r="D244" s="12">
        <v>800246963</v>
      </c>
      <c r="E244" s="12" t="s">
        <v>74</v>
      </c>
      <c r="F244" s="12" t="s">
        <v>481</v>
      </c>
      <c r="G244" s="12" t="s">
        <v>76</v>
      </c>
      <c r="H244" s="12" t="s">
        <v>87</v>
      </c>
      <c r="I244" s="12" t="s">
        <v>482</v>
      </c>
      <c r="J244" s="12" t="s">
        <v>85</v>
      </c>
      <c r="K244" s="12" t="s">
        <v>85</v>
      </c>
      <c r="L244" s="12" t="s">
        <v>81</v>
      </c>
      <c r="M244" s="12">
        <v>83413691</v>
      </c>
      <c r="N244" s="12">
        <v>84282940</v>
      </c>
      <c r="O244" s="17">
        <v>69932817</v>
      </c>
      <c r="P244" s="17">
        <v>69932817</v>
      </c>
      <c r="Q244" s="17">
        <v>14350123</v>
      </c>
      <c r="R244" s="19">
        <v>20128329</v>
      </c>
      <c r="S244" s="19"/>
      <c r="T244" s="17">
        <f t="shared" si="28"/>
        <v>1.1927689256390173</v>
      </c>
      <c r="U244" s="17">
        <f t="shared" si="25"/>
        <v>0.82973869919582777</v>
      </c>
      <c r="V244" s="17"/>
      <c r="W244" s="17">
        <v>13148805</v>
      </c>
      <c r="X244" s="17">
        <f t="shared" si="26"/>
        <v>1.4026589876616389</v>
      </c>
      <c r="Y244" s="19">
        <f t="shared" si="27"/>
        <v>0.238818543823934</v>
      </c>
    </row>
    <row r="245" spans="1:25" x14ac:dyDescent="0.2">
      <c r="A245" s="22">
        <v>343</v>
      </c>
      <c r="B245" s="12" t="s">
        <v>468</v>
      </c>
      <c r="C245" s="12" t="s">
        <v>73</v>
      </c>
      <c r="D245" s="12">
        <v>804010334</v>
      </c>
      <c r="E245" s="12" t="s">
        <v>74</v>
      </c>
      <c r="F245" s="12" t="s">
        <v>483</v>
      </c>
      <c r="G245" s="12" t="s">
        <v>95</v>
      </c>
      <c r="H245" s="12" t="s">
        <v>103</v>
      </c>
      <c r="I245" s="12" t="s">
        <v>484</v>
      </c>
      <c r="J245" s="12" t="s">
        <v>309</v>
      </c>
      <c r="K245" s="12" t="s">
        <v>461</v>
      </c>
      <c r="L245" s="12" t="s">
        <v>81</v>
      </c>
      <c r="M245" s="12">
        <v>24595465</v>
      </c>
      <c r="N245" s="12">
        <v>49835403</v>
      </c>
      <c r="O245" s="17">
        <v>11349664</v>
      </c>
      <c r="P245" s="17">
        <v>17416902</v>
      </c>
      <c r="Q245" s="17">
        <v>32418501</v>
      </c>
      <c r="R245" s="19">
        <v>8738952</v>
      </c>
      <c r="S245" s="19">
        <v>2497124</v>
      </c>
      <c r="T245" s="17">
        <f t="shared" si="28"/>
        <v>2.1670654743611792</v>
      </c>
      <c r="U245" s="17">
        <f t="shared" si="25"/>
        <v>0.34948853528885881</v>
      </c>
      <c r="V245" s="17">
        <f t="shared" si="29"/>
        <v>3.4996067476024417</v>
      </c>
      <c r="W245" s="17">
        <v>13148806</v>
      </c>
      <c r="X245" s="17">
        <f t="shared" si="26"/>
        <v>0.26956681309848346</v>
      </c>
      <c r="Y245" s="19">
        <f t="shared" si="27"/>
        <v>0.17535630242620892</v>
      </c>
    </row>
    <row r="246" spans="1:25" x14ac:dyDescent="0.2">
      <c r="A246" s="22">
        <v>351</v>
      </c>
      <c r="B246" s="12" t="s">
        <v>468</v>
      </c>
      <c r="C246" s="12" t="s">
        <v>73</v>
      </c>
      <c r="D246" s="12">
        <v>805004835</v>
      </c>
      <c r="E246" s="12" t="s">
        <v>74</v>
      </c>
      <c r="F246" s="12" t="s">
        <v>485</v>
      </c>
      <c r="G246" s="12" t="s">
        <v>102</v>
      </c>
      <c r="H246" s="12" t="s">
        <v>87</v>
      </c>
      <c r="I246" s="12" t="s">
        <v>486</v>
      </c>
      <c r="J246" s="12" t="s">
        <v>79</v>
      </c>
      <c r="K246" s="12" t="s">
        <v>137</v>
      </c>
      <c r="L246" s="12" t="s">
        <v>81</v>
      </c>
      <c r="M246" s="12">
        <v>4536551</v>
      </c>
      <c r="N246" s="12">
        <v>56009504</v>
      </c>
      <c r="O246" s="17">
        <v>672420</v>
      </c>
      <c r="P246" s="17">
        <v>1868285</v>
      </c>
      <c r="Q246" s="17">
        <v>54141219</v>
      </c>
      <c r="R246" s="19">
        <v>-1017356</v>
      </c>
      <c r="S246" s="19">
        <v>11192</v>
      </c>
      <c r="T246" s="17">
        <f t="shared" si="28"/>
        <v>6.7466033134053118</v>
      </c>
      <c r="U246" s="17">
        <f t="shared" si="25"/>
        <v>3.3356571056226456E-2</v>
      </c>
      <c r="V246" s="17">
        <f t="shared" si="29"/>
        <v>-90.900285918513219</v>
      </c>
      <c r="W246" s="17">
        <v>13148807</v>
      </c>
      <c r="X246" s="17">
        <f t="shared" si="26"/>
        <v>-1.8790784891636814E-2</v>
      </c>
      <c r="Y246" s="19">
        <f t="shared" si="27"/>
        <v>-1.8163988740196663E-2</v>
      </c>
    </row>
    <row r="247" spans="1:25" x14ac:dyDescent="0.2">
      <c r="A247" s="22">
        <v>353</v>
      </c>
      <c r="B247" s="12" t="s">
        <v>468</v>
      </c>
      <c r="C247" s="12" t="s">
        <v>73</v>
      </c>
      <c r="D247" s="12">
        <v>805005383</v>
      </c>
      <c r="E247" s="12" t="s">
        <v>74</v>
      </c>
      <c r="F247" s="12" t="s">
        <v>487</v>
      </c>
      <c r="G247" s="12" t="s">
        <v>76</v>
      </c>
      <c r="H247" s="12" t="s">
        <v>87</v>
      </c>
      <c r="I247" s="12" t="s">
        <v>488</v>
      </c>
      <c r="J247" s="12" t="s">
        <v>489</v>
      </c>
      <c r="K247" s="12" t="s">
        <v>490</v>
      </c>
      <c r="L247" s="12" t="s">
        <v>81</v>
      </c>
      <c r="M247" s="12">
        <v>94518518</v>
      </c>
      <c r="N247" s="12">
        <v>148512108</v>
      </c>
      <c r="O247" s="17">
        <v>105278438</v>
      </c>
      <c r="P247" s="17">
        <v>105278438</v>
      </c>
      <c r="Q247" s="17">
        <v>43233670</v>
      </c>
      <c r="R247" s="19">
        <v>5150234</v>
      </c>
      <c r="S247" s="19">
        <v>3662857</v>
      </c>
      <c r="T247" s="17">
        <f t="shared" si="28"/>
        <v>0.89779559609347548</v>
      </c>
      <c r="U247" s="17">
        <f t="shared" si="25"/>
        <v>0.70888791101126924</v>
      </c>
      <c r="V247" s="17">
        <f t="shared" si="29"/>
        <v>1.4060701796439228</v>
      </c>
      <c r="W247" s="17">
        <v>13148808</v>
      </c>
      <c r="X247" s="17">
        <f t="shared" si="26"/>
        <v>0.11912553340949311</v>
      </c>
      <c r="Y247" s="19">
        <f t="shared" si="27"/>
        <v>3.467888288273438E-2</v>
      </c>
    </row>
    <row r="248" spans="1:25" x14ac:dyDescent="0.2">
      <c r="A248" s="22">
        <v>407</v>
      </c>
      <c r="B248" s="12" t="s">
        <v>468</v>
      </c>
      <c r="C248" s="12" t="s">
        <v>73</v>
      </c>
      <c r="D248" s="12">
        <v>811002480</v>
      </c>
      <c r="E248" s="12" t="s">
        <v>74</v>
      </c>
      <c r="F248" s="12" t="s">
        <v>491</v>
      </c>
      <c r="G248" s="12" t="s">
        <v>83</v>
      </c>
      <c r="H248" s="12" t="s">
        <v>87</v>
      </c>
      <c r="I248" s="12" t="s">
        <v>492</v>
      </c>
      <c r="J248" s="12" t="s">
        <v>89</v>
      </c>
      <c r="K248" s="12" t="s">
        <v>159</v>
      </c>
      <c r="L248" s="12" t="s">
        <v>81</v>
      </c>
      <c r="M248" s="12">
        <v>63007403</v>
      </c>
      <c r="N248" s="12">
        <v>147421563</v>
      </c>
      <c r="O248" s="17">
        <v>74724707</v>
      </c>
      <c r="P248" s="17">
        <v>98866104</v>
      </c>
      <c r="Q248" s="17">
        <v>48555459</v>
      </c>
      <c r="R248" s="19">
        <v>13382627</v>
      </c>
      <c r="S248" s="19">
        <v>10903695</v>
      </c>
      <c r="T248" s="17">
        <f t="shared" si="28"/>
        <v>0.84319371101716067</v>
      </c>
      <c r="U248" s="17">
        <f t="shared" si="25"/>
        <v>0.67063529912513542</v>
      </c>
      <c r="V248" s="17">
        <f t="shared" si="29"/>
        <v>1.2273478852810904</v>
      </c>
      <c r="W248" s="17">
        <v>13148809</v>
      </c>
      <c r="X248" s="17">
        <f t="shared" si="26"/>
        <v>0.27561529178418437</v>
      </c>
      <c r="Y248" s="19">
        <f t="shared" si="27"/>
        <v>9.0777948135036396E-2</v>
      </c>
    </row>
    <row r="249" spans="1:25" x14ac:dyDescent="0.2">
      <c r="A249" s="22">
        <v>429</v>
      </c>
      <c r="B249" s="12" t="s">
        <v>468</v>
      </c>
      <c r="C249" s="12" t="s">
        <v>73</v>
      </c>
      <c r="D249" s="12">
        <v>811019499</v>
      </c>
      <c r="E249" s="12" t="s">
        <v>74</v>
      </c>
      <c r="F249" s="12" t="s">
        <v>493</v>
      </c>
      <c r="G249" s="12" t="s">
        <v>102</v>
      </c>
      <c r="H249" s="12" t="s">
        <v>103</v>
      </c>
      <c r="I249" s="12" t="s">
        <v>494</v>
      </c>
      <c r="J249" s="12" t="s">
        <v>89</v>
      </c>
      <c r="K249" s="12" t="s">
        <v>116</v>
      </c>
      <c r="L249" s="12" t="s">
        <v>81</v>
      </c>
      <c r="M249" s="12">
        <v>56540983</v>
      </c>
      <c r="N249" s="12">
        <v>68211181</v>
      </c>
      <c r="O249" s="17">
        <v>31217031</v>
      </c>
      <c r="P249" s="17">
        <v>34162750</v>
      </c>
      <c r="Q249" s="17">
        <v>34048431</v>
      </c>
      <c r="R249" s="19">
        <v>7369185</v>
      </c>
      <c r="S249" s="19"/>
      <c r="T249" s="17">
        <f t="shared" si="28"/>
        <v>1.8112223100268567</v>
      </c>
      <c r="U249" s="17">
        <f t="shared" si="25"/>
        <v>0.50083797845400158</v>
      </c>
      <c r="V249" s="17"/>
      <c r="W249" s="17">
        <v>13148810</v>
      </c>
      <c r="X249" s="17">
        <f t="shared" si="26"/>
        <v>0.2164324400146368</v>
      </c>
      <c r="Y249" s="19">
        <f t="shared" si="27"/>
        <v>0.10803485428583914</v>
      </c>
    </row>
    <row r="250" spans="1:25" x14ac:dyDescent="0.2">
      <c r="A250" s="22">
        <v>549</v>
      </c>
      <c r="B250" s="12" t="s">
        <v>468</v>
      </c>
      <c r="C250" s="12" t="s">
        <v>73</v>
      </c>
      <c r="D250" s="12">
        <v>830010337</v>
      </c>
      <c r="E250" s="12" t="s">
        <v>74</v>
      </c>
      <c r="F250" s="12" t="s">
        <v>495</v>
      </c>
      <c r="G250" s="12" t="s">
        <v>102</v>
      </c>
      <c r="H250" s="12" t="s">
        <v>103</v>
      </c>
      <c r="I250" s="12" t="s">
        <v>496</v>
      </c>
      <c r="J250" s="12" t="s">
        <v>85</v>
      </c>
      <c r="K250" s="12" t="s">
        <v>85</v>
      </c>
      <c r="L250" s="12" t="s">
        <v>81</v>
      </c>
      <c r="M250" s="12">
        <v>553653733</v>
      </c>
      <c r="N250" s="12">
        <v>685046034</v>
      </c>
      <c r="O250" s="17">
        <v>328025069</v>
      </c>
      <c r="P250" s="17">
        <v>332855958</v>
      </c>
      <c r="Q250" s="17">
        <v>352190076</v>
      </c>
      <c r="R250" s="19">
        <v>19779625</v>
      </c>
      <c r="S250" s="19">
        <v>6443673</v>
      </c>
      <c r="T250" s="17">
        <f t="shared" si="28"/>
        <v>1.6878396967885403</v>
      </c>
      <c r="U250" s="17">
        <f t="shared" si="25"/>
        <v>0.48588845344661902</v>
      </c>
      <c r="V250" s="17">
        <f t="shared" si="29"/>
        <v>3.0696196098094983</v>
      </c>
      <c r="W250" s="17">
        <v>13148811</v>
      </c>
      <c r="X250" s="17">
        <f t="shared" si="26"/>
        <v>5.616178974901042E-2</v>
      </c>
      <c r="Y250" s="19">
        <f t="shared" si="27"/>
        <v>2.8873424585069564E-2</v>
      </c>
    </row>
    <row r="251" spans="1:25" x14ac:dyDescent="0.2">
      <c r="A251" s="22">
        <v>625</v>
      </c>
      <c r="B251" s="12" t="s">
        <v>468</v>
      </c>
      <c r="C251" s="12" t="s">
        <v>73</v>
      </c>
      <c r="D251" s="12">
        <v>830068119</v>
      </c>
      <c r="E251" s="12" t="s">
        <v>74</v>
      </c>
      <c r="F251" s="12" t="s">
        <v>497</v>
      </c>
      <c r="G251" s="12" t="s">
        <v>102</v>
      </c>
      <c r="H251" s="12" t="s">
        <v>103</v>
      </c>
      <c r="I251" s="12" t="s">
        <v>498</v>
      </c>
      <c r="J251" s="12" t="s">
        <v>85</v>
      </c>
      <c r="K251" s="12" t="s">
        <v>85</v>
      </c>
      <c r="L251" s="12" t="s">
        <v>81</v>
      </c>
      <c r="M251" s="12">
        <v>171623222</v>
      </c>
      <c r="N251" s="12">
        <v>638015378</v>
      </c>
      <c r="O251" s="17">
        <v>197775294</v>
      </c>
      <c r="P251" s="17">
        <v>273506677</v>
      </c>
      <c r="Q251" s="17">
        <v>364508701</v>
      </c>
      <c r="R251" s="19">
        <v>42404536</v>
      </c>
      <c r="S251" s="19">
        <v>33353178</v>
      </c>
      <c r="T251" s="17">
        <f t="shared" si="28"/>
        <v>0.86776876185556318</v>
      </c>
      <c r="U251" s="17">
        <f t="shared" si="25"/>
        <v>0.42868351834616752</v>
      </c>
      <c r="V251" s="17">
        <f t="shared" si="29"/>
        <v>1.271379177120693</v>
      </c>
      <c r="W251" s="17">
        <v>13148812</v>
      </c>
      <c r="X251" s="17">
        <f t="shared" si="26"/>
        <v>0.1163333985818901</v>
      </c>
      <c r="Y251" s="19">
        <f t="shared" si="27"/>
        <v>6.6463187976638388E-2</v>
      </c>
    </row>
    <row r="252" spans="1:25" x14ac:dyDescent="0.2">
      <c r="A252" s="22">
        <v>651</v>
      </c>
      <c r="B252" s="12" t="s">
        <v>468</v>
      </c>
      <c r="C252" s="12" t="s">
        <v>73</v>
      </c>
      <c r="D252" s="12">
        <v>830091676</v>
      </c>
      <c r="E252" s="12" t="s">
        <v>74</v>
      </c>
      <c r="F252" s="12" t="s">
        <v>499</v>
      </c>
      <c r="G252" s="12" t="s">
        <v>102</v>
      </c>
      <c r="H252" s="12" t="s">
        <v>87</v>
      </c>
      <c r="I252" s="12" t="s">
        <v>500</v>
      </c>
      <c r="J252" s="12" t="s">
        <v>85</v>
      </c>
      <c r="K252" s="12" t="s">
        <v>85</v>
      </c>
      <c r="L252" s="12" t="s">
        <v>81</v>
      </c>
      <c r="M252" s="12">
        <v>36743541</v>
      </c>
      <c r="N252" s="12">
        <v>43694713</v>
      </c>
      <c r="O252" s="17">
        <v>19301110</v>
      </c>
      <c r="P252" s="17">
        <v>21109555</v>
      </c>
      <c r="Q252" s="17">
        <v>22585158</v>
      </c>
      <c r="R252" s="19">
        <v>7191530</v>
      </c>
      <c r="S252" s="19"/>
      <c r="T252" s="17">
        <f t="shared" si="28"/>
        <v>1.9037009270451284</v>
      </c>
      <c r="U252" s="17">
        <f t="shared" si="25"/>
        <v>0.48311462762096641</v>
      </c>
      <c r="V252" s="17"/>
      <c r="W252" s="17">
        <v>13148813</v>
      </c>
      <c r="X252" s="17">
        <f t="shared" si="26"/>
        <v>0.31841840557413853</v>
      </c>
      <c r="Y252" s="19">
        <f t="shared" si="27"/>
        <v>0.16458581613752676</v>
      </c>
    </row>
    <row r="253" spans="1:25" x14ac:dyDescent="0.2">
      <c r="A253" s="22">
        <v>679</v>
      </c>
      <c r="B253" s="12" t="s">
        <v>468</v>
      </c>
      <c r="C253" s="12" t="s">
        <v>73</v>
      </c>
      <c r="D253" s="12">
        <v>830106920</v>
      </c>
      <c r="E253" s="12" t="s">
        <v>74</v>
      </c>
      <c r="F253" s="12" t="s">
        <v>501</v>
      </c>
      <c r="G253" s="12" t="s">
        <v>102</v>
      </c>
      <c r="H253" s="12" t="s">
        <v>103</v>
      </c>
      <c r="I253" s="12" t="s">
        <v>502</v>
      </c>
      <c r="J253" s="12" t="s">
        <v>85</v>
      </c>
      <c r="K253" s="12" t="s">
        <v>85</v>
      </c>
      <c r="L253" s="12" t="s">
        <v>81</v>
      </c>
      <c r="M253" s="12">
        <v>229454631</v>
      </c>
      <c r="N253" s="12">
        <v>246130241</v>
      </c>
      <c r="O253" s="17">
        <v>81870465</v>
      </c>
      <c r="P253" s="17">
        <v>157855679</v>
      </c>
      <c r="Q253" s="17">
        <v>88274562</v>
      </c>
      <c r="R253" s="19">
        <v>11732185</v>
      </c>
      <c r="S253" s="19">
        <v>26164250</v>
      </c>
      <c r="T253" s="17">
        <f t="shared" si="28"/>
        <v>2.8026545470335367</v>
      </c>
      <c r="U253" s="17">
        <f t="shared" si="25"/>
        <v>0.64135019881608124</v>
      </c>
      <c r="V253" s="17">
        <f t="shared" si="29"/>
        <v>0.44840517117822981</v>
      </c>
      <c r="W253" s="17">
        <v>13148814</v>
      </c>
      <c r="X253" s="17">
        <f t="shared" si="26"/>
        <v>0.13290561554981151</v>
      </c>
      <c r="Y253" s="19">
        <f t="shared" si="27"/>
        <v>4.7666572593166236E-2</v>
      </c>
    </row>
    <row r="254" spans="1:25" x14ac:dyDescent="0.2">
      <c r="A254" s="22">
        <v>681</v>
      </c>
      <c r="B254" s="12" t="s">
        <v>468</v>
      </c>
      <c r="C254" s="12" t="s">
        <v>73</v>
      </c>
      <c r="D254" s="12">
        <v>830109997</v>
      </c>
      <c r="E254" s="12" t="s">
        <v>74</v>
      </c>
      <c r="F254" s="12" t="s">
        <v>503</v>
      </c>
      <c r="G254" s="12" t="s">
        <v>102</v>
      </c>
      <c r="H254" s="12" t="s">
        <v>87</v>
      </c>
      <c r="I254" s="12" t="s">
        <v>504</v>
      </c>
      <c r="J254" s="12" t="s">
        <v>85</v>
      </c>
      <c r="K254" s="12" t="s">
        <v>85</v>
      </c>
      <c r="L254" s="12" t="s">
        <v>81</v>
      </c>
      <c r="M254" s="12">
        <v>50702202</v>
      </c>
      <c r="N254" s="12">
        <v>65750981</v>
      </c>
      <c r="O254" s="17">
        <v>26549280</v>
      </c>
      <c r="P254" s="17">
        <v>41621872</v>
      </c>
      <c r="Q254" s="17">
        <v>24129109</v>
      </c>
      <c r="R254" s="19">
        <v>6378002</v>
      </c>
      <c r="S254" s="19">
        <v>6748830</v>
      </c>
      <c r="T254" s="17">
        <f t="shared" si="28"/>
        <v>1.9097392471660248</v>
      </c>
      <c r="U254" s="17">
        <f t="shared" si="25"/>
        <v>0.63302282896737316</v>
      </c>
      <c r="V254" s="17">
        <f t="shared" si="29"/>
        <v>0.94505299437087609</v>
      </c>
      <c r="W254" s="17">
        <v>13148815</v>
      </c>
      <c r="X254" s="17">
        <f t="shared" si="26"/>
        <v>0.26432811920241234</v>
      </c>
      <c r="Y254" s="19">
        <f t="shared" si="27"/>
        <v>9.7002385409276248E-2</v>
      </c>
    </row>
    <row r="255" spans="1:25" x14ac:dyDescent="0.2">
      <c r="A255" s="22">
        <v>753</v>
      </c>
      <c r="B255" s="12" t="s">
        <v>468</v>
      </c>
      <c r="C255" s="12" t="s">
        <v>73</v>
      </c>
      <c r="D255" s="12">
        <v>830512304</v>
      </c>
      <c r="E255" s="12" t="s">
        <v>74</v>
      </c>
      <c r="F255" s="12" t="s">
        <v>505</v>
      </c>
      <c r="G255" s="12" t="s">
        <v>102</v>
      </c>
      <c r="H255" s="12" t="s">
        <v>87</v>
      </c>
      <c r="I255" s="12" t="s">
        <v>506</v>
      </c>
      <c r="J255" s="12" t="s">
        <v>85</v>
      </c>
      <c r="K255" s="12" t="s">
        <v>85</v>
      </c>
      <c r="L255" s="12" t="s">
        <v>81</v>
      </c>
      <c r="M255" s="12">
        <v>146716589</v>
      </c>
      <c r="N255" s="12">
        <v>213006132</v>
      </c>
      <c r="O255" s="17">
        <v>77080644</v>
      </c>
      <c r="P255" s="17">
        <v>201119289</v>
      </c>
      <c r="Q255" s="17">
        <v>11886843</v>
      </c>
      <c r="R255" s="19">
        <v>2198832</v>
      </c>
      <c r="S255" s="19"/>
      <c r="T255" s="17">
        <f t="shared" si="28"/>
        <v>1.9034167514220561</v>
      </c>
      <c r="U255" s="17">
        <f t="shared" si="25"/>
        <v>0.94419483191216302</v>
      </c>
      <c r="V255" s="17"/>
      <c r="W255" s="17">
        <v>13148816</v>
      </c>
      <c r="X255" s="17">
        <f t="shared" si="26"/>
        <v>0.18498031815512328</v>
      </c>
      <c r="Y255" s="19">
        <f t="shared" si="27"/>
        <v>1.0322857747588225E-2</v>
      </c>
    </row>
    <row r="256" spans="1:25" x14ac:dyDescent="0.2">
      <c r="A256" s="22">
        <v>807</v>
      </c>
      <c r="B256" s="12" t="s">
        <v>468</v>
      </c>
      <c r="C256" s="12" t="s">
        <v>73</v>
      </c>
      <c r="D256" s="12">
        <v>860002134</v>
      </c>
      <c r="E256" s="12" t="s">
        <v>74</v>
      </c>
      <c r="F256" s="12" t="s">
        <v>507</v>
      </c>
      <c r="G256" s="12" t="s">
        <v>102</v>
      </c>
      <c r="H256" s="12" t="s">
        <v>87</v>
      </c>
      <c r="I256" s="12" t="s">
        <v>508</v>
      </c>
      <c r="J256" s="12" t="s">
        <v>85</v>
      </c>
      <c r="K256" s="12" t="s">
        <v>85</v>
      </c>
      <c r="L256" s="12" t="s">
        <v>81</v>
      </c>
      <c r="M256" s="12">
        <v>642332081</v>
      </c>
      <c r="N256" s="12">
        <v>856207434</v>
      </c>
      <c r="O256" s="17">
        <v>197300370</v>
      </c>
      <c r="P256" s="17">
        <v>207207740</v>
      </c>
      <c r="Q256" s="17">
        <v>648999694</v>
      </c>
      <c r="R256" s="19">
        <v>79247167</v>
      </c>
      <c r="S256" s="19"/>
      <c r="T256" s="17">
        <f t="shared" si="28"/>
        <v>3.2556050503098399</v>
      </c>
      <c r="U256" s="17">
        <f t="shared" si="25"/>
        <v>0.24200647152988863</v>
      </c>
      <c r="V256" s="17"/>
      <c r="W256" s="17">
        <v>13148817</v>
      </c>
      <c r="X256" s="17">
        <f t="shared" si="26"/>
        <v>0.12210663230297301</v>
      </c>
      <c r="Y256" s="19">
        <f t="shared" si="27"/>
        <v>9.2556037068932992E-2</v>
      </c>
    </row>
    <row r="257" spans="1:25" x14ac:dyDescent="0.2">
      <c r="A257" s="22">
        <v>841</v>
      </c>
      <c r="B257" s="12" t="s">
        <v>468</v>
      </c>
      <c r="C257" s="12" t="s">
        <v>73</v>
      </c>
      <c r="D257" s="12">
        <v>860004902</v>
      </c>
      <c r="E257" s="12" t="s">
        <v>74</v>
      </c>
      <c r="F257" s="12" t="s">
        <v>509</v>
      </c>
      <c r="G257" s="12" t="s">
        <v>76</v>
      </c>
      <c r="H257" s="12" t="s">
        <v>87</v>
      </c>
      <c r="I257" s="12" t="s">
        <v>510</v>
      </c>
      <c r="J257" s="12" t="s">
        <v>79</v>
      </c>
      <c r="K257" s="12" t="s">
        <v>313</v>
      </c>
      <c r="L257" s="12" t="s">
        <v>81</v>
      </c>
      <c r="M257" s="12">
        <v>37882358</v>
      </c>
      <c r="N257" s="12">
        <v>49113817</v>
      </c>
      <c r="O257" s="17">
        <v>35519303</v>
      </c>
      <c r="P257" s="17">
        <v>38268816</v>
      </c>
      <c r="Q257" s="17">
        <v>10845001</v>
      </c>
      <c r="R257" s="19">
        <v>-410329</v>
      </c>
      <c r="S257" s="19">
        <v>327074</v>
      </c>
      <c r="T257" s="17">
        <f t="shared" si="28"/>
        <v>1.0665287548012978</v>
      </c>
      <c r="U257" s="17">
        <f t="shared" ref="U257:U320" si="30">P257/N257</f>
        <v>0.77918635401520508</v>
      </c>
      <c r="V257" s="17">
        <f t="shared" si="29"/>
        <v>-1.2545448430630377</v>
      </c>
      <c r="W257" s="17">
        <v>13148818</v>
      </c>
      <c r="X257" s="17">
        <f t="shared" ref="X257:X320" si="31">R257/Q257</f>
        <v>-3.7835773366918082E-2</v>
      </c>
      <c r="Y257" s="19">
        <f t="shared" ref="Y257:Y320" si="32">R257/N257</f>
        <v>-8.3546550658035804E-3</v>
      </c>
    </row>
    <row r="258" spans="1:25" x14ac:dyDescent="0.2">
      <c r="A258" s="22">
        <v>883</v>
      </c>
      <c r="B258" s="12" t="s">
        <v>468</v>
      </c>
      <c r="C258" s="12" t="s">
        <v>73</v>
      </c>
      <c r="D258" s="12">
        <v>860010192</v>
      </c>
      <c r="E258" s="12" t="s">
        <v>74</v>
      </c>
      <c r="F258" s="12" t="s">
        <v>511</v>
      </c>
      <c r="G258" s="12" t="s">
        <v>83</v>
      </c>
      <c r="H258" s="12" t="s">
        <v>87</v>
      </c>
      <c r="I258" s="12" t="s">
        <v>512</v>
      </c>
      <c r="J258" s="12" t="s">
        <v>471</v>
      </c>
      <c r="K258" s="12" t="s">
        <v>472</v>
      </c>
      <c r="L258" s="12" t="s">
        <v>81</v>
      </c>
      <c r="M258" s="12">
        <v>54288026</v>
      </c>
      <c r="N258" s="12">
        <v>158243182</v>
      </c>
      <c r="O258" s="17">
        <v>42058373</v>
      </c>
      <c r="P258" s="17">
        <v>57617933</v>
      </c>
      <c r="Q258" s="17">
        <v>100625249</v>
      </c>
      <c r="R258" s="19">
        <v>16966648</v>
      </c>
      <c r="S258" s="19">
        <v>3783443</v>
      </c>
      <c r="T258" s="17">
        <f t="shared" ref="T258:T321" si="33">M258/O258</f>
        <v>1.2907780812158378</v>
      </c>
      <c r="U258" s="17">
        <f t="shared" si="30"/>
        <v>0.36411005056761309</v>
      </c>
      <c r="V258" s="17">
        <f t="shared" si="29"/>
        <v>4.4844465741918142</v>
      </c>
      <c r="W258" s="17">
        <v>13148819</v>
      </c>
      <c r="X258" s="17">
        <f t="shared" si="31"/>
        <v>0.16861223369494469</v>
      </c>
      <c r="Y258" s="19">
        <f t="shared" si="32"/>
        <v>0.10721882475796018</v>
      </c>
    </row>
    <row r="259" spans="1:25" x14ac:dyDescent="0.2">
      <c r="A259" s="22">
        <v>917</v>
      </c>
      <c r="B259" s="12" t="s">
        <v>468</v>
      </c>
      <c r="C259" s="12" t="s">
        <v>73</v>
      </c>
      <c r="D259" s="12">
        <v>860025998</v>
      </c>
      <c r="E259" s="12" t="s">
        <v>74</v>
      </c>
      <c r="F259" s="12" t="s">
        <v>513</v>
      </c>
      <c r="G259" s="12" t="s">
        <v>83</v>
      </c>
      <c r="H259" s="12" t="s">
        <v>103</v>
      </c>
      <c r="I259" s="12" t="s">
        <v>514</v>
      </c>
      <c r="J259" s="12" t="s">
        <v>85</v>
      </c>
      <c r="K259" s="12" t="s">
        <v>85</v>
      </c>
      <c r="L259" s="12" t="s">
        <v>81</v>
      </c>
      <c r="M259" s="12">
        <v>23295995</v>
      </c>
      <c r="N259" s="12">
        <v>45802263</v>
      </c>
      <c r="O259" s="17">
        <v>5798185</v>
      </c>
      <c r="P259" s="17">
        <v>6509767</v>
      </c>
      <c r="Q259" s="17">
        <v>39292496</v>
      </c>
      <c r="R259" s="19">
        <v>1850652</v>
      </c>
      <c r="S259" s="19">
        <v>760162</v>
      </c>
      <c r="T259" s="17">
        <f t="shared" si="33"/>
        <v>4.0178081589324934</v>
      </c>
      <c r="U259" s="17">
        <f t="shared" si="30"/>
        <v>0.14212762806064844</v>
      </c>
      <c r="V259" s="17">
        <f t="shared" si="29"/>
        <v>2.4345494776113514</v>
      </c>
      <c r="W259" s="17">
        <v>13148820</v>
      </c>
      <c r="X259" s="17">
        <f t="shared" si="31"/>
        <v>4.7099374903543927E-2</v>
      </c>
      <c r="Y259" s="19">
        <f t="shared" si="32"/>
        <v>4.0405252465363993E-2</v>
      </c>
    </row>
    <row r="260" spans="1:25" x14ac:dyDescent="0.2">
      <c r="A260" s="22">
        <v>933</v>
      </c>
      <c r="B260" s="12" t="s">
        <v>468</v>
      </c>
      <c r="C260" s="12" t="s">
        <v>73</v>
      </c>
      <c r="D260" s="12">
        <v>860028580</v>
      </c>
      <c r="E260" s="12" t="s">
        <v>74</v>
      </c>
      <c r="F260" s="12" t="s">
        <v>515</v>
      </c>
      <c r="G260" s="12" t="s">
        <v>76</v>
      </c>
      <c r="H260" s="12" t="s">
        <v>87</v>
      </c>
      <c r="I260" s="12" t="s">
        <v>516</v>
      </c>
      <c r="J260" s="12" t="s">
        <v>85</v>
      </c>
      <c r="K260" s="12" t="s">
        <v>85</v>
      </c>
      <c r="L260" s="12" t="s">
        <v>81</v>
      </c>
      <c r="M260" s="12">
        <v>206277343</v>
      </c>
      <c r="N260" s="12">
        <v>275426811</v>
      </c>
      <c r="O260" s="17">
        <v>136133092</v>
      </c>
      <c r="P260" s="17">
        <v>164296999</v>
      </c>
      <c r="Q260" s="17">
        <v>111129812</v>
      </c>
      <c r="R260" s="19">
        <v>13018093</v>
      </c>
      <c r="S260" s="19">
        <v>11967678</v>
      </c>
      <c r="T260" s="17">
        <f t="shared" si="33"/>
        <v>1.5152623066844026</v>
      </c>
      <c r="U260" s="17">
        <f t="shared" si="30"/>
        <v>0.59651781322044206</v>
      </c>
      <c r="V260" s="17">
        <f t="shared" si="29"/>
        <v>1.087770994507038</v>
      </c>
      <c r="W260" s="17">
        <v>13148821</v>
      </c>
      <c r="X260" s="17">
        <f t="shared" si="31"/>
        <v>0.11714312087561167</v>
      </c>
      <c r="Y260" s="19">
        <f t="shared" si="32"/>
        <v>4.7265162577073881E-2</v>
      </c>
    </row>
    <row r="261" spans="1:25" x14ac:dyDescent="0.2">
      <c r="A261" s="22">
        <v>955</v>
      </c>
      <c r="B261" s="12" t="s">
        <v>468</v>
      </c>
      <c r="C261" s="12" t="s">
        <v>73</v>
      </c>
      <c r="D261" s="12">
        <v>860032657</v>
      </c>
      <c r="E261" s="12" t="s">
        <v>74</v>
      </c>
      <c r="F261" s="12" t="s">
        <v>517</v>
      </c>
      <c r="G261" s="12" t="s">
        <v>83</v>
      </c>
      <c r="H261" s="12" t="s">
        <v>103</v>
      </c>
      <c r="I261" s="12" t="s">
        <v>518</v>
      </c>
      <c r="J261" s="12" t="s">
        <v>85</v>
      </c>
      <c r="K261" s="12" t="s">
        <v>85</v>
      </c>
      <c r="L261" s="12" t="s">
        <v>81</v>
      </c>
      <c r="M261" s="12">
        <v>27863734</v>
      </c>
      <c r="N261" s="12">
        <v>59125740</v>
      </c>
      <c r="O261" s="17">
        <v>22337171</v>
      </c>
      <c r="P261" s="17">
        <v>32590737</v>
      </c>
      <c r="Q261" s="17">
        <v>26535003</v>
      </c>
      <c r="R261" s="19">
        <v>3991372</v>
      </c>
      <c r="S261" s="19">
        <v>1660087</v>
      </c>
      <c r="T261" s="17">
        <f t="shared" si="33"/>
        <v>1.2474155299254324</v>
      </c>
      <c r="U261" s="17">
        <f t="shared" si="30"/>
        <v>0.5512106402389213</v>
      </c>
      <c r="V261" s="17">
        <f t="shared" si="29"/>
        <v>2.4043149545776816</v>
      </c>
      <c r="W261" s="17">
        <v>13148822</v>
      </c>
      <c r="X261" s="17">
        <f t="shared" si="31"/>
        <v>0.15041912751997805</v>
      </c>
      <c r="Y261" s="19">
        <f t="shared" si="32"/>
        <v>6.7506503935510997E-2</v>
      </c>
    </row>
    <row r="262" spans="1:25" x14ac:dyDescent="0.2">
      <c r="A262" s="22">
        <v>1051</v>
      </c>
      <c r="B262" s="12" t="s">
        <v>468</v>
      </c>
      <c r="C262" s="12" t="s">
        <v>73</v>
      </c>
      <c r="D262" s="12">
        <v>860090222</v>
      </c>
      <c r="E262" s="12" t="s">
        <v>74</v>
      </c>
      <c r="F262" s="12" t="s">
        <v>519</v>
      </c>
      <c r="G262" s="12" t="s">
        <v>83</v>
      </c>
      <c r="H262" s="12" t="s">
        <v>103</v>
      </c>
      <c r="I262" s="12" t="s">
        <v>520</v>
      </c>
      <c r="J262" s="12" t="s">
        <v>97</v>
      </c>
      <c r="K262" s="12" t="s">
        <v>191</v>
      </c>
      <c r="L262" s="12" t="s">
        <v>81</v>
      </c>
      <c r="M262" s="12">
        <v>101686762</v>
      </c>
      <c r="N262" s="12">
        <v>165188069</v>
      </c>
      <c r="O262" s="17">
        <v>39623319</v>
      </c>
      <c r="P262" s="17">
        <v>44101895</v>
      </c>
      <c r="Q262" s="17">
        <v>121086174</v>
      </c>
      <c r="R262" s="19">
        <v>34768759</v>
      </c>
      <c r="S262" s="19"/>
      <c r="T262" s="17">
        <f t="shared" si="33"/>
        <v>2.5663363031249351</v>
      </c>
      <c r="U262" s="17">
        <f t="shared" si="30"/>
        <v>0.26697990518915743</v>
      </c>
      <c r="V262" s="17"/>
      <c r="W262" s="17">
        <v>13148823</v>
      </c>
      <c r="X262" s="17">
        <f t="shared" si="31"/>
        <v>0.28714061937409963</v>
      </c>
      <c r="Y262" s="19">
        <f t="shared" si="32"/>
        <v>0.21047984403764658</v>
      </c>
    </row>
    <row r="263" spans="1:25" x14ac:dyDescent="0.2">
      <c r="A263" s="22">
        <v>1155</v>
      </c>
      <c r="B263" s="12" t="s">
        <v>468</v>
      </c>
      <c r="C263" s="12" t="s">
        <v>73</v>
      </c>
      <c r="D263" s="12">
        <v>890101692</v>
      </c>
      <c r="E263" s="12" t="s">
        <v>74</v>
      </c>
      <c r="F263" s="12" t="s">
        <v>521</v>
      </c>
      <c r="G263" s="12" t="s">
        <v>83</v>
      </c>
      <c r="H263" s="12" t="s">
        <v>87</v>
      </c>
      <c r="I263" s="12" t="s">
        <v>522</v>
      </c>
      <c r="J263" s="12" t="s">
        <v>148</v>
      </c>
      <c r="K263" s="12" t="s">
        <v>149</v>
      </c>
      <c r="L263" s="12" t="s">
        <v>81</v>
      </c>
      <c r="M263" s="12">
        <v>86390038</v>
      </c>
      <c r="N263" s="12">
        <v>185046626</v>
      </c>
      <c r="O263" s="17">
        <v>67129487</v>
      </c>
      <c r="P263" s="17">
        <v>73840513</v>
      </c>
      <c r="Q263" s="17">
        <v>111206113</v>
      </c>
      <c r="R263" s="19">
        <v>10848199</v>
      </c>
      <c r="S263" s="19">
        <v>4837684</v>
      </c>
      <c r="T263" s="17">
        <f t="shared" si="33"/>
        <v>1.2869164038152117</v>
      </c>
      <c r="U263" s="17">
        <f t="shared" si="30"/>
        <v>0.39903733775724176</v>
      </c>
      <c r="V263" s="17">
        <f t="shared" si="29"/>
        <v>2.2424364633986014</v>
      </c>
      <c r="W263" s="17">
        <v>13148824</v>
      </c>
      <c r="X263" s="17">
        <f t="shared" si="31"/>
        <v>9.7550383763525664E-2</v>
      </c>
      <c r="Y263" s="19">
        <f t="shared" si="32"/>
        <v>5.8624138329331117E-2</v>
      </c>
    </row>
    <row r="264" spans="1:25" x14ac:dyDescent="0.2">
      <c r="A264" s="22">
        <v>1175</v>
      </c>
      <c r="B264" s="12" t="s">
        <v>468</v>
      </c>
      <c r="C264" s="12" t="s">
        <v>73</v>
      </c>
      <c r="D264" s="12">
        <v>890111555</v>
      </c>
      <c r="E264" s="12" t="s">
        <v>74</v>
      </c>
      <c r="F264" s="12" t="s">
        <v>523</v>
      </c>
      <c r="G264" s="12" t="s">
        <v>102</v>
      </c>
      <c r="H264" s="12" t="s">
        <v>77</v>
      </c>
      <c r="I264" s="12" t="s">
        <v>365</v>
      </c>
      <c r="J264" s="12" t="s">
        <v>148</v>
      </c>
      <c r="K264" s="12" t="s">
        <v>149</v>
      </c>
      <c r="L264" s="12" t="s">
        <v>81</v>
      </c>
      <c r="M264" s="12">
        <v>42809344</v>
      </c>
      <c r="N264" s="12">
        <v>53483587</v>
      </c>
      <c r="O264" s="17">
        <v>43000262</v>
      </c>
      <c r="P264" s="17">
        <v>43005405</v>
      </c>
      <c r="Q264" s="17">
        <v>10478182</v>
      </c>
      <c r="R264" s="19">
        <v>-38152</v>
      </c>
      <c r="S264" s="19">
        <v>0</v>
      </c>
      <c r="T264" s="17">
        <f t="shared" si="33"/>
        <v>0.99556007356420295</v>
      </c>
      <c r="U264" s="17">
        <f t="shared" si="30"/>
        <v>0.80408602736387147</v>
      </c>
      <c r="V264" s="17"/>
      <c r="W264" s="17">
        <v>13148825</v>
      </c>
      <c r="X264" s="17">
        <f t="shared" si="31"/>
        <v>-3.6410896470399157E-3</v>
      </c>
      <c r="Y264" s="19">
        <f t="shared" si="32"/>
        <v>-7.13340337475869E-4</v>
      </c>
    </row>
    <row r="265" spans="1:25" x14ac:dyDescent="0.2">
      <c r="A265" s="22">
        <v>1219</v>
      </c>
      <c r="B265" s="12" t="s">
        <v>468</v>
      </c>
      <c r="C265" s="12" t="s">
        <v>73</v>
      </c>
      <c r="D265" s="12">
        <v>890300466</v>
      </c>
      <c r="E265" s="12" t="s">
        <v>74</v>
      </c>
      <c r="F265" s="12" t="s">
        <v>524</v>
      </c>
      <c r="G265" s="12" t="s">
        <v>76</v>
      </c>
      <c r="H265" s="12" t="s">
        <v>103</v>
      </c>
      <c r="I265" s="12" t="s">
        <v>525</v>
      </c>
      <c r="J265" s="12" t="s">
        <v>79</v>
      </c>
      <c r="K265" s="12" t="s">
        <v>137</v>
      </c>
      <c r="L265" s="12" t="s">
        <v>81</v>
      </c>
      <c r="M265" s="12">
        <v>1187373320</v>
      </c>
      <c r="N265" s="12">
        <v>4218685390</v>
      </c>
      <c r="O265" s="17">
        <v>525736389</v>
      </c>
      <c r="P265" s="17">
        <v>959947241</v>
      </c>
      <c r="Q265" s="17">
        <v>3258738149</v>
      </c>
      <c r="R265" s="19">
        <v>171574053</v>
      </c>
      <c r="S265" s="19">
        <v>141903356</v>
      </c>
      <c r="T265" s="17">
        <f t="shared" si="33"/>
        <v>2.2584955974961054</v>
      </c>
      <c r="U265" s="17">
        <f t="shared" si="30"/>
        <v>0.22754653458526805</v>
      </c>
      <c r="V265" s="17">
        <f t="shared" si="29"/>
        <v>1.2090908759057115</v>
      </c>
      <c r="W265" s="17">
        <v>13148826</v>
      </c>
      <c r="X265" s="17">
        <f t="shared" si="31"/>
        <v>5.2650457064999365E-2</v>
      </c>
      <c r="Y265" s="19">
        <f t="shared" si="32"/>
        <v>4.0670028015528319E-2</v>
      </c>
    </row>
    <row r="266" spans="1:25" x14ac:dyDescent="0.2">
      <c r="A266" s="22">
        <v>1251</v>
      </c>
      <c r="B266" s="12" t="s">
        <v>468</v>
      </c>
      <c r="C266" s="12" t="s">
        <v>73</v>
      </c>
      <c r="D266" s="12">
        <v>890305795</v>
      </c>
      <c r="E266" s="12" t="s">
        <v>74</v>
      </c>
      <c r="F266" s="12" t="s">
        <v>526</v>
      </c>
      <c r="G266" s="12" t="s">
        <v>102</v>
      </c>
      <c r="H266" s="12" t="s">
        <v>103</v>
      </c>
      <c r="I266" s="12" t="s">
        <v>527</v>
      </c>
      <c r="J266" s="12" t="s">
        <v>85</v>
      </c>
      <c r="K266" s="12" t="s">
        <v>85</v>
      </c>
      <c r="L266" s="12" t="s">
        <v>81</v>
      </c>
      <c r="M266" s="12">
        <v>144014305</v>
      </c>
      <c r="N266" s="12">
        <v>149601792</v>
      </c>
      <c r="O266" s="17">
        <v>100010818</v>
      </c>
      <c r="P266" s="17">
        <v>111934439</v>
      </c>
      <c r="Q266" s="17">
        <v>37667353</v>
      </c>
      <c r="R266" s="19">
        <v>11643939</v>
      </c>
      <c r="S266" s="19">
        <v>5254141</v>
      </c>
      <c r="T266" s="17">
        <f t="shared" si="33"/>
        <v>1.4399872721768958</v>
      </c>
      <c r="U266" s="17">
        <f t="shared" si="30"/>
        <v>0.74821589703952207</v>
      </c>
      <c r="V266" s="17">
        <f t="shared" si="29"/>
        <v>2.2161451320015964</v>
      </c>
      <c r="W266" s="17">
        <v>13148827</v>
      </c>
      <c r="X266" s="17">
        <f t="shared" si="31"/>
        <v>0.3091254912443675</v>
      </c>
      <c r="Y266" s="19">
        <f t="shared" si="32"/>
        <v>7.783288451518014E-2</v>
      </c>
    </row>
    <row r="267" spans="1:25" x14ac:dyDescent="0.2">
      <c r="A267" s="22">
        <v>1261</v>
      </c>
      <c r="B267" s="12" t="s">
        <v>468</v>
      </c>
      <c r="C267" s="12" t="s">
        <v>73</v>
      </c>
      <c r="D267" s="12">
        <v>890312652</v>
      </c>
      <c r="E267" s="12" t="s">
        <v>74</v>
      </c>
      <c r="F267" s="12" t="s">
        <v>528</v>
      </c>
      <c r="G267" s="12" t="s">
        <v>92</v>
      </c>
      <c r="H267" s="12" t="s">
        <v>103</v>
      </c>
      <c r="I267" s="12" t="s">
        <v>529</v>
      </c>
      <c r="J267" s="12" t="s">
        <v>79</v>
      </c>
      <c r="K267" s="12" t="s">
        <v>137</v>
      </c>
      <c r="L267" s="12" t="s">
        <v>81</v>
      </c>
      <c r="M267" s="12">
        <v>29902318</v>
      </c>
      <c r="N267" s="12">
        <v>72109562</v>
      </c>
      <c r="O267" s="17">
        <v>26658577</v>
      </c>
      <c r="P267" s="17">
        <v>28816334</v>
      </c>
      <c r="Q267" s="17">
        <v>43293228</v>
      </c>
      <c r="R267" s="19">
        <v>14258066</v>
      </c>
      <c r="S267" s="19">
        <v>1132974</v>
      </c>
      <c r="T267" s="17">
        <f t="shared" si="33"/>
        <v>1.1216771997995243</v>
      </c>
      <c r="U267" s="17">
        <f t="shared" si="30"/>
        <v>0.39961876345885999</v>
      </c>
      <c r="V267" s="17">
        <f t="shared" si="29"/>
        <v>12.584636540644357</v>
      </c>
      <c r="W267" s="17">
        <v>13148828</v>
      </c>
      <c r="X267" s="17">
        <f t="shared" si="31"/>
        <v>0.32933709632370217</v>
      </c>
      <c r="Y267" s="19">
        <f t="shared" si="32"/>
        <v>0.19772781312969284</v>
      </c>
    </row>
    <row r="268" spans="1:25" x14ac:dyDescent="0.2">
      <c r="A268" s="22">
        <v>1287</v>
      </c>
      <c r="B268" s="12" t="s">
        <v>468</v>
      </c>
      <c r="C268" s="12" t="s">
        <v>73</v>
      </c>
      <c r="D268" s="12">
        <v>890322007</v>
      </c>
      <c r="E268" s="12" t="s">
        <v>74</v>
      </c>
      <c r="F268" s="12" t="s">
        <v>530</v>
      </c>
      <c r="G268" s="12" t="s">
        <v>92</v>
      </c>
      <c r="H268" s="12" t="s">
        <v>103</v>
      </c>
      <c r="I268" s="12" t="s">
        <v>531</v>
      </c>
      <c r="J268" s="12" t="s">
        <v>79</v>
      </c>
      <c r="K268" s="12" t="s">
        <v>80</v>
      </c>
      <c r="L268" s="12" t="s">
        <v>81</v>
      </c>
      <c r="M268" s="12">
        <v>231102109</v>
      </c>
      <c r="N268" s="12">
        <v>687504432</v>
      </c>
      <c r="O268" s="17">
        <v>151810584</v>
      </c>
      <c r="P268" s="17">
        <v>443479499</v>
      </c>
      <c r="Q268" s="17">
        <v>244024933</v>
      </c>
      <c r="R268" s="19">
        <v>87842101</v>
      </c>
      <c r="S268" s="19">
        <v>49928330</v>
      </c>
      <c r="T268" s="17">
        <f t="shared" si="33"/>
        <v>1.5223056450398742</v>
      </c>
      <c r="U268" s="17">
        <f t="shared" si="30"/>
        <v>0.6450569310657186</v>
      </c>
      <c r="V268" s="17">
        <f t="shared" si="29"/>
        <v>1.7593638922030839</v>
      </c>
      <c r="W268" s="17">
        <v>13148829</v>
      </c>
      <c r="X268" s="17">
        <f t="shared" si="31"/>
        <v>0.35997182714112252</v>
      </c>
      <c r="Y268" s="19">
        <f t="shared" si="32"/>
        <v>0.12776950505535067</v>
      </c>
    </row>
    <row r="269" spans="1:25" x14ac:dyDescent="0.2">
      <c r="A269" s="22">
        <v>1311</v>
      </c>
      <c r="B269" s="12" t="s">
        <v>468</v>
      </c>
      <c r="C269" s="12" t="s">
        <v>73</v>
      </c>
      <c r="D269" s="12">
        <v>890800467</v>
      </c>
      <c r="E269" s="12" t="s">
        <v>74</v>
      </c>
      <c r="F269" s="12" t="s">
        <v>532</v>
      </c>
      <c r="G269" s="12" t="s">
        <v>102</v>
      </c>
      <c r="H269" s="12" t="s">
        <v>103</v>
      </c>
      <c r="I269" s="12" t="s">
        <v>533</v>
      </c>
      <c r="J269" s="12" t="s">
        <v>471</v>
      </c>
      <c r="K269" s="12" t="s">
        <v>472</v>
      </c>
      <c r="L269" s="12" t="s">
        <v>81</v>
      </c>
      <c r="M269" s="12">
        <v>2204860</v>
      </c>
      <c r="N269" s="12">
        <v>157966921</v>
      </c>
      <c r="O269" s="17">
        <v>19039702</v>
      </c>
      <c r="P269" s="17">
        <v>34200714</v>
      </c>
      <c r="Q269" s="17">
        <v>123766207</v>
      </c>
      <c r="R269" s="19">
        <v>7915123</v>
      </c>
      <c r="S269" s="19">
        <v>11546121</v>
      </c>
      <c r="T269" s="17">
        <f t="shared" si="33"/>
        <v>0.11580328305558564</v>
      </c>
      <c r="U269" s="17">
        <f t="shared" si="30"/>
        <v>0.21650554295478103</v>
      </c>
      <c r="V269" s="17">
        <f t="shared" si="29"/>
        <v>0.68552226327785759</v>
      </c>
      <c r="W269" s="17">
        <v>13148830</v>
      </c>
      <c r="X269" s="17">
        <f t="shared" si="31"/>
        <v>6.3952214355248033E-2</v>
      </c>
      <c r="Y269" s="19">
        <f t="shared" si="32"/>
        <v>5.0106205463104521E-2</v>
      </c>
    </row>
    <row r="270" spans="1:25" x14ac:dyDescent="0.2">
      <c r="A270" s="22">
        <v>1343</v>
      </c>
      <c r="B270" s="12" t="s">
        <v>468</v>
      </c>
      <c r="C270" s="12" t="s">
        <v>73</v>
      </c>
      <c r="D270" s="12">
        <v>890900267</v>
      </c>
      <c r="E270" s="12" t="s">
        <v>74</v>
      </c>
      <c r="F270" s="12" t="s">
        <v>534</v>
      </c>
      <c r="G270" s="12" t="s">
        <v>95</v>
      </c>
      <c r="H270" s="12" t="s">
        <v>103</v>
      </c>
      <c r="I270" s="12" t="s">
        <v>535</v>
      </c>
      <c r="J270" s="12" t="s">
        <v>89</v>
      </c>
      <c r="K270" s="12" t="s">
        <v>159</v>
      </c>
      <c r="L270" s="12" t="s">
        <v>81</v>
      </c>
      <c r="M270" s="12">
        <v>76940484</v>
      </c>
      <c r="N270" s="12">
        <v>137345872</v>
      </c>
      <c r="O270" s="17">
        <v>23079675</v>
      </c>
      <c r="P270" s="17">
        <v>51412872</v>
      </c>
      <c r="Q270" s="17">
        <v>85933000</v>
      </c>
      <c r="R270" s="19">
        <v>20382043</v>
      </c>
      <c r="S270" s="19">
        <v>7453758</v>
      </c>
      <c r="T270" s="17">
        <f t="shared" si="33"/>
        <v>3.3336900974558783</v>
      </c>
      <c r="U270" s="17">
        <f t="shared" si="30"/>
        <v>0.37433139599565102</v>
      </c>
      <c r="V270" s="17">
        <f t="shared" si="29"/>
        <v>2.7344653529132552</v>
      </c>
      <c r="W270" s="17">
        <v>13148831</v>
      </c>
      <c r="X270" s="17">
        <f t="shared" si="31"/>
        <v>0.2371852838839561</v>
      </c>
      <c r="Y270" s="19">
        <f t="shared" si="32"/>
        <v>0.14839938545805004</v>
      </c>
    </row>
    <row r="271" spans="1:25" x14ac:dyDescent="0.2">
      <c r="A271" s="22">
        <v>1357</v>
      </c>
      <c r="B271" s="12" t="s">
        <v>468</v>
      </c>
      <c r="C271" s="12" t="s">
        <v>73</v>
      </c>
      <c r="D271" s="12">
        <v>890902070</v>
      </c>
      <c r="E271" s="12" t="s">
        <v>74</v>
      </c>
      <c r="F271" s="12" t="s">
        <v>536</v>
      </c>
      <c r="G271" s="12" t="s">
        <v>76</v>
      </c>
      <c r="H271" s="12" t="s">
        <v>103</v>
      </c>
      <c r="I271" s="12" t="s">
        <v>537</v>
      </c>
      <c r="J271" s="12" t="s">
        <v>89</v>
      </c>
      <c r="K271" s="12" t="s">
        <v>116</v>
      </c>
      <c r="L271" s="12" t="s">
        <v>81</v>
      </c>
      <c r="M271" s="12">
        <v>78802011</v>
      </c>
      <c r="N271" s="12">
        <v>109291747</v>
      </c>
      <c r="O271" s="17">
        <v>23102940</v>
      </c>
      <c r="P271" s="17">
        <v>29037404</v>
      </c>
      <c r="Q271" s="17">
        <v>80254343</v>
      </c>
      <c r="R271" s="19">
        <v>9179009</v>
      </c>
      <c r="S271" s="19"/>
      <c r="T271" s="17">
        <f t="shared" si="33"/>
        <v>3.4109083519240406</v>
      </c>
      <c r="U271" s="17">
        <f t="shared" si="30"/>
        <v>0.26568706967416306</v>
      </c>
      <c r="V271" s="17"/>
      <c r="W271" s="17">
        <v>13148832</v>
      </c>
      <c r="X271" s="17">
        <f t="shared" si="31"/>
        <v>0.11437398472005433</v>
      </c>
      <c r="Y271" s="19">
        <f t="shared" si="32"/>
        <v>8.3986295872825606E-2</v>
      </c>
    </row>
    <row r="272" spans="1:25" x14ac:dyDescent="0.2">
      <c r="A272" s="22">
        <v>1371</v>
      </c>
      <c r="B272" s="12" t="s">
        <v>468</v>
      </c>
      <c r="C272" s="12" t="s">
        <v>73</v>
      </c>
      <c r="D272" s="12">
        <v>890903310</v>
      </c>
      <c r="E272" s="12" t="s">
        <v>74</v>
      </c>
      <c r="F272" s="12" t="s">
        <v>538</v>
      </c>
      <c r="G272" s="12" t="s">
        <v>92</v>
      </c>
      <c r="H272" s="12" t="s">
        <v>87</v>
      </c>
      <c r="I272" s="12" t="s">
        <v>539</v>
      </c>
      <c r="J272" s="12" t="s">
        <v>89</v>
      </c>
      <c r="K272" s="12" t="s">
        <v>116</v>
      </c>
      <c r="L272" s="12" t="s">
        <v>81</v>
      </c>
      <c r="M272" s="12">
        <v>224834004</v>
      </c>
      <c r="N272" s="12">
        <v>348104730</v>
      </c>
      <c r="O272" s="17">
        <v>128040362</v>
      </c>
      <c r="P272" s="17">
        <v>133680390</v>
      </c>
      <c r="Q272" s="17">
        <v>214424340</v>
      </c>
      <c r="R272" s="19">
        <v>29352497</v>
      </c>
      <c r="S272" s="19">
        <v>6315029</v>
      </c>
      <c r="T272" s="17">
        <f t="shared" si="33"/>
        <v>1.7559619520600855</v>
      </c>
      <c r="U272" s="17">
        <f t="shared" si="30"/>
        <v>0.38402348051978497</v>
      </c>
      <c r="V272" s="17">
        <f t="shared" si="29"/>
        <v>4.6480383542181674</v>
      </c>
      <c r="W272" s="17">
        <v>13148833</v>
      </c>
      <c r="X272" s="17">
        <f t="shared" si="31"/>
        <v>0.1368897626081069</v>
      </c>
      <c r="Y272" s="19">
        <f t="shared" si="32"/>
        <v>8.4320879523814576E-2</v>
      </c>
    </row>
    <row r="273" spans="1:25" x14ac:dyDescent="0.2">
      <c r="A273" s="22">
        <v>1427</v>
      </c>
      <c r="B273" s="12" t="s">
        <v>468</v>
      </c>
      <c r="C273" s="12" t="s">
        <v>73</v>
      </c>
      <c r="D273" s="12">
        <v>890917295</v>
      </c>
      <c r="E273" s="12" t="s">
        <v>74</v>
      </c>
      <c r="F273" s="12" t="s">
        <v>540</v>
      </c>
      <c r="G273" s="12" t="s">
        <v>83</v>
      </c>
      <c r="H273" s="12" t="s">
        <v>87</v>
      </c>
      <c r="I273" s="12" t="s">
        <v>541</v>
      </c>
      <c r="J273" s="12" t="s">
        <v>89</v>
      </c>
      <c r="K273" s="12" t="s">
        <v>542</v>
      </c>
      <c r="L273" s="12" t="s">
        <v>81</v>
      </c>
      <c r="M273" s="12">
        <v>147494571</v>
      </c>
      <c r="N273" s="12">
        <v>311153209</v>
      </c>
      <c r="O273" s="17">
        <v>81452797</v>
      </c>
      <c r="P273" s="17">
        <v>96348836</v>
      </c>
      <c r="Q273" s="17">
        <v>214804373</v>
      </c>
      <c r="R273" s="19">
        <v>29313669</v>
      </c>
      <c r="S273" s="19">
        <v>4853009</v>
      </c>
      <c r="T273" s="17">
        <f t="shared" si="33"/>
        <v>1.8107981116965204</v>
      </c>
      <c r="U273" s="17">
        <f t="shared" si="30"/>
        <v>0.30965078685722314</v>
      </c>
      <c r="V273" s="17">
        <f t="shared" si="29"/>
        <v>6.040307982119959</v>
      </c>
      <c r="W273" s="17">
        <v>13148834</v>
      </c>
      <c r="X273" s="17">
        <f t="shared" si="31"/>
        <v>0.13646681671606378</v>
      </c>
      <c r="Y273" s="19">
        <f t="shared" si="32"/>
        <v>9.4209759540034188E-2</v>
      </c>
    </row>
    <row r="274" spans="1:25" x14ac:dyDescent="0.2">
      <c r="A274" s="22">
        <v>1503</v>
      </c>
      <c r="B274" s="12" t="s">
        <v>468</v>
      </c>
      <c r="C274" s="12" t="s">
        <v>73</v>
      </c>
      <c r="D274" s="12">
        <v>891300959</v>
      </c>
      <c r="E274" s="12" t="s">
        <v>74</v>
      </c>
      <c r="F274" s="12" t="s">
        <v>543</v>
      </c>
      <c r="G274" s="12" t="s">
        <v>83</v>
      </c>
      <c r="H274" s="12" t="s">
        <v>103</v>
      </c>
      <c r="I274" s="12" t="s">
        <v>544</v>
      </c>
      <c r="J274" s="12" t="s">
        <v>79</v>
      </c>
      <c r="K274" s="12" t="s">
        <v>80</v>
      </c>
      <c r="L274" s="12" t="s">
        <v>81</v>
      </c>
      <c r="M274" s="12">
        <v>316737188</v>
      </c>
      <c r="N274" s="12">
        <v>527472149</v>
      </c>
      <c r="O274" s="17">
        <v>168549445</v>
      </c>
      <c r="P274" s="17">
        <v>240416507</v>
      </c>
      <c r="Q274" s="17">
        <v>287055642</v>
      </c>
      <c r="R274" s="19">
        <v>16970713</v>
      </c>
      <c r="S274" s="19">
        <v>27707638</v>
      </c>
      <c r="T274" s="17">
        <f t="shared" si="33"/>
        <v>1.8791944880032088</v>
      </c>
      <c r="U274" s="17">
        <f t="shared" si="30"/>
        <v>0.45578995489295493</v>
      </c>
      <c r="V274" s="17">
        <f t="shared" si="29"/>
        <v>0.61249223048171775</v>
      </c>
      <c r="W274" s="17">
        <v>13148835</v>
      </c>
      <c r="X274" s="17">
        <f t="shared" si="31"/>
        <v>5.9119942328114912E-2</v>
      </c>
      <c r="Y274" s="19">
        <f t="shared" si="32"/>
        <v>3.2173666481109316E-2</v>
      </c>
    </row>
    <row r="275" spans="1:25" x14ac:dyDescent="0.2">
      <c r="A275" s="22">
        <v>1519</v>
      </c>
      <c r="B275" s="12" t="s">
        <v>468</v>
      </c>
      <c r="C275" s="12" t="s">
        <v>73</v>
      </c>
      <c r="D275" s="12">
        <v>891409291</v>
      </c>
      <c r="E275" s="12" t="s">
        <v>74</v>
      </c>
      <c r="F275" s="12" t="s">
        <v>545</v>
      </c>
      <c r="G275" s="12" t="s">
        <v>102</v>
      </c>
      <c r="H275" s="12" t="s">
        <v>87</v>
      </c>
      <c r="I275" s="12" t="s">
        <v>546</v>
      </c>
      <c r="J275" s="12" t="s">
        <v>547</v>
      </c>
      <c r="K275" s="12" t="s">
        <v>548</v>
      </c>
      <c r="L275" s="12" t="s">
        <v>81</v>
      </c>
      <c r="M275" s="12">
        <v>122577857</v>
      </c>
      <c r="N275" s="12">
        <v>373343637</v>
      </c>
      <c r="O275" s="17">
        <v>84002711</v>
      </c>
      <c r="P275" s="17">
        <v>102933170</v>
      </c>
      <c r="Q275" s="17">
        <v>270410467</v>
      </c>
      <c r="R275" s="19">
        <v>28911078</v>
      </c>
      <c r="S275" s="19">
        <v>7608700</v>
      </c>
      <c r="T275" s="17">
        <f t="shared" si="33"/>
        <v>1.4592131080150497</v>
      </c>
      <c r="U275" s="17">
        <f t="shared" si="30"/>
        <v>0.27570623896825647</v>
      </c>
      <c r="V275" s="17">
        <f t="shared" si="29"/>
        <v>3.7997395087202808</v>
      </c>
      <c r="W275" s="17">
        <v>13148836</v>
      </c>
      <c r="X275" s="17">
        <f t="shared" si="31"/>
        <v>0.10691552853240699</v>
      </c>
      <c r="Y275" s="19">
        <f t="shared" si="32"/>
        <v>7.7438250273433748E-2</v>
      </c>
    </row>
    <row r="276" spans="1:25" x14ac:dyDescent="0.2">
      <c r="A276" s="22">
        <v>1535</v>
      </c>
      <c r="B276" s="12" t="s">
        <v>468</v>
      </c>
      <c r="C276" s="12" t="s">
        <v>73</v>
      </c>
      <c r="D276" s="12">
        <v>900015051</v>
      </c>
      <c r="E276" s="12" t="s">
        <v>74</v>
      </c>
      <c r="F276" s="12" t="s">
        <v>549</v>
      </c>
      <c r="G276" s="12" t="s">
        <v>83</v>
      </c>
      <c r="H276" s="12" t="s">
        <v>103</v>
      </c>
      <c r="I276" s="12" t="s">
        <v>550</v>
      </c>
      <c r="J276" s="12" t="s">
        <v>79</v>
      </c>
      <c r="K276" s="12" t="s">
        <v>80</v>
      </c>
      <c r="L276" s="12" t="s">
        <v>81</v>
      </c>
      <c r="M276" s="12">
        <v>179223357</v>
      </c>
      <c r="N276" s="12">
        <v>682846310</v>
      </c>
      <c r="O276" s="17">
        <v>184779677</v>
      </c>
      <c r="P276" s="17">
        <v>395312411</v>
      </c>
      <c r="Q276" s="17">
        <v>287533899</v>
      </c>
      <c r="R276" s="19">
        <v>95427975</v>
      </c>
      <c r="S276" s="19">
        <v>33382282</v>
      </c>
      <c r="T276" s="17">
        <f t="shared" si="33"/>
        <v>0.9699300264498244</v>
      </c>
      <c r="U276" s="17">
        <f t="shared" si="30"/>
        <v>0.57891857246764644</v>
      </c>
      <c r="V276" s="17">
        <f t="shared" si="29"/>
        <v>2.8586414493772474</v>
      </c>
      <c r="W276" s="17">
        <v>13148837</v>
      </c>
      <c r="X276" s="17">
        <f t="shared" si="31"/>
        <v>0.33188425897566953</v>
      </c>
      <c r="Y276" s="19">
        <f t="shared" si="32"/>
        <v>0.13975029754499221</v>
      </c>
    </row>
    <row r="277" spans="1:25" x14ac:dyDescent="0.2">
      <c r="A277" s="22">
        <v>1697</v>
      </c>
      <c r="B277" s="12" t="s">
        <v>468</v>
      </c>
      <c r="C277" s="12" t="s">
        <v>73</v>
      </c>
      <c r="D277" s="12">
        <v>900218736</v>
      </c>
      <c r="E277" s="12" t="s">
        <v>74</v>
      </c>
      <c r="F277" s="12" t="s">
        <v>551</v>
      </c>
      <c r="G277" s="12" t="s">
        <v>102</v>
      </c>
      <c r="H277" s="12" t="s">
        <v>77</v>
      </c>
      <c r="I277" s="12" t="s">
        <v>552</v>
      </c>
      <c r="J277" s="12" t="s">
        <v>85</v>
      </c>
      <c r="K277" s="12" t="s">
        <v>85</v>
      </c>
      <c r="L277" s="12" t="s">
        <v>81</v>
      </c>
      <c r="M277" s="12">
        <v>86199932</v>
      </c>
      <c r="N277" s="12">
        <v>112415510</v>
      </c>
      <c r="O277" s="17">
        <v>71114939</v>
      </c>
      <c r="P277" s="17">
        <v>74940490</v>
      </c>
      <c r="Q277" s="17">
        <v>37475020</v>
      </c>
      <c r="R277" s="19">
        <v>2335925</v>
      </c>
      <c r="S277" s="19">
        <v>918925</v>
      </c>
      <c r="T277" s="17">
        <f t="shared" si="33"/>
        <v>1.2121212956394436</v>
      </c>
      <c r="U277" s="17">
        <f t="shared" si="30"/>
        <v>0.66663834910325093</v>
      </c>
      <c r="V277" s="17">
        <f t="shared" si="29"/>
        <v>2.5420192072258345</v>
      </c>
      <c r="W277" s="17">
        <v>13148838</v>
      </c>
      <c r="X277" s="17">
        <f t="shared" si="31"/>
        <v>6.2332855326027843E-2</v>
      </c>
      <c r="Y277" s="19">
        <f t="shared" si="32"/>
        <v>2.0779383556592857E-2</v>
      </c>
    </row>
    <row r="278" spans="1:25" x14ac:dyDescent="0.2">
      <c r="A278" s="22">
        <v>1759</v>
      </c>
      <c r="B278" s="12" t="s">
        <v>468</v>
      </c>
      <c r="C278" s="12" t="s">
        <v>73</v>
      </c>
      <c r="D278" s="12">
        <v>900291186</v>
      </c>
      <c r="E278" s="12" t="s">
        <v>74</v>
      </c>
      <c r="F278" s="12" t="s">
        <v>553</v>
      </c>
      <c r="G278" s="12" t="s">
        <v>76</v>
      </c>
      <c r="H278" s="12" t="s">
        <v>87</v>
      </c>
      <c r="I278" s="12" t="s">
        <v>554</v>
      </c>
      <c r="J278" s="12" t="s">
        <v>148</v>
      </c>
      <c r="K278" s="12" t="s">
        <v>555</v>
      </c>
      <c r="L278" s="12" t="s">
        <v>81</v>
      </c>
      <c r="M278" s="12">
        <v>24460260</v>
      </c>
      <c r="N278" s="12">
        <v>31234120</v>
      </c>
      <c r="O278" s="17">
        <v>22025884</v>
      </c>
      <c r="P278" s="17">
        <v>23555253</v>
      </c>
      <c r="Q278" s="17">
        <v>7678867</v>
      </c>
      <c r="R278" s="19">
        <v>3896143</v>
      </c>
      <c r="S278" s="19">
        <v>8615111</v>
      </c>
      <c r="T278" s="17">
        <f t="shared" si="33"/>
        <v>1.1105234187195392</v>
      </c>
      <c r="U278" s="17">
        <f t="shared" si="30"/>
        <v>0.75415132553758513</v>
      </c>
      <c r="V278" s="17">
        <f t="shared" si="29"/>
        <v>0.45224524675305983</v>
      </c>
      <c r="W278" s="17">
        <v>13148839</v>
      </c>
      <c r="X278" s="17">
        <f t="shared" si="31"/>
        <v>0.50738513897948745</v>
      </c>
      <c r="Y278" s="19">
        <f t="shared" si="32"/>
        <v>0.12473996386003512</v>
      </c>
    </row>
    <row r="279" spans="1:25" x14ac:dyDescent="0.2">
      <c r="A279" s="22">
        <v>1763</v>
      </c>
      <c r="B279" s="12" t="s">
        <v>468</v>
      </c>
      <c r="C279" s="12" t="s">
        <v>73</v>
      </c>
      <c r="D279" s="12">
        <v>900294380</v>
      </c>
      <c r="E279" s="12" t="s">
        <v>74</v>
      </c>
      <c r="F279" s="12" t="s">
        <v>556</v>
      </c>
      <c r="G279" s="12" t="s">
        <v>102</v>
      </c>
      <c r="H279" s="12" t="s">
        <v>87</v>
      </c>
      <c r="I279" s="12" t="s">
        <v>557</v>
      </c>
      <c r="J279" s="12" t="s">
        <v>85</v>
      </c>
      <c r="K279" s="12" t="s">
        <v>85</v>
      </c>
      <c r="L279" s="12" t="s">
        <v>81</v>
      </c>
      <c r="M279" s="12">
        <v>144089413</v>
      </c>
      <c r="N279" s="12">
        <v>207427338</v>
      </c>
      <c r="O279" s="17">
        <v>63316660</v>
      </c>
      <c r="P279" s="17">
        <v>100298261</v>
      </c>
      <c r="Q279" s="17">
        <v>107129077</v>
      </c>
      <c r="R279" s="19">
        <v>40738917</v>
      </c>
      <c r="S279" s="19">
        <v>9971882</v>
      </c>
      <c r="T279" s="17">
        <f t="shared" si="33"/>
        <v>2.2756951014156463</v>
      </c>
      <c r="U279" s="17">
        <f t="shared" si="30"/>
        <v>0.48353443652639461</v>
      </c>
      <c r="V279" s="17">
        <f t="shared" si="29"/>
        <v>4.0853789685838642</v>
      </c>
      <c r="W279" s="17">
        <v>13148840</v>
      </c>
      <c r="X279" s="17">
        <f t="shared" si="31"/>
        <v>0.38027880143128651</v>
      </c>
      <c r="Y279" s="19">
        <f t="shared" si="32"/>
        <v>0.19640090545827668</v>
      </c>
    </row>
    <row r="280" spans="1:25" x14ac:dyDescent="0.2">
      <c r="A280" s="22">
        <v>2037</v>
      </c>
      <c r="B280" s="12" t="s">
        <v>468</v>
      </c>
      <c r="C280" s="12" t="s">
        <v>73</v>
      </c>
      <c r="D280" s="12">
        <v>900671882</v>
      </c>
      <c r="E280" s="12" t="s">
        <v>74</v>
      </c>
      <c r="F280" s="12" t="s">
        <v>558</v>
      </c>
      <c r="G280" s="12" t="s">
        <v>83</v>
      </c>
      <c r="H280" s="12" t="s">
        <v>87</v>
      </c>
      <c r="I280" s="12" t="s">
        <v>559</v>
      </c>
      <c r="J280" s="12" t="s">
        <v>89</v>
      </c>
      <c r="K280" s="12" t="s">
        <v>324</v>
      </c>
      <c r="L280" s="12" t="s">
        <v>81</v>
      </c>
      <c r="M280" s="12">
        <v>152001352</v>
      </c>
      <c r="N280" s="12">
        <v>311373053</v>
      </c>
      <c r="O280" s="17">
        <v>90191869</v>
      </c>
      <c r="P280" s="17">
        <v>102126155</v>
      </c>
      <c r="Q280" s="17">
        <v>209246898</v>
      </c>
      <c r="R280" s="19">
        <v>16310938</v>
      </c>
      <c r="S280" s="19">
        <v>4697751</v>
      </c>
      <c r="T280" s="17">
        <f t="shared" si="33"/>
        <v>1.6853110339691486</v>
      </c>
      <c r="U280" s="17">
        <f t="shared" si="30"/>
        <v>0.32798649085410742</v>
      </c>
      <c r="V280" s="17">
        <f t="shared" si="29"/>
        <v>3.4720737646588762</v>
      </c>
      <c r="W280" s="17">
        <v>13148841</v>
      </c>
      <c r="X280" s="17">
        <f t="shared" si="31"/>
        <v>7.795068006217229E-2</v>
      </c>
      <c r="Y280" s="19">
        <f t="shared" si="32"/>
        <v>5.2383910048889169E-2</v>
      </c>
    </row>
    <row r="281" spans="1:25" x14ac:dyDescent="0.2">
      <c r="A281" s="22">
        <v>2197</v>
      </c>
      <c r="B281" s="12" t="s">
        <v>468</v>
      </c>
      <c r="C281" s="12" t="s">
        <v>73</v>
      </c>
      <c r="D281" s="12">
        <v>901043903</v>
      </c>
      <c r="E281" s="12" t="s">
        <v>74</v>
      </c>
      <c r="F281" s="12" t="s">
        <v>560</v>
      </c>
      <c r="G281" s="12" t="s">
        <v>76</v>
      </c>
      <c r="H281" s="12" t="s">
        <v>87</v>
      </c>
      <c r="I281" s="12" t="s">
        <v>561</v>
      </c>
      <c r="J281" s="12" t="s">
        <v>89</v>
      </c>
      <c r="K281" s="12" t="s">
        <v>90</v>
      </c>
      <c r="L281" s="12" t="s">
        <v>81</v>
      </c>
      <c r="M281" s="12">
        <v>43895916</v>
      </c>
      <c r="N281" s="12">
        <v>50664362</v>
      </c>
      <c r="O281" s="17">
        <v>14778741</v>
      </c>
      <c r="P281" s="17">
        <v>36741044</v>
      </c>
      <c r="Q281" s="17">
        <v>13923318</v>
      </c>
      <c r="R281" s="19">
        <v>7838336</v>
      </c>
      <c r="S281" s="19">
        <v>1451377</v>
      </c>
      <c r="T281" s="17">
        <f t="shared" si="33"/>
        <v>2.9702067314123712</v>
      </c>
      <c r="U281" s="17">
        <f t="shared" si="30"/>
        <v>0.72518517059387821</v>
      </c>
      <c r="V281" s="17">
        <f t="shared" si="29"/>
        <v>5.4006202385734374</v>
      </c>
      <c r="W281" s="17">
        <v>13148842</v>
      </c>
      <c r="X281" s="17">
        <f t="shared" si="31"/>
        <v>0.56296466115332566</v>
      </c>
      <c r="Y281" s="19">
        <f t="shared" si="32"/>
        <v>0.15471103731652636</v>
      </c>
    </row>
    <row r="282" spans="1:25" x14ac:dyDescent="0.2">
      <c r="A282" s="22">
        <v>2225</v>
      </c>
      <c r="B282" s="12" t="s">
        <v>468</v>
      </c>
      <c r="C282" s="12" t="s">
        <v>73</v>
      </c>
      <c r="D282" s="12">
        <v>901139763</v>
      </c>
      <c r="E282" s="12" t="s">
        <v>74</v>
      </c>
      <c r="F282" s="12" t="s">
        <v>562</v>
      </c>
      <c r="G282" s="12" t="s">
        <v>102</v>
      </c>
      <c r="H282" s="12" t="s">
        <v>87</v>
      </c>
      <c r="I282" s="12" t="s">
        <v>563</v>
      </c>
      <c r="J282" s="12" t="s">
        <v>89</v>
      </c>
      <c r="K282" s="12" t="s">
        <v>116</v>
      </c>
      <c r="L282" s="12" t="s">
        <v>81</v>
      </c>
      <c r="M282" s="12">
        <v>10353784</v>
      </c>
      <c r="N282" s="12">
        <v>68914265</v>
      </c>
      <c r="O282" s="17">
        <v>1369877</v>
      </c>
      <c r="P282" s="17">
        <v>33263296</v>
      </c>
      <c r="Q282" s="17">
        <v>35650969</v>
      </c>
      <c r="R282" s="19">
        <v>-375279</v>
      </c>
      <c r="S282" s="19"/>
      <c r="T282" s="17">
        <f t="shared" si="33"/>
        <v>7.5581851509296092</v>
      </c>
      <c r="U282" s="17">
        <f t="shared" si="30"/>
        <v>0.48267649665856555</v>
      </c>
      <c r="V282" s="17"/>
      <c r="W282" s="17">
        <v>13148843</v>
      </c>
      <c r="X282" s="17">
        <f t="shared" si="31"/>
        <v>-1.0526474048994292E-2</v>
      </c>
      <c r="Y282" s="19">
        <f t="shared" si="32"/>
        <v>-5.4455924328584218E-3</v>
      </c>
    </row>
    <row r="283" spans="1:25" x14ac:dyDescent="0.2">
      <c r="A283" s="22">
        <v>2265</v>
      </c>
      <c r="B283" s="12" t="s">
        <v>468</v>
      </c>
      <c r="C283" s="12" t="s">
        <v>73</v>
      </c>
      <c r="D283" s="12">
        <v>901212102</v>
      </c>
      <c r="E283" s="12" t="s">
        <v>74</v>
      </c>
      <c r="F283" s="12" t="s">
        <v>564</v>
      </c>
      <c r="G283" s="12" t="s">
        <v>102</v>
      </c>
      <c r="H283" s="12" t="s">
        <v>87</v>
      </c>
      <c r="I283" s="12" t="s">
        <v>565</v>
      </c>
      <c r="J283" s="12" t="s">
        <v>89</v>
      </c>
      <c r="K283" s="12" t="s">
        <v>116</v>
      </c>
      <c r="L283" s="12" t="s">
        <v>81</v>
      </c>
      <c r="M283" s="12">
        <v>300954156</v>
      </c>
      <c r="N283" s="12">
        <v>1824004110</v>
      </c>
      <c r="O283" s="17">
        <v>393193331</v>
      </c>
      <c r="P283" s="17">
        <v>899706355</v>
      </c>
      <c r="Q283" s="17">
        <v>924297755</v>
      </c>
      <c r="R283" s="19">
        <v>3594999</v>
      </c>
      <c r="S283" s="19">
        <v>150527601</v>
      </c>
      <c r="T283" s="17">
        <f t="shared" si="33"/>
        <v>0.76541012339804915</v>
      </c>
      <c r="U283" s="17">
        <f t="shared" si="30"/>
        <v>0.49325895159304217</v>
      </c>
      <c r="V283" s="17">
        <f t="shared" si="29"/>
        <v>2.3882656576716451E-2</v>
      </c>
      <c r="W283" s="17">
        <v>13148844</v>
      </c>
      <c r="X283" s="17">
        <f t="shared" si="31"/>
        <v>3.8894382038177728E-3</v>
      </c>
      <c r="Y283" s="19">
        <f t="shared" si="32"/>
        <v>1.9709379931166933E-3</v>
      </c>
    </row>
    <row r="284" spans="1:25" x14ac:dyDescent="0.2">
      <c r="A284" s="22">
        <v>111</v>
      </c>
      <c r="B284" s="12" t="s">
        <v>566</v>
      </c>
      <c r="C284" s="12" t="s">
        <v>73</v>
      </c>
      <c r="D284" s="12">
        <v>800003215</v>
      </c>
      <c r="E284" s="12" t="s">
        <v>74</v>
      </c>
      <c r="F284" s="12" t="s">
        <v>567</v>
      </c>
      <c r="G284" s="12" t="s">
        <v>102</v>
      </c>
      <c r="H284" s="12" t="s">
        <v>87</v>
      </c>
      <c r="I284" s="12" t="s">
        <v>568</v>
      </c>
      <c r="J284" s="12" t="s">
        <v>85</v>
      </c>
      <c r="K284" s="12" t="s">
        <v>85</v>
      </c>
      <c r="L284" s="12" t="s">
        <v>81</v>
      </c>
      <c r="M284" s="12">
        <v>23858838</v>
      </c>
      <c r="N284" s="12">
        <v>25594553</v>
      </c>
      <c r="O284" s="17">
        <v>7772351</v>
      </c>
      <c r="P284" s="17">
        <v>9851790</v>
      </c>
      <c r="Q284" s="17">
        <v>15742763</v>
      </c>
      <c r="R284" s="19">
        <v>5335005</v>
      </c>
      <c r="S284" s="19"/>
      <c r="T284" s="17">
        <f t="shared" si="33"/>
        <v>3.0697067077902167</v>
      </c>
      <c r="U284" s="17">
        <f t="shared" si="30"/>
        <v>0.38491744708336967</v>
      </c>
      <c r="V284" s="17"/>
      <c r="W284" s="17">
        <v>13148845</v>
      </c>
      <c r="X284" s="17">
        <f t="shared" si="31"/>
        <v>0.33888619170599216</v>
      </c>
      <c r="Y284" s="19">
        <f t="shared" si="32"/>
        <v>0.20844298394271624</v>
      </c>
    </row>
    <row r="285" spans="1:25" x14ac:dyDescent="0.2">
      <c r="A285" s="22">
        <v>141</v>
      </c>
      <c r="B285" s="12" t="s">
        <v>566</v>
      </c>
      <c r="C285" s="12" t="s">
        <v>73</v>
      </c>
      <c r="D285" s="12">
        <v>800004696</v>
      </c>
      <c r="E285" s="12" t="s">
        <v>74</v>
      </c>
      <c r="F285" s="12" t="s">
        <v>569</v>
      </c>
      <c r="G285" s="12" t="s">
        <v>83</v>
      </c>
      <c r="H285" s="12" t="s">
        <v>77</v>
      </c>
      <c r="I285" s="12" t="s">
        <v>570</v>
      </c>
      <c r="J285" s="12" t="s">
        <v>309</v>
      </c>
      <c r="K285" s="12" t="s">
        <v>571</v>
      </c>
      <c r="L285" s="12" t="s">
        <v>81</v>
      </c>
      <c r="M285" s="12">
        <v>1771618</v>
      </c>
      <c r="N285" s="12">
        <v>2235377</v>
      </c>
      <c r="O285" s="17">
        <v>573119</v>
      </c>
      <c r="P285" s="17">
        <v>577581</v>
      </c>
      <c r="Q285" s="17">
        <v>1657796</v>
      </c>
      <c r="R285" s="19">
        <v>271467</v>
      </c>
      <c r="S285" s="19"/>
      <c r="T285" s="17">
        <f t="shared" si="33"/>
        <v>3.0911869960688794</v>
      </c>
      <c r="U285" s="17">
        <f t="shared" si="30"/>
        <v>0.25838191947040701</v>
      </c>
      <c r="V285" s="17"/>
      <c r="W285" s="17">
        <v>13148846</v>
      </c>
      <c r="X285" s="17">
        <f t="shared" si="31"/>
        <v>0.16375175232658301</v>
      </c>
      <c r="Y285" s="19">
        <f t="shared" si="32"/>
        <v>0.1214412602437978</v>
      </c>
    </row>
    <row r="286" spans="1:25" x14ac:dyDescent="0.2">
      <c r="A286" s="22">
        <v>155</v>
      </c>
      <c r="B286" s="12" t="s">
        <v>566</v>
      </c>
      <c r="C286" s="12" t="s">
        <v>73</v>
      </c>
      <c r="D286" s="12">
        <v>800005727</v>
      </c>
      <c r="E286" s="12" t="s">
        <v>74</v>
      </c>
      <c r="F286" s="12" t="s">
        <v>572</v>
      </c>
      <c r="G286" s="12" t="s">
        <v>102</v>
      </c>
      <c r="H286" s="12" t="s">
        <v>103</v>
      </c>
      <c r="I286" s="12" t="s">
        <v>573</v>
      </c>
      <c r="J286" s="12" t="s">
        <v>148</v>
      </c>
      <c r="K286" s="12" t="s">
        <v>149</v>
      </c>
      <c r="L286" s="12" t="s">
        <v>81</v>
      </c>
      <c r="M286" s="12">
        <v>10608811</v>
      </c>
      <c r="N286" s="12">
        <v>13266537</v>
      </c>
      <c r="O286" s="17">
        <v>3980599</v>
      </c>
      <c r="P286" s="17">
        <v>3994921</v>
      </c>
      <c r="Q286" s="17">
        <v>9271616</v>
      </c>
      <c r="R286" s="19">
        <v>571266</v>
      </c>
      <c r="S286" s="19">
        <v>28032</v>
      </c>
      <c r="T286" s="17">
        <f t="shared" si="33"/>
        <v>2.6651292933550956</v>
      </c>
      <c r="U286" s="17">
        <f t="shared" si="30"/>
        <v>0.30112764167468875</v>
      </c>
      <c r="V286" s="17">
        <f t="shared" si="29"/>
        <v>20.379066780821919</v>
      </c>
      <c r="W286" s="17">
        <v>13148847</v>
      </c>
      <c r="X286" s="17">
        <f t="shared" si="31"/>
        <v>6.1614501722245613E-2</v>
      </c>
      <c r="Y286" s="19">
        <f t="shared" si="32"/>
        <v>4.3060672125664744E-2</v>
      </c>
    </row>
    <row r="287" spans="1:25" x14ac:dyDescent="0.2">
      <c r="A287" s="22">
        <v>157</v>
      </c>
      <c r="B287" s="12" t="s">
        <v>566</v>
      </c>
      <c r="C287" s="12" t="s">
        <v>73</v>
      </c>
      <c r="D287" s="12">
        <v>800005736</v>
      </c>
      <c r="E287" s="12" t="s">
        <v>74</v>
      </c>
      <c r="F287" s="12" t="s">
        <v>574</v>
      </c>
      <c r="G287" s="12" t="s">
        <v>102</v>
      </c>
      <c r="H287" s="12" t="s">
        <v>87</v>
      </c>
      <c r="I287" s="12" t="s">
        <v>575</v>
      </c>
      <c r="J287" s="12" t="s">
        <v>85</v>
      </c>
      <c r="K287" s="12" t="s">
        <v>85</v>
      </c>
      <c r="L287" s="12" t="s">
        <v>81</v>
      </c>
      <c r="M287" s="12">
        <v>44642265</v>
      </c>
      <c r="N287" s="12">
        <v>54849334</v>
      </c>
      <c r="O287" s="17">
        <v>32712404</v>
      </c>
      <c r="P287" s="17">
        <v>38032058</v>
      </c>
      <c r="Q287" s="17">
        <v>16817276</v>
      </c>
      <c r="R287" s="19">
        <v>4093444</v>
      </c>
      <c r="S287" s="19">
        <v>809602</v>
      </c>
      <c r="T287" s="17">
        <f t="shared" si="33"/>
        <v>1.3646892169710303</v>
      </c>
      <c r="U287" s="17">
        <f t="shared" si="30"/>
        <v>0.693391427505756</v>
      </c>
      <c r="V287" s="17">
        <f t="shared" si="29"/>
        <v>5.0561189325125184</v>
      </c>
      <c r="W287" s="17">
        <v>13148848</v>
      </c>
      <c r="X287" s="17">
        <f t="shared" si="31"/>
        <v>0.24340707734118178</v>
      </c>
      <c r="Y287" s="19">
        <f t="shared" si="32"/>
        <v>7.4630696518575776E-2</v>
      </c>
    </row>
    <row r="288" spans="1:25" x14ac:dyDescent="0.2">
      <c r="A288" s="22">
        <v>163</v>
      </c>
      <c r="B288" s="12" t="s">
        <v>566</v>
      </c>
      <c r="C288" s="12" t="s">
        <v>73</v>
      </c>
      <c r="D288" s="12">
        <v>800006583</v>
      </c>
      <c r="E288" s="12" t="s">
        <v>74</v>
      </c>
      <c r="F288" s="12" t="s">
        <v>576</v>
      </c>
      <c r="G288" s="12" t="s">
        <v>76</v>
      </c>
      <c r="H288" s="12" t="s">
        <v>103</v>
      </c>
      <c r="I288" s="12" t="s">
        <v>577</v>
      </c>
      <c r="J288" s="12" t="s">
        <v>79</v>
      </c>
      <c r="K288" s="12" t="s">
        <v>137</v>
      </c>
      <c r="L288" s="12" t="s">
        <v>81</v>
      </c>
      <c r="M288" s="12">
        <v>50959986</v>
      </c>
      <c r="N288" s="12">
        <v>66019290</v>
      </c>
      <c r="O288" s="17">
        <v>10923505</v>
      </c>
      <c r="P288" s="17">
        <v>13445689</v>
      </c>
      <c r="Q288" s="17">
        <v>52573601</v>
      </c>
      <c r="R288" s="19">
        <v>7181073</v>
      </c>
      <c r="S288" s="19">
        <v>946211</v>
      </c>
      <c r="T288" s="17">
        <f t="shared" si="33"/>
        <v>4.6651680023948359</v>
      </c>
      <c r="U288" s="17">
        <f t="shared" si="30"/>
        <v>0.20366303545524345</v>
      </c>
      <c r="V288" s="17">
        <f t="shared" si="29"/>
        <v>7.5892935085303384</v>
      </c>
      <c r="W288" s="17">
        <v>13148849</v>
      </c>
      <c r="X288" s="17">
        <f t="shared" si="31"/>
        <v>0.13659085288831557</v>
      </c>
      <c r="Y288" s="19">
        <f t="shared" si="32"/>
        <v>0.10877234517366061</v>
      </c>
    </row>
    <row r="289" spans="1:25" x14ac:dyDescent="0.2">
      <c r="A289" s="22">
        <v>169</v>
      </c>
      <c r="B289" s="12" t="s">
        <v>566</v>
      </c>
      <c r="C289" s="12" t="s">
        <v>73</v>
      </c>
      <c r="D289" s="12">
        <v>800006614</v>
      </c>
      <c r="E289" s="12" t="s">
        <v>74</v>
      </c>
      <c r="F289" s="12" t="s">
        <v>578</v>
      </c>
      <c r="G289" s="12" t="s">
        <v>102</v>
      </c>
      <c r="H289" s="12" t="s">
        <v>103</v>
      </c>
      <c r="I289" s="12" t="s">
        <v>579</v>
      </c>
      <c r="J289" s="12" t="s">
        <v>97</v>
      </c>
      <c r="K289" s="12" t="s">
        <v>359</v>
      </c>
      <c r="L289" s="12" t="s">
        <v>81</v>
      </c>
      <c r="M289" s="12">
        <v>6509137</v>
      </c>
      <c r="N289" s="12">
        <v>9802348</v>
      </c>
      <c r="O289" s="17">
        <v>3164973</v>
      </c>
      <c r="P289" s="17">
        <v>4960144</v>
      </c>
      <c r="Q289" s="17">
        <v>4842204</v>
      </c>
      <c r="R289" s="19">
        <v>1208660</v>
      </c>
      <c r="S289" s="19">
        <v>497653</v>
      </c>
      <c r="T289" s="17">
        <f t="shared" si="33"/>
        <v>2.0566169126877227</v>
      </c>
      <c r="U289" s="17">
        <f t="shared" si="30"/>
        <v>0.50601590557690868</v>
      </c>
      <c r="V289" s="17">
        <f t="shared" si="29"/>
        <v>2.4287204136215395</v>
      </c>
      <c r="W289" s="17">
        <v>13148850</v>
      </c>
      <c r="X289" s="17">
        <f t="shared" si="31"/>
        <v>0.24960947535461125</v>
      </c>
      <c r="Y289" s="19">
        <f t="shared" si="32"/>
        <v>0.12330311064247056</v>
      </c>
    </row>
    <row r="290" spans="1:25" x14ac:dyDescent="0.2">
      <c r="A290" s="22">
        <v>189</v>
      </c>
      <c r="B290" s="12" t="s">
        <v>566</v>
      </c>
      <c r="C290" s="12" t="s">
        <v>73</v>
      </c>
      <c r="D290" s="12">
        <v>800007355</v>
      </c>
      <c r="E290" s="12" t="s">
        <v>74</v>
      </c>
      <c r="F290" s="12" t="s">
        <v>580</v>
      </c>
      <c r="G290" s="12" t="s">
        <v>102</v>
      </c>
      <c r="H290" s="12" t="s">
        <v>87</v>
      </c>
      <c r="I290" s="12" t="s">
        <v>581</v>
      </c>
      <c r="J290" s="12" t="s">
        <v>97</v>
      </c>
      <c r="K290" s="12" t="s">
        <v>128</v>
      </c>
      <c r="L290" s="12" t="s">
        <v>81</v>
      </c>
      <c r="M290" s="12">
        <v>36929287</v>
      </c>
      <c r="N290" s="12">
        <v>40144396</v>
      </c>
      <c r="O290" s="17">
        <v>24398239</v>
      </c>
      <c r="P290" s="17">
        <v>24398239</v>
      </c>
      <c r="Q290" s="17">
        <v>15746157</v>
      </c>
      <c r="R290" s="19">
        <v>5629775</v>
      </c>
      <c r="S290" s="19">
        <v>830881</v>
      </c>
      <c r="T290" s="17">
        <f t="shared" si="33"/>
        <v>1.5136046089227997</v>
      </c>
      <c r="U290" s="17">
        <f t="shared" si="30"/>
        <v>0.60776201490240378</v>
      </c>
      <c r="V290" s="17">
        <f t="shared" si="29"/>
        <v>6.775669440028115</v>
      </c>
      <c r="W290" s="17">
        <v>13148851</v>
      </c>
      <c r="X290" s="17">
        <f t="shared" si="31"/>
        <v>0.35753326986387851</v>
      </c>
      <c r="Y290" s="19">
        <f t="shared" si="32"/>
        <v>0.14023812937676283</v>
      </c>
    </row>
    <row r="291" spans="1:25" x14ac:dyDescent="0.2">
      <c r="A291" s="22">
        <v>245</v>
      </c>
      <c r="B291" s="12" t="s">
        <v>566</v>
      </c>
      <c r="C291" s="12" t="s">
        <v>73</v>
      </c>
      <c r="D291" s="12">
        <v>800010634</v>
      </c>
      <c r="E291" s="12" t="s">
        <v>74</v>
      </c>
      <c r="F291" s="12" t="s">
        <v>582</v>
      </c>
      <c r="G291" s="12" t="s">
        <v>83</v>
      </c>
      <c r="H291" s="12" t="s">
        <v>87</v>
      </c>
      <c r="I291" s="12" t="s">
        <v>583</v>
      </c>
      <c r="J291" s="12" t="s">
        <v>148</v>
      </c>
      <c r="K291" s="12" t="s">
        <v>149</v>
      </c>
      <c r="L291" s="12" t="s">
        <v>81</v>
      </c>
      <c r="M291" s="12">
        <v>6228978</v>
      </c>
      <c r="N291" s="12">
        <v>8153356</v>
      </c>
      <c r="O291" s="17">
        <v>3126454</v>
      </c>
      <c r="P291" s="17">
        <v>4257444</v>
      </c>
      <c r="Q291" s="17">
        <v>3895912</v>
      </c>
      <c r="R291" s="19">
        <v>424841</v>
      </c>
      <c r="S291" s="19"/>
      <c r="T291" s="17">
        <f t="shared" si="33"/>
        <v>1.9923459612711398</v>
      </c>
      <c r="U291" s="17">
        <f t="shared" si="30"/>
        <v>0.52217074784910655</v>
      </c>
      <c r="V291" s="17"/>
      <c r="W291" s="17">
        <v>13148852</v>
      </c>
      <c r="X291" s="17">
        <f t="shared" si="31"/>
        <v>0.10904789430562087</v>
      </c>
      <c r="Y291" s="19">
        <f t="shared" si="32"/>
        <v>5.2106273784684493E-2</v>
      </c>
    </row>
    <row r="292" spans="1:25" x14ac:dyDescent="0.2">
      <c r="A292" s="22">
        <v>263</v>
      </c>
      <c r="B292" s="12" t="s">
        <v>566</v>
      </c>
      <c r="C292" s="12" t="s">
        <v>73</v>
      </c>
      <c r="D292" s="12">
        <v>800011207</v>
      </c>
      <c r="E292" s="12" t="s">
        <v>74</v>
      </c>
      <c r="F292" s="12" t="s">
        <v>584</v>
      </c>
      <c r="G292" s="12" t="s">
        <v>92</v>
      </c>
      <c r="H292" s="12" t="s">
        <v>103</v>
      </c>
      <c r="I292" s="12" t="s">
        <v>585</v>
      </c>
      <c r="J292" s="12" t="s">
        <v>89</v>
      </c>
      <c r="K292" s="12" t="s">
        <v>116</v>
      </c>
      <c r="L292" s="12" t="s">
        <v>81</v>
      </c>
      <c r="M292" s="12">
        <v>27414341</v>
      </c>
      <c r="N292" s="12">
        <v>36394929</v>
      </c>
      <c r="O292" s="17">
        <v>6322618</v>
      </c>
      <c r="P292" s="17">
        <v>7510530</v>
      </c>
      <c r="Q292" s="17">
        <v>28884399</v>
      </c>
      <c r="R292" s="19">
        <v>3352849</v>
      </c>
      <c r="S292" s="19">
        <v>131690</v>
      </c>
      <c r="T292" s="17">
        <f t="shared" si="33"/>
        <v>4.335916071475455</v>
      </c>
      <c r="U292" s="17">
        <f t="shared" si="30"/>
        <v>0.20636199070480396</v>
      </c>
      <c r="V292" s="17">
        <f t="shared" si="29"/>
        <v>25.460164021565799</v>
      </c>
      <c r="W292" s="17">
        <v>13148853</v>
      </c>
      <c r="X292" s="17">
        <f t="shared" si="31"/>
        <v>0.11607819847662401</v>
      </c>
      <c r="Y292" s="19">
        <f t="shared" si="32"/>
        <v>9.2124070361560534E-2</v>
      </c>
    </row>
    <row r="293" spans="1:25" x14ac:dyDescent="0.2">
      <c r="A293" s="22">
        <v>295</v>
      </c>
      <c r="B293" s="12" t="s">
        <v>566</v>
      </c>
      <c r="C293" s="12" t="s">
        <v>73</v>
      </c>
      <c r="D293" s="12">
        <v>800012817</v>
      </c>
      <c r="E293" s="12" t="s">
        <v>74</v>
      </c>
      <c r="F293" s="12" t="s">
        <v>586</v>
      </c>
      <c r="G293" s="12" t="s">
        <v>102</v>
      </c>
      <c r="H293" s="12" t="s">
        <v>87</v>
      </c>
      <c r="I293" s="12" t="s">
        <v>587</v>
      </c>
      <c r="J293" s="12" t="s">
        <v>89</v>
      </c>
      <c r="K293" s="12" t="s">
        <v>116</v>
      </c>
      <c r="L293" s="12" t="s">
        <v>81</v>
      </c>
      <c r="M293" s="12">
        <v>11278687</v>
      </c>
      <c r="N293" s="12">
        <v>16580497</v>
      </c>
      <c r="O293" s="17">
        <v>5087457</v>
      </c>
      <c r="P293" s="17">
        <v>5311300</v>
      </c>
      <c r="Q293" s="17">
        <v>11269197</v>
      </c>
      <c r="R293" s="19">
        <v>4439056</v>
      </c>
      <c r="S293" s="19">
        <v>158341</v>
      </c>
      <c r="T293" s="17">
        <f t="shared" si="33"/>
        <v>2.2169596716001729</v>
      </c>
      <c r="U293" s="17">
        <f t="shared" si="30"/>
        <v>0.32033418539866448</v>
      </c>
      <c r="V293" s="17">
        <f t="shared" si="29"/>
        <v>28.034785684061614</v>
      </c>
      <c r="W293" s="17">
        <v>13148854</v>
      </c>
      <c r="X293" s="17">
        <f t="shared" si="31"/>
        <v>0.39391058653069955</v>
      </c>
      <c r="Y293" s="19">
        <f t="shared" si="32"/>
        <v>0.26772755967447781</v>
      </c>
    </row>
    <row r="294" spans="1:25" x14ac:dyDescent="0.2">
      <c r="A294" s="22">
        <v>339</v>
      </c>
      <c r="B294" s="12" t="s">
        <v>566</v>
      </c>
      <c r="C294" s="12" t="s">
        <v>73</v>
      </c>
      <c r="D294" s="12">
        <v>800015603</v>
      </c>
      <c r="E294" s="12" t="s">
        <v>74</v>
      </c>
      <c r="F294" s="12" t="s">
        <v>588</v>
      </c>
      <c r="G294" s="12" t="s">
        <v>92</v>
      </c>
      <c r="H294" s="12" t="s">
        <v>87</v>
      </c>
      <c r="I294" s="12" t="s">
        <v>589</v>
      </c>
      <c r="J294" s="12" t="s">
        <v>89</v>
      </c>
      <c r="K294" s="12" t="s">
        <v>116</v>
      </c>
      <c r="L294" s="12" t="s">
        <v>81</v>
      </c>
      <c r="M294" s="12">
        <v>25789649</v>
      </c>
      <c r="N294" s="12">
        <v>34039287</v>
      </c>
      <c r="O294" s="17">
        <v>8422296</v>
      </c>
      <c r="P294" s="17">
        <v>8422296</v>
      </c>
      <c r="Q294" s="17">
        <v>25616991</v>
      </c>
      <c r="R294" s="19">
        <v>9361241</v>
      </c>
      <c r="S294" s="19">
        <v>117869</v>
      </c>
      <c r="T294" s="17">
        <f t="shared" si="33"/>
        <v>3.0620687043058092</v>
      </c>
      <c r="U294" s="17">
        <f t="shared" si="30"/>
        <v>0.24742868439048091</v>
      </c>
      <c r="V294" s="17">
        <f t="shared" si="29"/>
        <v>79.420721309250098</v>
      </c>
      <c r="W294" s="17">
        <v>13148855</v>
      </c>
      <c r="X294" s="17">
        <f t="shared" si="31"/>
        <v>0.36543093605334054</v>
      </c>
      <c r="Y294" s="19">
        <f t="shared" si="32"/>
        <v>0.27501284031008055</v>
      </c>
    </row>
    <row r="295" spans="1:25" x14ac:dyDescent="0.2">
      <c r="A295" s="22">
        <v>361</v>
      </c>
      <c r="B295" s="12" t="s">
        <v>566</v>
      </c>
      <c r="C295" s="12" t="s">
        <v>73</v>
      </c>
      <c r="D295" s="12">
        <v>800016163</v>
      </c>
      <c r="E295" s="12" t="s">
        <v>74</v>
      </c>
      <c r="F295" s="12" t="s">
        <v>590</v>
      </c>
      <c r="G295" s="12" t="s">
        <v>102</v>
      </c>
      <c r="H295" s="12" t="s">
        <v>77</v>
      </c>
      <c r="I295" s="12" t="s">
        <v>591</v>
      </c>
      <c r="J295" s="12" t="s">
        <v>85</v>
      </c>
      <c r="K295" s="12" t="s">
        <v>85</v>
      </c>
      <c r="L295" s="12" t="s">
        <v>81</v>
      </c>
      <c r="M295" s="12">
        <v>759977</v>
      </c>
      <c r="N295" s="12">
        <v>4467548</v>
      </c>
      <c r="O295" s="17">
        <v>2406731</v>
      </c>
      <c r="P295" s="17">
        <v>2406731</v>
      </c>
      <c r="Q295" s="17">
        <v>2060817</v>
      </c>
      <c r="R295" s="19">
        <v>14094</v>
      </c>
      <c r="S295" s="19"/>
      <c r="T295" s="17">
        <f t="shared" si="33"/>
        <v>0.3157714759148405</v>
      </c>
      <c r="U295" s="17">
        <f t="shared" si="30"/>
        <v>0.53871407761035806</v>
      </c>
      <c r="V295" s="17"/>
      <c r="W295" s="17">
        <v>13148856</v>
      </c>
      <c r="X295" s="17">
        <f t="shared" si="31"/>
        <v>6.8390351981762569E-3</v>
      </c>
      <c r="Y295" s="19">
        <f t="shared" si="32"/>
        <v>3.1547506596459624E-3</v>
      </c>
    </row>
    <row r="296" spans="1:25" x14ac:dyDescent="0.2">
      <c r="A296" s="22">
        <v>371</v>
      </c>
      <c r="B296" s="12" t="s">
        <v>566</v>
      </c>
      <c r="C296" s="12" t="s">
        <v>73</v>
      </c>
      <c r="D296" s="12">
        <v>800016522</v>
      </c>
      <c r="E296" s="12" t="s">
        <v>74</v>
      </c>
      <c r="F296" s="12" t="s">
        <v>592</v>
      </c>
      <c r="G296" s="12" t="s">
        <v>76</v>
      </c>
      <c r="H296" s="12" t="s">
        <v>87</v>
      </c>
      <c r="I296" s="12" t="s">
        <v>593</v>
      </c>
      <c r="J296" s="12" t="s">
        <v>89</v>
      </c>
      <c r="K296" s="12" t="s">
        <v>116</v>
      </c>
      <c r="L296" s="12" t="s">
        <v>81</v>
      </c>
      <c r="M296" s="12">
        <v>271299</v>
      </c>
      <c r="N296" s="12">
        <v>337806</v>
      </c>
      <c r="O296" s="17">
        <v>262807</v>
      </c>
      <c r="P296" s="17">
        <v>562634</v>
      </c>
      <c r="Q296" s="17">
        <v>-224828</v>
      </c>
      <c r="R296" s="19">
        <v>-168478</v>
      </c>
      <c r="S296" s="19">
        <v>1246</v>
      </c>
      <c r="T296" s="17">
        <f t="shared" si="33"/>
        <v>1.0323126857351592</v>
      </c>
      <c r="U296" s="17">
        <f t="shared" si="30"/>
        <v>1.665553601771431</v>
      </c>
      <c r="V296" s="17">
        <f t="shared" si="29"/>
        <v>-135.21508828250401</v>
      </c>
      <c r="W296" s="17">
        <v>13148857</v>
      </c>
      <c r="X296" s="17">
        <f t="shared" si="31"/>
        <v>0.74936395822584378</v>
      </c>
      <c r="Y296" s="19">
        <f t="shared" si="32"/>
        <v>-0.49874188143490644</v>
      </c>
    </row>
    <row r="297" spans="1:25" x14ac:dyDescent="0.2">
      <c r="A297" s="22">
        <v>527</v>
      </c>
      <c r="B297" s="12" t="s">
        <v>566</v>
      </c>
      <c r="C297" s="12" t="s">
        <v>73</v>
      </c>
      <c r="D297" s="12">
        <v>800026042</v>
      </c>
      <c r="E297" s="12" t="s">
        <v>74</v>
      </c>
      <c r="F297" s="12" t="s">
        <v>594</v>
      </c>
      <c r="G297" s="12" t="s">
        <v>102</v>
      </c>
      <c r="H297" s="12" t="s">
        <v>87</v>
      </c>
      <c r="I297" s="12" t="s">
        <v>595</v>
      </c>
      <c r="J297" s="12" t="s">
        <v>89</v>
      </c>
      <c r="K297" s="12" t="s">
        <v>116</v>
      </c>
      <c r="L297" s="12" t="s">
        <v>81</v>
      </c>
      <c r="M297" s="12">
        <v>4145205</v>
      </c>
      <c r="N297" s="12">
        <v>5061862</v>
      </c>
      <c r="O297" s="17">
        <v>1552169</v>
      </c>
      <c r="P297" s="17">
        <v>1552169</v>
      </c>
      <c r="Q297" s="17">
        <v>3509693</v>
      </c>
      <c r="R297" s="19">
        <v>-203143</v>
      </c>
      <c r="S297" s="19"/>
      <c r="T297" s="17">
        <f t="shared" si="33"/>
        <v>2.6705887052247532</v>
      </c>
      <c r="U297" s="17">
        <f t="shared" si="30"/>
        <v>0.30663992815292079</v>
      </c>
      <c r="V297" s="17"/>
      <c r="W297" s="17">
        <v>13148858</v>
      </c>
      <c r="X297" s="17">
        <f t="shared" si="31"/>
        <v>-5.7880561063318077E-2</v>
      </c>
      <c r="Y297" s="19">
        <f t="shared" si="32"/>
        <v>-4.0132069977411478E-2</v>
      </c>
    </row>
    <row r="298" spans="1:25" x14ac:dyDescent="0.2">
      <c r="A298" s="22">
        <v>559</v>
      </c>
      <c r="B298" s="12" t="s">
        <v>566</v>
      </c>
      <c r="C298" s="12" t="s">
        <v>73</v>
      </c>
      <c r="D298" s="12">
        <v>800027072</v>
      </c>
      <c r="E298" s="12" t="s">
        <v>74</v>
      </c>
      <c r="F298" s="12" t="s">
        <v>596</v>
      </c>
      <c r="G298" s="12" t="s">
        <v>102</v>
      </c>
      <c r="H298" s="12" t="s">
        <v>87</v>
      </c>
      <c r="I298" s="12" t="s">
        <v>597</v>
      </c>
      <c r="J298" s="12" t="s">
        <v>79</v>
      </c>
      <c r="K298" s="12" t="s">
        <v>137</v>
      </c>
      <c r="L298" s="12" t="s">
        <v>81</v>
      </c>
      <c r="M298" s="12">
        <v>4905176</v>
      </c>
      <c r="N298" s="12">
        <v>6090562</v>
      </c>
      <c r="O298" s="17">
        <v>4034087</v>
      </c>
      <c r="P298" s="17">
        <v>4706272</v>
      </c>
      <c r="Q298" s="17">
        <v>1384290</v>
      </c>
      <c r="R298" s="19">
        <v>8450</v>
      </c>
      <c r="S298" s="19">
        <v>138402</v>
      </c>
      <c r="T298" s="17">
        <f t="shared" si="33"/>
        <v>1.2159321303680362</v>
      </c>
      <c r="U298" s="17">
        <f t="shared" si="30"/>
        <v>0.77271555564166328</v>
      </c>
      <c r="V298" s="17">
        <f t="shared" si="29"/>
        <v>6.1054031011112557E-2</v>
      </c>
      <c r="W298" s="17">
        <v>13148859</v>
      </c>
      <c r="X298" s="17">
        <f t="shared" si="31"/>
        <v>6.1042122676606778E-3</v>
      </c>
      <c r="Y298" s="19">
        <f t="shared" si="32"/>
        <v>1.3873924935005999E-3</v>
      </c>
    </row>
    <row r="299" spans="1:25" x14ac:dyDescent="0.2">
      <c r="A299" s="22">
        <v>573</v>
      </c>
      <c r="B299" s="12" t="s">
        <v>566</v>
      </c>
      <c r="C299" s="12" t="s">
        <v>73</v>
      </c>
      <c r="D299" s="12">
        <v>800027664</v>
      </c>
      <c r="E299" s="12" t="s">
        <v>74</v>
      </c>
      <c r="F299" s="12" t="s">
        <v>598</v>
      </c>
      <c r="G299" s="12" t="s">
        <v>76</v>
      </c>
      <c r="H299" s="12" t="s">
        <v>87</v>
      </c>
      <c r="I299" s="12" t="s">
        <v>599</v>
      </c>
      <c r="J299" s="12" t="s">
        <v>85</v>
      </c>
      <c r="K299" s="12" t="s">
        <v>85</v>
      </c>
      <c r="L299" s="12" t="s">
        <v>81</v>
      </c>
      <c r="M299" s="12">
        <v>7417551</v>
      </c>
      <c r="N299" s="12">
        <v>7727633</v>
      </c>
      <c r="O299" s="17">
        <v>1509404</v>
      </c>
      <c r="P299" s="17">
        <v>5627853</v>
      </c>
      <c r="Q299" s="17">
        <v>2099780</v>
      </c>
      <c r="R299" s="19">
        <v>422774</v>
      </c>
      <c r="S299" s="19">
        <v>146663</v>
      </c>
      <c r="T299" s="17">
        <f t="shared" si="33"/>
        <v>4.914225084867935</v>
      </c>
      <c r="U299" s="17">
        <f t="shared" si="30"/>
        <v>0.72827643341758075</v>
      </c>
      <c r="V299" s="17">
        <f t="shared" si="29"/>
        <v>2.8826220655516388</v>
      </c>
      <c r="W299" s="17">
        <v>13148860</v>
      </c>
      <c r="X299" s="17">
        <f t="shared" si="31"/>
        <v>0.20134204535713265</v>
      </c>
      <c r="Y299" s="19">
        <f t="shared" si="32"/>
        <v>5.4709378667439308E-2</v>
      </c>
    </row>
    <row r="300" spans="1:25" x14ac:dyDescent="0.2">
      <c r="A300" s="22">
        <v>635</v>
      </c>
      <c r="B300" s="12" t="s">
        <v>566</v>
      </c>
      <c r="C300" s="12" t="s">
        <v>73</v>
      </c>
      <c r="D300" s="12">
        <v>800031439</v>
      </c>
      <c r="E300" s="12" t="s">
        <v>74</v>
      </c>
      <c r="F300" s="12" t="s">
        <v>600</v>
      </c>
      <c r="G300" s="12" t="s">
        <v>102</v>
      </c>
      <c r="H300" s="12" t="s">
        <v>87</v>
      </c>
      <c r="I300" s="12" t="s">
        <v>601</v>
      </c>
      <c r="J300" s="12" t="s">
        <v>148</v>
      </c>
      <c r="K300" s="12" t="s">
        <v>149</v>
      </c>
      <c r="L300" s="12" t="s">
        <v>81</v>
      </c>
      <c r="M300" s="12">
        <v>6735879</v>
      </c>
      <c r="N300" s="12">
        <v>8504238</v>
      </c>
      <c r="O300" s="17">
        <v>1980044</v>
      </c>
      <c r="P300" s="17">
        <v>2662346</v>
      </c>
      <c r="Q300" s="17">
        <v>5841892</v>
      </c>
      <c r="R300" s="19">
        <v>1027440</v>
      </c>
      <c r="S300" s="19">
        <v>145137</v>
      </c>
      <c r="T300" s="17">
        <f t="shared" si="33"/>
        <v>3.4018834934981244</v>
      </c>
      <c r="U300" s="17">
        <f t="shared" si="30"/>
        <v>0.31306108789523529</v>
      </c>
      <c r="V300" s="17">
        <f t="shared" si="29"/>
        <v>7.0791045701647413</v>
      </c>
      <c r="W300" s="17">
        <v>13148861</v>
      </c>
      <c r="X300" s="17">
        <f t="shared" si="31"/>
        <v>0.17587452832061942</v>
      </c>
      <c r="Y300" s="19">
        <f t="shared" si="32"/>
        <v>0.12081505715150494</v>
      </c>
    </row>
    <row r="301" spans="1:25" x14ac:dyDescent="0.2">
      <c r="A301" s="22">
        <v>685</v>
      </c>
      <c r="B301" s="12" t="s">
        <v>566</v>
      </c>
      <c r="C301" s="12" t="s">
        <v>73</v>
      </c>
      <c r="D301" s="12">
        <v>800033981</v>
      </c>
      <c r="E301" s="12" t="s">
        <v>74</v>
      </c>
      <c r="F301" s="12" t="s">
        <v>602</v>
      </c>
      <c r="G301" s="12" t="s">
        <v>102</v>
      </c>
      <c r="H301" s="12" t="s">
        <v>77</v>
      </c>
      <c r="I301" s="12" t="s">
        <v>603</v>
      </c>
      <c r="J301" s="12" t="s">
        <v>133</v>
      </c>
      <c r="K301" s="12" t="s">
        <v>134</v>
      </c>
      <c r="L301" s="12" t="s">
        <v>81</v>
      </c>
      <c r="M301" s="12">
        <v>9999304</v>
      </c>
      <c r="N301" s="12">
        <v>10860660</v>
      </c>
      <c r="O301" s="17">
        <v>8199606</v>
      </c>
      <c r="P301" s="17">
        <v>10139078</v>
      </c>
      <c r="Q301" s="17">
        <v>721582</v>
      </c>
      <c r="R301" s="19">
        <v>-287260</v>
      </c>
      <c r="S301" s="19">
        <v>437752</v>
      </c>
      <c r="T301" s="17">
        <f t="shared" si="33"/>
        <v>1.2194859118840589</v>
      </c>
      <c r="U301" s="17">
        <f t="shared" si="30"/>
        <v>0.93356002305568908</v>
      </c>
      <c r="V301" s="17">
        <f t="shared" si="29"/>
        <v>-0.65621630512253515</v>
      </c>
      <c r="W301" s="17">
        <v>13148862</v>
      </c>
      <c r="X301" s="17">
        <f t="shared" si="31"/>
        <v>-0.39809751351890704</v>
      </c>
      <c r="Y301" s="19">
        <f t="shared" si="32"/>
        <v>-2.6449589619783696E-2</v>
      </c>
    </row>
    <row r="302" spans="1:25" x14ac:dyDescent="0.2">
      <c r="A302" s="22">
        <v>709</v>
      </c>
      <c r="B302" s="12" t="s">
        <v>566</v>
      </c>
      <c r="C302" s="12" t="s">
        <v>73</v>
      </c>
      <c r="D302" s="12">
        <v>800035660</v>
      </c>
      <c r="E302" s="12" t="s">
        <v>74</v>
      </c>
      <c r="F302" s="12" t="s">
        <v>604</v>
      </c>
      <c r="G302" s="12" t="s">
        <v>83</v>
      </c>
      <c r="H302" s="12" t="s">
        <v>77</v>
      </c>
      <c r="I302" s="12" t="s">
        <v>605</v>
      </c>
      <c r="J302" s="12" t="s">
        <v>85</v>
      </c>
      <c r="K302" s="12" t="s">
        <v>85</v>
      </c>
      <c r="L302" s="12" t="s">
        <v>81</v>
      </c>
      <c r="M302" s="12">
        <v>3302845</v>
      </c>
      <c r="N302" s="12">
        <v>13699885</v>
      </c>
      <c r="O302" s="17">
        <v>2158150</v>
      </c>
      <c r="P302" s="17">
        <v>2158150</v>
      </c>
      <c r="Q302" s="17">
        <v>11541735</v>
      </c>
      <c r="R302" s="19">
        <v>659957</v>
      </c>
      <c r="S302" s="19">
        <v>41257</v>
      </c>
      <c r="T302" s="17">
        <f t="shared" si="33"/>
        <v>1.5304056715242222</v>
      </c>
      <c r="U302" s="17">
        <f t="shared" si="30"/>
        <v>0.15753051941676882</v>
      </c>
      <c r="V302" s="17">
        <f t="shared" si="29"/>
        <v>15.996243061783455</v>
      </c>
      <c r="W302" s="17">
        <v>13148863</v>
      </c>
      <c r="X302" s="17">
        <f t="shared" si="31"/>
        <v>5.7180051352764556E-2</v>
      </c>
      <c r="Y302" s="19">
        <f t="shared" si="32"/>
        <v>4.8172448162886038E-2</v>
      </c>
    </row>
    <row r="303" spans="1:25" x14ac:dyDescent="0.2">
      <c r="A303" s="22">
        <v>735</v>
      </c>
      <c r="B303" s="12" t="s">
        <v>566</v>
      </c>
      <c r="C303" s="12" t="s">
        <v>73</v>
      </c>
      <c r="D303" s="12">
        <v>800037267</v>
      </c>
      <c r="E303" s="12" t="s">
        <v>74</v>
      </c>
      <c r="F303" s="12" t="s">
        <v>606</v>
      </c>
      <c r="G303" s="12" t="s">
        <v>76</v>
      </c>
      <c r="H303" s="12" t="s">
        <v>77</v>
      </c>
      <c r="I303" s="12" t="s">
        <v>607</v>
      </c>
      <c r="J303" s="12" t="s">
        <v>85</v>
      </c>
      <c r="K303" s="12" t="s">
        <v>85</v>
      </c>
      <c r="L303" s="12" t="s">
        <v>81</v>
      </c>
      <c r="M303" s="12">
        <v>597414</v>
      </c>
      <c r="N303" s="12">
        <v>597414</v>
      </c>
      <c r="O303" s="17">
        <v>354910</v>
      </c>
      <c r="P303" s="17">
        <v>354910</v>
      </c>
      <c r="Q303" s="17">
        <v>242504</v>
      </c>
      <c r="R303" s="19">
        <v>123008</v>
      </c>
      <c r="S303" s="19"/>
      <c r="T303" s="17">
        <f t="shared" si="33"/>
        <v>1.6832830858527514</v>
      </c>
      <c r="U303" s="17">
        <f t="shared" si="30"/>
        <v>0.5940771391363443</v>
      </c>
      <c r="V303" s="17"/>
      <c r="W303" s="17">
        <v>13148864</v>
      </c>
      <c r="X303" s="17">
        <f t="shared" si="31"/>
        <v>0.50724111767228586</v>
      </c>
      <c r="Y303" s="19">
        <f t="shared" si="32"/>
        <v>0.20590076563321247</v>
      </c>
    </row>
    <row r="304" spans="1:25" x14ac:dyDescent="0.2">
      <c r="A304" s="22">
        <v>755</v>
      </c>
      <c r="B304" s="12" t="s">
        <v>566</v>
      </c>
      <c r="C304" s="12" t="s">
        <v>73</v>
      </c>
      <c r="D304" s="12">
        <v>800038389</v>
      </c>
      <c r="E304" s="12" t="s">
        <v>74</v>
      </c>
      <c r="F304" s="12" t="s">
        <v>608</v>
      </c>
      <c r="G304" s="12" t="s">
        <v>76</v>
      </c>
      <c r="H304" s="12" t="s">
        <v>87</v>
      </c>
      <c r="I304" s="12" t="s">
        <v>609</v>
      </c>
      <c r="J304" s="12" t="s">
        <v>309</v>
      </c>
      <c r="K304" s="12" t="s">
        <v>310</v>
      </c>
      <c r="L304" s="12" t="s">
        <v>81</v>
      </c>
      <c r="M304" s="12">
        <v>25645658</v>
      </c>
      <c r="N304" s="12">
        <v>28446471</v>
      </c>
      <c r="O304" s="17">
        <v>12720778</v>
      </c>
      <c r="P304" s="17">
        <v>15307208</v>
      </c>
      <c r="Q304" s="17">
        <v>13139263</v>
      </c>
      <c r="R304" s="19">
        <v>9665282</v>
      </c>
      <c r="S304" s="19">
        <v>657097</v>
      </c>
      <c r="T304" s="17">
        <f t="shared" si="33"/>
        <v>2.0160447733621325</v>
      </c>
      <c r="U304" s="17">
        <f t="shared" si="30"/>
        <v>0.53810569332132618</v>
      </c>
      <c r="V304" s="17">
        <f t="shared" ref="V304:V364" si="34">R304/S304</f>
        <v>14.709064262962698</v>
      </c>
      <c r="W304" s="17">
        <v>13148865</v>
      </c>
      <c r="X304" s="17">
        <f t="shared" si="31"/>
        <v>0.73560305475276655</v>
      </c>
      <c r="Y304" s="19">
        <f t="shared" si="32"/>
        <v>0.3397708629657436</v>
      </c>
    </row>
    <row r="305" spans="1:25" x14ac:dyDescent="0.2">
      <c r="A305" s="22">
        <v>843</v>
      </c>
      <c r="B305" s="12" t="s">
        <v>566</v>
      </c>
      <c r="C305" s="12" t="s">
        <v>73</v>
      </c>
      <c r="D305" s="12">
        <v>800044335</v>
      </c>
      <c r="E305" s="12" t="s">
        <v>74</v>
      </c>
      <c r="F305" s="12" t="s">
        <v>610</v>
      </c>
      <c r="G305" s="12" t="s">
        <v>76</v>
      </c>
      <c r="H305" s="12" t="s">
        <v>103</v>
      </c>
      <c r="I305" s="12" t="s">
        <v>611</v>
      </c>
      <c r="J305" s="12" t="s">
        <v>97</v>
      </c>
      <c r="K305" s="12" t="s">
        <v>128</v>
      </c>
      <c r="L305" s="12" t="s">
        <v>81</v>
      </c>
      <c r="M305" s="12">
        <v>21784296</v>
      </c>
      <c r="N305" s="12">
        <v>25974465</v>
      </c>
      <c r="O305" s="17">
        <v>7744315</v>
      </c>
      <c r="P305" s="17">
        <v>7744315</v>
      </c>
      <c r="Q305" s="17">
        <v>18230150</v>
      </c>
      <c r="R305" s="19">
        <v>5269858</v>
      </c>
      <c r="S305" s="19"/>
      <c r="T305" s="17">
        <f t="shared" si="33"/>
        <v>2.8129403310686611</v>
      </c>
      <c r="U305" s="17">
        <f t="shared" si="30"/>
        <v>0.29815108800123508</v>
      </c>
      <c r="V305" s="17"/>
      <c r="W305" s="17">
        <v>13148866</v>
      </c>
      <c r="X305" s="17">
        <f t="shared" si="31"/>
        <v>0.28907375967833504</v>
      </c>
      <c r="Y305" s="19">
        <f t="shared" si="32"/>
        <v>0.20288610371763191</v>
      </c>
    </row>
    <row r="306" spans="1:25" x14ac:dyDescent="0.2">
      <c r="A306" s="22">
        <v>903</v>
      </c>
      <c r="B306" s="12" t="s">
        <v>566</v>
      </c>
      <c r="C306" s="12" t="s">
        <v>73</v>
      </c>
      <c r="D306" s="12">
        <v>800047278</v>
      </c>
      <c r="E306" s="12" t="s">
        <v>74</v>
      </c>
      <c r="F306" s="12" t="s">
        <v>612</v>
      </c>
      <c r="G306" s="12" t="s">
        <v>76</v>
      </c>
      <c r="H306" s="12" t="s">
        <v>87</v>
      </c>
      <c r="I306" s="12" t="s">
        <v>613</v>
      </c>
      <c r="J306" s="12" t="s">
        <v>79</v>
      </c>
      <c r="K306" s="12" t="s">
        <v>137</v>
      </c>
      <c r="L306" s="12" t="s">
        <v>81</v>
      </c>
      <c r="M306" s="12">
        <v>924879</v>
      </c>
      <c r="N306" s="12">
        <v>968211</v>
      </c>
      <c r="O306" s="17">
        <v>659338</v>
      </c>
      <c r="P306" s="17">
        <v>659338</v>
      </c>
      <c r="Q306" s="17">
        <v>308873</v>
      </c>
      <c r="R306" s="19">
        <v>11849</v>
      </c>
      <c r="S306" s="19"/>
      <c r="T306" s="17">
        <f t="shared" si="33"/>
        <v>1.402738807713191</v>
      </c>
      <c r="U306" s="17">
        <f t="shared" si="30"/>
        <v>0.68098585948723989</v>
      </c>
      <c r="V306" s="17"/>
      <c r="W306" s="17">
        <v>13148867</v>
      </c>
      <c r="X306" s="17">
        <f t="shared" si="31"/>
        <v>3.8362045241895536E-2</v>
      </c>
      <c r="Y306" s="19">
        <f t="shared" si="32"/>
        <v>1.2238034891154924E-2</v>
      </c>
    </row>
    <row r="307" spans="1:25" x14ac:dyDescent="0.2">
      <c r="A307" s="22">
        <v>923</v>
      </c>
      <c r="B307" s="12" t="s">
        <v>566</v>
      </c>
      <c r="C307" s="12" t="s">
        <v>73</v>
      </c>
      <c r="D307" s="12">
        <v>800048014</v>
      </c>
      <c r="E307" s="12" t="s">
        <v>74</v>
      </c>
      <c r="F307" s="12" t="s">
        <v>614</v>
      </c>
      <c r="G307" s="12" t="s">
        <v>102</v>
      </c>
      <c r="H307" s="12" t="s">
        <v>77</v>
      </c>
      <c r="I307" s="12" t="s">
        <v>615</v>
      </c>
      <c r="J307" s="12" t="s">
        <v>85</v>
      </c>
      <c r="K307" s="12" t="s">
        <v>85</v>
      </c>
      <c r="L307" s="12" t="s">
        <v>81</v>
      </c>
      <c r="M307" s="12">
        <v>6339848</v>
      </c>
      <c r="N307" s="12">
        <v>6416848</v>
      </c>
      <c r="O307" s="17">
        <v>1044678</v>
      </c>
      <c r="P307" s="17">
        <v>1044678</v>
      </c>
      <c r="Q307" s="17">
        <v>5372170</v>
      </c>
      <c r="R307" s="19">
        <v>354083</v>
      </c>
      <c r="S307" s="19"/>
      <c r="T307" s="17">
        <f t="shared" si="33"/>
        <v>6.0687101671519841</v>
      </c>
      <c r="U307" s="17">
        <f t="shared" si="30"/>
        <v>0.16280236028654566</v>
      </c>
      <c r="V307" s="17"/>
      <c r="W307" s="17">
        <v>13148868</v>
      </c>
      <c r="X307" s="17">
        <f t="shared" si="31"/>
        <v>6.5910609679142695E-2</v>
      </c>
      <c r="Y307" s="19">
        <f t="shared" si="32"/>
        <v>5.5180206855453016E-2</v>
      </c>
    </row>
    <row r="308" spans="1:25" x14ac:dyDescent="0.2">
      <c r="A308" s="22">
        <v>969</v>
      </c>
      <c r="B308" s="12" t="s">
        <v>566</v>
      </c>
      <c r="C308" s="12" t="s">
        <v>73</v>
      </c>
      <c r="D308" s="12">
        <v>800050644</v>
      </c>
      <c r="E308" s="12" t="s">
        <v>74</v>
      </c>
      <c r="F308" s="12" t="s">
        <v>616</v>
      </c>
      <c r="G308" s="12" t="s">
        <v>76</v>
      </c>
      <c r="H308" s="12" t="s">
        <v>77</v>
      </c>
      <c r="I308" s="12" t="s">
        <v>617</v>
      </c>
      <c r="J308" s="12" t="s">
        <v>85</v>
      </c>
      <c r="K308" s="12" t="s">
        <v>85</v>
      </c>
      <c r="L308" s="12" t="s">
        <v>81</v>
      </c>
      <c r="M308" s="12">
        <v>2641022</v>
      </c>
      <c r="N308" s="12">
        <v>3051202</v>
      </c>
      <c r="O308" s="17">
        <v>1062433</v>
      </c>
      <c r="P308" s="17">
        <v>1821819</v>
      </c>
      <c r="Q308" s="17">
        <v>1229383</v>
      </c>
      <c r="R308" s="19">
        <v>229351</v>
      </c>
      <c r="S308" s="19"/>
      <c r="T308" s="17">
        <f t="shared" si="33"/>
        <v>2.4858245178754803</v>
      </c>
      <c r="U308" s="17">
        <f t="shared" si="30"/>
        <v>0.59708239572470123</v>
      </c>
      <c r="V308" s="17"/>
      <c r="W308" s="17">
        <v>13148869</v>
      </c>
      <c r="X308" s="17">
        <f t="shared" si="31"/>
        <v>0.18655780989325541</v>
      </c>
      <c r="Y308" s="19">
        <f t="shared" si="32"/>
        <v>7.5167425821037082E-2</v>
      </c>
    </row>
    <row r="309" spans="1:25" x14ac:dyDescent="0.2">
      <c r="A309" s="22">
        <v>1011</v>
      </c>
      <c r="B309" s="12" t="s">
        <v>566</v>
      </c>
      <c r="C309" s="12" t="s">
        <v>73</v>
      </c>
      <c r="D309" s="12">
        <v>800052534</v>
      </c>
      <c r="E309" s="12" t="s">
        <v>74</v>
      </c>
      <c r="F309" s="12" t="s">
        <v>618</v>
      </c>
      <c r="G309" s="12" t="s">
        <v>102</v>
      </c>
      <c r="H309" s="12" t="s">
        <v>87</v>
      </c>
      <c r="I309" s="12" t="s">
        <v>619</v>
      </c>
      <c r="J309" s="12" t="s">
        <v>85</v>
      </c>
      <c r="K309" s="12" t="s">
        <v>85</v>
      </c>
      <c r="L309" s="12" t="s">
        <v>81</v>
      </c>
      <c r="M309" s="12">
        <v>119797063</v>
      </c>
      <c r="N309" s="12">
        <v>122059053</v>
      </c>
      <c r="O309" s="17">
        <v>79769566</v>
      </c>
      <c r="P309" s="17">
        <v>79769566</v>
      </c>
      <c r="Q309" s="17">
        <v>42289487</v>
      </c>
      <c r="R309" s="19">
        <v>15766784</v>
      </c>
      <c r="S309" s="19">
        <v>3298749</v>
      </c>
      <c r="T309" s="17">
        <f t="shared" si="33"/>
        <v>1.5017890783058792</v>
      </c>
      <c r="U309" s="17">
        <f t="shared" si="30"/>
        <v>0.65353256509371738</v>
      </c>
      <c r="V309" s="17">
        <f t="shared" si="34"/>
        <v>4.7796252458128823</v>
      </c>
      <c r="W309" s="17">
        <v>13148870</v>
      </c>
      <c r="X309" s="17">
        <f t="shared" si="31"/>
        <v>0.37282987140515561</v>
      </c>
      <c r="Y309" s="19">
        <f t="shared" si="32"/>
        <v>0.12917340920218348</v>
      </c>
    </row>
    <row r="310" spans="1:25" x14ac:dyDescent="0.2">
      <c r="A310" s="22">
        <v>1021</v>
      </c>
      <c r="B310" s="12" t="s">
        <v>566</v>
      </c>
      <c r="C310" s="12" t="s">
        <v>73</v>
      </c>
      <c r="D310" s="12">
        <v>800053310</v>
      </c>
      <c r="E310" s="12" t="s">
        <v>74</v>
      </c>
      <c r="F310" s="12" t="s">
        <v>620</v>
      </c>
      <c r="G310" s="12" t="s">
        <v>76</v>
      </c>
      <c r="H310" s="12" t="s">
        <v>103</v>
      </c>
      <c r="I310" s="12" t="s">
        <v>621</v>
      </c>
      <c r="J310" s="12" t="s">
        <v>97</v>
      </c>
      <c r="K310" s="12" t="s">
        <v>208</v>
      </c>
      <c r="L310" s="12" t="s">
        <v>81</v>
      </c>
      <c r="M310" s="12">
        <v>9273846</v>
      </c>
      <c r="N310" s="12">
        <v>10452046</v>
      </c>
      <c r="O310" s="17">
        <v>1974114</v>
      </c>
      <c r="P310" s="17">
        <v>1975756</v>
      </c>
      <c r="Q310" s="17">
        <v>8476290</v>
      </c>
      <c r="R310" s="19">
        <v>775951</v>
      </c>
      <c r="S310" s="19"/>
      <c r="T310" s="17">
        <f t="shared" si="33"/>
        <v>4.6977256632595683</v>
      </c>
      <c r="U310" s="17">
        <f t="shared" si="30"/>
        <v>0.18903054961679272</v>
      </c>
      <c r="V310" s="17"/>
      <c r="W310" s="17">
        <v>13148871</v>
      </c>
      <c r="X310" s="17">
        <f t="shared" si="31"/>
        <v>9.1543706031766259E-2</v>
      </c>
      <c r="Y310" s="19">
        <f t="shared" si="32"/>
        <v>7.4239148966623383E-2</v>
      </c>
    </row>
    <row r="311" spans="1:25" x14ac:dyDescent="0.2">
      <c r="A311" s="22">
        <v>1155</v>
      </c>
      <c r="B311" s="12" t="s">
        <v>566</v>
      </c>
      <c r="C311" s="12" t="s">
        <v>73</v>
      </c>
      <c r="D311" s="12">
        <v>800061512</v>
      </c>
      <c r="E311" s="12" t="s">
        <v>74</v>
      </c>
      <c r="F311" s="12" t="s">
        <v>622</v>
      </c>
      <c r="G311" s="12" t="s">
        <v>102</v>
      </c>
      <c r="H311" s="12" t="s">
        <v>87</v>
      </c>
      <c r="I311" s="12" t="s">
        <v>623</v>
      </c>
      <c r="J311" s="12" t="s">
        <v>97</v>
      </c>
      <c r="K311" s="12" t="s">
        <v>233</v>
      </c>
      <c r="L311" s="12" t="s">
        <v>81</v>
      </c>
      <c r="M311" s="12">
        <v>12076381</v>
      </c>
      <c r="N311" s="12">
        <v>22116675</v>
      </c>
      <c r="O311" s="17">
        <v>2950234</v>
      </c>
      <c r="P311" s="17">
        <v>5862084</v>
      </c>
      <c r="Q311" s="17">
        <v>16254591</v>
      </c>
      <c r="R311" s="19">
        <v>4139709</v>
      </c>
      <c r="S311" s="19"/>
      <c r="T311" s="17">
        <f t="shared" si="33"/>
        <v>4.0933637806357055</v>
      </c>
      <c r="U311" s="17">
        <f t="shared" si="30"/>
        <v>0.26505268083923106</v>
      </c>
      <c r="V311" s="17"/>
      <c r="W311" s="17">
        <v>13148872</v>
      </c>
      <c r="X311" s="17">
        <f t="shared" si="31"/>
        <v>0.2546793702776034</v>
      </c>
      <c r="Y311" s="19">
        <f t="shared" si="32"/>
        <v>0.18717592043107745</v>
      </c>
    </row>
    <row r="312" spans="1:25" x14ac:dyDescent="0.2">
      <c r="A312" s="22">
        <v>1195</v>
      </c>
      <c r="B312" s="12" t="s">
        <v>566</v>
      </c>
      <c r="C312" s="12" t="s">
        <v>73</v>
      </c>
      <c r="D312" s="12">
        <v>800064192</v>
      </c>
      <c r="E312" s="12" t="s">
        <v>74</v>
      </c>
      <c r="F312" s="12" t="s">
        <v>624</v>
      </c>
      <c r="G312" s="12" t="s">
        <v>102</v>
      </c>
      <c r="H312" s="12" t="s">
        <v>87</v>
      </c>
      <c r="I312" s="12" t="s">
        <v>625</v>
      </c>
      <c r="J312" s="12" t="s">
        <v>85</v>
      </c>
      <c r="K312" s="12" t="s">
        <v>85</v>
      </c>
      <c r="L312" s="12" t="s">
        <v>81</v>
      </c>
      <c r="M312" s="12">
        <v>3742282</v>
      </c>
      <c r="N312" s="12">
        <v>3839991</v>
      </c>
      <c r="O312" s="17">
        <v>753975</v>
      </c>
      <c r="P312" s="17">
        <v>770155</v>
      </c>
      <c r="Q312" s="17">
        <v>3069836</v>
      </c>
      <c r="R312" s="19">
        <v>1716541</v>
      </c>
      <c r="S312" s="19">
        <v>324946</v>
      </c>
      <c r="T312" s="17">
        <f t="shared" si="33"/>
        <v>4.9634032958652474</v>
      </c>
      <c r="U312" s="17">
        <f t="shared" si="30"/>
        <v>0.20056166798307601</v>
      </c>
      <c r="V312" s="17">
        <f t="shared" si="34"/>
        <v>5.2825423301102337</v>
      </c>
      <c r="W312" s="17">
        <v>13148873</v>
      </c>
      <c r="X312" s="17">
        <f t="shared" si="31"/>
        <v>0.5591637468581383</v>
      </c>
      <c r="Y312" s="19">
        <f t="shared" si="32"/>
        <v>0.44701693311260365</v>
      </c>
    </row>
    <row r="313" spans="1:25" x14ac:dyDescent="0.2">
      <c r="A313" s="22">
        <v>1223</v>
      </c>
      <c r="B313" s="12" t="s">
        <v>566</v>
      </c>
      <c r="C313" s="12" t="s">
        <v>73</v>
      </c>
      <c r="D313" s="12">
        <v>800065887</v>
      </c>
      <c r="E313" s="12" t="s">
        <v>74</v>
      </c>
      <c r="F313" s="12" t="s">
        <v>626</v>
      </c>
      <c r="G313" s="12" t="s">
        <v>76</v>
      </c>
      <c r="H313" s="12" t="s">
        <v>87</v>
      </c>
      <c r="I313" s="12" t="s">
        <v>627</v>
      </c>
      <c r="J313" s="12" t="s">
        <v>85</v>
      </c>
      <c r="K313" s="12" t="s">
        <v>85</v>
      </c>
      <c r="L313" s="12" t="s">
        <v>81</v>
      </c>
      <c r="M313" s="12">
        <v>33456121</v>
      </c>
      <c r="N313" s="12">
        <v>46033641</v>
      </c>
      <c r="O313" s="17">
        <v>33980172</v>
      </c>
      <c r="P313" s="17">
        <v>39699056</v>
      </c>
      <c r="Q313" s="17">
        <v>6334585</v>
      </c>
      <c r="R313" s="19">
        <v>991415</v>
      </c>
      <c r="S313" s="19">
        <v>4565568</v>
      </c>
      <c r="T313" s="17">
        <f t="shared" si="33"/>
        <v>0.98457774139577636</v>
      </c>
      <c r="U313" s="17">
        <f t="shared" si="30"/>
        <v>0.86239226656001422</v>
      </c>
      <c r="V313" s="17">
        <f t="shared" si="34"/>
        <v>0.21715041808598623</v>
      </c>
      <c r="W313" s="17">
        <v>13148874</v>
      </c>
      <c r="X313" s="17">
        <f t="shared" si="31"/>
        <v>0.15650827954791041</v>
      </c>
      <c r="Y313" s="19">
        <f t="shared" si="32"/>
        <v>2.1536749613179629E-2</v>
      </c>
    </row>
    <row r="314" spans="1:25" x14ac:dyDescent="0.2">
      <c r="A314" s="22">
        <v>1309</v>
      </c>
      <c r="B314" s="12" t="s">
        <v>566</v>
      </c>
      <c r="C314" s="12" t="s">
        <v>73</v>
      </c>
      <c r="D314" s="12">
        <v>800070074</v>
      </c>
      <c r="E314" s="12" t="s">
        <v>74</v>
      </c>
      <c r="F314" s="12" t="s">
        <v>628</v>
      </c>
      <c r="G314" s="12" t="s">
        <v>92</v>
      </c>
      <c r="H314" s="12" t="s">
        <v>77</v>
      </c>
      <c r="I314" s="12" t="s">
        <v>629</v>
      </c>
      <c r="J314" s="12" t="s">
        <v>85</v>
      </c>
      <c r="K314" s="12" t="s">
        <v>85</v>
      </c>
      <c r="L314" s="12" t="s">
        <v>81</v>
      </c>
      <c r="M314" s="12">
        <v>2052888</v>
      </c>
      <c r="N314" s="12">
        <v>3200496</v>
      </c>
      <c r="O314" s="17">
        <v>815647</v>
      </c>
      <c r="P314" s="17">
        <v>1140811</v>
      </c>
      <c r="Q314" s="17">
        <v>2059685</v>
      </c>
      <c r="R314" s="19">
        <v>76155</v>
      </c>
      <c r="S314" s="19">
        <v>73124</v>
      </c>
      <c r="T314" s="17">
        <f t="shared" si="33"/>
        <v>2.5168829162615691</v>
      </c>
      <c r="U314" s="17">
        <f t="shared" si="30"/>
        <v>0.35644818803085521</v>
      </c>
      <c r="V314" s="17">
        <f t="shared" si="34"/>
        <v>1.0414501394890869</v>
      </c>
      <c r="W314" s="17">
        <v>13148875</v>
      </c>
      <c r="X314" s="17">
        <f t="shared" si="31"/>
        <v>3.6974100408557621E-2</v>
      </c>
      <c r="Y314" s="19">
        <f t="shared" si="32"/>
        <v>2.3794749313856351E-2</v>
      </c>
    </row>
    <row r="315" spans="1:25" x14ac:dyDescent="0.2">
      <c r="A315" s="22">
        <v>1439</v>
      </c>
      <c r="B315" s="12" t="s">
        <v>566</v>
      </c>
      <c r="C315" s="12" t="s">
        <v>73</v>
      </c>
      <c r="D315" s="12">
        <v>800078640</v>
      </c>
      <c r="E315" s="12" t="s">
        <v>74</v>
      </c>
      <c r="F315" s="12" t="s">
        <v>630</v>
      </c>
      <c r="G315" s="12" t="s">
        <v>92</v>
      </c>
      <c r="H315" s="12" t="s">
        <v>103</v>
      </c>
      <c r="I315" s="12" t="s">
        <v>631</v>
      </c>
      <c r="J315" s="12" t="s">
        <v>632</v>
      </c>
      <c r="K315" s="12" t="s">
        <v>633</v>
      </c>
      <c r="L315" s="12" t="s">
        <v>81</v>
      </c>
      <c r="M315" s="12">
        <v>16402266</v>
      </c>
      <c r="N315" s="12">
        <v>22964436</v>
      </c>
      <c r="O315" s="17">
        <v>3208994</v>
      </c>
      <c r="P315" s="17">
        <v>3579526</v>
      </c>
      <c r="Q315" s="17">
        <v>19384910</v>
      </c>
      <c r="R315" s="19">
        <v>6637162</v>
      </c>
      <c r="S315" s="19">
        <v>0</v>
      </c>
      <c r="T315" s="17">
        <f t="shared" si="33"/>
        <v>5.1113420592247909</v>
      </c>
      <c r="U315" s="17">
        <f t="shared" si="30"/>
        <v>0.15587258489605404</v>
      </c>
      <c r="V315" s="17"/>
      <c r="W315" s="17">
        <v>13148876</v>
      </c>
      <c r="X315" s="17">
        <f t="shared" si="31"/>
        <v>0.34238807402252575</v>
      </c>
      <c r="Y315" s="19">
        <f t="shared" si="32"/>
        <v>0.28901915988705318</v>
      </c>
    </row>
    <row r="316" spans="1:25" x14ac:dyDescent="0.2">
      <c r="A316" s="22">
        <v>1707</v>
      </c>
      <c r="B316" s="12" t="s">
        <v>566</v>
      </c>
      <c r="C316" s="12" t="s">
        <v>73</v>
      </c>
      <c r="D316" s="12">
        <v>800094742</v>
      </c>
      <c r="E316" s="12" t="s">
        <v>74</v>
      </c>
      <c r="F316" s="12" t="s">
        <v>634</v>
      </c>
      <c r="G316" s="12" t="s">
        <v>102</v>
      </c>
      <c r="H316" s="12" t="s">
        <v>103</v>
      </c>
      <c r="I316" s="12" t="s">
        <v>635</v>
      </c>
      <c r="J316" s="12" t="s">
        <v>636</v>
      </c>
      <c r="K316" s="12" t="s">
        <v>637</v>
      </c>
      <c r="L316" s="12" t="s">
        <v>81</v>
      </c>
      <c r="M316" s="12">
        <v>2736237</v>
      </c>
      <c r="N316" s="12">
        <v>3562782</v>
      </c>
      <c r="O316" s="17">
        <v>1223380</v>
      </c>
      <c r="P316" s="17">
        <v>1322572</v>
      </c>
      <c r="Q316" s="17">
        <v>2240210</v>
      </c>
      <c r="R316" s="19">
        <v>4604</v>
      </c>
      <c r="S316" s="19"/>
      <c r="T316" s="17">
        <f t="shared" si="33"/>
        <v>2.2366206738707515</v>
      </c>
      <c r="U316" s="17">
        <f t="shared" si="30"/>
        <v>0.37121889579547668</v>
      </c>
      <c r="V316" s="17"/>
      <c r="W316" s="17">
        <v>13148877</v>
      </c>
      <c r="X316" s="17">
        <f t="shared" si="31"/>
        <v>2.0551644711879688E-3</v>
      </c>
      <c r="Y316" s="19">
        <f t="shared" si="32"/>
        <v>1.2922485855154763E-3</v>
      </c>
    </row>
    <row r="317" spans="1:25" x14ac:dyDescent="0.2">
      <c r="A317" s="22">
        <v>1739</v>
      </c>
      <c r="B317" s="12" t="s">
        <v>566</v>
      </c>
      <c r="C317" s="12" t="s">
        <v>73</v>
      </c>
      <c r="D317" s="12">
        <v>800095628</v>
      </c>
      <c r="E317" s="12" t="s">
        <v>74</v>
      </c>
      <c r="F317" s="12" t="s">
        <v>638</v>
      </c>
      <c r="G317" s="12" t="s">
        <v>102</v>
      </c>
      <c r="H317" s="12" t="s">
        <v>87</v>
      </c>
      <c r="I317" s="12" t="s">
        <v>639</v>
      </c>
      <c r="J317" s="12" t="s">
        <v>89</v>
      </c>
      <c r="K317" s="12" t="s">
        <v>116</v>
      </c>
      <c r="L317" s="12" t="s">
        <v>81</v>
      </c>
      <c r="M317" s="12">
        <v>16017790</v>
      </c>
      <c r="N317" s="12">
        <v>18134784</v>
      </c>
      <c r="O317" s="17">
        <v>8790665</v>
      </c>
      <c r="P317" s="17">
        <v>11373179</v>
      </c>
      <c r="Q317" s="17">
        <v>6761605</v>
      </c>
      <c r="R317" s="19">
        <v>1097764</v>
      </c>
      <c r="S317" s="19">
        <v>953932</v>
      </c>
      <c r="T317" s="17">
        <f t="shared" si="33"/>
        <v>1.8221363230199308</v>
      </c>
      <c r="U317" s="17">
        <f t="shared" si="30"/>
        <v>0.62714719954756559</v>
      </c>
      <c r="V317" s="17">
        <f t="shared" si="34"/>
        <v>1.1507780428793666</v>
      </c>
      <c r="W317" s="17">
        <v>13148878</v>
      </c>
      <c r="X317" s="17">
        <f t="shared" si="31"/>
        <v>0.16235257753151802</v>
      </c>
      <c r="Y317" s="19">
        <f t="shared" si="32"/>
        <v>6.0533613193297475E-2</v>
      </c>
    </row>
    <row r="318" spans="1:25" x14ac:dyDescent="0.2">
      <c r="A318" s="22">
        <v>1799</v>
      </c>
      <c r="B318" s="12" t="s">
        <v>566</v>
      </c>
      <c r="C318" s="12" t="s">
        <v>73</v>
      </c>
      <c r="D318" s="12">
        <v>800099283</v>
      </c>
      <c r="E318" s="12" t="s">
        <v>74</v>
      </c>
      <c r="F318" s="12" t="s">
        <v>640</v>
      </c>
      <c r="G318" s="12" t="s">
        <v>102</v>
      </c>
      <c r="H318" s="12" t="s">
        <v>77</v>
      </c>
      <c r="I318" s="12" t="s">
        <v>641</v>
      </c>
      <c r="J318" s="12" t="s">
        <v>79</v>
      </c>
      <c r="K318" s="12" t="s">
        <v>137</v>
      </c>
      <c r="L318" s="12" t="s">
        <v>81</v>
      </c>
      <c r="M318" s="12">
        <v>11741649</v>
      </c>
      <c r="N318" s="12">
        <v>74707734</v>
      </c>
      <c r="O318" s="17">
        <v>349677</v>
      </c>
      <c r="P318" s="17">
        <v>53824494</v>
      </c>
      <c r="Q318" s="17">
        <v>20883240</v>
      </c>
      <c r="R318" s="19">
        <v>-47430</v>
      </c>
      <c r="S318" s="19">
        <v>1651</v>
      </c>
      <c r="T318" s="17">
        <f t="shared" si="33"/>
        <v>33.578556782402046</v>
      </c>
      <c r="U318" s="17">
        <f t="shared" si="30"/>
        <v>0.72046749537337063</v>
      </c>
      <c r="V318" s="17">
        <f t="shared" si="34"/>
        <v>-28.728043609933373</v>
      </c>
      <c r="W318" s="17">
        <v>13148879</v>
      </c>
      <c r="X318" s="17">
        <f t="shared" si="31"/>
        <v>-2.2711992966608628E-3</v>
      </c>
      <c r="Y318" s="19">
        <f t="shared" si="32"/>
        <v>-6.3487402790185011E-4</v>
      </c>
    </row>
    <row r="319" spans="1:25" x14ac:dyDescent="0.2">
      <c r="A319" s="22">
        <v>1803</v>
      </c>
      <c r="B319" s="12" t="s">
        <v>566</v>
      </c>
      <c r="C319" s="12" t="s">
        <v>73</v>
      </c>
      <c r="D319" s="12">
        <v>800099568</v>
      </c>
      <c r="E319" s="12" t="s">
        <v>74</v>
      </c>
      <c r="F319" s="12" t="s">
        <v>642</v>
      </c>
      <c r="G319" s="12" t="s">
        <v>102</v>
      </c>
      <c r="H319" s="12" t="s">
        <v>87</v>
      </c>
      <c r="I319" s="12" t="s">
        <v>643</v>
      </c>
      <c r="J319" s="12" t="s">
        <v>89</v>
      </c>
      <c r="K319" s="12" t="s">
        <v>116</v>
      </c>
      <c r="L319" s="12" t="s">
        <v>81</v>
      </c>
      <c r="M319" s="12">
        <v>24741909</v>
      </c>
      <c r="N319" s="12">
        <v>28507409</v>
      </c>
      <c r="O319" s="17">
        <v>14261732</v>
      </c>
      <c r="P319" s="17">
        <v>21729006</v>
      </c>
      <c r="Q319" s="17">
        <v>6778403</v>
      </c>
      <c r="R319" s="19">
        <v>1401096</v>
      </c>
      <c r="S319" s="19"/>
      <c r="T319" s="17">
        <f t="shared" si="33"/>
        <v>1.7348460201047109</v>
      </c>
      <c r="U319" s="17">
        <f t="shared" si="30"/>
        <v>0.76222311189347303</v>
      </c>
      <c r="V319" s="17"/>
      <c r="W319" s="17">
        <v>13148880</v>
      </c>
      <c r="X319" s="17">
        <f t="shared" si="31"/>
        <v>0.20670001473798474</v>
      </c>
      <c r="Y319" s="19">
        <f t="shared" si="32"/>
        <v>4.9148486275971272E-2</v>
      </c>
    </row>
    <row r="320" spans="1:25" x14ac:dyDescent="0.2">
      <c r="A320" s="22">
        <v>1941</v>
      </c>
      <c r="B320" s="12" t="s">
        <v>566</v>
      </c>
      <c r="C320" s="12" t="s">
        <v>73</v>
      </c>
      <c r="D320" s="12">
        <v>800108708</v>
      </c>
      <c r="E320" s="12" t="s">
        <v>74</v>
      </c>
      <c r="F320" s="12" t="s">
        <v>644</v>
      </c>
      <c r="G320" s="12" t="s">
        <v>102</v>
      </c>
      <c r="H320" s="12" t="s">
        <v>87</v>
      </c>
      <c r="I320" s="12" t="s">
        <v>645</v>
      </c>
      <c r="J320" s="12" t="s">
        <v>79</v>
      </c>
      <c r="K320" s="12" t="s">
        <v>137</v>
      </c>
      <c r="L320" s="12" t="s">
        <v>81</v>
      </c>
      <c r="M320" s="12">
        <v>18857993</v>
      </c>
      <c r="N320" s="12">
        <v>19426441</v>
      </c>
      <c r="O320" s="17">
        <v>6941685</v>
      </c>
      <c r="P320" s="17">
        <v>6941685</v>
      </c>
      <c r="Q320" s="17">
        <v>12484756</v>
      </c>
      <c r="R320" s="19">
        <v>6708855</v>
      </c>
      <c r="S320" s="19">
        <v>2141647</v>
      </c>
      <c r="T320" s="17">
        <f t="shared" si="33"/>
        <v>2.716630472284467</v>
      </c>
      <c r="U320" s="17">
        <f t="shared" si="30"/>
        <v>0.35733179330171699</v>
      </c>
      <c r="V320" s="17">
        <f t="shared" si="34"/>
        <v>3.1325680656055832</v>
      </c>
      <c r="W320" s="17">
        <v>13148881</v>
      </c>
      <c r="X320" s="17">
        <f t="shared" si="31"/>
        <v>0.53736372581090086</v>
      </c>
      <c r="Y320" s="19">
        <f t="shared" si="32"/>
        <v>0.34534658201159957</v>
      </c>
    </row>
    <row r="321" spans="1:25" x14ac:dyDescent="0.2">
      <c r="A321" s="22">
        <v>1979</v>
      </c>
      <c r="B321" s="12" t="s">
        <v>566</v>
      </c>
      <c r="C321" s="12" t="s">
        <v>73</v>
      </c>
      <c r="D321" s="12">
        <v>800111730</v>
      </c>
      <c r="E321" s="12" t="s">
        <v>74</v>
      </c>
      <c r="F321" s="12" t="s">
        <v>646</v>
      </c>
      <c r="G321" s="12" t="s">
        <v>76</v>
      </c>
      <c r="H321" s="12" t="s">
        <v>87</v>
      </c>
      <c r="I321" s="12" t="s">
        <v>647</v>
      </c>
      <c r="J321" s="12" t="s">
        <v>85</v>
      </c>
      <c r="K321" s="12" t="s">
        <v>85</v>
      </c>
      <c r="L321" s="12" t="s">
        <v>81</v>
      </c>
      <c r="M321" s="12">
        <v>15473525</v>
      </c>
      <c r="N321" s="12">
        <v>20660875</v>
      </c>
      <c r="O321" s="17">
        <v>8672930</v>
      </c>
      <c r="P321" s="17">
        <v>8804621</v>
      </c>
      <c r="Q321" s="17">
        <v>11856254</v>
      </c>
      <c r="R321" s="19">
        <v>538758</v>
      </c>
      <c r="S321" s="19">
        <v>783258</v>
      </c>
      <c r="T321" s="17">
        <f t="shared" si="33"/>
        <v>1.7841173628750606</v>
      </c>
      <c r="U321" s="17">
        <f t="shared" ref="U321:U384" si="35">P321/N321</f>
        <v>0.42614947334031111</v>
      </c>
      <c r="V321" s="17">
        <f t="shared" si="34"/>
        <v>0.68784232015504465</v>
      </c>
      <c r="W321" s="17">
        <v>13148882</v>
      </c>
      <c r="X321" s="17">
        <f t="shared" ref="X321:X384" si="36">R321/Q321</f>
        <v>4.54408281064154E-2</v>
      </c>
      <c r="Y321" s="19">
        <f t="shared" ref="Y321:Y384" si="37">R321/N321</f>
        <v>2.607624314071887E-2</v>
      </c>
    </row>
    <row r="322" spans="1:25" x14ac:dyDescent="0.2">
      <c r="A322" s="22">
        <v>2021</v>
      </c>
      <c r="B322" s="12" t="s">
        <v>566</v>
      </c>
      <c r="C322" s="12" t="s">
        <v>73</v>
      </c>
      <c r="D322" s="12">
        <v>800113480</v>
      </c>
      <c r="E322" s="12" t="s">
        <v>74</v>
      </c>
      <c r="F322" s="12" t="s">
        <v>648</v>
      </c>
      <c r="G322" s="12" t="s">
        <v>102</v>
      </c>
      <c r="H322" s="12" t="s">
        <v>87</v>
      </c>
      <c r="I322" s="12" t="s">
        <v>649</v>
      </c>
      <c r="J322" s="12" t="s">
        <v>97</v>
      </c>
      <c r="K322" s="12" t="s">
        <v>359</v>
      </c>
      <c r="L322" s="12" t="s">
        <v>81</v>
      </c>
      <c r="M322" s="12">
        <v>8461772</v>
      </c>
      <c r="N322" s="12">
        <v>8643082</v>
      </c>
      <c r="O322" s="17">
        <v>4668930</v>
      </c>
      <c r="P322" s="17">
        <v>5310277</v>
      </c>
      <c r="Q322" s="17">
        <v>3332805</v>
      </c>
      <c r="R322" s="19">
        <v>-69905</v>
      </c>
      <c r="S322" s="19">
        <v>858210</v>
      </c>
      <c r="T322" s="17">
        <f t="shared" ref="T322:T385" si="38">M322/O322</f>
        <v>1.8123578635790214</v>
      </c>
      <c r="U322" s="17">
        <f t="shared" si="35"/>
        <v>0.61439623041873259</v>
      </c>
      <c r="V322" s="17">
        <f t="shared" si="34"/>
        <v>-8.1454422577224683E-2</v>
      </c>
      <c r="W322" s="17">
        <v>13148883</v>
      </c>
      <c r="X322" s="17">
        <f t="shared" si="36"/>
        <v>-2.0974824509684784E-2</v>
      </c>
      <c r="Y322" s="19">
        <f t="shared" si="37"/>
        <v>-8.0879713972400128E-3</v>
      </c>
    </row>
    <row r="323" spans="1:25" x14ac:dyDescent="0.2">
      <c r="A323" s="22">
        <v>2099</v>
      </c>
      <c r="B323" s="12" t="s">
        <v>566</v>
      </c>
      <c r="C323" s="12" t="s">
        <v>73</v>
      </c>
      <c r="D323" s="12">
        <v>800118635</v>
      </c>
      <c r="E323" s="12" t="s">
        <v>74</v>
      </c>
      <c r="F323" s="12" t="s">
        <v>650</v>
      </c>
      <c r="G323" s="12" t="s">
        <v>76</v>
      </c>
      <c r="H323" s="12" t="s">
        <v>87</v>
      </c>
      <c r="I323" s="12" t="s">
        <v>651</v>
      </c>
      <c r="J323" s="12" t="s">
        <v>97</v>
      </c>
      <c r="K323" s="12" t="s">
        <v>208</v>
      </c>
      <c r="L323" s="12" t="s">
        <v>81</v>
      </c>
      <c r="M323" s="12">
        <v>9121241</v>
      </c>
      <c r="N323" s="12">
        <v>9368640</v>
      </c>
      <c r="O323" s="17">
        <v>6058089</v>
      </c>
      <c r="P323" s="17">
        <v>6058089</v>
      </c>
      <c r="Q323" s="17">
        <v>3310551</v>
      </c>
      <c r="R323" s="19">
        <v>-99003</v>
      </c>
      <c r="S323" s="19"/>
      <c r="T323" s="17">
        <f t="shared" si="38"/>
        <v>1.5056300757549121</v>
      </c>
      <c r="U323" s="17">
        <f t="shared" si="35"/>
        <v>0.64663483707347069</v>
      </c>
      <c r="V323" s="17"/>
      <c r="W323" s="17">
        <v>13148884</v>
      </c>
      <c r="X323" s="17">
        <f t="shared" si="36"/>
        <v>-2.9905293710926067E-2</v>
      </c>
      <c r="Y323" s="19">
        <f t="shared" si="37"/>
        <v>-1.0567488984527104E-2</v>
      </c>
    </row>
    <row r="324" spans="1:25" x14ac:dyDescent="0.2">
      <c r="A324" s="22">
        <v>2105</v>
      </c>
      <c r="B324" s="12" t="s">
        <v>566</v>
      </c>
      <c r="C324" s="12" t="s">
        <v>73</v>
      </c>
      <c r="D324" s="12">
        <v>800118756</v>
      </c>
      <c r="E324" s="12" t="s">
        <v>74</v>
      </c>
      <c r="F324" s="12" t="s">
        <v>652</v>
      </c>
      <c r="G324" s="12" t="s">
        <v>102</v>
      </c>
      <c r="H324" s="12" t="s">
        <v>87</v>
      </c>
      <c r="I324" s="12" t="s">
        <v>653</v>
      </c>
      <c r="J324" s="12" t="s">
        <v>79</v>
      </c>
      <c r="K324" s="12" t="s">
        <v>137</v>
      </c>
      <c r="L324" s="12" t="s">
        <v>81</v>
      </c>
      <c r="M324" s="12">
        <v>6591460</v>
      </c>
      <c r="N324" s="12">
        <v>6986053</v>
      </c>
      <c r="O324" s="17">
        <v>1744871</v>
      </c>
      <c r="P324" s="17">
        <v>2136178</v>
      </c>
      <c r="Q324" s="17">
        <v>4849875</v>
      </c>
      <c r="R324" s="19">
        <v>1220495</v>
      </c>
      <c r="S324" s="19">
        <v>292629</v>
      </c>
      <c r="T324" s="17">
        <f t="shared" si="38"/>
        <v>3.7776202366822531</v>
      </c>
      <c r="U324" s="17">
        <f t="shared" si="35"/>
        <v>0.30577752559277749</v>
      </c>
      <c r="V324" s="17">
        <f t="shared" si="34"/>
        <v>4.1707930519531553</v>
      </c>
      <c r="W324" s="17">
        <v>13148885</v>
      </c>
      <c r="X324" s="17">
        <f t="shared" si="36"/>
        <v>0.25165493956029794</v>
      </c>
      <c r="Y324" s="19">
        <f t="shared" si="37"/>
        <v>0.17470451483835006</v>
      </c>
    </row>
    <row r="325" spans="1:25" x14ac:dyDescent="0.2">
      <c r="A325" s="22">
        <v>2117</v>
      </c>
      <c r="B325" s="12" t="s">
        <v>566</v>
      </c>
      <c r="C325" s="12" t="s">
        <v>73</v>
      </c>
      <c r="D325" s="12">
        <v>800119210</v>
      </c>
      <c r="E325" s="12" t="s">
        <v>74</v>
      </c>
      <c r="F325" s="12" t="s">
        <v>654</v>
      </c>
      <c r="G325" s="12" t="s">
        <v>102</v>
      </c>
      <c r="H325" s="12" t="s">
        <v>87</v>
      </c>
      <c r="I325" s="12" t="s">
        <v>655</v>
      </c>
      <c r="J325" s="12" t="s">
        <v>133</v>
      </c>
      <c r="K325" s="12" t="s">
        <v>134</v>
      </c>
      <c r="L325" s="12" t="s">
        <v>81</v>
      </c>
      <c r="M325" s="12">
        <v>6455860</v>
      </c>
      <c r="N325" s="12">
        <v>7646168</v>
      </c>
      <c r="O325" s="17">
        <v>1691904</v>
      </c>
      <c r="P325" s="17">
        <v>2863053</v>
      </c>
      <c r="Q325" s="17">
        <v>4783115</v>
      </c>
      <c r="R325" s="19">
        <v>1250786</v>
      </c>
      <c r="S325" s="19"/>
      <c r="T325" s="17">
        <f t="shared" si="38"/>
        <v>3.8157365902557121</v>
      </c>
      <c r="U325" s="17">
        <f t="shared" si="35"/>
        <v>0.3744428581741861</v>
      </c>
      <c r="V325" s="17"/>
      <c r="W325" s="17">
        <v>13148886</v>
      </c>
      <c r="X325" s="17">
        <f t="shared" si="36"/>
        <v>0.26150029844567818</v>
      </c>
      <c r="Y325" s="19">
        <f t="shared" si="37"/>
        <v>0.16358337928227579</v>
      </c>
    </row>
    <row r="326" spans="1:25" x14ac:dyDescent="0.2">
      <c r="A326" s="22">
        <v>2127</v>
      </c>
      <c r="B326" s="12" t="s">
        <v>566</v>
      </c>
      <c r="C326" s="12" t="s">
        <v>73</v>
      </c>
      <c r="D326" s="12">
        <v>800119669</v>
      </c>
      <c r="E326" s="12" t="s">
        <v>74</v>
      </c>
      <c r="F326" s="12" t="s">
        <v>656</v>
      </c>
      <c r="G326" s="12" t="s">
        <v>76</v>
      </c>
      <c r="H326" s="12" t="s">
        <v>87</v>
      </c>
      <c r="I326" s="12" t="s">
        <v>657</v>
      </c>
      <c r="J326" s="12" t="s">
        <v>89</v>
      </c>
      <c r="K326" s="12" t="s">
        <v>327</v>
      </c>
      <c r="L326" s="12" t="s">
        <v>81</v>
      </c>
      <c r="M326" s="12">
        <v>26601088</v>
      </c>
      <c r="N326" s="12">
        <v>33599756</v>
      </c>
      <c r="O326" s="17">
        <v>8999810</v>
      </c>
      <c r="P326" s="17">
        <v>15348806</v>
      </c>
      <c r="Q326" s="17">
        <v>18250950</v>
      </c>
      <c r="R326" s="19">
        <v>9827447</v>
      </c>
      <c r="S326" s="19">
        <v>2673668</v>
      </c>
      <c r="T326" s="17">
        <f t="shared" si="38"/>
        <v>2.9557388433755825</v>
      </c>
      <c r="U326" s="17">
        <f t="shared" si="35"/>
        <v>0.45681301971359556</v>
      </c>
      <c r="V326" s="17">
        <f t="shared" si="34"/>
        <v>3.6756422263347579</v>
      </c>
      <c r="W326" s="17">
        <v>13148887</v>
      </c>
      <c r="X326" s="17">
        <f t="shared" si="36"/>
        <v>0.53846221703527763</v>
      </c>
      <c r="Y326" s="19">
        <f t="shared" si="37"/>
        <v>0.29248566566971496</v>
      </c>
    </row>
    <row r="327" spans="1:25" x14ac:dyDescent="0.2">
      <c r="A327" s="22">
        <v>2215</v>
      </c>
      <c r="B327" s="12" t="s">
        <v>566</v>
      </c>
      <c r="C327" s="12" t="s">
        <v>73</v>
      </c>
      <c r="D327" s="12">
        <v>800125441</v>
      </c>
      <c r="E327" s="12" t="s">
        <v>74</v>
      </c>
      <c r="F327" s="12" t="s">
        <v>658</v>
      </c>
      <c r="G327" s="12" t="s">
        <v>102</v>
      </c>
      <c r="H327" s="12" t="s">
        <v>87</v>
      </c>
      <c r="I327" s="12" t="s">
        <v>659</v>
      </c>
      <c r="J327" s="12" t="s">
        <v>89</v>
      </c>
      <c r="K327" s="12" t="s">
        <v>116</v>
      </c>
      <c r="L327" s="12" t="s">
        <v>81</v>
      </c>
      <c r="M327" s="12">
        <v>5059470</v>
      </c>
      <c r="N327" s="12">
        <v>5101476</v>
      </c>
      <c r="O327" s="17">
        <v>183227</v>
      </c>
      <c r="P327" s="17">
        <v>858021</v>
      </c>
      <c r="Q327" s="17">
        <v>4243455</v>
      </c>
      <c r="R327" s="19">
        <v>490854</v>
      </c>
      <c r="S327" s="19">
        <v>0</v>
      </c>
      <c r="T327" s="17">
        <f t="shared" si="38"/>
        <v>27.61312470323697</v>
      </c>
      <c r="U327" s="17">
        <f t="shared" si="35"/>
        <v>0.1681907353871703</v>
      </c>
      <c r="V327" s="17"/>
      <c r="W327" s="17">
        <v>13148888</v>
      </c>
      <c r="X327" s="17">
        <f t="shared" si="36"/>
        <v>0.11567319554466821</v>
      </c>
      <c r="Y327" s="19">
        <f t="shared" si="37"/>
        <v>9.6218035721426509E-2</v>
      </c>
    </row>
    <row r="328" spans="1:25" x14ac:dyDescent="0.2">
      <c r="A328" s="22">
        <v>2261</v>
      </c>
      <c r="B328" s="12" t="s">
        <v>566</v>
      </c>
      <c r="C328" s="12" t="s">
        <v>73</v>
      </c>
      <c r="D328" s="12">
        <v>800128989</v>
      </c>
      <c r="E328" s="12" t="s">
        <v>74</v>
      </c>
      <c r="F328" s="12" t="s">
        <v>660</v>
      </c>
      <c r="G328" s="12" t="s">
        <v>76</v>
      </c>
      <c r="H328" s="12" t="s">
        <v>87</v>
      </c>
      <c r="I328" s="12" t="s">
        <v>661</v>
      </c>
      <c r="J328" s="12" t="s">
        <v>89</v>
      </c>
      <c r="K328" s="12" t="s">
        <v>542</v>
      </c>
      <c r="L328" s="12" t="s">
        <v>81</v>
      </c>
      <c r="M328" s="12">
        <v>9539473</v>
      </c>
      <c r="N328" s="12">
        <v>12184845</v>
      </c>
      <c r="O328" s="17">
        <v>2058919</v>
      </c>
      <c r="P328" s="17">
        <v>2183260</v>
      </c>
      <c r="Q328" s="17">
        <v>10001585</v>
      </c>
      <c r="R328" s="19">
        <v>811370</v>
      </c>
      <c r="S328" s="19">
        <v>48492</v>
      </c>
      <c r="T328" s="17">
        <f t="shared" si="38"/>
        <v>4.6332434641673617</v>
      </c>
      <c r="U328" s="17">
        <f t="shared" si="35"/>
        <v>0.17917831535813544</v>
      </c>
      <c r="V328" s="17">
        <f t="shared" si="34"/>
        <v>16.732038274354533</v>
      </c>
      <c r="W328" s="17">
        <v>13148889</v>
      </c>
      <c r="X328" s="17">
        <f t="shared" si="36"/>
        <v>8.112414182352097E-2</v>
      </c>
      <c r="Y328" s="19">
        <f t="shared" si="37"/>
        <v>6.6588454756708021E-2</v>
      </c>
    </row>
    <row r="329" spans="1:25" x14ac:dyDescent="0.2">
      <c r="A329" s="22">
        <v>2375</v>
      </c>
      <c r="B329" s="12" t="s">
        <v>566</v>
      </c>
      <c r="C329" s="12" t="s">
        <v>73</v>
      </c>
      <c r="D329" s="12">
        <v>800135923</v>
      </c>
      <c r="E329" s="12" t="s">
        <v>74</v>
      </c>
      <c r="F329" s="12" t="s">
        <v>662</v>
      </c>
      <c r="G329" s="12" t="s">
        <v>76</v>
      </c>
      <c r="H329" s="12" t="s">
        <v>77</v>
      </c>
      <c r="I329" s="12" t="s">
        <v>663</v>
      </c>
      <c r="J329" s="12" t="s">
        <v>85</v>
      </c>
      <c r="K329" s="12" t="s">
        <v>85</v>
      </c>
      <c r="L329" s="12" t="s">
        <v>81</v>
      </c>
      <c r="M329" s="12">
        <v>2320559</v>
      </c>
      <c r="N329" s="12">
        <v>2457683</v>
      </c>
      <c r="O329" s="17">
        <v>286727</v>
      </c>
      <c r="P329" s="17">
        <v>626812</v>
      </c>
      <c r="Q329" s="17">
        <v>1830871</v>
      </c>
      <c r="R329" s="19">
        <v>203496</v>
      </c>
      <c r="S329" s="19"/>
      <c r="T329" s="17">
        <f t="shared" si="38"/>
        <v>8.0932699048223569</v>
      </c>
      <c r="U329" s="17">
        <f t="shared" si="35"/>
        <v>0.25504184225549026</v>
      </c>
      <c r="V329" s="17"/>
      <c r="W329" s="17">
        <v>13148890</v>
      </c>
      <c r="X329" s="17">
        <f t="shared" si="36"/>
        <v>0.11114709883984181</v>
      </c>
      <c r="Y329" s="19">
        <f t="shared" si="37"/>
        <v>8.2799937990375494E-2</v>
      </c>
    </row>
    <row r="330" spans="1:25" x14ac:dyDescent="0.2">
      <c r="A330" s="22">
        <v>2473</v>
      </c>
      <c r="B330" s="12" t="s">
        <v>566</v>
      </c>
      <c r="C330" s="12" t="s">
        <v>73</v>
      </c>
      <c r="D330" s="12">
        <v>800141903</v>
      </c>
      <c r="E330" s="12" t="s">
        <v>74</v>
      </c>
      <c r="F330" s="12" t="s">
        <v>664</v>
      </c>
      <c r="G330" s="12" t="s">
        <v>76</v>
      </c>
      <c r="H330" s="12" t="s">
        <v>87</v>
      </c>
      <c r="I330" s="12" t="s">
        <v>665</v>
      </c>
      <c r="J330" s="12" t="s">
        <v>666</v>
      </c>
      <c r="K330" s="12" t="s">
        <v>667</v>
      </c>
      <c r="L330" s="12" t="s">
        <v>81</v>
      </c>
      <c r="M330" s="12">
        <v>23404666</v>
      </c>
      <c r="N330" s="12">
        <v>41125015</v>
      </c>
      <c r="O330" s="17">
        <v>10560622</v>
      </c>
      <c r="P330" s="17">
        <v>28574452</v>
      </c>
      <c r="Q330" s="17">
        <v>12550563</v>
      </c>
      <c r="R330" s="19">
        <v>2111946</v>
      </c>
      <c r="S330" s="19"/>
      <c r="T330" s="17">
        <f t="shared" si="38"/>
        <v>2.2162204082297423</v>
      </c>
      <c r="U330" s="17">
        <f t="shared" si="35"/>
        <v>0.69481924809024387</v>
      </c>
      <c r="V330" s="17"/>
      <c r="W330" s="17">
        <v>13148891</v>
      </c>
      <c r="X330" s="17">
        <f t="shared" si="36"/>
        <v>0.16827500089039829</v>
      </c>
      <c r="Y330" s="19">
        <f t="shared" si="37"/>
        <v>5.1354291299346641E-2</v>
      </c>
    </row>
    <row r="331" spans="1:25" x14ac:dyDescent="0.2">
      <c r="A331" s="22">
        <v>2657</v>
      </c>
      <c r="B331" s="12" t="s">
        <v>566</v>
      </c>
      <c r="C331" s="12" t="s">
        <v>73</v>
      </c>
      <c r="D331" s="12">
        <v>800150754</v>
      </c>
      <c r="E331" s="12" t="s">
        <v>74</v>
      </c>
      <c r="F331" s="12" t="s">
        <v>668</v>
      </c>
      <c r="G331" s="12" t="s">
        <v>76</v>
      </c>
      <c r="H331" s="12" t="s">
        <v>87</v>
      </c>
      <c r="I331" s="12" t="s">
        <v>669</v>
      </c>
      <c r="J331" s="12" t="s">
        <v>79</v>
      </c>
      <c r="K331" s="12" t="s">
        <v>137</v>
      </c>
      <c r="L331" s="12" t="s">
        <v>81</v>
      </c>
      <c r="M331" s="12">
        <v>7144820</v>
      </c>
      <c r="N331" s="12">
        <v>7810392</v>
      </c>
      <c r="O331" s="17">
        <v>6789485</v>
      </c>
      <c r="P331" s="17">
        <v>6889485</v>
      </c>
      <c r="Q331" s="17">
        <v>920907</v>
      </c>
      <c r="R331" s="19">
        <v>226411</v>
      </c>
      <c r="S331" s="19">
        <v>0</v>
      </c>
      <c r="T331" s="17">
        <f t="shared" si="38"/>
        <v>1.0523360755639051</v>
      </c>
      <c r="U331" s="17">
        <f t="shared" si="35"/>
        <v>0.88209208961598851</v>
      </c>
      <c r="V331" s="17"/>
      <c r="W331" s="17">
        <v>13148892</v>
      </c>
      <c r="X331" s="17">
        <f t="shared" si="36"/>
        <v>0.24585653057257681</v>
      </c>
      <c r="Y331" s="19">
        <f t="shared" si="37"/>
        <v>2.8988429774075359E-2</v>
      </c>
    </row>
    <row r="332" spans="1:25" x14ac:dyDescent="0.2">
      <c r="A332" s="22">
        <v>2665</v>
      </c>
      <c r="B332" s="12" t="s">
        <v>566</v>
      </c>
      <c r="C332" s="12" t="s">
        <v>73</v>
      </c>
      <c r="D332" s="12">
        <v>800151064</v>
      </c>
      <c r="E332" s="12" t="s">
        <v>74</v>
      </c>
      <c r="F332" s="12" t="s">
        <v>670</v>
      </c>
      <c r="G332" s="12" t="s">
        <v>102</v>
      </c>
      <c r="H332" s="12" t="s">
        <v>87</v>
      </c>
      <c r="I332" s="12" t="s">
        <v>671</v>
      </c>
      <c r="J332" s="12" t="s">
        <v>85</v>
      </c>
      <c r="K332" s="12" t="s">
        <v>85</v>
      </c>
      <c r="L332" s="12" t="s">
        <v>81</v>
      </c>
      <c r="M332" s="12">
        <v>13536168</v>
      </c>
      <c r="N332" s="12">
        <v>14835419</v>
      </c>
      <c r="O332" s="17">
        <v>6210396</v>
      </c>
      <c r="P332" s="17">
        <v>6210396</v>
      </c>
      <c r="Q332" s="17">
        <v>8625023</v>
      </c>
      <c r="R332" s="19">
        <v>46286</v>
      </c>
      <c r="S332" s="19"/>
      <c r="T332" s="17">
        <f t="shared" si="38"/>
        <v>2.179598209196322</v>
      </c>
      <c r="U332" s="17">
        <f t="shared" si="35"/>
        <v>0.41861952129562369</v>
      </c>
      <c r="V332" s="17"/>
      <c r="W332" s="17">
        <v>13148893</v>
      </c>
      <c r="X332" s="17">
        <f t="shared" si="36"/>
        <v>5.3664784430140066E-3</v>
      </c>
      <c r="Y332" s="19">
        <f t="shared" si="37"/>
        <v>3.1199658061561997E-3</v>
      </c>
    </row>
    <row r="333" spans="1:25" x14ac:dyDescent="0.2">
      <c r="A333" s="22">
        <v>2687</v>
      </c>
      <c r="B333" s="12" t="s">
        <v>566</v>
      </c>
      <c r="C333" s="12" t="s">
        <v>73</v>
      </c>
      <c r="D333" s="12">
        <v>800152144</v>
      </c>
      <c r="E333" s="12" t="s">
        <v>74</v>
      </c>
      <c r="F333" s="12" t="s">
        <v>672</v>
      </c>
      <c r="G333" s="12" t="s">
        <v>76</v>
      </c>
      <c r="H333" s="12" t="s">
        <v>87</v>
      </c>
      <c r="I333" s="12" t="s">
        <v>673</v>
      </c>
      <c r="J333" s="12" t="s">
        <v>471</v>
      </c>
      <c r="K333" s="12" t="s">
        <v>472</v>
      </c>
      <c r="L333" s="12" t="s">
        <v>81</v>
      </c>
      <c r="M333" s="12">
        <v>217383</v>
      </c>
      <c r="N333" s="12">
        <v>8668493</v>
      </c>
      <c r="O333" s="17">
        <v>647100</v>
      </c>
      <c r="P333" s="17">
        <v>647100</v>
      </c>
      <c r="Q333" s="17">
        <v>8021393</v>
      </c>
      <c r="R333" s="19">
        <v>106403</v>
      </c>
      <c r="S333" s="19">
        <v>45298</v>
      </c>
      <c r="T333" s="17">
        <f t="shared" si="38"/>
        <v>0.3359341678256838</v>
      </c>
      <c r="U333" s="17">
        <f t="shared" si="35"/>
        <v>7.4649653636450999E-2</v>
      </c>
      <c r="V333" s="17">
        <f t="shared" si="34"/>
        <v>2.3489558037882468</v>
      </c>
      <c r="W333" s="17">
        <v>13148894</v>
      </c>
      <c r="X333" s="17">
        <f t="shared" si="36"/>
        <v>1.3264902991288421E-2</v>
      </c>
      <c r="Y333" s="19">
        <f t="shared" si="37"/>
        <v>1.2274682577467617E-2</v>
      </c>
    </row>
    <row r="334" spans="1:25" x14ac:dyDescent="0.2">
      <c r="A334" s="22">
        <v>2689</v>
      </c>
      <c r="B334" s="12" t="s">
        <v>566</v>
      </c>
      <c r="C334" s="12" t="s">
        <v>73</v>
      </c>
      <c r="D334" s="12">
        <v>800152311</v>
      </c>
      <c r="E334" s="12" t="s">
        <v>74</v>
      </c>
      <c r="F334" s="12" t="s">
        <v>674</v>
      </c>
      <c r="G334" s="12" t="s">
        <v>95</v>
      </c>
      <c r="H334" s="12" t="s">
        <v>77</v>
      </c>
      <c r="I334" s="12" t="s">
        <v>675</v>
      </c>
      <c r="J334" s="12" t="s">
        <v>97</v>
      </c>
      <c r="K334" s="12" t="s">
        <v>98</v>
      </c>
      <c r="L334" s="12" t="s">
        <v>81</v>
      </c>
      <c r="M334" s="12">
        <v>7428165</v>
      </c>
      <c r="N334" s="12">
        <v>10314744</v>
      </c>
      <c r="O334" s="17">
        <v>3064494</v>
      </c>
      <c r="P334" s="17">
        <v>3527911</v>
      </c>
      <c r="Q334" s="17">
        <v>6786833</v>
      </c>
      <c r="R334" s="19">
        <v>1048531</v>
      </c>
      <c r="S334" s="19">
        <v>377013</v>
      </c>
      <c r="T334" s="17">
        <f t="shared" si="38"/>
        <v>2.4239450297504255</v>
      </c>
      <c r="U334" s="17">
        <f t="shared" si="35"/>
        <v>0.34202603574068341</v>
      </c>
      <c r="V334" s="17">
        <f t="shared" si="34"/>
        <v>2.7811534350274392</v>
      </c>
      <c r="W334" s="17">
        <v>13148895</v>
      </c>
      <c r="X334" s="17">
        <f t="shared" si="36"/>
        <v>0.15449488737972483</v>
      </c>
      <c r="Y334" s="19">
        <f t="shared" si="37"/>
        <v>0.1016536135070342</v>
      </c>
    </row>
    <row r="335" spans="1:25" x14ac:dyDescent="0.2">
      <c r="A335" s="22">
        <v>2731</v>
      </c>
      <c r="B335" s="12" t="s">
        <v>566</v>
      </c>
      <c r="C335" s="12" t="s">
        <v>73</v>
      </c>
      <c r="D335" s="12">
        <v>800154351</v>
      </c>
      <c r="E335" s="12" t="s">
        <v>74</v>
      </c>
      <c r="F335" s="12" t="s">
        <v>676</v>
      </c>
      <c r="G335" s="12" t="s">
        <v>76</v>
      </c>
      <c r="H335" s="12" t="s">
        <v>87</v>
      </c>
      <c r="I335" s="12" t="s">
        <v>677</v>
      </c>
      <c r="J335" s="12" t="s">
        <v>85</v>
      </c>
      <c r="K335" s="12" t="s">
        <v>85</v>
      </c>
      <c r="L335" s="12" t="s">
        <v>81</v>
      </c>
      <c r="M335" s="12">
        <v>13079850</v>
      </c>
      <c r="N335" s="12">
        <v>18570715</v>
      </c>
      <c r="O335" s="17">
        <v>2887989</v>
      </c>
      <c r="P335" s="17">
        <v>4117746</v>
      </c>
      <c r="Q335" s="17">
        <v>14452969</v>
      </c>
      <c r="R335" s="19">
        <v>2478536</v>
      </c>
      <c r="S335" s="19">
        <v>279290</v>
      </c>
      <c r="T335" s="17">
        <f t="shared" si="38"/>
        <v>4.5290511840592194</v>
      </c>
      <c r="U335" s="17">
        <f t="shared" si="35"/>
        <v>0.22173330429119181</v>
      </c>
      <c r="V335" s="17">
        <f t="shared" si="34"/>
        <v>8.8744172723692216</v>
      </c>
      <c r="W335" s="17">
        <v>13148896</v>
      </c>
      <c r="X335" s="17">
        <f t="shared" si="36"/>
        <v>0.17148974719311996</v>
      </c>
      <c r="Y335" s="19">
        <f t="shared" si="37"/>
        <v>0.13346475889592835</v>
      </c>
    </row>
    <row r="336" spans="1:25" x14ac:dyDescent="0.2">
      <c r="A336" s="22">
        <v>2783</v>
      </c>
      <c r="B336" s="12" t="s">
        <v>566</v>
      </c>
      <c r="C336" s="12" t="s">
        <v>73</v>
      </c>
      <c r="D336" s="12">
        <v>800156213</v>
      </c>
      <c r="E336" s="12" t="s">
        <v>74</v>
      </c>
      <c r="F336" s="12" t="s">
        <v>678</v>
      </c>
      <c r="G336" s="12" t="s">
        <v>102</v>
      </c>
      <c r="H336" s="12" t="s">
        <v>87</v>
      </c>
      <c r="I336" s="12" t="s">
        <v>679</v>
      </c>
      <c r="J336" s="12" t="s">
        <v>85</v>
      </c>
      <c r="K336" s="12" t="s">
        <v>85</v>
      </c>
      <c r="L336" s="12" t="s">
        <v>81</v>
      </c>
      <c r="M336" s="12">
        <v>13854823</v>
      </c>
      <c r="N336" s="12">
        <v>59573579</v>
      </c>
      <c r="O336" s="17">
        <v>13541613</v>
      </c>
      <c r="P336" s="17">
        <v>19611861</v>
      </c>
      <c r="Q336" s="17">
        <v>39961718</v>
      </c>
      <c r="R336" s="19">
        <v>6661043</v>
      </c>
      <c r="S336" s="19">
        <v>0</v>
      </c>
      <c r="T336" s="17">
        <f t="shared" si="38"/>
        <v>1.0231294455099256</v>
      </c>
      <c r="U336" s="17">
        <f t="shared" si="35"/>
        <v>0.32920400837424924</v>
      </c>
      <c r="V336" s="17"/>
      <c r="W336" s="17">
        <v>13148897</v>
      </c>
      <c r="X336" s="17">
        <f t="shared" si="36"/>
        <v>0.16668560145487238</v>
      </c>
      <c r="Y336" s="19">
        <f t="shared" si="37"/>
        <v>0.1118120333176558</v>
      </c>
    </row>
    <row r="337" spans="1:25" x14ac:dyDescent="0.2">
      <c r="A337" s="22">
        <v>2799</v>
      </c>
      <c r="B337" s="12" t="s">
        <v>566</v>
      </c>
      <c r="C337" s="12" t="s">
        <v>73</v>
      </c>
      <c r="D337" s="12">
        <v>800156980</v>
      </c>
      <c r="E337" s="12" t="s">
        <v>74</v>
      </c>
      <c r="F337" s="12" t="s">
        <v>680</v>
      </c>
      <c r="G337" s="12" t="s">
        <v>92</v>
      </c>
      <c r="H337" s="12" t="s">
        <v>87</v>
      </c>
      <c r="I337" s="12" t="s">
        <v>681</v>
      </c>
      <c r="J337" s="12" t="s">
        <v>85</v>
      </c>
      <c r="K337" s="12" t="s">
        <v>85</v>
      </c>
      <c r="L337" s="12" t="s">
        <v>81</v>
      </c>
      <c r="M337" s="12">
        <v>1753140</v>
      </c>
      <c r="N337" s="12">
        <v>1976047</v>
      </c>
      <c r="O337" s="17">
        <v>227102</v>
      </c>
      <c r="P337" s="17">
        <v>6292104</v>
      </c>
      <c r="Q337" s="17">
        <v>-4316057</v>
      </c>
      <c r="R337" s="19">
        <v>-148469</v>
      </c>
      <c r="S337" s="19">
        <v>214</v>
      </c>
      <c r="T337" s="17">
        <f t="shared" si="38"/>
        <v>7.7196149747690468</v>
      </c>
      <c r="U337" s="17">
        <f t="shared" si="35"/>
        <v>3.1841874206433349</v>
      </c>
      <c r="V337" s="17">
        <f t="shared" si="34"/>
        <v>-693.78037383177571</v>
      </c>
      <c r="W337" s="17">
        <v>13148898</v>
      </c>
      <c r="X337" s="17">
        <f t="shared" si="36"/>
        <v>3.439922132631705E-2</v>
      </c>
      <c r="Y337" s="19">
        <f t="shared" si="37"/>
        <v>-7.5134346500867644E-2</v>
      </c>
    </row>
    <row r="338" spans="1:25" x14ac:dyDescent="0.2">
      <c r="A338" s="22">
        <v>2845</v>
      </c>
      <c r="B338" s="12" t="s">
        <v>566</v>
      </c>
      <c r="C338" s="12" t="s">
        <v>73</v>
      </c>
      <c r="D338" s="12">
        <v>800158489</v>
      </c>
      <c r="E338" s="12" t="s">
        <v>74</v>
      </c>
      <c r="F338" s="12" t="s">
        <v>682</v>
      </c>
      <c r="G338" s="12" t="s">
        <v>102</v>
      </c>
      <c r="H338" s="12" t="s">
        <v>87</v>
      </c>
      <c r="I338" s="12" t="s">
        <v>683</v>
      </c>
      <c r="J338" s="12" t="s">
        <v>79</v>
      </c>
      <c r="K338" s="12" t="s">
        <v>137</v>
      </c>
      <c r="L338" s="12" t="s">
        <v>81</v>
      </c>
      <c r="M338" s="12">
        <v>3089673</v>
      </c>
      <c r="N338" s="12">
        <v>3294481</v>
      </c>
      <c r="O338" s="17">
        <v>709205</v>
      </c>
      <c r="P338" s="17">
        <v>719205</v>
      </c>
      <c r="Q338" s="17">
        <v>2575276</v>
      </c>
      <c r="R338" s="19">
        <v>1304544</v>
      </c>
      <c r="S338" s="19">
        <v>87</v>
      </c>
      <c r="T338" s="17">
        <f t="shared" si="38"/>
        <v>4.3565301993076755</v>
      </c>
      <c r="U338" s="17">
        <f t="shared" si="35"/>
        <v>0.21830600935321831</v>
      </c>
      <c r="V338" s="17">
        <f t="shared" si="34"/>
        <v>14994.758620689656</v>
      </c>
      <c r="W338" s="17">
        <v>13148899</v>
      </c>
      <c r="X338" s="17">
        <f t="shared" si="36"/>
        <v>0.50656473325577533</v>
      </c>
      <c r="Y338" s="19">
        <f t="shared" si="37"/>
        <v>0.39597860785962946</v>
      </c>
    </row>
    <row r="339" spans="1:25" x14ac:dyDescent="0.2">
      <c r="A339" s="22">
        <v>2847</v>
      </c>
      <c r="B339" s="12" t="s">
        <v>566</v>
      </c>
      <c r="C339" s="12" t="s">
        <v>73</v>
      </c>
      <c r="D339" s="12">
        <v>800158519</v>
      </c>
      <c r="E339" s="12" t="s">
        <v>74</v>
      </c>
      <c r="F339" s="12" t="s">
        <v>684</v>
      </c>
      <c r="G339" s="12" t="s">
        <v>76</v>
      </c>
      <c r="H339" s="12" t="s">
        <v>87</v>
      </c>
      <c r="I339" s="12" t="s">
        <v>685</v>
      </c>
      <c r="J339" s="12" t="s">
        <v>89</v>
      </c>
      <c r="K339" s="12" t="s">
        <v>542</v>
      </c>
      <c r="L339" s="12" t="s">
        <v>81</v>
      </c>
      <c r="M339" s="12">
        <v>18735422</v>
      </c>
      <c r="N339" s="12">
        <v>25909241</v>
      </c>
      <c r="O339" s="17">
        <v>2098230</v>
      </c>
      <c r="P339" s="17">
        <v>2144193</v>
      </c>
      <c r="Q339" s="17">
        <v>23765048</v>
      </c>
      <c r="R339" s="19">
        <v>2065679</v>
      </c>
      <c r="S339" s="19">
        <v>60285</v>
      </c>
      <c r="T339" s="17">
        <f t="shared" si="38"/>
        <v>8.9291555263245694</v>
      </c>
      <c r="U339" s="17">
        <f t="shared" si="35"/>
        <v>8.2757846901034271E-2</v>
      </c>
      <c r="V339" s="17">
        <f t="shared" si="34"/>
        <v>34.265223521605705</v>
      </c>
      <c r="W339" s="17">
        <v>13148900</v>
      </c>
      <c r="X339" s="17">
        <f t="shared" si="36"/>
        <v>8.6920884822113548E-2</v>
      </c>
      <c r="Y339" s="19">
        <f t="shared" si="37"/>
        <v>7.9727499543502639E-2</v>
      </c>
    </row>
    <row r="340" spans="1:25" x14ac:dyDescent="0.2">
      <c r="A340" s="22">
        <v>2915</v>
      </c>
      <c r="B340" s="12" t="s">
        <v>566</v>
      </c>
      <c r="C340" s="12" t="s">
        <v>73</v>
      </c>
      <c r="D340" s="12">
        <v>800161660</v>
      </c>
      <c r="E340" s="12" t="s">
        <v>74</v>
      </c>
      <c r="F340" s="12" t="s">
        <v>686</v>
      </c>
      <c r="G340" s="12" t="s">
        <v>102</v>
      </c>
      <c r="H340" s="12" t="s">
        <v>87</v>
      </c>
      <c r="I340" s="12" t="s">
        <v>687</v>
      </c>
      <c r="J340" s="12" t="s">
        <v>471</v>
      </c>
      <c r="K340" s="12" t="s">
        <v>472</v>
      </c>
      <c r="L340" s="12" t="s">
        <v>81</v>
      </c>
      <c r="M340" s="12">
        <v>34527759</v>
      </c>
      <c r="N340" s="12">
        <v>143092720</v>
      </c>
      <c r="O340" s="17">
        <v>2420749</v>
      </c>
      <c r="P340" s="17">
        <v>92769683</v>
      </c>
      <c r="Q340" s="17">
        <v>50323037</v>
      </c>
      <c r="R340" s="19">
        <v>1458633</v>
      </c>
      <c r="S340" s="19">
        <v>504367</v>
      </c>
      <c r="T340" s="17">
        <f t="shared" si="38"/>
        <v>14.26325447206629</v>
      </c>
      <c r="U340" s="17">
        <f t="shared" si="35"/>
        <v>0.64831867756794337</v>
      </c>
      <c r="V340" s="17">
        <f t="shared" si="34"/>
        <v>2.8920072090362772</v>
      </c>
      <c r="W340" s="17">
        <v>13148901</v>
      </c>
      <c r="X340" s="17">
        <f t="shared" si="36"/>
        <v>2.8985392912593888E-2</v>
      </c>
      <c r="Y340" s="19">
        <f t="shared" si="37"/>
        <v>1.0193621310713781E-2</v>
      </c>
    </row>
    <row r="341" spans="1:25" x14ac:dyDescent="0.2">
      <c r="A341" s="22">
        <v>2985</v>
      </c>
      <c r="B341" s="12" t="s">
        <v>566</v>
      </c>
      <c r="C341" s="12" t="s">
        <v>73</v>
      </c>
      <c r="D341" s="12">
        <v>800165262</v>
      </c>
      <c r="E341" s="12" t="s">
        <v>74</v>
      </c>
      <c r="F341" s="12" t="s">
        <v>688</v>
      </c>
      <c r="G341" s="12" t="s">
        <v>102</v>
      </c>
      <c r="H341" s="12" t="s">
        <v>77</v>
      </c>
      <c r="I341" s="12" t="s">
        <v>689</v>
      </c>
      <c r="J341" s="12" t="s">
        <v>309</v>
      </c>
      <c r="K341" s="12" t="s">
        <v>461</v>
      </c>
      <c r="L341" s="12" t="s">
        <v>81</v>
      </c>
      <c r="M341" s="12">
        <v>53204640</v>
      </c>
      <c r="N341" s="12">
        <v>59829577</v>
      </c>
      <c r="O341" s="17">
        <v>13595068</v>
      </c>
      <c r="P341" s="17">
        <v>13618423</v>
      </c>
      <c r="Q341" s="17">
        <v>46211154</v>
      </c>
      <c r="R341" s="19">
        <v>4385172</v>
      </c>
      <c r="S341" s="19">
        <v>892721</v>
      </c>
      <c r="T341" s="17">
        <f t="shared" si="38"/>
        <v>3.9135251107239775</v>
      </c>
      <c r="U341" s="17">
        <f t="shared" si="35"/>
        <v>0.22762024541808143</v>
      </c>
      <c r="V341" s="17">
        <f t="shared" si="34"/>
        <v>4.9121416433577796</v>
      </c>
      <c r="W341" s="17">
        <v>13148902</v>
      </c>
      <c r="X341" s="17">
        <f t="shared" si="36"/>
        <v>9.4894232678110577E-2</v>
      </c>
      <c r="Y341" s="19">
        <f t="shared" si="37"/>
        <v>7.3294384147158526E-2</v>
      </c>
    </row>
    <row r="342" spans="1:25" x14ac:dyDescent="0.2">
      <c r="A342" s="22">
        <v>2999</v>
      </c>
      <c r="B342" s="12" t="s">
        <v>566</v>
      </c>
      <c r="C342" s="12" t="s">
        <v>73</v>
      </c>
      <c r="D342" s="12">
        <v>800165994</v>
      </c>
      <c r="E342" s="12" t="s">
        <v>74</v>
      </c>
      <c r="F342" s="12" t="s">
        <v>690</v>
      </c>
      <c r="G342" s="12" t="s">
        <v>102</v>
      </c>
      <c r="H342" s="12" t="s">
        <v>103</v>
      </c>
      <c r="I342" s="12" t="s">
        <v>691</v>
      </c>
      <c r="J342" s="12" t="s">
        <v>471</v>
      </c>
      <c r="K342" s="12" t="s">
        <v>472</v>
      </c>
      <c r="L342" s="12" t="s">
        <v>81</v>
      </c>
      <c r="M342" s="12">
        <v>10163439</v>
      </c>
      <c r="N342" s="12">
        <v>11291909</v>
      </c>
      <c r="O342" s="17">
        <v>9594435</v>
      </c>
      <c r="P342" s="17">
        <v>9594435</v>
      </c>
      <c r="Q342" s="17">
        <v>1697474</v>
      </c>
      <c r="R342" s="19">
        <v>2519533</v>
      </c>
      <c r="S342" s="19">
        <v>1760600</v>
      </c>
      <c r="T342" s="17">
        <f t="shared" si="38"/>
        <v>1.0593056287316553</v>
      </c>
      <c r="U342" s="17">
        <f t="shared" si="35"/>
        <v>0.84967342545888391</v>
      </c>
      <c r="V342" s="17">
        <f t="shared" si="34"/>
        <v>1.4310649778484608</v>
      </c>
      <c r="W342" s="17">
        <v>13148903</v>
      </c>
      <c r="X342" s="17">
        <f t="shared" si="36"/>
        <v>1.4842837062600076</v>
      </c>
      <c r="Y342" s="19">
        <f t="shared" si="37"/>
        <v>0.22312728520925912</v>
      </c>
    </row>
    <row r="343" spans="1:25" x14ac:dyDescent="0.2">
      <c r="A343" s="22">
        <v>3141</v>
      </c>
      <c r="B343" s="12" t="s">
        <v>566</v>
      </c>
      <c r="C343" s="12" t="s">
        <v>73</v>
      </c>
      <c r="D343" s="12">
        <v>800173817</v>
      </c>
      <c r="E343" s="12" t="s">
        <v>74</v>
      </c>
      <c r="F343" s="12" t="s">
        <v>692</v>
      </c>
      <c r="G343" s="12" t="s">
        <v>76</v>
      </c>
      <c r="H343" s="12" t="s">
        <v>87</v>
      </c>
      <c r="I343" s="12" t="s">
        <v>693</v>
      </c>
      <c r="J343" s="12" t="s">
        <v>85</v>
      </c>
      <c r="K343" s="12" t="s">
        <v>85</v>
      </c>
      <c r="L343" s="12" t="s">
        <v>81</v>
      </c>
      <c r="M343" s="12">
        <v>3855238</v>
      </c>
      <c r="N343" s="12">
        <v>3903038</v>
      </c>
      <c r="O343" s="17">
        <v>1998426</v>
      </c>
      <c r="P343" s="17">
        <v>1998426</v>
      </c>
      <c r="Q343" s="17">
        <v>1904612</v>
      </c>
      <c r="R343" s="19">
        <v>639506</v>
      </c>
      <c r="S343" s="19">
        <v>3990</v>
      </c>
      <c r="T343" s="17">
        <f t="shared" si="38"/>
        <v>1.9291372310007977</v>
      </c>
      <c r="U343" s="17">
        <f t="shared" si="35"/>
        <v>0.51201807412584766</v>
      </c>
      <c r="V343" s="17">
        <f t="shared" si="34"/>
        <v>160.27719298245614</v>
      </c>
      <c r="W343" s="17">
        <v>13148904</v>
      </c>
      <c r="X343" s="17">
        <f t="shared" si="36"/>
        <v>0.33576707486879215</v>
      </c>
      <c r="Y343" s="19">
        <f t="shared" si="37"/>
        <v>0.16384826383960391</v>
      </c>
    </row>
    <row r="344" spans="1:25" x14ac:dyDescent="0.2">
      <c r="A344" s="22">
        <v>3291</v>
      </c>
      <c r="B344" s="12" t="s">
        <v>566</v>
      </c>
      <c r="C344" s="12" t="s">
        <v>73</v>
      </c>
      <c r="D344" s="12">
        <v>800180395</v>
      </c>
      <c r="E344" s="12" t="s">
        <v>74</v>
      </c>
      <c r="F344" s="12" t="s">
        <v>694</v>
      </c>
      <c r="G344" s="12" t="s">
        <v>76</v>
      </c>
      <c r="H344" s="12" t="s">
        <v>87</v>
      </c>
      <c r="I344" s="12" t="s">
        <v>695</v>
      </c>
      <c r="J344" s="12" t="s">
        <v>85</v>
      </c>
      <c r="K344" s="12" t="s">
        <v>85</v>
      </c>
      <c r="L344" s="12" t="s">
        <v>81</v>
      </c>
      <c r="M344" s="12">
        <v>1090843</v>
      </c>
      <c r="N344" s="12">
        <v>1111383</v>
      </c>
      <c r="O344" s="17">
        <v>286133</v>
      </c>
      <c r="P344" s="17">
        <v>286133</v>
      </c>
      <c r="Q344" s="17">
        <v>825250</v>
      </c>
      <c r="R344" s="19">
        <v>24600</v>
      </c>
      <c r="S344" s="19">
        <v>6669</v>
      </c>
      <c r="T344" s="17">
        <f t="shared" si="38"/>
        <v>3.8123634813181284</v>
      </c>
      <c r="U344" s="17">
        <f t="shared" si="35"/>
        <v>0.25745670034542545</v>
      </c>
      <c r="V344" s="17">
        <f t="shared" si="34"/>
        <v>3.6887089518668468</v>
      </c>
      <c r="W344" s="17">
        <v>13148905</v>
      </c>
      <c r="X344" s="17">
        <f t="shared" si="36"/>
        <v>2.980914874280521E-2</v>
      </c>
      <c r="Y344" s="19">
        <f t="shared" si="37"/>
        <v>2.2134583667376594E-2</v>
      </c>
    </row>
    <row r="345" spans="1:25" x14ac:dyDescent="0.2">
      <c r="A345" s="22">
        <v>3297</v>
      </c>
      <c r="B345" s="12" t="s">
        <v>566</v>
      </c>
      <c r="C345" s="12" t="s">
        <v>73</v>
      </c>
      <c r="D345" s="12">
        <v>800180542</v>
      </c>
      <c r="E345" s="12" t="s">
        <v>74</v>
      </c>
      <c r="F345" s="12" t="s">
        <v>696</v>
      </c>
      <c r="G345" s="12" t="s">
        <v>102</v>
      </c>
      <c r="H345" s="12" t="s">
        <v>87</v>
      </c>
      <c r="I345" s="12" t="s">
        <v>697</v>
      </c>
      <c r="J345" s="12" t="s">
        <v>148</v>
      </c>
      <c r="K345" s="12" t="s">
        <v>149</v>
      </c>
      <c r="L345" s="12" t="s">
        <v>81</v>
      </c>
      <c r="M345" s="12">
        <v>22887761</v>
      </c>
      <c r="N345" s="12">
        <v>26718816</v>
      </c>
      <c r="O345" s="17">
        <v>16214355</v>
      </c>
      <c r="P345" s="17">
        <v>17467871</v>
      </c>
      <c r="Q345" s="17">
        <v>9250945</v>
      </c>
      <c r="R345" s="19">
        <v>885719</v>
      </c>
      <c r="S345" s="19">
        <v>1127755</v>
      </c>
      <c r="T345" s="17">
        <f t="shared" si="38"/>
        <v>1.4115739417324957</v>
      </c>
      <c r="U345" s="17">
        <f t="shared" si="35"/>
        <v>0.65376665642669196</v>
      </c>
      <c r="V345" s="17">
        <f t="shared" si="34"/>
        <v>0.78538246338965467</v>
      </c>
      <c r="W345" s="17">
        <v>13148906</v>
      </c>
      <c r="X345" s="17">
        <f t="shared" si="36"/>
        <v>9.574362402976129E-2</v>
      </c>
      <c r="Y345" s="19">
        <f t="shared" si="37"/>
        <v>3.3149635073649972E-2</v>
      </c>
    </row>
    <row r="346" spans="1:25" x14ac:dyDescent="0.2">
      <c r="A346" s="22">
        <v>3317</v>
      </c>
      <c r="B346" s="12" t="s">
        <v>566</v>
      </c>
      <c r="C346" s="12" t="s">
        <v>73</v>
      </c>
      <c r="D346" s="12">
        <v>800181369</v>
      </c>
      <c r="E346" s="12" t="s">
        <v>74</v>
      </c>
      <c r="F346" s="12" t="s">
        <v>698</v>
      </c>
      <c r="G346" s="12" t="s">
        <v>76</v>
      </c>
      <c r="H346" s="12" t="s">
        <v>87</v>
      </c>
      <c r="I346" s="12" t="s">
        <v>699</v>
      </c>
      <c r="J346" s="12" t="s">
        <v>85</v>
      </c>
      <c r="K346" s="12" t="s">
        <v>85</v>
      </c>
      <c r="L346" s="12" t="s">
        <v>81</v>
      </c>
      <c r="M346" s="12">
        <v>2687147</v>
      </c>
      <c r="N346" s="12">
        <v>2939160</v>
      </c>
      <c r="O346" s="17">
        <v>1078364</v>
      </c>
      <c r="P346" s="17">
        <v>1078364</v>
      </c>
      <c r="Q346" s="17">
        <v>1860796</v>
      </c>
      <c r="R346" s="19">
        <v>788973</v>
      </c>
      <c r="S346" s="19">
        <v>49541</v>
      </c>
      <c r="T346" s="17">
        <f t="shared" si="38"/>
        <v>2.4918738014251218</v>
      </c>
      <c r="U346" s="17">
        <f t="shared" si="35"/>
        <v>0.36689530342002474</v>
      </c>
      <c r="V346" s="17">
        <f t="shared" si="34"/>
        <v>15.925657536182152</v>
      </c>
      <c r="W346" s="17">
        <v>13148907</v>
      </c>
      <c r="X346" s="17">
        <f t="shared" si="36"/>
        <v>0.42399757953048051</v>
      </c>
      <c r="Y346" s="19">
        <f t="shared" si="37"/>
        <v>0.26843485893928876</v>
      </c>
    </row>
    <row r="347" spans="1:25" x14ac:dyDescent="0.2">
      <c r="A347" s="22">
        <v>3369</v>
      </c>
      <c r="B347" s="12" t="s">
        <v>566</v>
      </c>
      <c r="C347" s="12" t="s">
        <v>73</v>
      </c>
      <c r="D347" s="12">
        <v>800183169</v>
      </c>
      <c r="E347" s="12" t="s">
        <v>74</v>
      </c>
      <c r="F347" s="12" t="s">
        <v>61</v>
      </c>
      <c r="G347" s="12" t="s">
        <v>76</v>
      </c>
      <c r="H347" s="12" t="s">
        <v>77</v>
      </c>
      <c r="I347" s="12" t="s">
        <v>700</v>
      </c>
      <c r="J347" s="12" t="s">
        <v>85</v>
      </c>
      <c r="K347" s="12" t="s">
        <v>85</v>
      </c>
      <c r="L347" s="12" t="s">
        <v>81</v>
      </c>
      <c r="M347" s="12">
        <v>13049019</v>
      </c>
      <c r="N347" s="12">
        <v>16615309</v>
      </c>
      <c r="O347" s="17">
        <v>2856473</v>
      </c>
      <c r="P347" s="17">
        <v>2863116</v>
      </c>
      <c r="Q347" s="17">
        <v>13752193</v>
      </c>
      <c r="R347" s="19">
        <v>2663232</v>
      </c>
      <c r="S347" s="19">
        <v>19957</v>
      </c>
      <c r="T347" s="17">
        <f t="shared" si="38"/>
        <v>4.5682276709774605</v>
      </c>
      <c r="U347" s="17">
        <f t="shared" si="35"/>
        <v>0.17231795087289681</v>
      </c>
      <c r="V347" s="17">
        <f t="shared" si="34"/>
        <v>133.44851430575739</v>
      </c>
      <c r="W347" s="17">
        <v>13148908</v>
      </c>
      <c r="X347" s="17">
        <f t="shared" si="36"/>
        <v>0.19365871319577904</v>
      </c>
      <c r="Y347" s="19">
        <f t="shared" si="37"/>
        <v>0.16028784056920037</v>
      </c>
    </row>
    <row r="348" spans="1:25" x14ac:dyDescent="0.2">
      <c r="A348" s="22">
        <v>3655</v>
      </c>
      <c r="B348" s="12" t="s">
        <v>566</v>
      </c>
      <c r="C348" s="12" t="s">
        <v>73</v>
      </c>
      <c r="D348" s="12">
        <v>800196583</v>
      </c>
      <c r="E348" s="12" t="s">
        <v>74</v>
      </c>
      <c r="F348" s="12" t="s">
        <v>701</v>
      </c>
      <c r="G348" s="12" t="s">
        <v>76</v>
      </c>
      <c r="H348" s="12" t="s">
        <v>87</v>
      </c>
      <c r="I348" s="12" t="s">
        <v>702</v>
      </c>
      <c r="J348" s="12" t="s">
        <v>85</v>
      </c>
      <c r="K348" s="12" t="s">
        <v>85</v>
      </c>
      <c r="L348" s="12" t="s">
        <v>81</v>
      </c>
      <c r="M348" s="12">
        <v>3625735</v>
      </c>
      <c r="N348" s="12">
        <v>7927868</v>
      </c>
      <c r="O348" s="17">
        <v>2439310</v>
      </c>
      <c r="P348" s="17">
        <v>2439310</v>
      </c>
      <c r="Q348" s="17">
        <v>5488558</v>
      </c>
      <c r="R348" s="19">
        <v>448258</v>
      </c>
      <c r="S348" s="19"/>
      <c r="T348" s="17">
        <f t="shared" si="38"/>
        <v>1.48637729521873</v>
      </c>
      <c r="U348" s="17">
        <f t="shared" si="35"/>
        <v>0.30768801902352561</v>
      </c>
      <c r="V348" s="17"/>
      <c r="W348" s="17">
        <v>13148909</v>
      </c>
      <c r="X348" s="17">
        <f t="shared" si="36"/>
        <v>8.1671360674333768E-2</v>
      </c>
      <c r="Y348" s="19">
        <f t="shared" si="37"/>
        <v>5.6542061497492135E-2</v>
      </c>
    </row>
    <row r="349" spans="1:25" x14ac:dyDescent="0.2">
      <c r="A349" s="22">
        <v>3665</v>
      </c>
      <c r="B349" s="12" t="s">
        <v>566</v>
      </c>
      <c r="C349" s="12" t="s">
        <v>73</v>
      </c>
      <c r="D349" s="12">
        <v>800197239</v>
      </c>
      <c r="E349" s="12" t="s">
        <v>74</v>
      </c>
      <c r="F349" s="12" t="s">
        <v>703</v>
      </c>
      <c r="G349" s="12" t="s">
        <v>95</v>
      </c>
      <c r="H349" s="12" t="s">
        <v>87</v>
      </c>
      <c r="I349" s="12" t="s">
        <v>704</v>
      </c>
      <c r="J349" s="12" t="s">
        <v>85</v>
      </c>
      <c r="K349" s="12" t="s">
        <v>85</v>
      </c>
      <c r="L349" s="12" t="s">
        <v>81</v>
      </c>
      <c r="M349" s="12">
        <v>5193412</v>
      </c>
      <c r="N349" s="12">
        <v>5197611</v>
      </c>
      <c r="O349" s="17">
        <v>1527654</v>
      </c>
      <c r="P349" s="17">
        <v>1571541</v>
      </c>
      <c r="Q349" s="17">
        <v>3626070</v>
      </c>
      <c r="R349" s="19">
        <v>-261175</v>
      </c>
      <c r="S349" s="19">
        <v>1520</v>
      </c>
      <c r="T349" s="17">
        <f t="shared" si="38"/>
        <v>3.3995996475641737</v>
      </c>
      <c r="U349" s="17">
        <f t="shared" si="35"/>
        <v>0.30235833347282048</v>
      </c>
      <c r="V349" s="17">
        <f t="shared" si="34"/>
        <v>-171.82565789473685</v>
      </c>
      <c r="W349" s="17">
        <v>13148910</v>
      </c>
      <c r="X349" s="17">
        <f t="shared" si="36"/>
        <v>-7.2027015474053172E-2</v>
      </c>
      <c r="Y349" s="19">
        <f t="shared" si="37"/>
        <v>-5.0249047110297401E-2</v>
      </c>
    </row>
    <row r="350" spans="1:25" x14ac:dyDescent="0.2">
      <c r="A350" s="22">
        <v>3699</v>
      </c>
      <c r="B350" s="12" t="s">
        <v>566</v>
      </c>
      <c r="C350" s="12" t="s">
        <v>73</v>
      </c>
      <c r="D350" s="12">
        <v>800198783</v>
      </c>
      <c r="E350" s="12" t="s">
        <v>74</v>
      </c>
      <c r="F350" s="12" t="s">
        <v>705</v>
      </c>
      <c r="G350" s="12" t="s">
        <v>76</v>
      </c>
      <c r="H350" s="12" t="s">
        <v>77</v>
      </c>
      <c r="I350" s="12" t="s">
        <v>706</v>
      </c>
      <c r="J350" s="12" t="s">
        <v>85</v>
      </c>
      <c r="K350" s="12" t="s">
        <v>85</v>
      </c>
      <c r="L350" s="12" t="s">
        <v>81</v>
      </c>
      <c r="M350" s="12">
        <v>2464559</v>
      </c>
      <c r="N350" s="12">
        <v>4237687</v>
      </c>
      <c r="O350" s="17">
        <v>1940191</v>
      </c>
      <c r="P350" s="17">
        <v>1940191</v>
      </c>
      <c r="Q350" s="17">
        <v>2297496</v>
      </c>
      <c r="R350" s="19">
        <v>300953</v>
      </c>
      <c r="S350" s="19"/>
      <c r="T350" s="17">
        <f t="shared" si="38"/>
        <v>1.2702661748250559</v>
      </c>
      <c r="U350" s="17">
        <f t="shared" si="35"/>
        <v>0.45784197841888746</v>
      </c>
      <c r="V350" s="17"/>
      <c r="W350" s="17">
        <v>13148911</v>
      </c>
      <c r="X350" s="17">
        <f t="shared" si="36"/>
        <v>0.13099174057321536</v>
      </c>
      <c r="Y350" s="19">
        <f t="shared" si="37"/>
        <v>7.1018222912640788E-2</v>
      </c>
    </row>
    <row r="351" spans="1:25" x14ac:dyDescent="0.2">
      <c r="A351" s="22">
        <v>3787</v>
      </c>
      <c r="B351" s="12" t="s">
        <v>566</v>
      </c>
      <c r="C351" s="12" t="s">
        <v>73</v>
      </c>
      <c r="D351" s="12">
        <v>800204388</v>
      </c>
      <c r="E351" s="12" t="s">
        <v>74</v>
      </c>
      <c r="F351" s="12" t="s">
        <v>707</v>
      </c>
      <c r="G351" s="12" t="s">
        <v>102</v>
      </c>
      <c r="H351" s="12" t="s">
        <v>87</v>
      </c>
      <c r="I351" s="12" t="s">
        <v>708</v>
      </c>
      <c r="J351" s="12" t="s">
        <v>85</v>
      </c>
      <c r="K351" s="12" t="s">
        <v>85</v>
      </c>
      <c r="L351" s="12" t="s">
        <v>81</v>
      </c>
      <c r="M351" s="12">
        <v>10660822</v>
      </c>
      <c r="N351" s="12">
        <v>30305748</v>
      </c>
      <c r="O351" s="17">
        <v>4292008</v>
      </c>
      <c r="P351" s="17">
        <v>6331232</v>
      </c>
      <c r="Q351" s="17">
        <v>23974516</v>
      </c>
      <c r="R351" s="19">
        <v>4077382</v>
      </c>
      <c r="S351" s="19">
        <v>430166</v>
      </c>
      <c r="T351" s="17">
        <f t="shared" si="38"/>
        <v>2.4838774764632312</v>
      </c>
      <c r="U351" s="17">
        <f t="shared" si="35"/>
        <v>0.2089119199433718</v>
      </c>
      <c r="V351" s="17">
        <f t="shared" si="34"/>
        <v>9.4786245309950115</v>
      </c>
      <c r="W351" s="17">
        <v>13148912</v>
      </c>
      <c r="X351" s="17">
        <f t="shared" si="36"/>
        <v>0.17007150425893894</v>
      </c>
      <c r="Y351" s="19">
        <f t="shared" si="37"/>
        <v>0.13454153977654668</v>
      </c>
    </row>
    <row r="352" spans="1:25" x14ac:dyDescent="0.2">
      <c r="A352" s="22">
        <v>3931</v>
      </c>
      <c r="B352" s="12" t="s">
        <v>566</v>
      </c>
      <c r="C352" s="12" t="s">
        <v>73</v>
      </c>
      <c r="D352" s="12">
        <v>800210864</v>
      </c>
      <c r="E352" s="12" t="s">
        <v>74</v>
      </c>
      <c r="F352" s="12" t="s">
        <v>709</v>
      </c>
      <c r="G352" s="12" t="s">
        <v>83</v>
      </c>
      <c r="H352" s="12" t="s">
        <v>87</v>
      </c>
      <c r="I352" s="12" t="s">
        <v>710</v>
      </c>
      <c r="J352" s="12" t="s">
        <v>97</v>
      </c>
      <c r="K352" s="12" t="s">
        <v>168</v>
      </c>
      <c r="L352" s="12" t="s">
        <v>81</v>
      </c>
      <c r="M352" s="12">
        <v>16823142</v>
      </c>
      <c r="N352" s="12">
        <v>57204234</v>
      </c>
      <c r="O352" s="17">
        <v>8767817</v>
      </c>
      <c r="P352" s="17">
        <v>35369555</v>
      </c>
      <c r="Q352" s="17">
        <v>21834679</v>
      </c>
      <c r="R352" s="19">
        <v>1377767</v>
      </c>
      <c r="S352" s="19">
        <v>804706</v>
      </c>
      <c r="T352" s="17">
        <f t="shared" si="38"/>
        <v>1.9187378112476572</v>
      </c>
      <c r="U352" s="17">
        <f t="shared" si="35"/>
        <v>0.61830309623584856</v>
      </c>
      <c r="V352" s="17">
        <f t="shared" si="34"/>
        <v>1.7121371034887276</v>
      </c>
      <c r="W352" s="17">
        <v>13148913</v>
      </c>
      <c r="X352" s="17">
        <f t="shared" si="36"/>
        <v>6.3099942985193419E-2</v>
      </c>
      <c r="Y352" s="19">
        <f t="shared" si="37"/>
        <v>2.4085052865142814E-2</v>
      </c>
    </row>
    <row r="353" spans="1:25" x14ac:dyDescent="0.2">
      <c r="A353" s="22">
        <v>3951</v>
      </c>
      <c r="B353" s="12" t="s">
        <v>566</v>
      </c>
      <c r="C353" s="12" t="s">
        <v>73</v>
      </c>
      <c r="D353" s="12">
        <v>800211365</v>
      </c>
      <c r="E353" s="12" t="s">
        <v>74</v>
      </c>
      <c r="F353" s="12" t="s">
        <v>711</v>
      </c>
      <c r="G353" s="12" t="s">
        <v>102</v>
      </c>
      <c r="H353" s="12" t="s">
        <v>87</v>
      </c>
      <c r="I353" s="12" t="s">
        <v>712</v>
      </c>
      <c r="J353" s="12" t="s">
        <v>85</v>
      </c>
      <c r="K353" s="12" t="s">
        <v>85</v>
      </c>
      <c r="L353" s="12" t="s">
        <v>81</v>
      </c>
      <c r="M353" s="12">
        <v>44777968</v>
      </c>
      <c r="N353" s="12">
        <v>49664155</v>
      </c>
      <c r="O353" s="17">
        <v>16079454</v>
      </c>
      <c r="P353" s="17">
        <v>18502426</v>
      </c>
      <c r="Q353" s="17">
        <v>31161729</v>
      </c>
      <c r="R353" s="19">
        <v>13011848</v>
      </c>
      <c r="S353" s="19"/>
      <c r="T353" s="17">
        <f t="shared" si="38"/>
        <v>2.7847940607933577</v>
      </c>
      <c r="U353" s="17">
        <f t="shared" si="35"/>
        <v>0.37255090718849437</v>
      </c>
      <c r="V353" s="17"/>
      <c r="W353" s="17">
        <v>13148914</v>
      </c>
      <c r="X353" s="17">
        <f t="shared" si="36"/>
        <v>0.41755860209168755</v>
      </c>
      <c r="Y353" s="19">
        <f t="shared" si="37"/>
        <v>0.26199676607806976</v>
      </c>
    </row>
    <row r="354" spans="1:25" x14ac:dyDescent="0.2">
      <c r="A354" s="22">
        <v>4051</v>
      </c>
      <c r="B354" s="12" t="s">
        <v>566</v>
      </c>
      <c r="C354" s="12" t="s">
        <v>73</v>
      </c>
      <c r="D354" s="12">
        <v>800216728</v>
      </c>
      <c r="E354" s="12" t="s">
        <v>74</v>
      </c>
      <c r="F354" s="12" t="s">
        <v>713</v>
      </c>
      <c r="G354" s="12" t="s">
        <v>102</v>
      </c>
      <c r="H354" s="12" t="s">
        <v>103</v>
      </c>
      <c r="I354" s="12" t="s">
        <v>714</v>
      </c>
      <c r="J354" s="12" t="s">
        <v>85</v>
      </c>
      <c r="K354" s="12" t="s">
        <v>85</v>
      </c>
      <c r="L354" s="12" t="s">
        <v>81</v>
      </c>
      <c r="M354" s="12">
        <v>19662784</v>
      </c>
      <c r="N354" s="12">
        <v>19951310</v>
      </c>
      <c r="O354" s="17">
        <v>18326851</v>
      </c>
      <c r="P354" s="17">
        <v>18326851</v>
      </c>
      <c r="Q354" s="17">
        <v>1624459</v>
      </c>
      <c r="R354" s="19">
        <v>2634248</v>
      </c>
      <c r="S354" s="19">
        <v>2092250</v>
      </c>
      <c r="T354" s="17">
        <f t="shared" si="38"/>
        <v>1.0728948470198181</v>
      </c>
      <c r="U354" s="17">
        <f t="shared" si="35"/>
        <v>0.91857883016202946</v>
      </c>
      <c r="V354" s="17">
        <f t="shared" si="34"/>
        <v>1.2590503046959016</v>
      </c>
      <c r="W354" s="17">
        <v>13148915</v>
      </c>
      <c r="X354" s="17">
        <f t="shared" si="36"/>
        <v>1.621615565551362</v>
      </c>
      <c r="Y354" s="19">
        <f t="shared" si="37"/>
        <v>0.1320338363746541</v>
      </c>
    </row>
    <row r="355" spans="1:25" x14ac:dyDescent="0.2">
      <c r="A355" s="22">
        <v>4129</v>
      </c>
      <c r="B355" s="12" t="s">
        <v>566</v>
      </c>
      <c r="C355" s="12" t="s">
        <v>73</v>
      </c>
      <c r="D355" s="12">
        <v>800220495</v>
      </c>
      <c r="E355" s="12" t="s">
        <v>74</v>
      </c>
      <c r="F355" s="12" t="s">
        <v>715</v>
      </c>
      <c r="G355" s="12" t="s">
        <v>76</v>
      </c>
      <c r="H355" s="12" t="s">
        <v>103</v>
      </c>
      <c r="I355" s="12" t="s">
        <v>716</v>
      </c>
      <c r="J355" s="12" t="s">
        <v>85</v>
      </c>
      <c r="K355" s="12" t="s">
        <v>85</v>
      </c>
      <c r="L355" s="12" t="s">
        <v>81</v>
      </c>
      <c r="M355" s="12">
        <v>7930964</v>
      </c>
      <c r="N355" s="12">
        <v>9803070</v>
      </c>
      <c r="O355" s="17">
        <v>1869347</v>
      </c>
      <c r="P355" s="17">
        <v>2153475</v>
      </c>
      <c r="Q355" s="17">
        <v>7649595</v>
      </c>
      <c r="R355" s="19">
        <v>3239702</v>
      </c>
      <c r="S355" s="19"/>
      <c r="T355" s="17">
        <f t="shared" si="38"/>
        <v>4.2426387396240504</v>
      </c>
      <c r="U355" s="17">
        <f t="shared" si="35"/>
        <v>0.21967353084288901</v>
      </c>
      <c r="V355" s="17"/>
      <c r="W355" s="17">
        <v>13148916</v>
      </c>
      <c r="X355" s="17">
        <f t="shared" si="36"/>
        <v>0.42351287878639327</v>
      </c>
      <c r="Y355" s="19">
        <f t="shared" si="37"/>
        <v>0.33047830934594979</v>
      </c>
    </row>
    <row r="356" spans="1:25" x14ac:dyDescent="0.2">
      <c r="A356" s="22">
        <v>4197</v>
      </c>
      <c r="B356" s="12" t="s">
        <v>566</v>
      </c>
      <c r="C356" s="12" t="s">
        <v>73</v>
      </c>
      <c r="D356" s="12">
        <v>800223867</v>
      </c>
      <c r="E356" s="12" t="s">
        <v>74</v>
      </c>
      <c r="F356" s="12" t="s">
        <v>717</v>
      </c>
      <c r="G356" s="12" t="s">
        <v>76</v>
      </c>
      <c r="H356" s="12" t="s">
        <v>87</v>
      </c>
      <c r="I356" s="12" t="s">
        <v>718</v>
      </c>
      <c r="J356" s="12" t="s">
        <v>85</v>
      </c>
      <c r="K356" s="12" t="s">
        <v>85</v>
      </c>
      <c r="L356" s="12" t="s">
        <v>81</v>
      </c>
      <c r="M356" s="12">
        <v>9705421</v>
      </c>
      <c r="N356" s="12">
        <v>23813231</v>
      </c>
      <c r="O356" s="17">
        <v>641961</v>
      </c>
      <c r="P356" s="17">
        <v>901372</v>
      </c>
      <c r="Q356" s="17">
        <v>22911859</v>
      </c>
      <c r="R356" s="19">
        <v>429787</v>
      </c>
      <c r="S356" s="19">
        <v>17182</v>
      </c>
      <c r="T356" s="17">
        <f t="shared" si="38"/>
        <v>15.118396600416537</v>
      </c>
      <c r="U356" s="17">
        <f t="shared" si="35"/>
        <v>3.785173040987172E-2</v>
      </c>
      <c r="V356" s="17">
        <f t="shared" si="34"/>
        <v>25.013793504830637</v>
      </c>
      <c r="W356" s="17">
        <v>13148917</v>
      </c>
      <c r="X356" s="17">
        <f t="shared" si="36"/>
        <v>1.8758277100081665E-2</v>
      </c>
      <c r="Y356" s="19">
        <f t="shared" si="37"/>
        <v>1.8048243852335704E-2</v>
      </c>
    </row>
    <row r="357" spans="1:25" x14ac:dyDescent="0.2">
      <c r="A357" s="22">
        <v>4317</v>
      </c>
      <c r="B357" s="12" t="s">
        <v>566</v>
      </c>
      <c r="C357" s="12" t="s">
        <v>73</v>
      </c>
      <c r="D357" s="12">
        <v>800228667</v>
      </c>
      <c r="E357" s="12" t="s">
        <v>74</v>
      </c>
      <c r="F357" s="12" t="s">
        <v>719</v>
      </c>
      <c r="G357" s="12" t="s">
        <v>95</v>
      </c>
      <c r="H357" s="12" t="s">
        <v>87</v>
      </c>
      <c r="I357" s="12" t="s">
        <v>720</v>
      </c>
      <c r="J357" s="12" t="s">
        <v>97</v>
      </c>
      <c r="K357" s="12" t="s">
        <v>128</v>
      </c>
      <c r="L357" s="12" t="s">
        <v>81</v>
      </c>
      <c r="M357" s="12">
        <v>6310054</v>
      </c>
      <c r="N357" s="12">
        <v>7295648</v>
      </c>
      <c r="O357" s="17">
        <v>877189</v>
      </c>
      <c r="P357" s="17">
        <v>2125196</v>
      </c>
      <c r="Q357" s="17">
        <v>5170452</v>
      </c>
      <c r="R357" s="19">
        <v>1021184</v>
      </c>
      <c r="S357" s="19"/>
      <c r="T357" s="17">
        <f t="shared" si="38"/>
        <v>7.1934942184637523</v>
      </c>
      <c r="U357" s="17">
        <f t="shared" si="35"/>
        <v>0.29129640026492504</v>
      </c>
      <c r="V357" s="17"/>
      <c r="W357" s="17">
        <v>13148918</v>
      </c>
      <c r="X357" s="17">
        <f t="shared" si="36"/>
        <v>0.19750381591396651</v>
      </c>
      <c r="Y357" s="19">
        <f t="shared" si="37"/>
        <v>0.13997166529964164</v>
      </c>
    </row>
    <row r="358" spans="1:25" x14ac:dyDescent="0.2">
      <c r="A358" s="22">
        <v>4379</v>
      </c>
      <c r="B358" s="12" t="s">
        <v>566</v>
      </c>
      <c r="C358" s="12" t="s">
        <v>73</v>
      </c>
      <c r="D358" s="12">
        <v>800231604</v>
      </c>
      <c r="E358" s="12" t="s">
        <v>74</v>
      </c>
      <c r="F358" s="12" t="s">
        <v>721</v>
      </c>
      <c r="G358" s="12" t="s">
        <v>102</v>
      </c>
      <c r="H358" s="12" t="s">
        <v>87</v>
      </c>
      <c r="I358" s="12" t="s">
        <v>722</v>
      </c>
      <c r="J358" s="12" t="s">
        <v>148</v>
      </c>
      <c r="K358" s="12" t="s">
        <v>149</v>
      </c>
      <c r="L358" s="12" t="s">
        <v>81</v>
      </c>
      <c r="M358" s="12">
        <v>29345238</v>
      </c>
      <c r="N358" s="12">
        <v>40441596</v>
      </c>
      <c r="O358" s="17">
        <v>27013935</v>
      </c>
      <c r="P358" s="17">
        <v>27013935</v>
      </c>
      <c r="Q358" s="17">
        <v>13427661</v>
      </c>
      <c r="R358" s="19">
        <v>408246</v>
      </c>
      <c r="S358" s="19">
        <v>0</v>
      </c>
      <c r="T358" s="17">
        <f t="shared" si="38"/>
        <v>1.0863000151588431</v>
      </c>
      <c r="U358" s="17">
        <f t="shared" si="35"/>
        <v>0.66797400874090129</v>
      </c>
      <c r="V358" s="17"/>
      <c r="W358" s="17">
        <v>13148919</v>
      </c>
      <c r="X358" s="17">
        <f t="shared" si="36"/>
        <v>3.0403359155403164E-2</v>
      </c>
      <c r="Y358" s="19">
        <f t="shared" si="37"/>
        <v>1.0094705461179129E-2</v>
      </c>
    </row>
    <row r="359" spans="1:25" x14ac:dyDescent="0.2">
      <c r="A359" s="22">
        <v>4419</v>
      </c>
      <c r="B359" s="12" t="s">
        <v>566</v>
      </c>
      <c r="C359" s="12" t="s">
        <v>73</v>
      </c>
      <c r="D359" s="12">
        <v>800233837</v>
      </c>
      <c r="E359" s="12" t="s">
        <v>74</v>
      </c>
      <c r="F359" s="12" t="s">
        <v>723</v>
      </c>
      <c r="G359" s="12" t="s">
        <v>76</v>
      </c>
      <c r="H359" s="12" t="s">
        <v>103</v>
      </c>
      <c r="I359" s="12" t="s">
        <v>724</v>
      </c>
      <c r="J359" s="12" t="s">
        <v>85</v>
      </c>
      <c r="K359" s="12" t="s">
        <v>85</v>
      </c>
      <c r="L359" s="12" t="s">
        <v>81</v>
      </c>
      <c r="M359" s="12">
        <v>2137072</v>
      </c>
      <c r="N359" s="12">
        <v>4373099</v>
      </c>
      <c r="O359" s="17">
        <v>697094</v>
      </c>
      <c r="P359" s="17">
        <v>2267581</v>
      </c>
      <c r="Q359" s="17">
        <v>2105518</v>
      </c>
      <c r="R359" s="19">
        <v>-109345</v>
      </c>
      <c r="S359" s="19">
        <v>0</v>
      </c>
      <c r="T359" s="17">
        <f t="shared" si="38"/>
        <v>3.0656869805219955</v>
      </c>
      <c r="U359" s="17">
        <f t="shared" si="35"/>
        <v>0.51852953706284721</v>
      </c>
      <c r="V359" s="17"/>
      <c r="W359" s="17">
        <v>13148920</v>
      </c>
      <c r="X359" s="17">
        <f t="shared" si="36"/>
        <v>-5.1932588560154792E-2</v>
      </c>
      <c r="Y359" s="19">
        <f t="shared" si="37"/>
        <v>-2.5004007455582414E-2</v>
      </c>
    </row>
    <row r="360" spans="1:25" x14ac:dyDescent="0.2">
      <c r="A360" s="22">
        <v>4439</v>
      </c>
      <c r="B360" s="12" t="s">
        <v>566</v>
      </c>
      <c r="C360" s="12" t="s">
        <v>73</v>
      </c>
      <c r="D360" s="12">
        <v>800234616</v>
      </c>
      <c r="E360" s="12" t="s">
        <v>74</v>
      </c>
      <c r="F360" s="12" t="s">
        <v>725</v>
      </c>
      <c r="G360" s="12" t="s">
        <v>102</v>
      </c>
      <c r="H360" s="12" t="s">
        <v>103</v>
      </c>
      <c r="I360" s="12" t="s">
        <v>726</v>
      </c>
      <c r="J360" s="12" t="s">
        <v>471</v>
      </c>
      <c r="K360" s="12" t="s">
        <v>472</v>
      </c>
      <c r="L360" s="12" t="s">
        <v>81</v>
      </c>
      <c r="M360" s="12">
        <v>3673293</v>
      </c>
      <c r="N360" s="12">
        <v>3822493</v>
      </c>
      <c r="O360" s="17">
        <v>2102800</v>
      </c>
      <c r="P360" s="17">
        <v>2451591</v>
      </c>
      <c r="Q360" s="17">
        <v>1370902</v>
      </c>
      <c r="R360" s="19">
        <v>42894</v>
      </c>
      <c r="S360" s="19"/>
      <c r="T360" s="17">
        <f t="shared" si="38"/>
        <v>1.7468579988586646</v>
      </c>
      <c r="U360" s="17">
        <f t="shared" si="35"/>
        <v>0.64135918626927502</v>
      </c>
      <c r="V360" s="17"/>
      <c r="W360" s="17">
        <v>13148921</v>
      </c>
      <c r="X360" s="17">
        <f t="shared" si="36"/>
        <v>3.1288888629530047E-2</v>
      </c>
      <c r="Y360" s="19">
        <f t="shared" si="37"/>
        <v>1.1221472478824683E-2</v>
      </c>
    </row>
    <row r="361" spans="1:25" x14ac:dyDescent="0.2">
      <c r="A361" s="22">
        <v>4443</v>
      </c>
      <c r="B361" s="12" t="s">
        <v>566</v>
      </c>
      <c r="C361" s="12" t="s">
        <v>73</v>
      </c>
      <c r="D361" s="12">
        <v>800234652</v>
      </c>
      <c r="E361" s="12" t="s">
        <v>74</v>
      </c>
      <c r="F361" s="12" t="s">
        <v>727</v>
      </c>
      <c r="G361" s="12" t="s">
        <v>95</v>
      </c>
      <c r="H361" s="12" t="s">
        <v>87</v>
      </c>
      <c r="I361" s="12" t="s">
        <v>728</v>
      </c>
      <c r="J361" s="12" t="s">
        <v>148</v>
      </c>
      <c r="K361" s="12" t="s">
        <v>149</v>
      </c>
      <c r="L361" s="12" t="s">
        <v>81</v>
      </c>
      <c r="M361" s="12">
        <v>3388489</v>
      </c>
      <c r="N361" s="12">
        <v>5457996</v>
      </c>
      <c r="O361" s="17">
        <v>2628469</v>
      </c>
      <c r="P361" s="17">
        <v>2698206</v>
      </c>
      <c r="Q361" s="17">
        <v>2759790</v>
      </c>
      <c r="R361" s="19">
        <v>577357</v>
      </c>
      <c r="S361" s="19">
        <v>491916</v>
      </c>
      <c r="T361" s="17">
        <f t="shared" si="38"/>
        <v>1.2891493108726031</v>
      </c>
      <c r="U361" s="17">
        <f t="shared" si="35"/>
        <v>0.49435836889583651</v>
      </c>
      <c r="V361" s="17">
        <f t="shared" si="34"/>
        <v>1.1736902235340994</v>
      </c>
      <c r="W361" s="17">
        <v>13148922</v>
      </c>
      <c r="X361" s="17">
        <f t="shared" si="36"/>
        <v>0.20920323647813782</v>
      </c>
      <c r="Y361" s="19">
        <f t="shared" si="37"/>
        <v>0.10578186572507565</v>
      </c>
    </row>
    <row r="362" spans="1:25" x14ac:dyDescent="0.2">
      <c r="A362" s="22">
        <v>4505</v>
      </c>
      <c r="B362" s="12" t="s">
        <v>566</v>
      </c>
      <c r="C362" s="12" t="s">
        <v>73</v>
      </c>
      <c r="D362" s="12">
        <v>800238041</v>
      </c>
      <c r="E362" s="12" t="s">
        <v>74</v>
      </c>
      <c r="F362" s="12" t="s">
        <v>729</v>
      </c>
      <c r="G362" s="12" t="s">
        <v>102</v>
      </c>
      <c r="H362" s="12" t="s">
        <v>87</v>
      </c>
      <c r="I362" s="12" t="s">
        <v>730</v>
      </c>
      <c r="J362" s="12" t="s">
        <v>97</v>
      </c>
      <c r="K362" s="12" t="s">
        <v>208</v>
      </c>
      <c r="L362" s="12" t="s">
        <v>81</v>
      </c>
      <c r="M362" s="12">
        <v>8005192</v>
      </c>
      <c r="N362" s="12">
        <v>14990607</v>
      </c>
      <c r="O362" s="17">
        <v>2559161</v>
      </c>
      <c r="P362" s="17">
        <v>4800089</v>
      </c>
      <c r="Q362" s="17">
        <v>10190518</v>
      </c>
      <c r="R362" s="19">
        <v>1188600</v>
      </c>
      <c r="S362" s="19">
        <v>286750</v>
      </c>
      <c r="T362" s="17">
        <f t="shared" si="38"/>
        <v>3.1280532955917977</v>
      </c>
      <c r="U362" s="17">
        <f t="shared" si="35"/>
        <v>0.32020644661020065</v>
      </c>
      <c r="V362" s="17">
        <f t="shared" si="34"/>
        <v>4.1450741063644285</v>
      </c>
      <c r="W362" s="17">
        <v>13148923</v>
      </c>
      <c r="X362" s="17">
        <f t="shared" si="36"/>
        <v>0.11663783921484659</v>
      </c>
      <c r="Y362" s="19">
        <f t="shared" si="37"/>
        <v>7.928965117956864E-2</v>
      </c>
    </row>
    <row r="363" spans="1:25" x14ac:dyDescent="0.2">
      <c r="A363" s="22">
        <v>4527</v>
      </c>
      <c r="B363" s="12" t="s">
        <v>566</v>
      </c>
      <c r="C363" s="12" t="s">
        <v>73</v>
      </c>
      <c r="D363" s="12">
        <v>800240039</v>
      </c>
      <c r="E363" s="12" t="s">
        <v>74</v>
      </c>
      <c r="F363" s="12" t="s">
        <v>731</v>
      </c>
      <c r="G363" s="12" t="s">
        <v>76</v>
      </c>
      <c r="H363" s="12" t="s">
        <v>87</v>
      </c>
      <c r="I363" s="12" t="s">
        <v>732</v>
      </c>
      <c r="J363" s="12" t="s">
        <v>89</v>
      </c>
      <c r="K363" s="12" t="s">
        <v>116</v>
      </c>
      <c r="L363" s="12" t="s">
        <v>81</v>
      </c>
      <c r="M363" s="12">
        <v>11145383</v>
      </c>
      <c r="N363" s="12">
        <v>11432948</v>
      </c>
      <c r="O363" s="17">
        <v>3619117</v>
      </c>
      <c r="P363" s="17">
        <v>3624476</v>
      </c>
      <c r="Q363" s="17">
        <v>7808472</v>
      </c>
      <c r="R363" s="19">
        <v>5572226</v>
      </c>
      <c r="S363" s="19">
        <v>1209</v>
      </c>
      <c r="T363" s="17">
        <f t="shared" si="38"/>
        <v>3.0795862637212337</v>
      </c>
      <c r="U363" s="17">
        <f t="shared" si="35"/>
        <v>0.31702024709637444</v>
      </c>
      <c r="V363" s="17">
        <f t="shared" si="34"/>
        <v>4608.9545078577339</v>
      </c>
      <c r="W363" s="17">
        <v>13148924</v>
      </c>
      <c r="X363" s="17">
        <f t="shared" si="36"/>
        <v>0.71361285537042329</v>
      </c>
      <c r="Y363" s="19">
        <f t="shared" si="37"/>
        <v>0.48738313162974239</v>
      </c>
    </row>
    <row r="364" spans="1:25" x14ac:dyDescent="0.2">
      <c r="A364" s="22">
        <v>4611</v>
      </c>
      <c r="B364" s="12" t="s">
        <v>566</v>
      </c>
      <c r="C364" s="12" t="s">
        <v>73</v>
      </c>
      <c r="D364" s="12">
        <v>800244270</v>
      </c>
      <c r="E364" s="12" t="s">
        <v>74</v>
      </c>
      <c r="F364" s="12" t="s">
        <v>733</v>
      </c>
      <c r="G364" s="12" t="s">
        <v>95</v>
      </c>
      <c r="H364" s="12" t="s">
        <v>103</v>
      </c>
      <c r="I364" s="12" t="s">
        <v>734</v>
      </c>
      <c r="J364" s="12" t="s">
        <v>89</v>
      </c>
      <c r="K364" s="12" t="s">
        <v>327</v>
      </c>
      <c r="L364" s="12" t="s">
        <v>81</v>
      </c>
      <c r="M364" s="12">
        <v>15921564</v>
      </c>
      <c r="N364" s="12">
        <v>29558440</v>
      </c>
      <c r="O364" s="17">
        <v>5553209</v>
      </c>
      <c r="P364" s="17">
        <v>13501934</v>
      </c>
      <c r="Q364" s="17">
        <v>16056506</v>
      </c>
      <c r="R364" s="19">
        <v>-906707</v>
      </c>
      <c r="S364" s="19">
        <v>1033851</v>
      </c>
      <c r="T364" s="17">
        <f t="shared" si="38"/>
        <v>2.8670925225396702</v>
      </c>
      <c r="U364" s="17">
        <f t="shared" si="35"/>
        <v>0.45678777364434658</v>
      </c>
      <c r="V364" s="17">
        <f t="shared" si="34"/>
        <v>-0.87701902885425465</v>
      </c>
      <c r="W364" s="17">
        <v>13148925</v>
      </c>
      <c r="X364" s="17">
        <f t="shared" si="36"/>
        <v>-5.646975749269486E-2</v>
      </c>
      <c r="Y364" s="19">
        <f t="shared" si="37"/>
        <v>-3.0675062689370616E-2</v>
      </c>
    </row>
    <row r="365" spans="1:25" x14ac:dyDescent="0.2">
      <c r="A365" s="22">
        <v>4629</v>
      </c>
      <c r="B365" s="12" t="s">
        <v>566</v>
      </c>
      <c r="C365" s="12" t="s">
        <v>73</v>
      </c>
      <c r="D365" s="12">
        <v>800245475</v>
      </c>
      <c r="E365" s="12" t="s">
        <v>74</v>
      </c>
      <c r="F365" s="12" t="s">
        <v>735</v>
      </c>
      <c r="G365" s="12" t="s">
        <v>76</v>
      </c>
      <c r="H365" s="12" t="s">
        <v>87</v>
      </c>
      <c r="I365" s="12" t="s">
        <v>736</v>
      </c>
      <c r="J365" s="12" t="s">
        <v>79</v>
      </c>
      <c r="K365" s="12" t="s">
        <v>137</v>
      </c>
      <c r="L365" s="12" t="s">
        <v>81</v>
      </c>
      <c r="M365" s="12">
        <v>1858087</v>
      </c>
      <c r="N365" s="12">
        <v>2116058</v>
      </c>
      <c r="O365" s="17">
        <v>1334989</v>
      </c>
      <c r="P365" s="17">
        <v>1334989</v>
      </c>
      <c r="Q365" s="17">
        <v>781069</v>
      </c>
      <c r="R365" s="19">
        <v>250117</v>
      </c>
      <c r="S365" s="19"/>
      <c r="T365" s="17">
        <f t="shared" si="38"/>
        <v>1.3918369364841208</v>
      </c>
      <c r="U365" s="17">
        <f t="shared" si="35"/>
        <v>0.63088488122726316</v>
      </c>
      <c r="V365" s="17"/>
      <c r="W365" s="17">
        <v>13148926</v>
      </c>
      <c r="X365" s="17">
        <f t="shared" si="36"/>
        <v>0.32022394948461658</v>
      </c>
      <c r="Y365" s="19">
        <f t="shared" si="37"/>
        <v>0.11819950114788914</v>
      </c>
    </row>
    <row r="366" spans="1:25" x14ac:dyDescent="0.2">
      <c r="A366" s="22">
        <v>4717</v>
      </c>
      <c r="B366" s="12" t="s">
        <v>566</v>
      </c>
      <c r="C366" s="12" t="s">
        <v>73</v>
      </c>
      <c r="D366" s="12">
        <v>800249247</v>
      </c>
      <c r="E366" s="12" t="s">
        <v>74</v>
      </c>
      <c r="F366" s="12" t="s">
        <v>737</v>
      </c>
      <c r="G366" s="12" t="s">
        <v>76</v>
      </c>
      <c r="H366" s="12" t="s">
        <v>87</v>
      </c>
      <c r="I366" s="12" t="s">
        <v>738</v>
      </c>
      <c r="J366" s="12" t="s">
        <v>85</v>
      </c>
      <c r="K366" s="12" t="s">
        <v>85</v>
      </c>
      <c r="L366" s="12" t="s">
        <v>81</v>
      </c>
      <c r="M366" s="12">
        <v>7180107</v>
      </c>
      <c r="N366" s="12">
        <v>8526569</v>
      </c>
      <c r="O366" s="17">
        <v>3701095</v>
      </c>
      <c r="P366" s="17">
        <v>4432122</v>
      </c>
      <c r="Q366" s="17">
        <v>4094447</v>
      </c>
      <c r="R366" s="19">
        <v>829884</v>
      </c>
      <c r="S366" s="19">
        <v>0</v>
      </c>
      <c r="T366" s="17">
        <f t="shared" si="38"/>
        <v>1.9399953257076621</v>
      </c>
      <c r="U366" s="17">
        <f t="shared" si="35"/>
        <v>0.51980134096141128</v>
      </c>
      <c r="V366" s="17"/>
      <c r="W366" s="17">
        <v>13148927</v>
      </c>
      <c r="X366" s="17">
        <f t="shared" si="36"/>
        <v>0.20268524662793291</v>
      </c>
      <c r="Y366" s="19">
        <f t="shared" si="37"/>
        <v>9.7329183637639011E-2</v>
      </c>
    </row>
    <row r="367" spans="1:25" x14ac:dyDescent="0.2">
      <c r="A367" s="22">
        <v>4725</v>
      </c>
      <c r="B367" s="12" t="s">
        <v>566</v>
      </c>
      <c r="C367" s="12" t="s">
        <v>73</v>
      </c>
      <c r="D367" s="12">
        <v>800249396</v>
      </c>
      <c r="E367" s="12" t="s">
        <v>74</v>
      </c>
      <c r="F367" s="12" t="s">
        <v>739</v>
      </c>
      <c r="G367" s="12" t="s">
        <v>76</v>
      </c>
      <c r="H367" s="12" t="s">
        <v>87</v>
      </c>
      <c r="I367" s="12" t="s">
        <v>740</v>
      </c>
      <c r="J367" s="12" t="s">
        <v>85</v>
      </c>
      <c r="K367" s="12" t="s">
        <v>85</v>
      </c>
      <c r="L367" s="12" t="s">
        <v>81</v>
      </c>
      <c r="M367" s="12">
        <v>1811601</v>
      </c>
      <c r="N367" s="12">
        <v>2895770</v>
      </c>
      <c r="O367" s="17">
        <v>886034</v>
      </c>
      <c r="P367" s="17">
        <v>918641</v>
      </c>
      <c r="Q367" s="17">
        <v>1977129</v>
      </c>
      <c r="R367" s="19">
        <v>441908</v>
      </c>
      <c r="S367" s="19">
        <v>113391</v>
      </c>
      <c r="T367" s="17">
        <f t="shared" si="38"/>
        <v>2.0446179266258406</v>
      </c>
      <c r="U367" s="17">
        <f t="shared" si="35"/>
        <v>0.31723548486240277</v>
      </c>
      <c r="V367" s="17">
        <f t="shared" ref="V367:V428" si="39">R367/S367</f>
        <v>3.8972052455662265</v>
      </c>
      <c r="W367" s="17">
        <v>13148928</v>
      </c>
      <c r="X367" s="17">
        <f t="shared" si="36"/>
        <v>0.22350994801047377</v>
      </c>
      <c r="Y367" s="19">
        <f t="shared" si="37"/>
        <v>0.1526046612818007</v>
      </c>
    </row>
    <row r="368" spans="1:25" x14ac:dyDescent="0.2">
      <c r="A368" s="22">
        <v>4761</v>
      </c>
      <c r="B368" s="12" t="s">
        <v>566</v>
      </c>
      <c r="C368" s="12" t="s">
        <v>73</v>
      </c>
      <c r="D368" s="12">
        <v>800250626</v>
      </c>
      <c r="E368" s="12" t="s">
        <v>74</v>
      </c>
      <c r="F368" s="12" t="s">
        <v>741</v>
      </c>
      <c r="G368" s="12" t="s">
        <v>92</v>
      </c>
      <c r="H368" s="12" t="s">
        <v>87</v>
      </c>
      <c r="I368" s="12" t="s">
        <v>742</v>
      </c>
      <c r="J368" s="12" t="s">
        <v>89</v>
      </c>
      <c r="K368" s="12" t="s">
        <v>327</v>
      </c>
      <c r="L368" s="12" t="s">
        <v>81</v>
      </c>
      <c r="M368" s="12">
        <v>19209203</v>
      </c>
      <c r="N368" s="12">
        <v>20769538</v>
      </c>
      <c r="O368" s="17">
        <v>4937213</v>
      </c>
      <c r="P368" s="17">
        <v>5039823</v>
      </c>
      <c r="Q368" s="17">
        <v>15729715</v>
      </c>
      <c r="R368" s="19">
        <v>6195702</v>
      </c>
      <c r="S368" s="19">
        <v>671875</v>
      </c>
      <c r="T368" s="17">
        <f t="shared" si="38"/>
        <v>3.8906976466277636</v>
      </c>
      <c r="U368" s="17">
        <f t="shared" si="35"/>
        <v>0.24265455495447227</v>
      </c>
      <c r="V368" s="17">
        <f t="shared" si="39"/>
        <v>9.221509953488372</v>
      </c>
      <c r="W368" s="17">
        <v>13148929</v>
      </c>
      <c r="X368" s="17">
        <f t="shared" si="36"/>
        <v>0.39388520389593834</v>
      </c>
      <c r="Y368" s="19">
        <f t="shared" si="37"/>
        <v>0.29830716504141785</v>
      </c>
    </row>
    <row r="369" spans="1:25" x14ac:dyDescent="0.2">
      <c r="A369" s="22">
        <v>5157</v>
      </c>
      <c r="B369" s="12" t="s">
        <v>566</v>
      </c>
      <c r="C369" s="12" t="s">
        <v>73</v>
      </c>
      <c r="D369" s="12">
        <v>802008430</v>
      </c>
      <c r="E369" s="12" t="s">
        <v>74</v>
      </c>
      <c r="F369" s="12" t="s">
        <v>743</v>
      </c>
      <c r="G369" s="12" t="s">
        <v>76</v>
      </c>
      <c r="H369" s="12" t="s">
        <v>87</v>
      </c>
      <c r="I369" s="12" t="s">
        <v>744</v>
      </c>
      <c r="J369" s="12" t="s">
        <v>148</v>
      </c>
      <c r="K369" s="12" t="s">
        <v>149</v>
      </c>
      <c r="L369" s="12" t="s">
        <v>81</v>
      </c>
      <c r="M369" s="12">
        <v>340112</v>
      </c>
      <c r="N369" s="12">
        <v>6850967</v>
      </c>
      <c r="O369" s="17">
        <v>9725</v>
      </c>
      <c r="P369" s="17">
        <v>992569</v>
      </c>
      <c r="Q369" s="17">
        <v>5858398</v>
      </c>
      <c r="R369" s="19">
        <v>617204</v>
      </c>
      <c r="S369" s="19">
        <v>1266</v>
      </c>
      <c r="T369" s="17">
        <f t="shared" si="38"/>
        <v>34.972956298200515</v>
      </c>
      <c r="U369" s="17">
        <f t="shared" si="35"/>
        <v>0.14488013152011972</v>
      </c>
      <c r="V369" s="17">
        <f t="shared" si="39"/>
        <v>487.52290679304895</v>
      </c>
      <c r="W369" s="17">
        <v>13148930</v>
      </c>
      <c r="X369" s="17">
        <f t="shared" si="36"/>
        <v>0.10535371615243622</v>
      </c>
      <c r="Y369" s="19">
        <f t="shared" si="37"/>
        <v>9.0090055900137897E-2</v>
      </c>
    </row>
    <row r="370" spans="1:25" x14ac:dyDescent="0.2">
      <c r="A370" s="22">
        <v>5225</v>
      </c>
      <c r="B370" s="12" t="s">
        <v>566</v>
      </c>
      <c r="C370" s="12" t="s">
        <v>73</v>
      </c>
      <c r="D370" s="12">
        <v>802011128</v>
      </c>
      <c r="E370" s="12" t="s">
        <v>74</v>
      </c>
      <c r="F370" s="12" t="s">
        <v>745</v>
      </c>
      <c r="G370" s="12" t="s">
        <v>76</v>
      </c>
      <c r="H370" s="12" t="s">
        <v>87</v>
      </c>
      <c r="I370" s="12" t="s">
        <v>746</v>
      </c>
      <c r="J370" s="12" t="s">
        <v>148</v>
      </c>
      <c r="K370" s="12" t="s">
        <v>149</v>
      </c>
      <c r="L370" s="12" t="s">
        <v>81</v>
      </c>
      <c r="M370" s="12">
        <v>150803605</v>
      </c>
      <c r="N370" s="12">
        <v>155464917</v>
      </c>
      <c r="O370" s="17">
        <v>57042710</v>
      </c>
      <c r="P370" s="17">
        <v>57042710</v>
      </c>
      <c r="Q370" s="17">
        <v>98422207</v>
      </c>
      <c r="R370" s="19">
        <v>4988745</v>
      </c>
      <c r="S370" s="19">
        <v>3013336</v>
      </c>
      <c r="T370" s="17">
        <f t="shared" si="38"/>
        <v>2.6436963636545316</v>
      </c>
      <c r="U370" s="17">
        <f t="shared" si="35"/>
        <v>0.36691692956038435</v>
      </c>
      <c r="V370" s="17">
        <f t="shared" si="39"/>
        <v>1.6555555039331824</v>
      </c>
      <c r="W370" s="17">
        <v>13148931</v>
      </c>
      <c r="X370" s="17">
        <f t="shared" si="36"/>
        <v>5.068718891865532E-2</v>
      </c>
      <c r="Y370" s="19">
        <f t="shared" si="37"/>
        <v>3.2089201192575169E-2</v>
      </c>
    </row>
    <row r="371" spans="1:25" x14ac:dyDescent="0.2">
      <c r="A371" s="22">
        <v>5423</v>
      </c>
      <c r="B371" s="12" t="s">
        <v>566</v>
      </c>
      <c r="C371" s="12" t="s">
        <v>73</v>
      </c>
      <c r="D371" s="12">
        <v>802019447</v>
      </c>
      <c r="E371" s="12" t="s">
        <v>74</v>
      </c>
      <c r="F371" s="12" t="s">
        <v>747</v>
      </c>
      <c r="G371" s="12" t="s">
        <v>102</v>
      </c>
      <c r="H371" s="12" t="s">
        <v>103</v>
      </c>
      <c r="I371" s="12" t="s">
        <v>748</v>
      </c>
      <c r="J371" s="12" t="s">
        <v>85</v>
      </c>
      <c r="K371" s="12" t="s">
        <v>85</v>
      </c>
      <c r="L371" s="12" t="s">
        <v>81</v>
      </c>
      <c r="M371" s="12">
        <v>35337889</v>
      </c>
      <c r="N371" s="12">
        <v>44723046</v>
      </c>
      <c r="O371" s="17">
        <v>32394347</v>
      </c>
      <c r="P371" s="17">
        <v>41353100</v>
      </c>
      <c r="Q371" s="17">
        <v>3369946</v>
      </c>
      <c r="R371" s="19">
        <v>370976</v>
      </c>
      <c r="S371" s="19">
        <v>2188548</v>
      </c>
      <c r="T371" s="17">
        <f t="shared" si="38"/>
        <v>1.0908659155870621</v>
      </c>
      <c r="U371" s="17">
        <f t="shared" si="35"/>
        <v>0.92464855815053382</v>
      </c>
      <c r="V371" s="17">
        <f t="shared" si="39"/>
        <v>0.16950781979650434</v>
      </c>
      <c r="W371" s="17">
        <v>13148932</v>
      </c>
      <c r="X371" s="17">
        <f t="shared" si="36"/>
        <v>0.1100836630616633</v>
      </c>
      <c r="Y371" s="19">
        <f t="shared" si="37"/>
        <v>8.2949627357671481E-3</v>
      </c>
    </row>
    <row r="372" spans="1:25" x14ac:dyDescent="0.2">
      <c r="A372" s="22">
        <v>5607</v>
      </c>
      <c r="B372" s="12" t="s">
        <v>566</v>
      </c>
      <c r="C372" s="12" t="s">
        <v>73</v>
      </c>
      <c r="D372" s="12">
        <v>804001702</v>
      </c>
      <c r="E372" s="12" t="s">
        <v>74</v>
      </c>
      <c r="F372" s="12" t="s">
        <v>749</v>
      </c>
      <c r="G372" s="12" t="s">
        <v>76</v>
      </c>
      <c r="H372" s="12" t="s">
        <v>77</v>
      </c>
      <c r="I372" s="12" t="s">
        <v>750</v>
      </c>
      <c r="J372" s="12" t="s">
        <v>309</v>
      </c>
      <c r="K372" s="12" t="s">
        <v>571</v>
      </c>
      <c r="L372" s="12" t="s">
        <v>81</v>
      </c>
      <c r="M372" s="12">
        <v>7845748</v>
      </c>
      <c r="N372" s="12">
        <v>9008605</v>
      </c>
      <c r="O372" s="17">
        <v>6856781</v>
      </c>
      <c r="P372" s="17">
        <v>7197981</v>
      </c>
      <c r="Q372" s="17">
        <v>1810624</v>
      </c>
      <c r="R372" s="19">
        <v>544082</v>
      </c>
      <c r="S372" s="19">
        <v>738363</v>
      </c>
      <c r="T372" s="17">
        <f t="shared" si="38"/>
        <v>1.1442319654076745</v>
      </c>
      <c r="U372" s="17">
        <f t="shared" si="35"/>
        <v>0.79901172268070364</v>
      </c>
      <c r="V372" s="17">
        <f t="shared" si="39"/>
        <v>0.73687603522928424</v>
      </c>
      <c r="W372" s="17">
        <v>13148933</v>
      </c>
      <c r="X372" s="17">
        <f t="shared" si="36"/>
        <v>0.30049419426672791</v>
      </c>
      <c r="Y372" s="19">
        <f t="shared" si="37"/>
        <v>6.0395810450119637E-2</v>
      </c>
    </row>
    <row r="373" spans="1:25" x14ac:dyDescent="0.2">
      <c r="A373" s="22">
        <v>5637</v>
      </c>
      <c r="B373" s="12" t="s">
        <v>566</v>
      </c>
      <c r="C373" s="12" t="s">
        <v>73</v>
      </c>
      <c r="D373" s="12">
        <v>804003257</v>
      </c>
      <c r="E373" s="12" t="s">
        <v>74</v>
      </c>
      <c r="F373" s="12" t="s">
        <v>751</v>
      </c>
      <c r="G373" s="12" t="s">
        <v>102</v>
      </c>
      <c r="H373" s="12" t="s">
        <v>87</v>
      </c>
      <c r="I373" s="12" t="s">
        <v>752</v>
      </c>
      <c r="J373" s="12" t="s">
        <v>309</v>
      </c>
      <c r="K373" s="12" t="s">
        <v>571</v>
      </c>
      <c r="L373" s="12" t="s">
        <v>81</v>
      </c>
      <c r="M373" s="12">
        <v>4882342</v>
      </c>
      <c r="N373" s="12">
        <v>5192149</v>
      </c>
      <c r="O373" s="17">
        <v>3066365</v>
      </c>
      <c r="P373" s="17">
        <v>3253876</v>
      </c>
      <c r="Q373" s="17">
        <v>1938273</v>
      </c>
      <c r="R373" s="19">
        <v>528988</v>
      </c>
      <c r="S373" s="19"/>
      <c r="T373" s="17">
        <f t="shared" si="38"/>
        <v>1.5922246699267699</v>
      </c>
      <c r="U373" s="17">
        <f t="shared" si="35"/>
        <v>0.62669156836600803</v>
      </c>
      <c r="V373" s="17"/>
      <c r="W373" s="17">
        <v>13148934</v>
      </c>
      <c r="X373" s="17">
        <f t="shared" si="36"/>
        <v>0.27291717936534227</v>
      </c>
      <c r="Y373" s="19">
        <f t="shared" si="37"/>
        <v>0.10188228419484879</v>
      </c>
    </row>
    <row r="374" spans="1:25" x14ac:dyDescent="0.2">
      <c r="A374" s="22">
        <v>5721</v>
      </c>
      <c r="B374" s="12" t="s">
        <v>566</v>
      </c>
      <c r="C374" s="12" t="s">
        <v>73</v>
      </c>
      <c r="D374" s="12">
        <v>804008164</v>
      </c>
      <c r="E374" s="12" t="s">
        <v>74</v>
      </c>
      <c r="F374" s="12" t="s">
        <v>753</v>
      </c>
      <c r="G374" s="12" t="s">
        <v>76</v>
      </c>
      <c r="H374" s="12" t="s">
        <v>87</v>
      </c>
      <c r="I374" s="12" t="s">
        <v>754</v>
      </c>
      <c r="J374" s="12" t="s">
        <v>309</v>
      </c>
      <c r="K374" s="12" t="s">
        <v>461</v>
      </c>
      <c r="L374" s="12" t="s">
        <v>81</v>
      </c>
      <c r="M374" s="12">
        <v>1229726</v>
      </c>
      <c r="N374" s="12">
        <v>1304951</v>
      </c>
      <c r="O374" s="17">
        <v>247357</v>
      </c>
      <c r="P374" s="17">
        <v>247357</v>
      </c>
      <c r="Q374" s="17">
        <v>1057594</v>
      </c>
      <c r="R374" s="19">
        <v>-70915</v>
      </c>
      <c r="S374" s="19"/>
      <c r="T374" s="17">
        <f t="shared" si="38"/>
        <v>4.971462299429569</v>
      </c>
      <c r="U374" s="17">
        <f t="shared" si="35"/>
        <v>0.18955271117459582</v>
      </c>
      <c r="V374" s="17"/>
      <c r="W374" s="17">
        <v>13148935</v>
      </c>
      <c r="X374" s="17">
        <f t="shared" si="36"/>
        <v>-6.7053141375612954E-2</v>
      </c>
      <c r="Y374" s="19">
        <f t="shared" si="37"/>
        <v>-5.4343036635092046E-2</v>
      </c>
    </row>
    <row r="375" spans="1:25" x14ac:dyDescent="0.2">
      <c r="A375" s="22">
        <v>5823</v>
      </c>
      <c r="B375" s="12" t="s">
        <v>566</v>
      </c>
      <c r="C375" s="12" t="s">
        <v>73</v>
      </c>
      <c r="D375" s="12">
        <v>804013374</v>
      </c>
      <c r="E375" s="12" t="s">
        <v>74</v>
      </c>
      <c r="F375" s="12" t="s">
        <v>755</v>
      </c>
      <c r="G375" s="12" t="s">
        <v>102</v>
      </c>
      <c r="H375" s="12" t="s">
        <v>87</v>
      </c>
      <c r="I375" s="12" t="s">
        <v>756</v>
      </c>
      <c r="J375" s="12" t="s">
        <v>309</v>
      </c>
      <c r="K375" s="12" t="s">
        <v>461</v>
      </c>
      <c r="L375" s="12" t="s">
        <v>81</v>
      </c>
      <c r="M375" s="12">
        <v>337607</v>
      </c>
      <c r="N375" s="12">
        <v>1005831</v>
      </c>
      <c r="O375" s="17">
        <v>885351</v>
      </c>
      <c r="P375" s="17">
        <v>2012770</v>
      </c>
      <c r="Q375" s="17">
        <v>-1006939</v>
      </c>
      <c r="R375" s="19">
        <v>-402553</v>
      </c>
      <c r="S375" s="19">
        <v>199241</v>
      </c>
      <c r="T375" s="17">
        <f t="shared" si="38"/>
        <v>0.38132559854792053</v>
      </c>
      <c r="U375" s="17">
        <f t="shared" si="35"/>
        <v>2.0011015767062261</v>
      </c>
      <c r="V375" s="17">
        <f t="shared" si="39"/>
        <v>-2.0204325414949733</v>
      </c>
      <c r="W375" s="17">
        <v>13148936</v>
      </c>
      <c r="X375" s="17">
        <f t="shared" si="36"/>
        <v>0.39977893397713266</v>
      </c>
      <c r="Y375" s="19">
        <f t="shared" si="37"/>
        <v>-0.40021932113844172</v>
      </c>
    </row>
    <row r="376" spans="1:25" x14ac:dyDescent="0.2">
      <c r="A376" s="22">
        <v>5871</v>
      </c>
      <c r="B376" s="12" t="s">
        <v>566</v>
      </c>
      <c r="C376" s="12" t="s">
        <v>73</v>
      </c>
      <c r="D376" s="12">
        <v>804015454</v>
      </c>
      <c r="E376" s="12" t="s">
        <v>74</v>
      </c>
      <c r="F376" s="12" t="s">
        <v>757</v>
      </c>
      <c r="G376" s="12" t="s">
        <v>102</v>
      </c>
      <c r="H376" s="12" t="s">
        <v>77</v>
      </c>
      <c r="I376" s="12" t="s">
        <v>758</v>
      </c>
      <c r="J376" s="12" t="s">
        <v>309</v>
      </c>
      <c r="K376" s="12" t="s">
        <v>461</v>
      </c>
      <c r="L376" s="12" t="s">
        <v>81</v>
      </c>
      <c r="M376" s="12">
        <v>2165957</v>
      </c>
      <c r="N376" s="12">
        <v>3107613</v>
      </c>
      <c r="O376" s="17">
        <v>864110</v>
      </c>
      <c r="P376" s="17">
        <v>1083879</v>
      </c>
      <c r="Q376" s="17">
        <v>2023734</v>
      </c>
      <c r="R376" s="19">
        <v>312237</v>
      </c>
      <c r="S376" s="19">
        <v>85906</v>
      </c>
      <c r="T376" s="17">
        <f t="shared" si="38"/>
        <v>2.5065755517237389</v>
      </c>
      <c r="U376" s="17">
        <f t="shared" si="35"/>
        <v>0.34878184638820858</v>
      </c>
      <c r="V376" s="17">
        <f t="shared" si="39"/>
        <v>3.6346355318604058</v>
      </c>
      <c r="W376" s="17">
        <v>13148937</v>
      </c>
      <c r="X376" s="17">
        <f t="shared" si="36"/>
        <v>0.15428756941376684</v>
      </c>
      <c r="Y376" s="19">
        <f t="shared" si="37"/>
        <v>0.10047486607888434</v>
      </c>
    </row>
    <row r="377" spans="1:25" x14ac:dyDescent="0.2">
      <c r="A377" s="22">
        <v>5881</v>
      </c>
      <c r="B377" s="12" t="s">
        <v>566</v>
      </c>
      <c r="C377" s="12" t="s">
        <v>73</v>
      </c>
      <c r="D377" s="12">
        <v>804016084</v>
      </c>
      <c r="E377" s="12" t="s">
        <v>74</v>
      </c>
      <c r="F377" s="12" t="s">
        <v>759</v>
      </c>
      <c r="G377" s="12" t="s">
        <v>102</v>
      </c>
      <c r="H377" s="12" t="s">
        <v>103</v>
      </c>
      <c r="I377" s="12" t="s">
        <v>760</v>
      </c>
      <c r="J377" s="12" t="s">
        <v>309</v>
      </c>
      <c r="K377" s="12" t="s">
        <v>461</v>
      </c>
      <c r="L377" s="12" t="s">
        <v>81</v>
      </c>
      <c r="M377" s="12">
        <v>14353457</v>
      </c>
      <c r="N377" s="12">
        <v>21837449</v>
      </c>
      <c r="O377" s="17">
        <v>4339460</v>
      </c>
      <c r="P377" s="17">
        <v>10855192</v>
      </c>
      <c r="Q377" s="17">
        <v>10982257</v>
      </c>
      <c r="R377" s="19">
        <v>-826408</v>
      </c>
      <c r="S377" s="19"/>
      <c r="T377" s="17">
        <f t="shared" si="38"/>
        <v>3.3076597088116952</v>
      </c>
      <c r="U377" s="17">
        <f t="shared" si="35"/>
        <v>0.49709066292495979</v>
      </c>
      <c r="V377" s="17"/>
      <c r="W377" s="17">
        <v>13148938</v>
      </c>
      <c r="X377" s="17">
        <f t="shared" si="36"/>
        <v>-7.524937724549699E-2</v>
      </c>
      <c r="Y377" s="19">
        <f t="shared" si="37"/>
        <v>-3.7843614425842505E-2</v>
      </c>
    </row>
    <row r="378" spans="1:25" x14ac:dyDescent="0.2">
      <c r="A378" s="22">
        <v>5987</v>
      </c>
      <c r="B378" s="12" t="s">
        <v>566</v>
      </c>
      <c r="C378" s="12" t="s">
        <v>73</v>
      </c>
      <c r="D378" s="12">
        <v>805002719</v>
      </c>
      <c r="E378" s="12" t="s">
        <v>74</v>
      </c>
      <c r="F378" s="12" t="s">
        <v>761</v>
      </c>
      <c r="G378" s="12" t="s">
        <v>76</v>
      </c>
      <c r="H378" s="12" t="s">
        <v>87</v>
      </c>
      <c r="I378" s="12" t="s">
        <v>762</v>
      </c>
      <c r="J378" s="12" t="s">
        <v>79</v>
      </c>
      <c r="K378" s="12" t="s">
        <v>137</v>
      </c>
      <c r="L378" s="12" t="s">
        <v>81</v>
      </c>
      <c r="M378" s="12">
        <v>2325632</v>
      </c>
      <c r="N378" s="12">
        <v>3473661</v>
      </c>
      <c r="O378" s="17">
        <v>901033</v>
      </c>
      <c r="P378" s="17">
        <v>982236</v>
      </c>
      <c r="Q378" s="17">
        <v>2491425</v>
      </c>
      <c r="R378" s="19">
        <v>482461</v>
      </c>
      <c r="S378" s="19">
        <v>0</v>
      </c>
      <c r="T378" s="17">
        <f t="shared" si="38"/>
        <v>2.5810730572576142</v>
      </c>
      <c r="U378" s="17">
        <f t="shared" si="35"/>
        <v>0.28276679848724445</v>
      </c>
      <c r="V378" s="17"/>
      <c r="W378" s="17">
        <v>13148939</v>
      </c>
      <c r="X378" s="17">
        <f t="shared" si="36"/>
        <v>0.19364861474858766</v>
      </c>
      <c r="Y378" s="19">
        <f t="shared" si="37"/>
        <v>0.13889121592463974</v>
      </c>
    </row>
    <row r="379" spans="1:25" x14ac:dyDescent="0.2">
      <c r="A379" s="22">
        <v>6007</v>
      </c>
      <c r="B379" s="12" t="s">
        <v>566</v>
      </c>
      <c r="C379" s="12" t="s">
        <v>73</v>
      </c>
      <c r="D379" s="12">
        <v>805003151</v>
      </c>
      <c r="E379" s="12" t="s">
        <v>74</v>
      </c>
      <c r="F379" s="12" t="s">
        <v>763</v>
      </c>
      <c r="G379" s="12" t="s">
        <v>76</v>
      </c>
      <c r="H379" s="12" t="s">
        <v>87</v>
      </c>
      <c r="I379" s="12" t="s">
        <v>764</v>
      </c>
      <c r="J379" s="12" t="s">
        <v>79</v>
      </c>
      <c r="K379" s="12" t="s">
        <v>137</v>
      </c>
      <c r="L379" s="12" t="s">
        <v>81</v>
      </c>
      <c r="M379" s="12">
        <v>8873186</v>
      </c>
      <c r="N379" s="12">
        <v>14224398</v>
      </c>
      <c r="O379" s="17">
        <v>6964174</v>
      </c>
      <c r="P379" s="17">
        <v>9227703</v>
      </c>
      <c r="Q379" s="17">
        <v>4996695</v>
      </c>
      <c r="R379" s="19">
        <v>904264</v>
      </c>
      <c r="S379" s="19">
        <v>307500</v>
      </c>
      <c r="T379" s="17">
        <f t="shared" si="38"/>
        <v>1.2741189407387006</v>
      </c>
      <c r="U379" s="17">
        <f t="shared" si="35"/>
        <v>0.6487236226095473</v>
      </c>
      <c r="V379" s="17">
        <f t="shared" si="39"/>
        <v>2.9406959349593498</v>
      </c>
      <c r="W379" s="17">
        <v>13148940</v>
      </c>
      <c r="X379" s="17">
        <f t="shared" si="36"/>
        <v>0.18097242277145192</v>
      </c>
      <c r="Y379" s="19">
        <f t="shared" si="37"/>
        <v>6.3571337078729098E-2</v>
      </c>
    </row>
    <row r="380" spans="1:25" x14ac:dyDescent="0.2">
      <c r="A380" s="22">
        <v>6131</v>
      </c>
      <c r="B380" s="12" t="s">
        <v>566</v>
      </c>
      <c r="C380" s="12" t="s">
        <v>73</v>
      </c>
      <c r="D380" s="12">
        <v>805007508</v>
      </c>
      <c r="E380" s="12" t="s">
        <v>74</v>
      </c>
      <c r="F380" s="12" t="s">
        <v>765</v>
      </c>
      <c r="G380" s="12" t="s">
        <v>92</v>
      </c>
      <c r="H380" s="12" t="s">
        <v>87</v>
      </c>
      <c r="I380" s="12" t="s">
        <v>766</v>
      </c>
      <c r="J380" s="12" t="s">
        <v>79</v>
      </c>
      <c r="K380" s="12" t="s">
        <v>767</v>
      </c>
      <c r="L380" s="12" t="s">
        <v>81</v>
      </c>
      <c r="M380" s="12">
        <v>10594064</v>
      </c>
      <c r="N380" s="12">
        <v>12072696</v>
      </c>
      <c r="O380" s="17">
        <v>1720168</v>
      </c>
      <c r="P380" s="17">
        <v>1876241</v>
      </c>
      <c r="Q380" s="17">
        <v>10196455</v>
      </c>
      <c r="R380" s="19">
        <v>1858035</v>
      </c>
      <c r="S380" s="19">
        <v>183129</v>
      </c>
      <c r="T380" s="17">
        <f t="shared" si="38"/>
        <v>6.1587379837318217</v>
      </c>
      <c r="U380" s="17">
        <f t="shared" si="35"/>
        <v>0.1554119311875326</v>
      </c>
      <c r="V380" s="17">
        <f t="shared" si="39"/>
        <v>10.146044591517455</v>
      </c>
      <c r="W380" s="17">
        <v>13148941</v>
      </c>
      <c r="X380" s="17">
        <f t="shared" si="36"/>
        <v>0.18222362576012938</v>
      </c>
      <c r="Y380" s="19">
        <f t="shared" si="37"/>
        <v>0.15390390017275346</v>
      </c>
    </row>
    <row r="381" spans="1:25" x14ac:dyDescent="0.2">
      <c r="A381" s="22">
        <v>6177</v>
      </c>
      <c r="B381" s="12" t="s">
        <v>566</v>
      </c>
      <c r="C381" s="12" t="s">
        <v>73</v>
      </c>
      <c r="D381" s="12">
        <v>805009936</v>
      </c>
      <c r="E381" s="12" t="s">
        <v>74</v>
      </c>
      <c r="F381" s="12" t="s">
        <v>768</v>
      </c>
      <c r="G381" s="12" t="s">
        <v>102</v>
      </c>
      <c r="H381" s="12" t="s">
        <v>87</v>
      </c>
      <c r="I381" s="12" t="s">
        <v>769</v>
      </c>
      <c r="J381" s="12" t="s">
        <v>79</v>
      </c>
      <c r="K381" s="12" t="s">
        <v>137</v>
      </c>
      <c r="L381" s="12" t="s">
        <v>81</v>
      </c>
      <c r="M381" s="12">
        <v>1807784</v>
      </c>
      <c r="N381" s="12">
        <v>6050467</v>
      </c>
      <c r="O381" s="17">
        <v>1701486</v>
      </c>
      <c r="P381" s="17">
        <v>2619964</v>
      </c>
      <c r="Q381" s="17">
        <v>3430503</v>
      </c>
      <c r="R381" s="19">
        <v>-7523</v>
      </c>
      <c r="S381" s="19">
        <v>184387</v>
      </c>
      <c r="T381" s="17">
        <f t="shared" si="38"/>
        <v>1.0624736259951595</v>
      </c>
      <c r="U381" s="17">
        <f t="shared" si="35"/>
        <v>0.4330184760944899</v>
      </c>
      <c r="V381" s="17">
        <f t="shared" si="39"/>
        <v>-4.080005640310868E-2</v>
      </c>
      <c r="W381" s="17">
        <v>13148942</v>
      </c>
      <c r="X381" s="17">
        <f t="shared" si="36"/>
        <v>-2.1929728672442496E-3</v>
      </c>
      <c r="Y381" s="19">
        <f t="shared" si="37"/>
        <v>-1.2433750981535804E-3</v>
      </c>
    </row>
    <row r="382" spans="1:25" x14ac:dyDescent="0.2">
      <c r="A382" s="22">
        <v>6201</v>
      </c>
      <c r="B382" s="12" t="s">
        <v>566</v>
      </c>
      <c r="C382" s="12" t="s">
        <v>73</v>
      </c>
      <c r="D382" s="12">
        <v>805011264</v>
      </c>
      <c r="E382" s="12" t="s">
        <v>74</v>
      </c>
      <c r="F382" s="12" t="s">
        <v>770</v>
      </c>
      <c r="G382" s="12" t="s">
        <v>83</v>
      </c>
      <c r="H382" s="12" t="s">
        <v>87</v>
      </c>
      <c r="I382" s="12" t="s">
        <v>771</v>
      </c>
      <c r="J382" s="12" t="s">
        <v>79</v>
      </c>
      <c r="K382" s="12" t="s">
        <v>313</v>
      </c>
      <c r="L382" s="12" t="s">
        <v>81</v>
      </c>
      <c r="M382" s="12">
        <v>5578365</v>
      </c>
      <c r="N382" s="12">
        <v>10866428</v>
      </c>
      <c r="O382" s="17">
        <v>3569747</v>
      </c>
      <c r="P382" s="17">
        <v>4534893</v>
      </c>
      <c r="Q382" s="17">
        <v>6331535</v>
      </c>
      <c r="R382" s="19">
        <v>673271</v>
      </c>
      <c r="S382" s="19">
        <v>321896</v>
      </c>
      <c r="T382" s="17">
        <f t="shared" si="38"/>
        <v>1.5626779712960051</v>
      </c>
      <c r="U382" s="17">
        <f t="shared" si="35"/>
        <v>0.41733060762929641</v>
      </c>
      <c r="V382" s="17">
        <f t="shared" si="39"/>
        <v>2.0915792678380596</v>
      </c>
      <c r="W382" s="17">
        <v>13148943</v>
      </c>
      <c r="X382" s="17">
        <f t="shared" si="36"/>
        <v>0.10633614123589304</v>
      </c>
      <c r="Y382" s="19">
        <f t="shared" si="37"/>
        <v>6.1958814800963116E-2</v>
      </c>
    </row>
    <row r="383" spans="1:25" x14ac:dyDescent="0.2">
      <c r="A383" s="22">
        <v>6255</v>
      </c>
      <c r="B383" s="12" t="s">
        <v>566</v>
      </c>
      <c r="C383" s="12" t="s">
        <v>73</v>
      </c>
      <c r="D383" s="12">
        <v>805014222</v>
      </c>
      <c r="E383" s="12" t="s">
        <v>74</v>
      </c>
      <c r="F383" s="12" t="s">
        <v>772</v>
      </c>
      <c r="G383" s="12" t="s">
        <v>102</v>
      </c>
      <c r="H383" s="12" t="s">
        <v>103</v>
      </c>
      <c r="I383" s="12" t="s">
        <v>773</v>
      </c>
      <c r="J383" s="12" t="s">
        <v>79</v>
      </c>
      <c r="K383" s="12" t="s">
        <v>313</v>
      </c>
      <c r="L383" s="12" t="s">
        <v>81</v>
      </c>
      <c r="M383" s="12">
        <v>25095537</v>
      </c>
      <c r="N383" s="12">
        <v>33366622</v>
      </c>
      <c r="O383" s="17">
        <v>14787367</v>
      </c>
      <c r="P383" s="17">
        <v>15223630</v>
      </c>
      <c r="Q383" s="17">
        <v>18142992</v>
      </c>
      <c r="R383" s="19">
        <v>2262730</v>
      </c>
      <c r="S383" s="19">
        <v>1607707</v>
      </c>
      <c r="T383" s="17">
        <f t="shared" si="38"/>
        <v>1.697092998368134</v>
      </c>
      <c r="U383" s="17">
        <f t="shared" si="35"/>
        <v>0.45625325812124462</v>
      </c>
      <c r="V383" s="17">
        <f t="shared" si="39"/>
        <v>1.40742685078811</v>
      </c>
      <c r="W383" s="17">
        <v>13148944</v>
      </c>
      <c r="X383" s="17">
        <f t="shared" si="36"/>
        <v>0.12471647454840966</v>
      </c>
      <c r="Y383" s="19">
        <f t="shared" si="37"/>
        <v>6.7814176694302467E-2</v>
      </c>
    </row>
    <row r="384" spans="1:25" x14ac:dyDescent="0.2">
      <c r="A384" s="22">
        <v>6567</v>
      </c>
      <c r="B384" s="12" t="s">
        <v>566</v>
      </c>
      <c r="C384" s="12" t="s">
        <v>73</v>
      </c>
      <c r="D384" s="12">
        <v>805026024</v>
      </c>
      <c r="E384" s="12" t="s">
        <v>74</v>
      </c>
      <c r="F384" s="12" t="s">
        <v>774</v>
      </c>
      <c r="G384" s="12" t="s">
        <v>102</v>
      </c>
      <c r="H384" s="12" t="s">
        <v>87</v>
      </c>
      <c r="I384" s="12" t="s">
        <v>775</v>
      </c>
      <c r="J384" s="12" t="s">
        <v>79</v>
      </c>
      <c r="K384" s="12" t="s">
        <v>137</v>
      </c>
      <c r="L384" s="12" t="s">
        <v>81</v>
      </c>
      <c r="M384" s="12">
        <v>2275473</v>
      </c>
      <c r="N384" s="12">
        <v>3070116</v>
      </c>
      <c r="O384" s="17">
        <v>479819</v>
      </c>
      <c r="P384" s="17">
        <v>2319889</v>
      </c>
      <c r="Q384" s="17">
        <v>750227</v>
      </c>
      <c r="R384" s="19">
        <v>-367068</v>
      </c>
      <c r="S384" s="19"/>
      <c r="T384" s="17">
        <f t="shared" si="38"/>
        <v>4.7423570137906168</v>
      </c>
      <c r="U384" s="17">
        <f t="shared" si="35"/>
        <v>0.75563561767698684</v>
      </c>
      <c r="V384" s="17"/>
      <c r="W384" s="17">
        <v>13148945</v>
      </c>
      <c r="X384" s="17">
        <f t="shared" si="36"/>
        <v>-0.48927591249048619</v>
      </c>
      <c r="Y384" s="19">
        <f t="shared" si="37"/>
        <v>-0.11956160614126632</v>
      </c>
    </row>
    <row r="385" spans="1:25" x14ac:dyDescent="0.2">
      <c r="A385" s="22">
        <v>6593</v>
      </c>
      <c r="B385" s="12" t="s">
        <v>566</v>
      </c>
      <c r="C385" s="12" t="s">
        <v>73</v>
      </c>
      <c r="D385" s="12">
        <v>805027240</v>
      </c>
      <c r="E385" s="12" t="s">
        <v>74</v>
      </c>
      <c r="F385" s="12" t="s">
        <v>776</v>
      </c>
      <c r="G385" s="12" t="s">
        <v>102</v>
      </c>
      <c r="H385" s="12" t="s">
        <v>103</v>
      </c>
      <c r="I385" s="12" t="s">
        <v>777</v>
      </c>
      <c r="J385" s="12" t="s">
        <v>79</v>
      </c>
      <c r="K385" s="12" t="s">
        <v>137</v>
      </c>
      <c r="L385" s="12" t="s">
        <v>81</v>
      </c>
      <c r="M385" s="12">
        <v>28691809</v>
      </c>
      <c r="N385" s="12">
        <v>33081791</v>
      </c>
      <c r="O385" s="17">
        <v>13183920</v>
      </c>
      <c r="P385" s="17">
        <v>21252486</v>
      </c>
      <c r="Q385" s="17">
        <v>11829305</v>
      </c>
      <c r="R385" s="19">
        <v>8226748</v>
      </c>
      <c r="S385" s="19"/>
      <c r="T385" s="17">
        <f t="shared" si="38"/>
        <v>2.1762729901273672</v>
      </c>
      <c r="U385" s="17">
        <f t="shared" ref="U385:U448" si="40">P385/N385</f>
        <v>0.64242247343863579</v>
      </c>
      <c r="V385" s="17"/>
      <c r="W385" s="17">
        <v>13148946</v>
      </c>
      <c r="X385" s="17">
        <f t="shared" ref="X385:X448" si="41">R385/Q385</f>
        <v>0.69545488936163202</v>
      </c>
      <c r="Y385" s="19">
        <f t="shared" ref="Y385:Y448" si="42">R385/N385</f>
        <v>0.24867903917293957</v>
      </c>
    </row>
    <row r="386" spans="1:25" x14ac:dyDescent="0.2">
      <c r="A386" s="22">
        <v>6651</v>
      </c>
      <c r="B386" s="12" t="s">
        <v>566</v>
      </c>
      <c r="C386" s="12" t="s">
        <v>73</v>
      </c>
      <c r="D386" s="12">
        <v>805029498</v>
      </c>
      <c r="E386" s="12" t="s">
        <v>74</v>
      </c>
      <c r="F386" s="12" t="s">
        <v>778</v>
      </c>
      <c r="G386" s="12" t="s">
        <v>83</v>
      </c>
      <c r="H386" s="12" t="s">
        <v>87</v>
      </c>
      <c r="I386" s="12" t="s">
        <v>779</v>
      </c>
      <c r="J386" s="12" t="s">
        <v>79</v>
      </c>
      <c r="K386" s="12" t="s">
        <v>313</v>
      </c>
      <c r="L386" s="12" t="s">
        <v>81</v>
      </c>
      <c r="M386" s="12">
        <v>9120225</v>
      </c>
      <c r="N386" s="12">
        <v>13365980</v>
      </c>
      <c r="O386" s="17">
        <v>4113976</v>
      </c>
      <c r="P386" s="17">
        <v>4139386</v>
      </c>
      <c r="Q386" s="17">
        <v>9226594</v>
      </c>
      <c r="R386" s="19">
        <v>2862723</v>
      </c>
      <c r="S386" s="19">
        <v>279547</v>
      </c>
      <c r="T386" s="17">
        <f t="shared" ref="T386:T449" si="43">M386/O386</f>
        <v>2.2168882365866986</v>
      </c>
      <c r="U386" s="17">
        <f t="shared" si="40"/>
        <v>0.30969566017605893</v>
      </c>
      <c r="V386" s="17">
        <f t="shared" si="39"/>
        <v>10.240578507370854</v>
      </c>
      <c r="W386" s="17">
        <v>13148947</v>
      </c>
      <c r="X386" s="17">
        <f t="shared" si="41"/>
        <v>0.31026866468818287</v>
      </c>
      <c r="Y386" s="19">
        <f t="shared" si="42"/>
        <v>0.21417980574563181</v>
      </c>
    </row>
    <row r="387" spans="1:25" x14ac:dyDescent="0.2">
      <c r="A387" s="22">
        <v>6655</v>
      </c>
      <c r="B387" s="12" t="s">
        <v>566</v>
      </c>
      <c r="C387" s="12" t="s">
        <v>73</v>
      </c>
      <c r="D387" s="12">
        <v>805029670</v>
      </c>
      <c r="E387" s="12" t="s">
        <v>74</v>
      </c>
      <c r="F387" s="12" t="s">
        <v>780</v>
      </c>
      <c r="G387" s="12" t="s">
        <v>102</v>
      </c>
      <c r="H387" s="12" t="s">
        <v>87</v>
      </c>
      <c r="I387" s="12" t="s">
        <v>781</v>
      </c>
      <c r="J387" s="12" t="s">
        <v>79</v>
      </c>
      <c r="K387" s="12" t="s">
        <v>137</v>
      </c>
      <c r="L387" s="12" t="s">
        <v>81</v>
      </c>
      <c r="M387" s="12">
        <v>3491138</v>
      </c>
      <c r="N387" s="12">
        <v>5833446</v>
      </c>
      <c r="O387" s="17">
        <v>2826369</v>
      </c>
      <c r="P387" s="17">
        <v>2826369</v>
      </c>
      <c r="Q387" s="17">
        <v>3007077</v>
      </c>
      <c r="R387" s="19">
        <v>1419276</v>
      </c>
      <c r="S387" s="19">
        <v>70137</v>
      </c>
      <c r="T387" s="17">
        <f t="shared" si="43"/>
        <v>1.2352024806385862</v>
      </c>
      <c r="U387" s="17">
        <f t="shared" si="40"/>
        <v>0.48451104201530282</v>
      </c>
      <c r="V387" s="17">
        <f t="shared" si="39"/>
        <v>20.235767141451731</v>
      </c>
      <c r="W387" s="17">
        <v>13148948</v>
      </c>
      <c r="X387" s="17">
        <f t="shared" si="41"/>
        <v>0.47197860247675733</v>
      </c>
      <c r="Y387" s="19">
        <f t="shared" si="42"/>
        <v>0.24329975798181727</v>
      </c>
    </row>
    <row r="388" spans="1:25" x14ac:dyDescent="0.2">
      <c r="A388" s="22">
        <v>6763</v>
      </c>
      <c r="B388" s="12" t="s">
        <v>566</v>
      </c>
      <c r="C388" s="12" t="s">
        <v>73</v>
      </c>
      <c r="D388" s="12">
        <v>806005772</v>
      </c>
      <c r="E388" s="12" t="s">
        <v>74</v>
      </c>
      <c r="F388" s="12" t="s">
        <v>782</v>
      </c>
      <c r="G388" s="12" t="s">
        <v>102</v>
      </c>
      <c r="H388" s="12" t="s">
        <v>77</v>
      </c>
      <c r="I388" s="12" t="s">
        <v>783</v>
      </c>
      <c r="J388" s="12" t="s">
        <v>133</v>
      </c>
      <c r="K388" s="12" t="s">
        <v>134</v>
      </c>
      <c r="L388" s="12" t="s">
        <v>81</v>
      </c>
      <c r="M388" s="12">
        <v>6434582</v>
      </c>
      <c r="N388" s="12">
        <v>10471823</v>
      </c>
      <c r="O388" s="17">
        <v>1570228</v>
      </c>
      <c r="P388" s="17">
        <v>3470470</v>
      </c>
      <c r="Q388" s="17">
        <v>7001353</v>
      </c>
      <c r="R388" s="19">
        <v>756320</v>
      </c>
      <c r="S388" s="19">
        <v>315908</v>
      </c>
      <c r="T388" s="17">
        <f t="shared" si="43"/>
        <v>4.0978647686832739</v>
      </c>
      <c r="U388" s="17">
        <f t="shared" si="40"/>
        <v>0.33141029981121722</v>
      </c>
      <c r="V388" s="17">
        <f t="shared" si="39"/>
        <v>2.3941147422667357</v>
      </c>
      <c r="W388" s="17">
        <v>13148949</v>
      </c>
      <c r="X388" s="17">
        <f t="shared" si="41"/>
        <v>0.10802483462839255</v>
      </c>
      <c r="Y388" s="19">
        <f t="shared" si="42"/>
        <v>7.2224291797139809E-2</v>
      </c>
    </row>
    <row r="389" spans="1:25" x14ac:dyDescent="0.2">
      <c r="A389" s="22">
        <v>6815</v>
      </c>
      <c r="B389" s="12" t="s">
        <v>566</v>
      </c>
      <c r="C389" s="12" t="s">
        <v>73</v>
      </c>
      <c r="D389" s="12">
        <v>806009848</v>
      </c>
      <c r="E389" s="12" t="s">
        <v>74</v>
      </c>
      <c r="F389" s="12" t="s">
        <v>784</v>
      </c>
      <c r="G389" s="12" t="s">
        <v>102</v>
      </c>
      <c r="H389" s="12" t="s">
        <v>103</v>
      </c>
      <c r="I389" s="12" t="s">
        <v>785</v>
      </c>
      <c r="J389" s="12" t="s">
        <v>133</v>
      </c>
      <c r="K389" s="12" t="s">
        <v>134</v>
      </c>
      <c r="L389" s="12" t="s">
        <v>81</v>
      </c>
      <c r="M389" s="12">
        <v>22023129</v>
      </c>
      <c r="N389" s="12">
        <v>27771403</v>
      </c>
      <c r="O389" s="17">
        <v>11364966</v>
      </c>
      <c r="P389" s="17">
        <v>13686124</v>
      </c>
      <c r="Q389" s="17">
        <v>14085279</v>
      </c>
      <c r="R389" s="19">
        <v>2577618</v>
      </c>
      <c r="S389" s="19">
        <v>648721</v>
      </c>
      <c r="T389" s="17">
        <f t="shared" si="43"/>
        <v>1.9378086128898231</v>
      </c>
      <c r="U389" s="17">
        <f t="shared" si="40"/>
        <v>0.49281356076968813</v>
      </c>
      <c r="V389" s="17">
        <f t="shared" si="39"/>
        <v>3.973384552064755</v>
      </c>
      <c r="W389" s="17">
        <v>13148950</v>
      </c>
      <c r="X389" s="17">
        <f t="shared" si="41"/>
        <v>0.1830008479065271</v>
      </c>
      <c r="Y389" s="19">
        <f t="shared" si="42"/>
        <v>9.2815548425839348E-2</v>
      </c>
    </row>
    <row r="390" spans="1:25" x14ac:dyDescent="0.2">
      <c r="A390" s="22">
        <v>6825</v>
      </c>
      <c r="B390" s="12" t="s">
        <v>566</v>
      </c>
      <c r="C390" s="12" t="s">
        <v>73</v>
      </c>
      <c r="D390" s="12">
        <v>806011811</v>
      </c>
      <c r="E390" s="12" t="s">
        <v>74</v>
      </c>
      <c r="F390" s="12" t="s">
        <v>786</v>
      </c>
      <c r="G390" s="12" t="s">
        <v>102</v>
      </c>
      <c r="H390" s="12" t="s">
        <v>77</v>
      </c>
      <c r="I390" s="12" t="s">
        <v>787</v>
      </c>
      <c r="J390" s="12" t="s">
        <v>133</v>
      </c>
      <c r="K390" s="12" t="s">
        <v>134</v>
      </c>
      <c r="L390" s="12" t="s">
        <v>81</v>
      </c>
      <c r="M390" s="12">
        <v>69010345</v>
      </c>
      <c r="N390" s="12">
        <v>79528382</v>
      </c>
      <c r="O390" s="17">
        <v>59429794</v>
      </c>
      <c r="P390" s="17">
        <v>59992871</v>
      </c>
      <c r="Q390" s="17">
        <v>19535511</v>
      </c>
      <c r="R390" s="19">
        <v>16458792</v>
      </c>
      <c r="S390" s="19">
        <v>5346286</v>
      </c>
      <c r="T390" s="17">
        <f t="shared" si="43"/>
        <v>1.1612078783244646</v>
      </c>
      <c r="U390" s="17">
        <f t="shared" si="40"/>
        <v>0.75435799762655797</v>
      </c>
      <c r="V390" s="17">
        <f t="shared" si="39"/>
        <v>3.0785468641221212</v>
      </c>
      <c r="W390" s="17">
        <v>13148951</v>
      </c>
      <c r="X390" s="17">
        <f t="shared" si="41"/>
        <v>0.84250634651942302</v>
      </c>
      <c r="Y390" s="19">
        <f t="shared" si="42"/>
        <v>0.20695494597136405</v>
      </c>
    </row>
    <row r="391" spans="1:25" x14ac:dyDescent="0.2">
      <c r="A391" s="22">
        <v>6857</v>
      </c>
      <c r="B391" s="12" t="s">
        <v>566</v>
      </c>
      <c r="C391" s="12" t="s">
        <v>73</v>
      </c>
      <c r="D391" s="12">
        <v>806015162</v>
      </c>
      <c r="E391" s="12" t="s">
        <v>74</v>
      </c>
      <c r="F391" s="12" t="s">
        <v>788</v>
      </c>
      <c r="G391" s="12" t="s">
        <v>102</v>
      </c>
      <c r="H391" s="12" t="s">
        <v>87</v>
      </c>
      <c r="I391" s="12" t="s">
        <v>789</v>
      </c>
      <c r="J391" s="12" t="s">
        <v>133</v>
      </c>
      <c r="K391" s="12" t="s">
        <v>134</v>
      </c>
      <c r="L391" s="12" t="s">
        <v>81</v>
      </c>
      <c r="M391" s="12">
        <v>18767916</v>
      </c>
      <c r="N391" s="12">
        <v>22669867</v>
      </c>
      <c r="O391" s="17">
        <v>14085222</v>
      </c>
      <c r="P391" s="17">
        <v>16679303</v>
      </c>
      <c r="Q391" s="17">
        <v>5990564</v>
      </c>
      <c r="R391" s="19">
        <v>2145697</v>
      </c>
      <c r="S391" s="19">
        <v>56105</v>
      </c>
      <c r="T391" s="17">
        <f t="shared" si="43"/>
        <v>1.3324543979498513</v>
      </c>
      <c r="U391" s="17">
        <f t="shared" si="40"/>
        <v>0.73574772185474224</v>
      </c>
      <c r="V391" s="17">
        <f t="shared" si="39"/>
        <v>38.244309776312271</v>
      </c>
      <c r="W391" s="17">
        <v>13148952</v>
      </c>
      <c r="X391" s="17">
        <f t="shared" si="41"/>
        <v>0.35817946356970731</v>
      </c>
      <c r="Y391" s="19">
        <f t="shared" si="42"/>
        <v>9.4649739233141503E-2</v>
      </c>
    </row>
    <row r="392" spans="1:25" x14ac:dyDescent="0.2">
      <c r="A392" s="22">
        <v>6959</v>
      </c>
      <c r="B392" s="12" t="s">
        <v>566</v>
      </c>
      <c r="C392" s="12" t="s">
        <v>73</v>
      </c>
      <c r="D392" s="12">
        <v>807009474</v>
      </c>
      <c r="E392" s="12" t="s">
        <v>74</v>
      </c>
      <c r="F392" s="12" t="s">
        <v>790</v>
      </c>
      <c r="G392" s="12" t="s">
        <v>102</v>
      </c>
      <c r="H392" s="12" t="s">
        <v>87</v>
      </c>
      <c r="I392" s="12" t="s">
        <v>791</v>
      </c>
      <c r="J392" s="12" t="s">
        <v>792</v>
      </c>
      <c r="K392" s="12" t="s">
        <v>793</v>
      </c>
      <c r="L392" s="12" t="s">
        <v>81</v>
      </c>
      <c r="M392" s="12">
        <v>6541048</v>
      </c>
      <c r="N392" s="12">
        <v>7209561</v>
      </c>
      <c r="O392" s="17">
        <v>1956091</v>
      </c>
      <c r="P392" s="17">
        <v>2346280</v>
      </c>
      <c r="Q392" s="17">
        <v>4863281</v>
      </c>
      <c r="R392" s="19">
        <v>661051</v>
      </c>
      <c r="S392" s="19">
        <v>8</v>
      </c>
      <c r="T392" s="17">
        <f t="shared" si="43"/>
        <v>3.3439384977488267</v>
      </c>
      <c r="U392" s="17">
        <f t="shared" si="40"/>
        <v>0.32544006493599265</v>
      </c>
      <c r="V392" s="17">
        <f t="shared" si="39"/>
        <v>82631.375</v>
      </c>
      <c r="W392" s="17">
        <v>13148953</v>
      </c>
      <c r="X392" s="17">
        <f t="shared" si="41"/>
        <v>0.13592695959785173</v>
      </c>
      <c r="Y392" s="19">
        <f t="shared" si="42"/>
        <v>9.1690881039774824E-2</v>
      </c>
    </row>
    <row r="393" spans="1:25" x14ac:dyDescent="0.2">
      <c r="A393" s="22">
        <v>7095</v>
      </c>
      <c r="B393" s="12" t="s">
        <v>566</v>
      </c>
      <c r="C393" s="12" t="s">
        <v>73</v>
      </c>
      <c r="D393" s="12">
        <v>810002788</v>
      </c>
      <c r="E393" s="12" t="s">
        <v>74</v>
      </c>
      <c r="F393" s="12" t="s">
        <v>794</v>
      </c>
      <c r="G393" s="12" t="s">
        <v>102</v>
      </c>
      <c r="H393" s="12" t="s">
        <v>87</v>
      </c>
      <c r="I393" s="12" t="s">
        <v>795</v>
      </c>
      <c r="J393" s="12" t="s">
        <v>471</v>
      </c>
      <c r="K393" s="12" t="s">
        <v>472</v>
      </c>
      <c r="L393" s="12" t="s">
        <v>81</v>
      </c>
      <c r="M393" s="12">
        <v>9770238</v>
      </c>
      <c r="N393" s="12">
        <v>9870544</v>
      </c>
      <c r="O393" s="17">
        <v>5117735</v>
      </c>
      <c r="P393" s="17">
        <v>5345631</v>
      </c>
      <c r="Q393" s="17">
        <v>4524913</v>
      </c>
      <c r="R393" s="19">
        <v>948049</v>
      </c>
      <c r="S393" s="19">
        <v>21330</v>
      </c>
      <c r="T393" s="17">
        <f t="shared" si="43"/>
        <v>1.9090941598187479</v>
      </c>
      <c r="U393" s="17">
        <f t="shared" si="40"/>
        <v>0.54157410169084907</v>
      </c>
      <c r="V393" s="17">
        <f t="shared" si="39"/>
        <v>44.446741678387248</v>
      </c>
      <c r="W393" s="17">
        <v>13148954</v>
      </c>
      <c r="X393" s="17">
        <f t="shared" si="41"/>
        <v>0.20951761945478289</v>
      </c>
      <c r="Y393" s="19">
        <f t="shared" si="42"/>
        <v>9.6048302910153691E-2</v>
      </c>
    </row>
    <row r="394" spans="1:25" x14ac:dyDescent="0.2">
      <c r="A394" s="22">
        <v>7187</v>
      </c>
      <c r="B394" s="12" t="s">
        <v>566</v>
      </c>
      <c r="C394" s="12" t="s">
        <v>73</v>
      </c>
      <c r="D394" s="12">
        <v>811000620</v>
      </c>
      <c r="E394" s="12" t="s">
        <v>74</v>
      </c>
      <c r="F394" s="12" t="s">
        <v>796</v>
      </c>
      <c r="G394" s="12" t="s">
        <v>102</v>
      </c>
      <c r="H394" s="12" t="s">
        <v>103</v>
      </c>
      <c r="I394" s="12" t="s">
        <v>797</v>
      </c>
      <c r="J394" s="12" t="s">
        <v>89</v>
      </c>
      <c r="K394" s="12" t="s">
        <v>116</v>
      </c>
      <c r="L394" s="12" t="s">
        <v>81</v>
      </c>
      <c r="M394" s="12">
        <v>44025774</v>
      </c>
      <c r="N394" s="12">
        <v>49025445</v>
      </c>
      <c r="O394" s="17">
        <v>33230755</v>
      </c>
      <c r="P394" s="17">
        <v>43095806</v>
      </c>
      <c r="Q394" s="17">
        <v>5929639</v>
      </c>
      <c r="R394" s="19">
        <v>1258483</v>
      </c>
      <c r="S394" s="19"/>
      <c r="T394" s="17">
        <f t="shared" si="43"/>
        <v>1.3248502479104072</v>
      </c>
      <c r="U394" s="17">
        <f t="shared" si="40"/>
        <v>0.87904976691185566</v>
      </c>
      <c r="V394" s="17"/>
      <c r="W394" s="17">
        <v>13148955</v>
      </c>
      <c r="X394" s="17">
        <f t="shared" si="41"/>
        <v>0.21223602313732759</v>
      </c>
      <c r="Y394" s="19">
        <f t="shared" si="42"/>
        <v>2.5669996468160563E-2</v>
      </c>
    </row>
    <row r="395" spans="1:25" x14ac:dyDescent="0.2">
      <c r="A395" s="22">
        <v>7193</v>
      </c>
      <c r="B395" s="12" t="s">
        <v>566</v>
      </c>
      <c r="C395" s="12" t="s">
        <v>73</v>
      </c>
      <c r="D395" s="12">
        <v>811000810</v>
      </c>
      <c r="E395" s="12" t="s">
        <v>74</v>
      </c>
      <c r="F395" s="12" t="s">
        <v>798</v>
      </c>
      <c r="G395" s="12" t="s">
        <v>95</v>
      </c>
      <c r="H395" s="12" t="s">
        <v>87</v>
      </c>
      <c r="I395" s="12" t="s">
        <v>799</v>
      </c>
      <c r="J395" s="12" t="s">
        <v>89</v>
      </c>
      <c r="K395" s="12" t="s">
        <v>272</v>
      </c>
      <c r="L395" s="12" t="s">
        <v>81</v>
      </c>
      <c r="M395" s="12">
        <v>5892517</v>
      </c>
      <c r="N395" s="12">
        <v>8074348</v>
      </c>
      <c r="O395" s="17">
        <v>4179886</v>
      </c>
      <c r="P395" s="17">
        <v>4179886</v>
      </c>
      <c r="Q395" s="17">
        <v>3894462</v>
      </c>
      <c r="R395" s="19">
        <v>612018</v>
      </c>
      <c r="S395" s="19">
        <v>343237</v>
      </c>
      <c r="T395" s="17">
        <f t="shared" si="43"/>
        <v>1.4097315094239413</v>
      </c>
      <c r="U395" s="17">
        <f t="shared" si="40"/>
        <v>0.51767473980561651</v>
      </c>
      <c r="V395" s="17">
        <f t="shared" si="39"/>
        <v>1.7830769992745537</v>
      </c>
      <c r="W395" s="17">
        <v>13148956</v>
      </c>
      <c r="X395" s="17">
        <f t="shared" si="41"/>
        <v>0.15715084650973613</v>
      </c>
      <c r="Y395" s="19">
        <f t="shared" si="42"/>
        <v>7.57978229325761E-2</v>
      </c>
    </row>
    <row r="396" spans="1:25" x14ac:dyDescent="0.2">
      <c r="A396" s="22">
        <v>7221</v>
      </c>
      <c r="B396" s="12" t="s">
        <v>566</v>
      </c>
      <c r="C396" s="12" t="s">
        <v>73</v>
      </c>
      <c r="D396" s="12">
        <v>811001713</v>
      </c>
      <c r="E396" s="12" t="s">
        <v>74</v>
      </c>
      <c r="F396" s="12" t="s">
        <v>800</v>
      </c>
      <c r="G396" s="12" t="s">
        <v>102</v>
      </c>
      <c r="H396" s="12" t="s">
        <v>801</v>
      </c>
      <c r="I396" s="12" t="s">
        <v>802</v>
      </c>
      <c r="J396" s="12" t="s">
        <v>89</v>
      </c>
      <c r="K396" s="12" t="s">
        <v>116</v>
      </c>
      <c r="L396" s="12" t="s">
        <v>81</v>
      </c>
      <c r="M396" s="12">
        <v>17191109</v>
      </c>
      <c r="N396" s="12">
        <v>28018378</v>
      </c>
      <c r="O396" s="17">
        <v>8104911</v>
      </c>
      <c r="P396" s="17">
        <v>16124107</v>
      </c>
      <c r="Q396" s="17">
        <v>11894271</v>
      </c>
      <c r="R396" s="19">
        <v>-127753</v>
      </c>
      <c r="S396" s="19"/>
      <c r="T396" s="17">
        <f t="shared" si="43"/>
        <v>2.1210731370153231</v>
      </c>
      <c r="U396" s="17">
        <f t="shared" si="40"/>
        <v>0.57548324174939747</v>
      </c>
      <c r="V396" s="17"/>
      <c r="W396" s="17">
        <v>13148957</v>
      </c>
      <c r="X396" s="17">
        <f t="shared" si="41"/>
        <v>-1.0740717106580134E-2</v>
      </c>
      <c r="Y396" s="19">
        <f t="shared" si="42"/>
        <v>-4.5596144073721898E-3</v>
      </c>
    </row>
    <row r="397" spans="1:25" x14ac:dyDescent="0.2">
      <c r="A397" s="22">
        <v>7223</v>
      </c>
      <c r="B397" s="12" t="s">
        <v>566</v>
      </c>
      <c r="C397" s="12" t="s">
        <v>73</v>
      </c>
      <c r="D397" s="12">
        <v>811001723</v>
      </c>
      <c r="E397" s="12" t="s">
        <v>74</v>
      </c>
      <c r="F397" s="12" t="s">
        <v>803</v>
      </c>
      <c r="G397" s="12" t="s">
        <v>102</v>
      </c>
      <c r="H397" s="12" t="s">
        <v>87</v>
      </c>
      <c r="I397" s="12" t="s">
        <v>804</v>
      </c>
      <c r="J397" s="12" t="s">
        <v>89</v>
      </c>
      <c r="K397" s="12" t="s">
        <v>116</v>
      </c>
      <c r="L397" s="12" t="s">
        <v>81</v>
      </c>
      <c r="M397" s="12">
        <v>29553898</v>
      </c>
      <c r="N397" s="12">
        <v>43061599</v>
      </c>
      <c r="O397" s="17">
        <v>12225796</v>
      </c>
      <c r="P397" s="17">
        <v>13574953</v>
      </c>
      <c r="Q397" s="17">
        <v>29486646</v>
      </c>
      <c r="R397" s="19">
        <v>4340481</v>
      </c>
      <c r="S397" s="19">
        <v>524423</v>
      </c>
      <c r="T397" s="17">
        <f t="shared" si="43"/>
        <v>2.4173393699682211</v>
      </c>
      <c r="U397" s="17">
        <f t="shared" si="40"/>
        <v>0.31524498196177064</v>
      </c>
      <c r="V397" s="17">
        <f t="shared" si="39"/>
        <v>8.2766793218451511</v>
      </c>
      <c r="W397" s="17">
        <v>13148958</v>
      </c>
      <c r="X397" s="17">
        <f t="shared" si="41"/>
        <v>0.14720158406622441</v>
      </c>
      <c r="Y397" s="19">
        <f t="shared" si="42"/>
        <v>0.10079702335252344</v>
      </c>
    </row>
    <row r="398" spans="1:25" x14ac:dyDescent="0.2">
      <c r="A398" s="22">
        <v>7423</v>
      </c>
      <c r="B398" s="12" t="s">
        <v>566</v>
      </c>
      <c r="C398" s="12" t="s">
        <v>73</v>
      </c>
      <c r="D398" s="12">
        <v>811009393</v>
      </c>
      <c r="E398" s="12" t="s">
        <v>74</v>
      </c>
      <c r="F398" s="12" t="s">
        <v>805</v>
      </c>
      <c r="G398" s="12" t="s">
        <v>102</v>
      </c>
      <c r="H398" s="12" t="s">
        <v>87</v>
      </c>
      <c r="I398" s="12" t="s">
        <v>806</v>
      </c>
      <c r="J398" s="12" t="s">
        <v>89</v>
      </c>
      <c r="K398" s="12" t="s">
        <v>90</v>
      </c>
      <c r="L398" s="12" t="s">
        <v>81</v>
      </c>
      <c r="M398" s="12">
        <v>81956725</v>
      </c>
      <c r="N398" s="12">
        <v>88570576</v>
      </c>
      <c r="O398" s="17">
        <v>47919904</v>
      </c>
      <c r="P398" s="17">
        <v>47924576</v>
      </c>
      <c r="Q398" s="17">
        <v>40646000</v>
      </c>
      <c r="R398" s="19">
        <v>26231999</v>
      </c>
      <c r="S398" s="19"/>
      <c r="T398" s="17">
        <f t="shared" si="43"/>
        <v>1.7102856675171971</v>
      </c>
      <c r="U398" s="17">
        <f t="shared" si="40"/>
        <v>0.5410891309998932</v>
      </c>
      <c r="V398" s="17"/>
      <c r="W398" s="17">
        <v>13148959</v>
      </c>
      <c r="X398" s="17">
        <f t="shared" si="41"/>
        <v>0.64537713428135612</v>
      </c>
      <c r="Y398" s="19">
        <f t="shared" si="42"/>
        <v>0.29617058152585574</v>
      </c>
    </row>
    <row r="399" spans="1:25" x14ac:dyDescent="0.2">
      <c r="A399" s="22">
        <v>7441</v>
      </c>
      <c r="B399" s="12" t="s">
        <v>566</v>
      </c>
      <c r="C399" s="12" t="s">
        <v>73</v>
      </c>
      <c r="D399" s="12">
        <v>811009973</v>
      </c>
      <c r="E399" s="12" t="s">
        <v>74</v>
      </c>
      <c r="F399" s="12" t="s">
        <v>807</v>
      </c>
      <c r="G399" s="12" t="s">
        <v>95</v>
      </c>
      <c r="H399" s="12" t="s">
        <v>87</v>
      </c>
      <c r="I399" s="12" t="s">
        <v>808</v>
      </c>
      <c r="J399" s="12" t="s">
        <v>89</v>
      </c>
      <c r="K399" s="12" t="s">
        <v>809</v>
      </c>
      <c r="L399" s="12" t="s">
        <v>81</v>
      </c>
      <c r="M399" s="12">
        <v>2214848</v>
      </c>
      <c r="N399" s="12">
        <v>3213101</v>
      </c>
      <c r="O399" s="17">
        <v>748888</v>
      </c>
      <c r="P399" s="17">
        <v>748888</v>
      </c>
      <c r="Q399" s="17">
        <v>2464213</v>
      </c>
      <c r="R399" s="19">
        <v>670642</v>
      </c>
      <c r="S399" s="19"/>
      <c r="T399" s="17">
        <f t="shared" si="43"/>
        <v>2.9575156765764707</v>
      </c>
      <c r="U399" s="17">
        <f t="shared" si="40"/>
        <v>0.23307328341063663</v>
      </c>
      <c r="V399" s="17"/>
      <c r="W399" s="17">
        <v>13148960</v>
      </c>
      <c r="X399" s="17">
        <f t="shared" si="41"/>
        <v>0.27215261018426573</v>
      </c>
      <c r="Y399" s="19">
        <f t="shared" si="42"/>
        <v>0.20872110773984384</v>
      </c>
    </row>
    <row r="400" spans="1:25" x14ac:dyDescent="0.2">
      <c r="A400" s="22">
        <v>7453</v>
      </c>
      <c r="B400" s="12" t="s">
        <v>566</v>
      </c>
      <c r="C400" s="12" t="s">
        <v>73</v>
      </c>
      <c r="D400" s="12">
        <v>811010410</v>
      </c>
      <c r="E400" s="12" t="s">
        <v>74</v>
      </c>
      <c r="F400" s="12" t="s">
        <v>810</v>
      </c>
      <c r="G400" s="12" t="s">
        <v>83</v>
      </c>
      <c r="H400" s="12" t="s">
        <v>87</v>
      </c>
      <c r="I400" s="12" t="s">
        <v>811</v>
      </c>
      <c r="J400" s="12" t="s">
        <v>89</v>
      </c>
      <c r="K400" s="12" t="s">
        <v>327</v>
      </c>
      <c r="L400" s="12" t="s">
        <v>81</v>
      </c>
      <c r="M400" s="12">
        <v>2542284</v>
      </c>
      <c r="N400" s="12">
        <v>5831923</v>
      </c>
      <c r="O400" s="17">
        <v>1498713</v>
      </c>
      <c r="P400" s="17">
        <v>3396777</v>
      </c>
      <c r="Q400" s="17">
        <v>2435146</v>
      </c>
      <c r="R400" s="19">
        <v>568294</v>
      </c>
      <c r="S400" s="19">
        <v>410175</v>
      </c>
      <c r="T400" s="17">
        <f t="shared" si="43"/>
        <v>1.6963114352114115</v>
      </c>
      <c r="U400" s="17">
        <f t="shared" si="40"/>
        <v>0.5824454472392725</v>
      </c>
      <c r="V400" s="17">
        <f t="shared" si="39"/>
        <v>1.385491558481136</v>
      </c>
      <c r="W400" s="17">
        <v>13148961</v>
      </c>
      <c r="X400" s="17">
        <f t="shared" si="41"/>
        <v>0.23337163356940405</v>
      </c>
      <c r="Y400" s="19">
        <f t="shared" si="42"/>
        <v>9.744538808211288E-2</v>
      </c>
    </row>
    <row r="401" spans="1:25" x14ac:dyDescent="0.2">
      <c r="A401" s="22">
        <v>7569</v>
      </c>
      <c r="B401" s="12" t="s">
        <v>566</v>
      </c>
      <c r="C401" s="12" t="s">
        <v>73</v>
      </c>
      <c r="D401" s="12">
        <v>811013802</v>
      </c>
      <c r="E401" s="12" t="s">
        <v>74</v>
      </c>
      <c r="F401" s="12" t="s">
        <v>812</v>
      </c>
      <c r="G401" s="12" t="s">
        <v>83</v>
      </c>
      <c r="H401" s="12" t="s">
        <v>87</v>
      </c>
      <c r="I401" s="12" t="s">
        <v>813</v>
      </c>
      <c r="J401" s="12" t="s">
        <v>89</v>
      </c>
      <c r="K401" s="12" t="s">
        <v>116</v>
      </c>
      <c r="L401" s="12" t="s">
        <v>81</v>
      </c>
      <c r="M401" s="12">
        <v>2956584</v>
      </c>
      <c r="N401" s="12">
        <v>7010603</v>
      </c>
      <c r="O401" s="17">
        <v>1629664</v>
      </c>
      <c r="P401" s="17">
        <v>3491306</v>
      </c>
      <c r="Q401" s="17">
        <v>3519297</v>
      </c>
      <c r="R401" s="19">
        <v>1583216</v>
      </c>
      <c r="S401" s="19">
        <v>340703</v>
      </c>
      <c r="T401" s="17">
        <f t="shared" si="43"/>
        <v>1.8142291908025212</v>
      </c>
      <c r="U401" s="17">
        <f t="shared" si="40"/>
        <v>0.49800366673166346</v>
      </c>
      <c r="V401" s="17">
        <f t="shared" si="39"/>
        <v>4.646909478343308</v>
      </c>
      <c r="W401" s="17">
        <v>13148962</v>
      </c>
      <c r="X401" s="17">
        <f t="shared" si="41"/>
        <v>0.44986711834778365</v>
      </c>
      <c r="Y401" s="19">
        <f t="shared" si="42"/>
        <v>0.22583164386858021</v>
      </c>
    </row>
    <row r="402" spans="1:25" x14ac:dyDescent="0.2">
      <c r="A402" s="22">
        <v>7573</v>
      </c>
      <c r="B402" s="12" t="s">
        <v>566</v>
      </c>
      <c r="C402" s="12" t="s">
        <v>73</v>
      </c>
      <c r="D402" s="12">
        <v>811013880</v>
      </c>
      <c r="E402" s="12" t="s">
        <v>74</v>
      </c>
      <c r="F402" s="12" t="s">
        <v>814</v>
      </c>
      <c r="G402" s="12" t="s">
        <v>76</v>
      </c>
      <c r="H402" s="12" t="s">
        <v>87</v>
      </c>
      <c r="I402" s="12" t="s">
        <v>815</v>
      </c>
      <c r="J402" s="12" t="s">
        <v>89</v>
      </c>
      <c r="K402" s="12" t="s">
        <v>116</v>
      </c>
      <c r="L402" s="12" t="s">
        <v>81</v>
      </c>
      <c r="M402" s="12">
        <v>11986605</v>
      </c>
      <c r="N402" s="12">
        <v>13121955</v>
      </c>
      <c r="O402" s="17">
        <v>5126104</v>
      </c>
      <c r="P402" s="17">
        <v>5126104</v>
      </c>
      <c r="Q402" s="17">
        <v>7995851</v>
      </c>
      <c r="R402" s="19">
        <v>-346595</v>
      </c>
      <c r="S402" s="19">
        <v>83395</v>
      </c>
      <c r="T402" s="17">
        <f t="shared" si="43"/>
        <v>2.3383460421403859</v>
      </c>
      <c r="U402" s="17">
        <f t="shared" si="40"/>
        <v>0.3906509357790055</v>
      </c>
      <c r="V402" s="17">
        <f t="shared" si="39"/>
        <v>-4.1560645122609268</v>
      </c>
      <c r="W402" s="17">
        <v>13148963</v>
      </c>
      <c r="X402" s="17">
        <f t="shared" si="41"/>
        <v>-4.3346855763070125E-2</v>
      </c>
      <c r="Y402" s="19">
        <f t="shared" si="42"/>
        <v>-2.6413365996149202E-2</v>
      </c>
    </row>
    <row r="403" spans="1:25" x14ac:dyDescent="0.2">
      <c r="A403" s="22">
        <v>7625</v>
      </c>
      <c r="B403" s="12" t="s">
        <v>566</v>
      </c>
      <c r="C403" s="12" t="s">
        <v>73</v>
      </c>
      <c r="D403" s="12">
        <v>811015922</v>
      </c>
      <c r="E403" s="12" t="s">
        <v>74</v>
      </c>
      <c r="F403" s="12" t="s">
        <v>816</v>
      </c>
      <c r="G403" s="12" t="s">
        <v>76</v>
      </c>
      <c r="H403" s="12" t="s">
        <v>87</v>
      </c>
      <c r="I403" s="12" t="s">
        <v>817</v>
      </c>
      <c r="J403" s="12" t="s">
        <v>89</v>
      </c>
      <c r="K403" s="12" t="s">
        <v>116</v>
      </c>
      <c r="L403" s="12" t="s">
        <v>81</v>
      </c>
      <c r="M403" s="12">
        <v>1991352</v>
      </c>
      <c r="N403" s="12">
        <v>3430695</v>
      </c>
      <c r="O403" s="17">
        <v>181546</v>
      </c>
      <c r="P403" s="17">
        <v>2845841</v>
      </c>
      <c r="Q403" s="17">
        <v>584854</v>
      </c>
      <c r="R403" s="19">
        <v>24139</v>
      </c>
      <c r="S403" s="19">
        <v>29496</v>
      </c>
      <c r="T403" s="17">
        <f t="shared" si="43"/>
        <v>10.968856377997863</v>
      </c>
      <c r="U403" s="17">
        <f t="shared" si="40"/>
        <v>0.82952317241841667</v>
      </c>
      <c r="V403" s="17">
        <f t="shared" si="39"/>
        <v>0.81838215351234067</v>
      </c>
      <c r="W403" s="17">
        <v>13148964</v>
      </c>
      <c r="X403" s="17">
        <f t="shared" si="41"/>
        <v>4.1273548612132262E-2</v>
      </c>
      <c r="Y403" s="19">
        <f t="shared" si="42"/>
        <v>7.0361836304305685E-3</v>
      </c>
    </row>
    <row r="404" spans="1:25" x14ac:dyDescent="0.2">
      <c r="A404" s="22">
        <v>7667</v>
      </c>
      <c r="B404" s="12" t="s">
        <v>566</v>
      </c>
      <c r="C404" s="12" t="s">
        <v>73</v>
      </c>
      <c r="D404" s="12">
        <v>811017871</v>
      </c>
      <c r="E404" s="12" t="s">
        <v>74</v>
      </c>
      <c r="F404" s="12" t="s">
        <v>818</v>
      </c>
      <c r="G404" s="12" t="s">
        <v>76</v>
      </c>
      <c r="H404" s="12" t="s">
        <v>103</v>
      </c>
      <c r="I404" s="12" t="s">
        <v>819</v>
      </c>
      <c r="J404" s="12" t="s">
        <v>89</v>
      </c>
      <c r="K404" s="12" t="s">
        <v>116</v>
      </c>
      <c r="L404" s="12" t="s">
        <v>81</v>
      </c>
      <c r="M404" s="12">
        <v>3600191</v>
      </c>
      <c r="N404" s="12">
        <v>4118300</v>
      </c>
      <c r="O404" s="17">
        <v>1043592</v>
      </c>
      <c r="P404" s="17">
        <v>1043592</v>
      </c>
      <c r="Q404" s="17">
        <v>3074708</v>
      </c>
      <c r="R404" s="19">
        <v>451974</v>
      </c>
      <c r="S404" s="19">
        <v>419110</v>
      </c>
      <c r="T404" s="17">
        <f t="shared" si="43"/>
        <v>3.4498070127022822</v>
      </c>
      <c r="U404" s="17">
        <f t="shared" si="40"/>
        <v>0.25340358885948083</v>
      </c>
      <c r="V404" s="17">
        <f t="shared" si="39"/>
        <v>1.0784137815847867</v>
      </c>
      <c r="W404" s="17">
        <v>13148965</v>
      </c>
      <c r="X404" s="17">
        <f t="shared" si="41"/>
        <v>0.14699737340911723</v>
      </c>
      <c r="Y404" s="19">
        <f t="shared" si="42"/>
        <v>0.1097477114343297</v>
      </c>
    </row>
    <row r="405" spans="1:25" x14ac:dyDescent="0.2">
      <c r="A405" s="22">
        <v>7705</v>
      </c>
      <c r="B405" s="12" t="s">
        <v>566</v>
      </c>
      <c r="C405" s="12" t="s">
        <v>73</v>
      </c>
      <c r="D405" s="12">
        <v>811019984</v>
      </c>
      <c r="E405" s="12" t="s">
        <v>74</v>
      </c>
      <c r="F405" s="12" t="s">
        <v>820</v>
      </c>
      <c r="G405" s="12" t="s">
        <v>76</v>
      </c>
      <c r="H405" s="12" t="s">
        <v>103</v>
      </c>
      <c r="I405" s="12" t="s">
        <v>821</v>
      </c>
      <c r="J405" s="12" t="s">
        <v>89</v>
      </c>
      <c r="K405" s="12" t="s">
        <v>327</v>
      </c>
      <c r="L405" s="12" t="s">
        <v>81</v>
      </c>
      <c r="M405" s="12">
        <v>10761470</v>
      </c>
      <c r="N405" s="12">
        <v>10879292</v>
      </c>
      <c r="O405" s="17">
        <v>3633068</v>
      </c>
      <c r="P405" s="17">
        <v>3650482</v>
      </c>
      <c r="Q405" s="17">
        <v>7228810</v>
      </c>
      <c r="R405" s="19">
        <v>3326539</v>
      </c>
      <c r="S405" s="19">
        <v>394832</v>
      </c>
      <c r="T405" s="17">
        <f t="shared" si="43"/>
        <v>2.962088791071348</v>
      </c>
      <c r="U405" s="17">
        <f t="shared" si="40"/>
        <v>0.33554407768446698</v>
      </c>
      <c r="V405" s="17">
        <f t="shared" si="39"/>
        <v>8.4252010981885963</v>
      </c>
      <c r="W405" s="17">
        <v>13148966</v>
      </c>
      <c r="X405" s="17">
        <f t="shared" si="41"/>
        <v>0.46017795460110311</v>
      </c>
      <c r="Y405" s="19">
        <f t="shared" si="42"/>
        <v>0.30576796725375144</v>
      </c>
    </row>
    <row r="406" spans="1:25" x14ac:dyDescent="0.2">
      <c r="A406" s="22">
        <v>7733</v>
      </c>
      <c r="B406" s="12" t="s">
        <v>566</v>
      </c>
      <c r="C406" s="12" t="s">
        <v>73</v>
      </c>
      <c r="D406" s="12">
        <v>811021441</v>
      </c>
      <c r="E406" s="12" t="s">
        <v>74</v>
      </c>
      <c r="F406" s="12" t="s">
        <v>822</v>
      </c>
      <c r="G406" s="12" t="s">
        <v>92</v>
      </c>
      <c r="H406" s="12" t="s">
        <v>87</v>
      </c>
      <c r="I406" s="12" t="s">
        <v>823</v>
      </c>
      <c r="J406" s="12" t="s">
        <v>89</v>
      </c>
      <c r="K406" s="12" t="s">
        <v>327</v>
      </c>
      <c r="L406" s="12" t="s">
        <v>81</v>
      </c>
      <c r="M406" s="12">
        <v>2346699</v>
      </c>
      <c r="N406" s="12">
        <v>2781988</v>
      </c>
      <c r="O406" s="17">
        <v>944782</v>
      </c>
      <c r="P406" s="17">
        <v>944782</v>
      </c>
      <c r="Q406" s="17">
        <v>1837206</v>
      </c>
      <c r="R406" s="19">
        <v>345439</v>
      </c>
      <c r="S406" s="19"/>
      <c r="T406" s="17">
        <f t="shared" si="43"/>
        <v>2.4838523595919484</v>
      </c>
      <c r="U406" s="17">
        <f t="shared" si="40"/>
        <v>0.33960678478843187</v>
      </c>
      <c r="V406" s="17"/>
      <c r="W406" s="17">
        <v>13148967</v>
      </c>
      <c r="X406" s="17">
        <f t="shared" si="41"/>
        <v>0.18802409746103593</v>
      </c>
      <c r="Y406" s="19">
        <f t="shared" si="42"/>
        <v>0.12416983825954676</v>
      </c>
    </row>
    <row r="407" spans="1:25" x14ac:dyDescent="0.2">
      <c r="A407" s="22">
        <v>7963</v>
      </c>
      <c r="B407" s="12" t="s">
        <v>566</v>
      </c>
      <c r="C407" s="12" t="s">
        <v>73</v>
      </c>
      <c r="D407" s="12">
        <v>811028445</v>
      </c>
      <c r="E407" s="12" t="s">
        <v>74</v>
      </c>
      <c r="F407" s="12" t="s">
        <v>824</v>
      </c>
      <c r="G407" s="12" t="s">
        <v>102</v>
      </c>
      <c r="H407" s="12" t="s">
        <v>87</v>
      </c>
      <c r="I407" s="12" t="s">
        <v>825</v>
      </c>
      <c r="J407" s="12" t="s">
        <v>89</v>
      </c>
      <c r="K407" s="12" t="s">
        <v>809</v>
      </c>
      <c r="L407" s="12" t="s">
        <v>81</v>
      </c>
      <c r="M407" s="12">
        <v>27832120</v>
      </c>
      <c r="N407" s="12">
        <v>35156766</v>
      </c>
      <c r="O407" s="17">
        <v>21282753</v>
      </c>
      <c r="P407" s="17">
        <v>26177867</v>
      </c>
      <c r="Q407" s="17">
        <v>8978899</v>
      </c>
      <c r="R407" s="19">
        <v>1121100</v>
      </c>
      <c r="S407" s="19"/>
      <c r="T407" s="17">
        <f t="shared" si="43"/>
        <v>1.3077311943619323</v>
      </c>
      <c r="U407" s="17">
        <f t="shared" si="40"/>
        <v>0.74460395475511032</v>
      </c>
      <c r="V407" s="17"/>
      <c r="W407" s="17">
        <v>13148968</v>
      </c>
      <c r="X407" s="17">
        <f t="shared" si="41"/>
        <v>0.12485940648179693</v>
      </c>
      <c r="Y407" s="19">
        <f t="shared" si="42"/>
        <v>3.1888598627075083E-2</v>
      </c>
    </row>
    <row r="408" spans="1:25" x14ac:dyDescent="0.2">
      <c r="A408" s="22">
        <v>7979</v>
      </c>
      <c r="B408" s="12" t="s">
        <v>566</v>
      </c>
      <c r="C408" s="12" t="s">
        <v>73</v>
      </c>
      <c r="D408" s="12">
        <v>811028717</v>
      </c>
      <c r="E408" s="12" t="s">
        <v>74</v>
      </c>
      <c r="F408" s="12" t="s">
        <v>826</v>
      </c>
      <c r="G408" s="12" t="s">
        <v>102</v>
      </c>
      <c r="H408" s="12" t="s">
        <v>87</v>
      </c>
      <c r="I408" s="12" t="s">
        <v>827</v>
      </c>
      <c r="J408" s="12" t="s">
        <v>89</v>
      </c>
      <c r="K408" s="12" t="s">
        <v>116</v>
      </c>
      <c r="L408" s="12" t="s">
        <v>81</v>
      </c>
      <c r="M408" s="12">
        <v>7571327</v>
      </c>
      <c r="N408" s="12">
        <v>17189767</v>
      </c>
      <c r="O408" s="17">
        <v>3966677</v>
      </c>
      <c r="P408" s="17">
        <v>10140234</v>
      </c>
      <c r="Q408" s="17">
        <v>7049533</v>
      </c>
      <c r="R408" s="19">
        <v>1002788</v>
      </c>
      <c r="S408" s="19">
        <v>698448</v>
      </c>
      <c r="T408" s="17">
        <f t="shared" si="43"/>
        <v>1.9087329268301907</v>
      </c>
      <c r="U408" s="17">
        <f t="shared" si="40"/>
        <v>0.58989944424493945</v>
      </c>
      <c r="V408" s="17">
        <f t="shared" si="39"/>
        <v>1.4357375209034888</v>
      </c>
      <c r="W408" s="17">
        <v>13148969</v>
      </c>
      <c r="X408" s="17">
        <f t="shared" si="41"/>
        <v>0.14224885534970899</v>
      </c>
      <c r="Y408" s="19">
        <f t="shared" si="42"/>
        <v>5.8336334634436875E-2</v>
      </c>
    </row>
    <row r="409" spans="1:25" x14ac:dyDescent="0.2">
      <c r="A409" s="22">
        <v>7981</v>
      </c>
      <c r="B409" s="12" t="s">
        <v>566</v>
      </c>
      <c r="C409" s="12" t="s">
        <v>73</v>
      </c>
      <c r="D409" s="12">
        <v>811028725</v>
      </c>
      <c r="E409" s="12" t="s">
        <v>74</v>
      </c>
      <c r="F409" s="12" t="s">
        <v>828</v>
      </c>
      <c r="G409" s="12" t="s">
        <v>102</v>
      </c>
      <c r="H409" s="12" t="s">
        <v>87</v>
      </c>
      <c r="I409" s="12" t="s">
        <v>829</v>
      </c>
      <c r="J409" s="12" t="s">
        <v>89</v>
      </c>
      <c r="K409" s="12" t="s">
        <v>809</v>
      </c>
      <c r="L409" s="12" t="s">
        <v>81</v>
      </c>
      <c r="M409" s="12">
        <v>35245449</v>
      </c>
      <c r="N409" s="12">
        <v>40573103</v>
      </c>
      <c r="O409" s="17">
        <v>20579523</v>
      </c>
      <c r="P409" s="17">
        <v>23237108</v>
      </c>
      <c r="Q409" s="17">
        <v>17335995</v>
      </c>
      <c r="R409" s="19">
        <v>2562803</v>
      </c>
      <c r="S409" s="19">
        <v>967925</v>
      </c>
      <c r="T409" s="17">
        <f t="shared" si="43"/>
        <v>1.7126465467639849</v>
      </c>
      <c r="U409" s="17">
        <f t="shared" si="40"/>
        <v>0.57272198283675768</v>
      </c>
      <c r="V409" s="17">
        <f t="shared" si="39"/>
        <v>2.6477289046155437</v>
      </c>
      <c r="W409" s="17">
        <v>13148970</v>
      </c>
      <c r="X409" s="17">
        <f t="shared" si="41"/>
        <v>0.14783131859463502</v>
      </c>
      <c r="Y409" s="19">
        <f t="shared" si="42"/>
        <v>6.3165072683743217E-2</v>
      </c>
    </row>
    <row r="410" spans="1:25" x14ac:dyDescent="0.2">
      <c r="A410" s="22">
        <v>7987</v>
      </c>
      <c r="B410" s="12" t="s">
        <v>566</v>
      </c>
      <c r="C410" s="12" t="s">
        <v>73</v>
      </c>
      <c r="D410" s="12">
        <v>811029132</v>
      </c>
      <c r="E410" s="12" t="s">
        <v>74</v>
      </c>
      <c r="F410" s="12" t="s">
        <v>830</v>
      </c>
      <c r="G410" s="12" t="s">
        <v>76</v>
      </c>
      <c r="H410" s="12" t="s">
        <v>87</v>
      </c>
      <c r="I410" s="12" t="s">
        <v>831</v>
      </c>
      <c r="J410" s="12" t="s">
        <v>89</v>
      </c>
      <c r="K410" s="12" t="s">
        <v>116</v>
      </c>
      <c r="L410" s="12" t="s">
        <v>81</v>
      </c>
      <c r="M410" s="12">
        <v>34865763</v>
      </c>
      <c r="N410" s="12">
        <v>37773104</v>
      </c>
      <c r="O410" s="17">
        <v>22487443</v>
      </c>
      <c r="P410" s="17">
        <v>28393415</v>
      </c>
      <c r="Q410" s="17">
        <v>9379689</v>
      </c>
      <c r="R410" s="19">
        <v>2887583</v>
      </c>
      <c r="S410" s="19">
        <v>907424</v>
      </c>
      <c r="T410" s="17">
        <f t="shared" si="43"/>
        <v>1.5504547582399653</v>
      </c>
      <c r="U410" s="17">
        <f t="shared" si="40"/>
        <v>0.75168339355960789</v>
      </c>
      <c r="V410" s="17">
        <f t="shared" si="39"/>
        <v>3.1821761381669429</v>
      </c>
      <c r="W410" s="17">
        <v>13148971</v>
      </c>
      <c r="X410" s="17">
        <f t="shared" si="41"/>
        <v>0.30785487663823397</v>
      </c>
      <c r="Y410" s="19">
        <f t="shared" si="42"/>
        <v>7.6445478242931797E-2</v>
      </c>
    </row>
    <row r="411" spans="1:25" x14ac:dyDescent="0.2">
      <c r="A411" s="22">
        <v>8055</v>
      </c>
      <c r="B411" s="12" t="s">
        <v>566</v>
      </c>
      <c r="C411" s="12" t="s">
        <v>73</v>
      </c>
      <c r="D411" s="12">
        <v>811031212</v>
      </c>
      <c r="E411" s="12" t="s">
        <v>74</v>
      </c>
      <c r="F411" s="12" t="s">
        <v>832</v>
      </c>
      <c r="G411" s="12" t="s">
        <v>102</v>
      </c>
      <c r="H411" s="12" t="s">
        <v>87</v>
      </c>
      <c r="I411" s="12" t="s">
        <v>833</v>
      </c>
      <c r="J411" s="12" t="s">
        <v>89</v>
      </c>
      <c r="K411" s="12" t="s">
        <v>116</v>
      </c>
      <c r="L411" s="12" t="s">
        <v>81</v>
      </c>
      <c r="M411" s="12">
        <v>2402901</v>
      </c>
      <c r="N411" s="12">
        <v>4211863</v>
      </c>
      <c r="O411" s="17">
        <v>4963567</v>
      </c>
      <c r="P411" s="17">
        <v>6302531</v>
      </c>
      <c r="Q411" s="17">
        <v>-2090668</v>
      </c>
      <c r="R411" s="19">
        <v>-1386788</v>
      </c>
      <c r="S411" s="19">
        <v>355675</v>
      </c>
      <c r="T411" s="17">
        <f t="shared" si="43"/>
        <v>0.4841076991607044</v>
      </c>
      <c r="U411" s="17">
        <f t="shared" si="40"/>
        <v>1.4963760692121277</v>
      </c>
      <c r="V411" s="17">
        <f t="shared" si="39"/>
        <v>-3.8990314191326352</v>
      </c>
      <c r="W411" s="17">
        <v>13148972</v>
      </c>
      <c r="X411" s="17">
        <f t="shared" si="41"/>
        <v>0.66332291879915894</v>
      </c>
      <c r="Y411" s="19">
        <f t="shared" si="42"/>
        <v>-0.32925762305184192</v>
      </c>
    </row>
    <row r="412" spans="1:25" x14ac:dyDescent="0.2">
      <c r="A412" s="22">
        <v>8105</v>
      </c>
      <c r="B412" s="12" t="s">
        <v>566</v>
      </c>
      <c r="C412" s="12" t="s">
        <v>73</v>
      </c>
      <c r="D412" s="12">
        <v>811032919</v>
      </c>
      <c r="E412" s="12" t="s">
        <v>74</v>
      </c>
      <c r="F412" s="12" t="s">
        <v>834</v>
      </c>
      <c r="G412" s="12" t="s">
        <v>95</v>
      </c>
      <c r="H412" s="12" t="s">
        <v>87</v>
      </c>
      <c r="I412" s="12" t="s">
        <v>835</v>
      </c>
      <c r="J412" s="12" t="s">
        <v>89</v>
      </c>
      <c r="K412" s="12" t="s">
        <v>542</v>
      </c>
      <c r="L412" s="12" t="s">
        <v>81</v>
      </c>
      <c r="M412" s="12">
        <v>26012712</v>
      </c>
      <c r="N412" s="12">
        <v>29637204</v>
      </c>
      <c r="O412" s="17">
        <v>6947827</v>
      </c>
      <c r="P412" s="17">
        <v>7811168</v>
      </c>
      <c r="Q412" s="17">
        <v>21826036</v>
      </c>
      <c r="R412" s="19">
        <v>8553776</v>
      </c>
      <c r="S412" s="19">
        <v>545665</v>
      </c>
      <c r="T412" s="17">
        <f t="shared" si="43"/>
        <v>3.7440068671830775</v>
      </c>
      <c r="U412" s="17">
        <f t="shared" si="40"/>
        <v>0.26355954495572526</v>
      </c>
      <c r="V412" s="17">
        <f t="shared" si="39"/>
        <v>15.675874391797166</v>
      </c>
      <c r="W412" s="17">
        <v>13148973</v>
      </c>
      <c r="X412" s="17">
        <f t="shared" si="41"/>
        <v>0.39190698668324381</v>
      </c>
      <c r="Y412" s="19">
        <f t="shared" si="42"/>
        <v>0.2886161596080386</v>
      </c>
    </row>
    <row r="413" spans="1:25" x14ac:dyDescent="0.2">
      <c r="A413" s="22">
        <v>8183</v>
      </c>
      <c r="B413" s="12" t="s">
        <v>566</v>
      </c>
      <c r="C413" s="12" t="s">
        <v>73</v>
      </c>
      <c r="D413" s="12">
        <v>811036491</v>
      </c>
      <c r="E413" s="12" t="s">
        <v>74</v>
      </c>
      <c r="F413" s="12" t="s">
        <v>836</v>
      </c>
      <c r="G413" s="12" t="s">
        <v>76</v>
      </c>
      <c r="H413" s="12" t="s">
        <v>87</v>
      </c>
      <c r="I413" s="12" t="s">
        <v>837</v>
      </c>
      <c r="J413" s="12" t="s">
        <v>89</v>
      </c>
      <c r="K413" s="12" t="s">
        <v>116</v>
      </c>
      <c r="L413" s="12" t="s">
        <v>81</v>
      </c>
      <c r="M413" s="12">
        <v>18378277</v>
      </c>
      <c r="N413" s="12">
        <v>19862066</v>
      </c>
      <c r="O413" s="17">
        <v>8199689</v>
      </c>
      <c r="P413" s="17">
        <v>8199689</v>
      </c>
      <c r="Q413" s="17">
        <v>11662377</v>
      </c>
      <c r="R413" s="19">
        <v>5840504</v>
      </c>
      <c r="S413" s="19">
        <v>185834</v>
      </c>
      <c r="T413" s="17">
        <f t="shared" si="43"/>
        <v>2.2413382995379458</v>
      </c>
      <c r="U413" s="17">
        <f t="shared" si="40"/>
        <v>0.41283162587416639</v>
      </c>
      <c r="V413" s="17">
        <f t="shared" si="39"/>
        <v>31.428608327862502</v>
      </c>
      <c r="W413" s="17">
        <v>13148974</v>
      </c>
      <c r="X413" s="17">
        <f t="shared" si="41"/>
        <v>0.50079876512309629</v>
      </c>
      <c r="Y413" s="19">
        <f t="shared" si="42"/>
        <v>0.29405319668155366</v>
      </c>
    </row>
    <row r="414" spans="1:25" x14ac:dyDescent="0.2">
      <c r="A414" s="22">
        <v>8365</v>
      </c>
      <c r="B414" s="12" t="s">
        <v>566</v>
      </c>
      <c r="C414" s="12" t="s">
        <v>73</v>
      </c>
      <c r="D414" s="12">
        <v>811042584</v>
      </c>
      <c r="E414" s="12" t="s">
        <v>74</v>
      </c>
      <c r="F414" s="12" t="s">
        <v>838</v>
      </c>
      <c r="G414" s="12" t="s">
        <v>102</v>
      </c>
      <c r="H414" s="12" t="s">
        <v>87</v>
      </c>
      <c r="I414" s="12" t="s">
        <v>839</v>
      </c>
      <c r="J414" s="12" t="s">
        <v>89</v>
      </c>
      <c r="K414" s="12" t="s">
        <v>327</v>
      </c>
      <c r="L414" s="12" t="s">
        <v>81</v>
      </c>
      <c r="M414" s="12">
        <v>18277226</v>
      </c>
      <c r="N414" s="12">
        <v>19887878</v>
      </c>
      <c r="O414" s="17">
        <v>10667463</v>
      </c>
      <c r="P414" s="17">
        <v>10667463</v>
      </c>
      <c r="Q414" s="17">
        <v>9220415</v>
      </c>
      <c r="R414" s="19">
        <v>2813777</v>
      </c>
      <c r="S414" s="19">
        <v>487422</v>
      </c>
      <c r="T414" s="17">
        <f t="shared" si="43"/>
        <v>1.7133620243163721</v>
      </c>
      <c r="U414" s="17">
        <f t="shared" si="40"/>
        <v>0.53638015076319356</v>
      </c>
      <c r="V414" s="17">
        <f t="shared" si="39"/>
        <v>5.7727739002342942</v>
      </c>
      <c r="W414" s="17">
        <v>13148975</v>
      </c>
      <c r="X414" s="17">
        <f t="shared" si="41"/>
        <v>0.30516815132507591</v>
      </c>
      <c r="Y414" s="19">
        <f t="shared" si="42"/>
        <v>0.14148201230920665</v>
      </c>
    </row>
    <row r="415" spans="1:25" x14ac:dyDescent="0.2">
      <c r="A415" s="22">
        <v>8419</v>
      </c>
      <c r="B415" s="12" t="s">
        <v>566</v>
      </c>
      <c r="C415" s="12" t="s">
        <v>73</v>
      </c>
      <c r="D415" s="12">
        <v>811044289</v>
      </c>
      <c r="E415" s="12" t="s">
        <v>74</v>
      </c>
      <c r="F415" s="12" t="s">
        <v>840</v>
      </c>
      <c r="G415" s="12" t="s">
        <v>76</v>
      </c>
      <c r="H415" s="12" t="s">
        <v>87</v>
      </c>
      <c r="I415" s="12" t="s">
        <v>841</v>
      </c>
      <c r="J415" s="12" t="s">
        <v>89</v>
      </c>
      <c r="K415" s="12" t="s">
        <v>116</v>
      </c>
      <c r="L415" s="12" t="s">
        <v>81</v>
      </c>
      <c r="M415" s="12">
        <v>7917866</v>
      </c>
      <c r="N415" s="12">
        <v>11154362</v>
      </c>
      <c r="O415" s="17">
        <v>6936393</v>
      </c>
      <c r="P415" s="17">
        <v>8618107</v>
      </c>
      <c r="Q415" s="17">
        <v>2536255</v>
      </c>
      <c r="R415" s="19">
        <v>443675</v>
      </c>
      <c r="S415" s="19">
        <v>818800</v>
      </c>
      <c r="T415" s="17">
        <f t="shared" si="43"/>
        <v>1.1414961637842609</v>
      </c>
      <c r="U415" s="17">
        <f t="shared" si="40"/>
        <v>0.77262213652381018</v>
      </c>
      <c r="V415" s="17">
        <f t="shared" si="39"/>
        <v>0.54186003908158276</v>
      </c>
      <c r="W415" s="17">
        <v>13148976</v>
      </c>
      <c r="X415" s="17">
        <f t="shared" si="41"/>
        <v>0.17493311989527868</v>
      </c>
      <c r="Y415" s="19">
        <f t="shared" si="42"/>
        <v>3.9775919053012622E-2</v>
      </c>
    </row>
    <row r="416" spans="1:25" x14ac:dyDescent="0.2">
      <c r="A416" s="22">
        <v>8459</v>
      </c>
      <c r="B416" s="12" t="s">
        <v>566</v>
      </c>
      <c r="C416" s="12" t="s">
        <v>73</v>
      </c>
      <c r="D416" s="12">
        <v>811045767</v>
      </c>
      <c r="E416" s="12" t="s">
        <v>74</v>
      </c>
      <c r="F416" s="12" t="s">
        <v>842</v>
      </c>
      <c r="G416" s="12" t="s">
        <v>102</v>
      </c>
      <c r="H416" s="12" t="s">
        <v>87</v>
      </c>
      <c r="I416" s="12" t="s">
        <v>843</v>
      </c>
      <c r="J416" s="12" t="s">
        <v>89</v>
      </c>
      <c r="K416" s="12" t="s">
        <v>90</v>
      </c>
      <c r="L416" s="12" t="s">
        <v>81</v>
      </c>
      <c r="M416" s="12">
        <v>8222781</v>
      </c>
      <c r="N416" s="12">
        <v>8971694</v>
      </c>
      <c r="O416" s="17">
        <v>1075142</v>
      </c>
      <c r="P416" s="17">
        <v>1562825</v>
      </c>
      <c r="Q416" s="17">
        <v>7408869</v>
      </c>
      <c r="R416" s="19">
        <v>1619930</v>
      </c>
      <c r="S416" s="19">
        <v>0</v>
      </c>
      <c r="T416" s="17">
        <f t="shared" si="43"/>
        <v>7.648088345539473</v>
      </c>
      <c r="U416" s="17">
        <f t="shared" si="40"/>
        <v>0.17419508511993387</v>
      </c>
      <c r="V416" s="17"/>
      <c r="W416" s="17">
        <v>13148977</v>
      </c>
      <c r="X416" s="17">
        <f t="shared" si="41"/>
        <v>0.21864740758677201</v>
      </c>
      <c r="Y416" s="19">
        <f t="shared" si="42"/>
        <v>0.1805601038109414</v>
      </c>
    </row>
    <row r="417" spans="1:25" x14ac:dyDescent="0.2">
      <c r="A417" s="22">
        <v>8587</v>
      </c>
      <c r="B417" s="12" t="s">
        <v>566</v>
      </c>
      <c r="C417" s="12" t="s">
        <v>73</v>
      </c>
      <c r="D417" s="12">
        <v>813001431</v>
      </c>
      <c r="E417" s="12" t="s">
        <v>74</v>
      </c>
      <c r="F417" s="12" t="s">
        <v>844</v>
      </c>
      <c r="G417" s="12" t="s">
        <v>76</v>
      </c>
      <c r="H417" s="12" t="s">
        <v>77</v>
      </c>
      <c r="I417" s="12" t="s">
        <v>845</v>
      </c>
      <c r="J417" s="12" t="s">
        <v>632</v>
      </c>
      <c r="K417" s="12" t="s">
        <v>846</v>
      </c>
      <c r="L417" s="12" t="s">
        <v>81</v>
      </c>
      <c r="M417" s="12">
        <v>1175207</v>
      </c>
      <c r="N417" s="12">
        <v>4532582</v>
      </c>
      <c r="O417" s="17">
        <v>868030</v>
      </c>
      <c r="P417" s="17">
        <v>1185548</v>
      </c>
      <c r="Q417" s="17">
        <v>3347034</v>
      </c>
      <c r="R417" s="19">
        <v>481181</v>
      </c>
      <c r="S417" s="19"/>
      <c r="T417" s="17">
        <f t="shared" si="43"/>
        <v>1.353878322177805</v>
      </c>
      <c r="U417" s="17">
        <f t="shared" si="40"/>
        <v>0.26156129111398313</v>
      </c>
      <c r="V417" s="17"/>
      <c r="W417" s="17">
        <v>13148978</v>
      </c>
      <c r="X417" s="17">
        <f t="shared" si="41"/>
        <v>0.14376340365828372</v>
      </c>
      <c r="Y417" s="19">
        <f t="shared" si="42"/>
        <v>0.1061604621824823</v>
      </c>
    </row>
    <row r="418" spans="1:25" x14ac:dyDescent="0.2">
      <c r="A418" s="22">
        <v>8607</v>
      </c>
      <c r="B418" s="12" t="s">
        <v>566</v>
      </c>
      <c r="C418" s="12" t="s">
        <v>73</v>
      </c>
      <c r="D418" s="12">
        <v>813002680</v>
      </c>
      <c r="E418" s="12" t="s">
        <v>74</v>
      </c>
      <c r="F418" s="12" t="s">
        <v>847</v>
      </c>
      <c r="G418" s="12" t="s">
        <v>76</v>
      </c>
      <c r="H418" s="12" t="s">
        <v>77</v>
      </c>
      <c r="I418" s="12" t="s">
        <v>848</v>
      </c>
      <c r="J418" s="12" t="s">
        <v>632</v>
      </c>
      <c r="K418" s="12" t="s">
        <v>846</v>
      </c>
      <c r="L418" s="12" t="s">
        <v>81</v>
      </c>
      <c r="M418" s="12">
        <v>1096341</v>
      </c>
      <c r="N418" s="12">
        <v>6453549</v>
      </c>
      <c r="O418" s="17">
        <v>794358</v>
      </c>
      <c r="P418" s="17">
        <v>1018415</v>
      </c>
      <c r="Q418" s="17">
        <v>5435134</v>
      </c>
      <c r="R418" s="19">
        <v>85015</v>
      </c>
      <c r="S418" s="19"/>
      <c r="T418" s="17">
        <f t="shared" si="43"/>
        <v>1.3801598271811955</v>
      </c>
      <c r="U418" s="17">
        <f t="shared" si="40"/>
        <v>0.15780696791796267</v>
      </c>
      <c r="V418" s="17"/>
      <c r="W418" s="17">
        <v>13148979</v>
      </c>
      <c r="X418" s="17">
        <f t="shared" si="41"/>
        <v>1.5641748667098179E-2</v>
      </c>
      <c r="Y418" s="19">
        <f t="shared" si="42"/>
        <v>1.3173371737008582E-2</v>
      </c>
    </row>
    <row r="419" spans="1:25" x14ac:dyDescent="0.2">
      <c r="A419" s="22">
        <v>8743</v>
      </c>
      <c r="B419" s="12" t="s">
        <v>566</v>
      </c>
      <c r="C419" s="12" t="s">
        <v>73</v>
      </c>
      <c r="D419" s="12">
        <v>814006870</v>
      </c>
      <c r="E419" s="12" t="s">
        <v>74</v>
      </c>
      <c r="F419" s="12" t="s">
        <v>849</v>
      </c>
      <c r="G419" s="12" t="s">
        <v>102</v>
      </c>
      <c r="H419" s="12" t="s">
        <v>87</v>
      </c>
      <c r="I419" s="12" t="s">
        <v>850</v>
      </c>
      <c r="J419" s="12" t="s">
        <v>851</v>
      </c>
      <c r="K419" s="12" t="s">
        <v>852</v>
      </c>
      <c r="L419" s="12" t="s">
        <v>81</v>
      </c>
      <c r="M419" s="12">
        <v>2303190</v>
      </c>
      <c r="N419" s="12">
        <v>2971511</v>
      </c>
      <c r="O419" s="17">
        <v>1314968</v>
      </c>
      <c r="P419" s="17">
        <v>1392033</v>
      </c>
      <c r="Q419" s="17">
        <v>1579478</v>
      </c>
      <c r="R419" s="19">
        <v>-119648</v>
      </c>
      <c r="S419" s="19"/>
      <c r="T419" s="17">
        <f t="shared" si="43"/>
        <v>1.7515179076601104</v>
      </c>
      <c r="U419" s="17">
        <f t="shared" si="40"/>
        <v>0.46845964897992975</v>
      </c>
      <c r="V419" s="17"/>
      <c r="W419" s="17">
        <v>13148980</v>
      </c>
      <c r="X419" s="17">
        <f t="shared" si="41"/>
        <v>-7.5751609075909887E-2</v>
      </c>
      <c r="Y419" s="19">
        <f t="shared" si="42"/>
        <v>-4.0265036878544283E-2</v>
      </c>
    </row>
    <row r="420" spans="1:25" x14ac:dyDescent="0.2">
      <c r="A420" s="22">
        <v>8753</v>
      </c>
      <c r="B420" s="12" t="s">
        <v>566</v>
      </c>
      <c r="C420" s="12" t="s">
        <v>73</v>
      </c>
      <c r="D420" s="12">
        <v>815000599</v>
      </c>
      <c r="E420" s="12" t="s">
        <v>74</v>
      </c>
      <c r="F420" s="12" t="s">
        <v>853</v>
      </c>
      <c r="G420" s="12" t="s">
        <v>83</v>
      </c>
      <c r="H420" s="12" t="s">
        <v>103</v>
      </c>
      <c r="I420" s="12" t="s">
        <v>854</v>
      </c>
      <c r="J420" s="12" t="s">
        <v>79</v>
      </c>
      <c r="K420" s="12" t="s">
        <v>80</v>
      </c>
      <c r="L420" s="12" t="s">
        <v>81</v>
      </c>
      <c r="M420" s="12">
        <v>318862</v>
      </c>
      <c r="N420" s="12">
        <v>6464781</v>
      </c>
      <c r="O420" s="17">
        <v>152679</v>
      </c>
      <c r="P420" s="17">
        <v>5476869</v>
      </c>
      <c r="Q420" s="17">
        <v>987912</v>
      </c>
      <c r="R420" s="19">
        <v>-82547</v>
      </c>
      <c r="S420" s="19">
        <v>15017</v>
      </c>
      <c r="T420" s="17">
        <f t="shared" si="43"/>
        <v>2.0884470031896987</v>
      </c>
      <c r="U420" s="17">
        <f t="shared" si="40"/>
        <v>0.84718554271211977</v>
      </c>
      <c r="V420" s="17">
        <f t="shared" si="39"/>
        <v>-5.4969035093560628</v>
      </c>
      <c r="W420" s="17">
        <v>13148981</v>
      </c>
      <c r="X420" s="17">
        <f t="shared" si="41"/>
        <v>-8.3557037468924358E-2</v>
      </c>
      <c r="Y420" s="19">
        <f t="shared" si="42"/>
        <v>-1.2768723333396754E-2</v>
      </c>
    </row>
    <row r="421" spans="1:25" x14ac:dyDescent="0.2">
      <c r="A421" s="22">
        <v>9019</v>
      </c>
      <c r="B421" s="12" t="s">
        <v>566</v>
      </c>
      <c r="C421" s="12" t="s">
        <v>73</v>
      </c>
      <c r="D421" s="12">
        <v>817000744</v>
      </c>
      <c r="E421" s="12" t="s">
        <v>74</v>
      </c>
      <c r="F421" s="12" t="s">
        <v>855</v>
      </c>
      <c r="G421" s="12" t="s">
        <v>83</v>
      </c>
      <c r="H421" s="12" t="s">
        <v>103</v>
      </c>
      <c r="I421" s="12" t="s">
        <v>856</v>
      </c>
      <c r="J421" s="12" t="s">
        <v>489</v>
      </c>
      <c r="K421" s="12" t="s">
        <v>857</v>
      </c>
      <c r="L421" s="12" t="s">
        <v>81</v>
      </c>
      <c r="M421" s="12">
        <v>773177</v>
      </c>
      <c r="N421" s="12">
        <v>3821622</v>
      </c>
      <c r="O421" s="17">
        <v>516124</v>
      </c>
      <c r="P421" s="17">
        <v>555602</v>
      </c>
      <c r="Q421" s="17">
        <v>3266020</v>
      </c>
      <c r="R421" s="19">
        <v>97293</v>
      </c>
      <c r="S421" s="19"/>
      <c r="T421" s="17">
        <f t="shared" si="43"/>
        <v>1.4980450434391734</v>
      </c>
      <c r="U421" s="17">
        <f t="shared" si="40"/>
        <v>0.14538381870315797</v>
      </c>
      <c r="V421" s="17"/>
      <c r="W421" s="17">
        <v>13148982</v>
      </c>
      <c r="X421" s="17">
        <f t="shared" si="41"/>
        <v>2.9789468527443189E-2</v>
      </c>
      <c r="Y421" s="19">
        <f t="shared" si="42"/>
        <v>2.5458561835785955E-2</v>
      </c>
    </row>
    <row r="422" spans="1:25" x14ac:dyDescent="0.2">
      <c r="A422" s="22">
        <v>9023</v>
      </c>
      <c r="B422" s="12" t="s">
        <v>566</v>
      </c>
      <c r="C422" s="12" t="s">
        <v>73</v>
      </c>
      <c r="D422" s="12">
        <v>817000837</v>
      </c>
      <c r="E422" s="12" t="s">
        <v>74</v>
      </c>
      <c r="F422" s="12" t="s">
        <v>858</v>
      </c>
      <c r="G422" s="12" t="s">
        <v>76</v>
      </c>
      <c r="H422" s="12" t="s">
        <v>87</v>
      </c>
      <c r="I422" s="12" t="s">
        <v>859</v>
      </c>
      <c r="J422" s="12" t="s">
        <v>85</v>
      </c>
      <c r="K422" s="12" t="s">
        <v>85</v>
      </c>
      <c r="L422" s="12" t="s">
        <v>81</v>
      </c>
      <c r="M422" s="12">
        <v>5936151</v>
      </c>
      <c r="N422" s="12">
        <v>9535907</v>
      </c>
      <c r="O422" s="17">
        <v>904128</v>
      </c>
      <c r="P422" s="17">
        <v>1157555</v>
      </c>
      <c r="Q422" s="17">
        <v>8378352</v>
      </c>
      <c r="R422" s="19">
        <v>-354585</v>
      </c>
      <c r="S422" s="19">
        <v>289758</v>
      </c>
      <c r="T422" s="17">
        <f t="shared" si="43"/>
        <v>6.5656090730516032</v>
      </c>
      <c r="U422" s="17">
        <f t="shared" si="40"/>
        <v>0.12138908233899513</v>
      </c>
      <c r="V422" s="17">
        <f t="shared" si="39"/>
        <v>-1.2237280765328309</v>
      </c>
      <c r="W422" s="17">
        <v>13148983</v>
      </c>
      <c r="X422" s="17">
        <f t="shared" si="41"/>
        <v>-4.2321568728551869E-2</v>
      </c>
      <c r="Y422" s="19">
        <f t="shared" si="42"/>
        <v>-3.7184192337446242E-2</v>
      </c>
    </row>
    <row r="423" spans="1:25" x14ac:dyDescent="0.2">
      <c r="A423" s="22">
        <v>9059</v>
      </c>
      <c r="B423" s="12" t="s">
        <v>566</v>
      </c>
      <c r="C423" s="12" t="s">
        <v>73</v>
      </c>
      <c r="D423" s="12">
        <v>817004260</v>
      </c>
      <c r="E423" s="12" t="s">
        <v>74</v>
      </c>
      <c r="F423" s="12" t="s">
        <v>860</v>
      </c>
      <c r="G423" s="12" t="s">
        <v>102</v>
      </c>
      <c r="H423" s="12" t="s">
        <v>87</v>
      </c>
      <c r="I423" s="12" t="s">
        <v>861</v>
      </c>
      <c r="J423" s="12" t="s">
        <v>489</v>
      </c>
      <c r="K423" s="12" t="s">
        <v>862</v>
      </c>
      <c r="L423" s="12" t="s">
        <v>81</v>
      </c>
      <c r="M423" s="12">
        <v>21570415</v>
      </c>
      <c r="N423" s="12">
        <v>24542594</v>
      </c>
      <c r="O423" s="17">
        <v>14228039</v>
      </c>
      <c r="P423" s="17">
        <v>14761479</v>
      </c>
      <c r="Q423" s="17">
        <v>9781115</v>
      </c>
      <c r="R423" s="19">
        <v>-1252918</v>
      </c>
      <c r="S423" s="19">
        <v>1316771</v>
      </c>
      <c r="T423" s="17">
        <f t="shared" si="43"/>
        <v>1.5160497521829959</v>
      </c>
      <c r="U423" s="17">
        <f t="shared" si="40"/>
        <v>0.60146368391214067</v>
      </c>
      <c r="V423" s="17">
        <f t="shared" si="39"/>
        <v>-0.95150789317200946</v>
      </c>
      <c r="W423" s="17">
        <v>13148984</v>
      </c>
      <c r="X423" s="17">
        <f t="shared" si="41"/>
        <v>-0.12809562100026428</v>
      </c>
      <c r="Y423" s="19">
        <f t="shared" si="42"/>
        <v>-5.1050756900431961E-2</v>
      </c>
    </row>
    <row r="424" spans="1:25" x14ac:dyDescent="0.2">
      <c r="A424" s="22">
        <v>9067</v>
      </c>
      <c r="B424" s="12" t="s">
        <v>566</v>
      </c>
      <c r="C424" s="12" t="s">
        <v>73</v>
      </c>
      <c r="D424" s="12">
        <v>817005385</v>
      </c>
      <c r="E424" s="12" t="s">
        <v>74</v>
      </c>
      <c r="F424" s="12" t="s">
        <v>863</v>
      </c>
      <c r="G424" s="12" t="s">
        <v>102</v>
      </c>
      <c r="H424" s="12" t="s">
        <v>87</v>
      </c>
      <c r="I424" s="12" t="s">
        <v>864</v>
      </c>
      <c r="J424" s="12" t="s">
        <v>489</v>
      </c>
      <c r="K424" s="12" t="s">
        <v>862</v>
      </c>
      <c r="L424" s="12" t="s">
        <v>81</v>
      </c>
      <c r="M424" s="12">
        <v>35254147</v>
      </c>
      <c r="N424" s="12">
        <v>40935425</v>
      </c>
      <c r="O424" s="17">
        <v>27433341</v>
      </c>
      <c r="P424" s="17">
        <v>32654815</v>
      </c>
      <c r="Q424" s="17">
        <v>8280610</v>
      </c>
      <c r="R424" s="19">
        <v>-205108</v>
      </c>
      <c r="S424" s="19">
        <v>704534</v>
      </c>
      <c r="T424" s="17">
        <f t="shared" si="43"/>
        <v>1.285083978652108</v>
      </c>
      <c r="U424" s="17">
        <f t="shared" si="40"/>
        <v>0.79771530404289193</v>
      </c>
      <c r="V424" s="17">
        <f t="shared" si="39"/>
        <v>-0.29112576539954071</v>
      </c>
      <c r="W424" s="17">
        <v>13148985</v>
      </c>
      <c r="X424" s="17">
        <f t="shared" si="41"/>
        <v>-2.4769672765653738E-2</v>
      </c>
      <c r="Y424" s="19">
        <f t="shared" si="42"/>
        <v>-5.0105257243573259E-3</v>
      </c>
    </row>
    <row r="425" spans="1:25" x14ac:dyDescent="0.2">
      <c r="A425" s="22">
        <v>9205</v>
      </c>
      <c r="B425" s="12" t="s">
        <v>566</v>
      </c>
      <c r="C425" s="12" t="s">
        <v>73</v>
      </c>
      <c r="D425" s="12">
        <v>821002693</v>
      </c>
      <c r="E425" s="12" t="s">
        <v>74</v>
      </c>
      <c r="F425" s="12" t="s">
        <v>865</v>
      </c>
      <c r="G425" s="12" t="s">
        <v>76</v>
      </c>
      <c r="H425" s="12" t="s">
        <v>87</v>
      </c>
      <c r="I425" s="12" t="s">
        <v>866</v>
      </c>
      <c r="J425" s="12" t="s">
        <v>79</v>
      </c>
      <c r="K425" s="12" t="s">
        <v>313</v>
      </c>
      <c r="L425" s="12" t="s">
        <v>81</v>
      </c>
      <c r="M425" s="12">
        <v>20102061</v>
      </c>
      <c r="N425" s="12">
        <v>27901095</v>
      </c>
      <c r="O425" s="17">
        <v>3476215</v>
      </c>
      <c r="P425" s="17">
        <v>8421560</v>
      </c>
      <c r="Q425" s="17">
        <v>19479535</v>
      </c>
      <c r="R425" s="19">
        <v>5898186</v>
      </c>
      <c r="S425" s="19">
        <v>2000011</v>
      </c>
      <c r="T425" s="17">
        <f t="shared" si="43"/>
        <v>5.7827438751630726</v>
      </c>
      <c r="U425" s="17">
        <f t="shared" si="40"/>
        <v>0.30183618241506294</v>
      </c>
      <c r="V425" s="17">
        <f t="shared" si="39"/>
        <v>2.9490767800777098</v>
      </c>
      <c r="W425" s="17">
        <v>13148986</v>
      </c>
      <c r="X425" s="17">
        <f t="shared" si="41"/>
        <v>0.30278884993917976</v>
      </c>
      <c r="Y425" s="19">
        <f t="shared" si="42"/>
        <v>0.21139621939569039</v>
      </c>
    </row>
    <row r="426" spans="1:25" x14ac:dyDescent="0.2">
      <c r="A426" s="22">
        <v>9367</v>
      </c>
      <c r="B426" s="12" t="s">
        <v>566</v>
      </c>
      <c r="C426" s="12" t="s">
        <v>73</v>
      </c>
      <c r="D426" s="12">
        <v>823004940</v>
      </c>
      <c r="E426" s="12" t="s">
        <v>74</v>
      </c>
      <c r="F426" s="12" t="s">
        <v>867</v>
      </c>
      <c r="G426" s="12" t="s">
        <v>102</v>
      </c>
      <c r="H426" s="12" t="s">
        <v>868</v>
      </c>
      <c r="I426" s="12" t="s">
        <v>869</v>
      </c>
      <c r="J426" s="12" t="s">
        <v>85</v>
      </c>
      <c r="K426" s="12" t="s">
        <v>85</v>
      </c>
      <c r="L426" s="12" t="s">
        <v>81</v>
      </c>
      <c r="M426" s="12">
        <v>7476022</v>
      </c>
      <c r="N426" s="12">
        <v>12412905</v>
      </c>
      <c r="O426" s="17">
        <v>1406401</v>
      </c>
      <c r="P426" s="17">
        <v>13750914</v>
      </c>
      <c r="Q426" s="17">
        <v>-1338009</v>
      </c>
      <c r="R426" s="19">
        <v>-1285898</v>
      </c>
      <c r="S426" s="19">
        <v>1054543</v>
      </c>
      <c r="T426" s="17">
        <f t="shared" si="43"/>
        <v>5.3157115218205906</v>
      </c>
      <c r="U426" s="17">
        <f t="shared" si="40"/>
        <v>1.1077917699362074</v>
      </c>
      <c r="V426" s="17">
        <f t="shared" si="39"/>
        <v>-1.2193888727154796</v>
      </c>
      <c r="W426" s="17">
        <v>13148987</v>
      </c>
      <c r="X426" s="17">
        <f t="shared" si="41"/>
        <v>0.96105332624817918</v>
      </c>
      <c r="Y426" s="19">
        <f t="shared" si="42"/>
        <v>-0.10359363903937072</v>
      </c>
    </row>
    <row r="427" spans="1:25" x14ac:dyDescent="0.2">
      <c r="A427" s="22">
        <v>9403</v>
      </c>
      <c r="B427" s="12" t="s">
        <v>566</v>
      </c>
      <c r="C427" s="12" t="s">
        <v>73</v>
      </c>
      <c r="D427" s="12">
        <v>824005670</v>
      </c>
      <c r="E427" s="12" t="s">
        <v>74</v>
      </c>
      <c r="F427" s="12" t="s">
        <v>870</v>
      </c>
      <c r="G427" s="12" t="s">
        <v>102</v>
      </c>
      <c r="H427" s="12" t="s">
        <v>87</v>
      </c>
      <c r="I427" s="12" t="s">
        <v>871</v>
      </c>
      <c r="J427" s="12" t="s">
        <v>872</v>
      </c>
      <c r="K427" s="12" t="s">
        <v>873</v>
      </c>
      <c r="L427" s="12" t="s">
        <v>81</v>
      </c>
      <c r="M427" s="12">
        <v>6053140</v>
      </c>
      <c r="N427" s="12">
        <v>7675847</v>
      </c>
      <c r="O427" s="17">
        <v>3411134</v>
      </c>
      <c r="P427" s="17">
        <v>4720726</v>
      </c>
      <c r="Q427" s="17">
        <v>2955121</v>
      </c>
      <c r="R427" s="19">
        <v>1143311</v>
      </c>
      <c r="S427" s="19"/>
      <c r="T427" s="17">
        <f t="shared" si="43"/>
        <v>1.7745242491206736</v>
      </c>
      <c r="U427" s="17">
        <f t="shared" si="40"/>
        <v>0.61501043467906535</v>
      </c>
      <c r="V427" s="17"/>
      <c r="W427" s="17">
        <v>13148988</v>
      </c>
      <c r="X427" s="17">
        <f t="shared" si="41"/>
        <v>0.38689143354874472</v>
      </c>
      <c r="Y427" s="19">
        <f t="shared" si="42"/>
        <v>0.14894916482832449</v>
      </c>
    </row>
    <row r="428" spans="1:25" x14ac:dyDescent="0.2">
      <c r="A428" s="22">
        <v>9489</v>
      </c>
      <c r="B428" s="12" t="s">
        <v>566</v>
      </c>
      <c r="C428" s="12" t="s">
        <v>73</v>
      </c>
      <c r="D428" s="12">
        <v>828001136</v>
      </c>
      <c r="E428" s="12" t="s">
        <v>74</v>
      </c>
      <c r="F428" s="12" t="s">
        <v>874</v>
      </c>
      <c r="G428" s="12" t="s">
        <v>102</v>
      </c>
      <c r="H428" s="12" t="s">
        <v>77</v>
      </c>
      <c r="I428" s="12" t="s">
        <v>875</v>
      </c>
      <c r="J428" s="12" t="s">
        <v>876</v>
      </c>
      <c r="K428" s="12" t="s">
        <v>877</v>
      </c>
      <c r="L428" s="12" t="s">
        <v>81</v>
      </c>
      <c r="M428" s="12">
        <v>18534867</v>
      </c>
      <c r="N428" s="12">
        <v>21695388</v>
      </c>
      <c r="O428" s="17">
        <v>12333342</v>
      </c>
      <c r="P428" s="17">
        <v>12333342</v>
      </c>
      <c r="Q428" s="17">
        <v>9362046</v>
      </c>
      <c r="R428" s="19">
        <v>2085020</v>
      </c>
      <c r="S428" s="19">
        <v>861306</v>
      </c>
      <c r="T428" s="17">
        <f t="shared" si="43"/>
        <v>1.5028259980141636</v>
      </c>
      <c r="U428" s="17">
        <f t="shared" si="40"/>
        <v>0.56847759533039921</v>
      </c>
      <c r="V428" s="17">
        <f t="shared" si="39"/>
        <v>2.4207656744525177</v>
      </c>
      <c r="W428" s="17">
        <v>13148989</v>
      </c>
      <c r="X428" s="17">
        <f t="shared" si="41"/>
        <v>0.22270986491628006</v>
      </c>
      <c r="Y428" s="19">
        <f t="shared" si="42"/>
        <v>9.6104296452315122E-2</v>
      </c>
    </row>
    <row r="429" spans="1:25" x14ac:dyDescent="0.2">
      <c r="A429" s="22">
        <v>9497</v>
      </c>
      <c r="B429" s="12" t="s">
        <v>566</v>
      </c>
      <c r="C429" s="12" t="s">
        <v>73</v>
      </c>
      <c r="D429" s="12">
        <v>828002423</v>
      </c>
      <c r="E429" s="12" t="s">
        <v>74</v>
      </c>
      <c r="F429" s="12" t="s">
        <v>878</v>
      </c>
      <c r="G429" s="12" t="s">
        <v>102</v>
      </c>
      <c r="H429" s="12" t="s">
        <v>87</v>
      </c>
      <c r="I429" s="12" t="s">
        <v>879</v>
      </c>
      <c r="J429" s="12" t="s">
        <v>85</v>
      </c>
      <c r="K429" s="12" t="s">
        <v>85</v>
      </c>
      <c r="L429" s="12" t="s">
        <v>81</v>
      </c>
      <c r="M429" s="12">
        <v>204429027</v>
      </c>
      <c r="N429" s="12">
        <v>223932261</v>
      </c>
      <c r="O429" s="17">
        <v>76115651</v>
      </c>
      <c r="P429" s="17">
        <v>109596404</v>
      </c>
      <c r="Q429" s="17">
        <v>114335857</v>
      </c>
      <c r="R429" s="19">
        <v>41023849</v>
      </c>
      <c r="S429" s="19">
        <v>0</v>
      </c>
      <c r="T429" s="17">
        <f t="shared" si="43"/>
        <v>2.6857686207006233</v>
      </c>
      <c r="U429" s="17">
        <f t="shared" si="40"/>
        <v>0.48941766367464135</v>
      </c>
      <c r="V429" s="17"/>
      <c r="W429" s="17">
        <v>13148990</v>
      </c>
      <c r="X429" s="17">
        <f t="shared" si="41"/>
        <v>0.35880125514780548</v>
      </c>
      <c r="Y429" s="19">
        <f t="shared" si="42"/>
        <v>0.18319758312983764</v>
      </c>
    </row>
    <row r="430" spans="1:25" x14ac:dyDescent="0.2">
      <c r="A430" s="22">
        <v>9809</v>
      </c>
      <c r="B430" s="12" t="s">
        <v>566</v>
      </c>
      <c r="C430" s="12" t="s">
        <v>73</v>
      </c>
      <c r="D430" s="12">
        <v>830010908</v>
      </c>
      <c r="E430" s="12" t="s">
        <v>74</v>
      </c>
      <c r="F430" s="12" t="s">
        <v>880</v>
      </c>
      <c r="G430" s="12" t="s">
        <v>83</v>
      </c>
      <c r="H430" s="12" t="s">
        <v>87</v>
      </c>
      <c r="I430" s="12" t="s">
        <v>881</v>
      </c>
      <c r="J430" s="12" t="s">
        <v>85</v>
      </c>
      <c r="K430" s="12" t="s">
        <v>85</v>
      </c>
      <c r="L430" s="12" t="s">
        <v>81</v>
      </c>
      <c r="M430" s="12">
        <v>18307354</v>
      </c>
      <c r="N430" s="12">
        <v>31263414</v>
      </c>
      <c r="O430" s="17">
        <v>5490921</v>
      </c>
      <c r="P430" s="17">
        <v>21616118</v>
      </c>
      <c r="Q430" s="17">
        <v>9647296</v>
      </c>
      <c r="R430" s="19">
        <v>1426717</v>
      </c>
      <c r="S430" s="19">
        <v>1252768</v>
      </c>
      <c r="T430" s="17">
        <f t="shared" si="43"/>
        <v>3.3341135303166811</v>
      </c>
      <c r="U430" s="17">
        <f t="shared" si="40"/>
        <v>0.6914189857831905</v>
      </c>
      <c r="V430" s="17">
        <f t="shared" ref="V430:V492" si="44">R430/S430</f>
        <v>1.1388517267363152</v>
      </c>
      <c r="W430" s="17">
        <v>13148991</v>
      </c>
      <c r="X430" s="17">
        <f t="shared" si="41"/>
        <v>0.14788776046676705</v>
      </c>
      <c r="Y430" s="19">
        <f t="shared" si="42"/>
        <v>4.563535511508756E-2</v>
      </c>
    </row>
    <row r="431" spans="1:25" x14ac:dyDescent="0.2">
      <c r="A431" s="22">
        <v>9861</v>
      </c>
      <c r="B431" s="12" t="s">
        <v>566</v>
      </c>
      <c r="C431" s="12" t="s">
        <v>73</v>
      </c>
      <c r="D431" s="12">
        <v>830012804</v>
      </c>
      <c r="E431" s="12" t="s">
        <v>74</v>
      </c>
      <c r="F431" s="12" t="s">
        <v>882</v>
      </c>
      <c r="G431" s="12" t="s">
        <v>92</v>
      </c>
      <c r="H431" s="12" t="s">
        <v>883</v>
      </c>
      <c r="I431" s="12" t="s">
        <v>884</v>
      </c>
      <c r="J431" s="12" t="s">
        <v>85</v>
      </c>
      <c r="K431" s="12" t="s">
        <v>85</v>
      </c>
      <c r="L431" s="12" t="s">
        <v>81</v>
      </c>
      <c r="M431" s="12">
        <v>1104709</v>
      </c>
      <c r="N431" s="12">
        <v>4232893</v>
      </c>
      <c r="O431" s="17">
        <v>3057920</v>
      </c>
      <c r="P431" s="17">
        <v>3057920</v>
      </c>
      <c r="Q431" s="17">
        <v>1174973</v>
      </c>
      <c r="R431" s="19">
        <v>-775504</v>
      </c>
      <c r="S431" s="19"/>
      <c r="T431" s="17">
        <f t="shared" si="43"/>
        <v>0.36126157649644203</v>
      </c>
      <c r="U431" s="17">
        <f t="shared" si="40"/>
        <v>0.72241844998208082</v>
      </c>
      <c r="V431" s="17"/>
      <c r="W431" s="17">
        <v>13148992</v>
      </c>
      <c r="X431" s="17">
        <f t="shared" si="41"/>
        <v>-0.66001857063949554</v>
      </c>
      <c r="Y431" s="19">
        <f t="shared" si="42"/>
        <v>-0.18320897787872267</v>
      </c>
    </row>
    <row r="432" spans="1:25" x14ac:dyDescent="0.2">
      <c r="A432" s="22">
        <v>9949</v>
      </c>
      <c r="B432" s="12" t="s">
        <v>566</v>
      </c>
      <c r="C432" s="12" t="s">
        <v>73</v>
      </c>
      <c r="D432" s="12">
        <v>830015820</v>
      </c>
      <c r="E432" s="12" t="s">
        <v>74</v>
      </c>
      <c r="F432" s="12" t="s">
        <v>885</v>
      </c>
      <c r="G432" s="12" t="s">
        <v>102</v>
      </c>
      <c r="H432" s="12" t="s">
        <v>87</v>
      </c>
      <c r="I432" s="12" t="s">
        <v>886</v>
      </c>
      <c r="J432" s="12" t="s">
        <v>85</v>
      </c>
      <c r="K432" s="12" t="s">
        <v>85</v>
      </c>
      <c r="L432" s="12" t="s">
        <v>81</v>
      </c>
      <c r="M432" s="12">
        <v>11390255</v>
      </c>
      <c r="N432" s="12">
        <v>12812357</v>
      </c>
      <c r="O432" s="17">
        <v>8485483</v>
      </c>
      <c r="P432" s="17">
        <v>8767507</v>
      </c>
      <c r="Q432" s="17">
        <v>4044850</v>
      </c>
      <c r="R432" s="19">
        <v>720474</v>
      </c>
      <c r="S432" s="19">
        <v>576411</v>
      </c>
      <c r="T432" s="17">
        <f t="shared" si="43"/>
        <v>1.3423225289591647</v>
      </c>
      <c r="U432" s="17">
        <f t="shared" si="40"/>
        <v>0.68430086673357604</v>
      </c>
      <c r="V432" s="17">
        <f t="shared" si="44"/>
        <v>1.24993103879003</v>
      </c>
      <c r="W432" s="17">
        <v>13148993</v>
      </c>
      <c r="X432" s="17">
        <f t="shared" si="41"/>
        <v>0.17812131475827286</v>
      </c>
      <c r="Y432" s="19">
        <f t="shared" si="42"/>
        <v>5.6232744685462639E-2</v>
      </c>
    </row>
    <row r="433" spans="1:25" x14ac:dyDescent="0.2">
      <c r="A433" s="22">
        <v>9977</v>
      </c>
      <c r="B433" s="12" t="s">
        <v>566</v>
      </c>
      <c r="C433" s="12" t="s">
        <v>73</v>
      </c>
      <c r="D433" s="12">
        <v>830016608</v>
      </c>
      <c r="E433" s="12" t="s">
        <v>74</v>
      </c>
      <c r="F433" s="12" t="s">
        <v>887</v>
      </c>
      <c r="G433" s="12" t="s">
        <v>92</v>
      </c>
      <c r="H433" s="12" t="s">
        <v>87</v>
      </c>
      <c r="I433" s="12" t="s">
        <v>888</v>
      </c>
      <c r="J433" s="12" t="s">
        <v>97</v>
      </c>
      <c r="K433" s="12" t="s">
        <v>98</v>
      </c>
      <c r="L433" s="12" t="s">
        <v>81</v>
      </c>
      <c r="M433" s="12">
        <v>12021451</v>
      </c>
      <c r="N433" s="12">
        <v>12790729</v>
      </c>
      <c r="O433" s="17">
        <v>6727784</v>
      </c>
      <c r="P433" s="17">
        <v>6727784</v>
      </c>
      <c r="Q433" s="17">
        <v>6062945</v>
      </c>
      <c r="R433" s="19">
        <v>1728647</v>
      </c>
      <c r="S433" s="19">
        <v>192142</v>
      </c>
      <c r="T433" s="17">
        <f t="shared" si="43"/>
        <v>1.7868366463608225</v>
      </c>
      <c r="U433" s="17">
        <f t="shared" si="40"/>
        <v>0.52598909725942911</v>
      </c>
      <c r="V433" s="17">
        <f t="shared" si="44"/>
        <v>8.9967159704801656</v>
      </c>
      <c r="W433" s="17">
        <v>13148994</v>
      </c>
      <c r="X433" s="17">
        <f t="shared" si="41"/>
        <v>0.28511672132932098</v>
      </c>
      <c r="Y433" s="19">
        <f t="shared" si="42"/>
        <v>0.13514843446374322</v>
      </c>
    </row>
    <row r="434" spans="1:25" x14ac:dyDescent="0.2">
      <c r="A434" s="22">
        <v>10003</v>
      </c>
      <c r="B434" s="12" t="s">
        <v>566</v>
      </c>
      <c r="C434" s="12" t="s">
        <v>73</v>
      </c>
      <c r="D434" s="12">
        <v>830017658</v>
      </c>
      <c r="E434" s="12" t="s">
        <v>74</v>
      </c>
      <c r="F434" s="12" t="s">
        <v>889</v>
      </c>
      <c r="G434" s="12" t="s">
        <v>102</v>
      </c>
      <c r="H434" s="12" t="s">
        <v>157</v>
      </c>
      <c r="I434" s="12" t="s">
        <v>890</v>
      </c>
      <c r="J434" s="12" t="s">
        <v>85</v>
      </c>
      <c r="K434" s="12" t="s">
        <v>85</v>
      </c>
      <c r="L434" s="12" t="s">
        <v>81</v>
      </c>
      <c r="M434" s="12">
        <v>798828</v>
      </c>
      <c r="N434" s="12">
        <v>914536</v>
      </c>
      <c r="O434" s="17">
        <v>611026</v>
      </c>
      <c r="P434" s="17">
        <v>611026</v>
      </c>
      <c r="Q434" s="17">
        <v>303510</v>
      </c>
      <c r="R434" s="19">
        <v>13298</v>
      </c>
      <c r="S434" s="19">
        <v>47517</v>
      </c>
      <c r="T434" s="17">
        <f t="shared" si="43"/>
        <v>1.307355169829107</v>
      </c>
      <c r="U434" s="17">
        <f t="shared" si="40"/>
        <v>0.66812678779184198</v>
      </c>
      <c r="V434" s="17">
        <f t="shared" si="44"/>
        <v>0.27985773512637585</v>
      </c>
      <c r="W434" s="17">
        <v>13148995</v>
      </c>
      <c r="X434" s="17">
        <f t="shared" si="41"/>
        <v>4.3814042370926821E-2</v>
      </c>
      <c r="Y434" s="19">
        <f t="shared" si="42"/>
        <v>1.4540706981463824E-2</v>
      </c>
    </row>
    <row r="435" spans="1:25" x14ac:dyDescent="0.2">
      <c r="A435" s="22">
        <v>10025</v>
      </c>
      <c r="B435" s="12" t="s">
        <v>566</v>
      </c>
      <c r="C435" s="12" t="s">
        <v>73</v>
      </c>
      <c r="D435" s="12">
        <v>830018716</v>
      </c>
      <c r="E435" s="12" t="s">
        <v>74</v>
      </c>
      <c r="F435" s="12" t="s">
        <v>891</v>
      </c>
      <c r="G435" s="12" t="s">
        <v>76</v>
      </c>
      <c r="H435" s="12" t="s">
        <v>87</v>
      </c>
      <c r="I435" s="12" t="s">
        <v>892</v>
      </c>
      <c r="J435" s="12" t="s">
        <v>85</v>
      </c>
      <c r="K435" s="12" t="s">
        <v>85</v>
      </c>
      <c r="L435" s="12" t="s">
        <v>81</v>
      </c>
      <c r="M435" s="12">
        <v>996977</v>
      </c>
      <c r="N435" s="12">
        <v>1073922</v>
      </c>
      <c r="O435" s="17">
        <v>762907</v>
      </c>
      <c r="P435" s="17">
        <v>777344</v>
      </c>
      <c r="Q435" s="17">
        <v>296578</v>
      </c>
      <c r="R435" s="19">
        <v>57437</v>
      </c>
      <c r="S435" s="19">
        <v>21563</v>
      </c>
      <c r="T435" s="17">
        <f t="shared" si="43"/>
        <v>1.3068132813042743</v>
      </c>
      <c r="U435" s="17">
        <f t="shared" si="40"/>
        <v>0.72383655423764481</v>
      </c>
      <c r="V435" s="17">
        <f t="shared" si="44"/>
        <v>2.6636831609701805</v>
      </c>
      <c r="W435" s="17">
        <v>13148996</v>
      </c>
      <c r="X435" s="17">
        <f t="shared" si="41"/>
        <v>0.1936657472907633</v>
      </c>
      <c r="Y435" s="19">
        <f t="shared" si="42"/>
        <v>5.3483400097958697E-2</v>
      </c>
    </row>
    <row r="436" spans="1:25" x14ac:dyDescent="0.2">
      <c r="A436" s="22">
        <v>10061</v>
      </c>
      <c r="B436" s="12" t="s">
        <v>566</v>
      </c>
      <c r="C436" s="12" t="s">
        <v>73</v>
      </c>
      <c r="D436" s="12">
        <v>830019574</v>
      </c>
      <c r="E436" s="12" t="s">
        <v>74</v>
      </c>
      <c r="F436" s="12" t="s">
        <v>893</v>
      </c>
      <c r="G436" s="12" t="s">
        <v>102</v>
      </c>
      <c r="H436" s="12" t="s">
        <v>87</v>
      </c>
      <c r="I436" s="12" t="s">
        <v>894</v>
      </c>
      <c r="J436" s="12" t="s">
        <v>85</v>
      </c>
      <c r="K436" s="12" t="s">
        <v>85</v>
      </c>
      <c r="L436" s="12" t="s">
        <v>81</v>
      </c>
      <c r="M436" s="12">
        <v>13823491</v>
      </c>
      <c r="N436" s="12">
        <v>18314137</v>
      </c>
      <c r="O436" s="17">
        <v>10403380</v>
      </c>
      <c r="P436" s="17">
        <v>11571492</v>
      </c>
      <c r="Q436" s="17">
        <v>6742645</v>
      </c>
      <c r="R436" s="19">
        <v>2015700</v>
      </c>
      <c r="S436" s="19">
        <v>816005</v>
      </c>
      <c r="T436" s="17">
        <f t="shared" si="43"/>
        <v>1.3287499831785439</v>
      </c>
      <c r="U436" s="17">
        <f t="shared" si="40"/>
        <v>0.63183386691930943</v>
      </c>
      <c r="V436" s="17">
        <f t="shared" si="44"/>
        <v>2.4702054521724746</v>
      </c>
      <c r="W436" s="17">
        <v>13148997</v>
      </c>
      <c r="X436" s="17">
        <f t="shared" si="41"/>
        <v>0.29894796478236657</v>
      </c>
      <c r="Y436" s="19">
        <f t="shared" si="42"/>
        <v>0.11006251618626638</v>
      </c>
    </row>
    <row r="437" spans="1:25" x14ac:dyDescent="0.2">
      <c r="A437" s="22">
        <v>10077</v>
      </c>
      <c r="B437" s="12" t="s">
        <v>566</v>
      </c>
      <c r="C437" s="12" t="s">
        <v>73</v>
      </c>
      <c r="D437" s="12">
        <v>830020599</v>
      </c>
      <c r="E437" s="12" t="s">
        <v>74</v>
      </c>
      <c r="F437" s="12" t="s">
        <v>895</v>
      </c>
      <c r="G437" s="12" t="s">
        <v>102</v>
      </c>
      <c r="H437" s="12" t="s">
        <v>77</v>
      </c>
      <c r="I437" s="12" t="s">
        <v>896</v>
      </c>
      <c r="J437" s="12" t="s">
        <v>85</v>
      </c>
      <c r="K437" s="12" t="s">
        <v>85</v>
      </c>
      <c r="L437" s="12" t="s">
        <v>81</v>
      </c>
      <c r="M437" s="12">
        <v>16531515</v>
      </c>
      <c r="N437" s="12">
        <v>29730944</v>
      </c>
      <c r="O437" s="17">
        <v>1453193</v>
      </c>
      <c r="P437" s="17">
        <v>3223193</v>
      </c>
      <c r="Q437" s="17">
        <v>26507751</v>
      </c>
      <c r="R437" s="19">
        <v>868738</v>
      </c>
      <c r="S437" s="19">
        <v>23945</v>
      </c>
      <c r="T437" s="17">
        <f t="shared" si="43"/>
        <v>11.375994104017842</v>
      </c>
      <c r="U437" s="17">
        <f t="shared" si="40"/>
        <v>0.10841206387526746</v>
      </c>
      <c r="V437" s="17">
        <f t="shared" si="44"/>
        <v>36.280559615786174</v>
      </c>
      <c r="W437" s="17">
        <v>13148998</v>
      </c>
      <c r="X437" s="17">
        <f t="shared" si="41"/>
        <v>3.2772980250191729E-2</v>
      </c>
      <c r="Y437" s="19">
        <f t="shared" si="42"/>
        <v>2.9219993821925062E-2</v>
      </c>
    </row>
    <row r="438" spans="1:25" x14ac:dyDescent="0.2">
      <c r="A438" s="22">
        <v>10199</v>
      </c>
      <c r="B438" s="12" t="s">
        <v>566</v>
      </c>
      <c r="C438" s="12" t="s">
        <v>73</v>
      </c>
      <c r="D438" s="12">
        <v>830025735</v>
      </c>
      <c r="E438" s="12" t="s">
        <v>74</v>
      </c>
      <c r="F438" s="12" t="s">
        <v>897</v>
      </c>
      <c r="G438" s="12" t="s">
        <v>76</v>
      </c>
      <c r="H438" s="12" t="s">
        <v>103</v>
      </c>
      <c r="I438" s="12" t="s">
        <v>898</v>
      </c>
      <c r="J438" s="12" t="s">
        <v>85</v>
      </c>
      <c r="K438" s="12" t="s">
        <v>85</v>
      </c>
      <c r="L438" s="12" t="s">
        <v>81</v>
      </c>
      <c r="M438" s="12">
        <v>12730312</v>
      </c>
      <c r="N438" s="12">
        <v>15517526</v>
      </c>
      <c r="O438" s="17">
        <v>997185</v>
      </c>
      <c r="P438" s="17">
        <v>3482805</v>
      </c>
      <c r="Q438" s="17">
        <v>12034721</v>
      </c>
      <c r="R438" s="19">
        <v>995848</v>
      </c>
      <c r="S438" s="19">
        <v>35719</v>
      </c>
      <c r="T438" s="17">
        <f t="shared" si="43"/>
        <v>12.766248990909411</v>
      </c>
      <c r="U438" s="17">
        <f t="shared" si="40"/>
        <v>0.22444331654414498</v>
      </c>
      <c r="V438" s="17">
        <f t="shared" si="44"/>
        <v>27.880063831574233</v>
      </c>
      <c r="W438" s="17">
        <v>13148999</v>
      </c>
      <c r="X438" s="17">
        <f t="shared" si="41"/>
        <v>8.2747909153855742E-2</v>
      </c>
      <c r="Y438" s="19">
        <f t="shared" si="42"/>
        <v>6.4175693986270752E-2</v>
      </c>
    </row>
    <row r="439" spans="1:25" x14ac:dyDescent="0.2">
      <c r="A439" s="22">
        <v>10201</v>
      </c>
      <c r="B439" s="12" t="s">
        <v>566</v>
      </c>
      <c r="C439" s="12" t="s">
        <v>73</v>
      </c>
      <c r="D439" s="12">
        <v>830025916</v>
      </c>
      <c r="E439" s="12" t="s">
        <v>74</v>
      </c>
      <c r="F439" s="12" t="s">
        <v>899</v>
      </c>
      <c r="G439" s="12" t="s">
        <v>76</v>
      </c>
      <c r="H439" s="12" t="s">
        <v>87</v>
      </c>
      <c r="I439" s="12" t="s">
        <v>900</v>
      </c>
      <c r="J439" s="12" t="s">
        <v>85</v>
      </c>
      <c r="K439" s="12" t="s">
        <v>85</v>
      </c>
      <c r="L439" s="12" t="s">
        <v>81</v>
      </c>
      <c r="M439" s="12">
        <v>19880082</v>
      </c>
      <c r="N439" s="12">
        <v>30558079</v>
      </c>
      <c r="O439" s="17">
        <v>8380662</v>
      </c>
      <c r="P439" s="17">
        <v>11209189</v>
      </c>
      <c r="Q439" s="17">
        <v>19348890</v>
      </c>
      <c r="R439" s="19">
        <v>2107074</v>
      </c>
      <c r="S439" s="19">
        <v>1502438</v>
      </c>
      <c r="T439" s="17">
        <f t="shared" si="43"/>
        <v>2.3721374278070155</v>
      </c>
      <c r="U439" s="17">
        <f t="shared" si="40"/>
        <v>0.36681589179738688</v>
      </c>
      <c r="V439" s="17">
        <f t="shared" si="44"/>
        <v>1.4024365730898714</v>
      </c>
      <c r="W439" s="17">
        <v>13149000</v>
      </c>
      <c r="X439" s="17">
        <f t="shared" si="41"/>
        <v>0.10889896009538531</v>
      </c>
      <c r="Y439" s="19">
        <f t="shared" si="42"/>
        <v>6.8953090932188502E-2</v>
      </c>
    </row>
    <row r="440" spans="1:25" x14ac:dyDescent="0.2">
      <c r="A440" s="22">
        <v>10265</v>
      </c>
      <c r="B440" s="12" t="s">
        <v>566</v>
      </c>
      <c r="C440" s="12" t="s">
        <v>73</v>
      </c>
      <c r="D440" s="12">
        <v>830027771</v>
      </c>
      <c r="E440" s="12" t="s">
        <v>74</v>
      </c>
      <c r="F440" s="12" t="s">
        <v>901</v>
      </c>
      <c r="G440" s="12" t="s">
        <v>76</v>
      </c>
      <c r="H440" s="12" t="s">
        <v>87</v>
      </c>
      <c r="I440" s="12" t="s">
        <v>902</v>
      </c>
      <c r="J440" s="12" t="s">
        <v>85</v>
      </c>
      <c r="K440" s="12" t="s">
        <v>85</v>
      </c>
      <c r="L440" s="12" t="s">
        <v>81</v>
      </c>
      <c r="M440" s="12">
        <v>3508235</v>
      </c>
      <c r="N440" s="12">
        <v>5738381</v>
      </c>
      <c r="O440" s="17">
        <v>1847809</v>
      </c>
      <c r="P440" s="17">
        <v>1847809</v>
      </c>
      <c r="Q440" s="17">
        <v>3890572</v>
      </c>
      <c r="R440" s="19">
        <v>724161</v>
      </c>
      <c r="S440" s="19"/>
      <c r="T440" s="17">
        <f t="shared" si="43"/>
        <v>1.8985917916840973</v>
      </c>
      <c r="U440" s="17">
        <f t="shared" si="40"/>
        <v>0.32200876867534589</v>
      </c>
      <c r="V440" s="17"/>
      <c r="W440" s="17">
        <v>13149001</v>
      </c>
      <c r="X440" s="17">
        <f t="shared" si="41"/>
        <v>0.18613227052474546</v>
      </c>
      <c r="Y440" s="19">
        <f t="shared" si="42"/>
        <v>0.12619604728232581</v>
      </c>
    </row>
    <row r="441" spans="1:25" x14ac:dyDescent="0.2">
      <c r="A441" s="22">
        <v>10287</v>
      </c>
      <c r="B441" s="12" t="s">
        <v>566</v>
      </c>
      <c r="C441" s="12" t="s">
        <v>73</v>
      </c>
      <c r="D441" s="12">
        <v>830029068</v>
      </c>
      <c r="E441" s="12" t="s">
        <v>74</v>
      </c>
      <c r="F441" s="12" t="s">
        <v>903</v>
      </c>
      <c r="G441" s="12" t="s">
        <v>102</v>
      </c>
      <c r="H441" s="12" t="s">
        <v>77</v>
      </c>
      <c r="I441" s="12" t="s">
        <v>904</v>
      </c>
      <c r="J441" s="12" t="s">
        <v>85</v>
      </c>
      <c r="K441" s="12" t="s">
        <v>85</v>
      </c>
      <c r="L441" s="12" t="s">
        <v>81</v>
      </c>
      <c r="M441" s="12">
        <v>945468</v>
      </c>
      <c r="N441" s="12">
        <v>14893762</v>
      </c>
      <c r="O441" s="17">
        <v>272997</v>
      </c>
      <c r="P441" s="17">
        <v>9919911</v>
      </c>
      <c r="Q441" s="17">
        <v>4973851</v>
      </c>
      <c r="R441" s="19">
        <v>166003</v>
      </c>
      <c r="S441" s="19"/>
      <c r="T441" s="17">
        <f t="shared" si="43"/>
        <v>3.4632908053934659</v>
      </c>
      <c r="U441" s="17">
        <f t="shared" si="40"/>
        <v>0.66604468367360781</v>
      </c>
      <c r="V441" s="17"/>
      <c r="W441" s="17">
        <v>13149002</v>
      </c>
      <c r="X441" s="17">
        <f t="shared" si="41"/>
        <v>3.3375145335073367E-2</v>
      </c>
      <c r="Y441" s="19">
        <f t="shared" si="42"/>
        <v>1.114580721781374E-2</v>
      </c>
    </row>
    <row r="442" spans="1:25" x14ac:dyDescent="0.2">
      <c r="A442" s="22">
        <v>10341</v>
      </c>
      <c r="B442" s="12" t="s">
        <v>566</v>
      </c>
      <c r="C442" s="12" t="s">
        <v>73</v>
      </c>
      <c r="D442" s="12">
        <v>830031519</v>
      </c>
      <c r="E442" s="12" t="s">
        <v>74</v>
      </c>
      <c r="F442" s="12" t="s">
        <v>905</v>
      </c>
      <c r="G442" s="12" t="s">
        <v>76</v>
      </c>
      <c r="H442" s="12" t="s">
        <v>87</v>
      </c>
      <c r="I442" s="12" t="s">
        <v>906</v>
      </c>
      <c r="J442" s="12" t="s">
        <v>85</v>
      </c>
      <c r="K442" s="12" t="s">
        <v>85</v>
      </c>
      <c r="L442" s="12" t="s">
        <v>81</v>
      </c>
      <c r="M442" s="12">
        <v>543761</v>
      </c>
      <c r="N442" s="12">
        <v>820134</v>
      </c>
      <c r="O442" s="17">
        <v>432162</v>
      </c>
      <c r="P442" s="17">
        <v>432162</v>
      </c>
      <c r="Q442" s="17">
        <v>387972</v>
      </c>
      <c r="R442" s="19">
        <v>33837</v>
      </c>
      <c r="S442" s="19"/>
      <c r="T442" s="17">
        <f t="shared" si="43"/>
        <v>1.2582341807007558</v>
      </c>
      <c r="U442" s="17">
        <f t="shared" si="40"/>
        <v>0.52694071944340803</v>
      </c>
      <c r="V442" s="17"/>
      <c r="W442" s="17">
        <v>13149003</v>
      </c>
      <c r="X442" s="17">
        <f t="shared" si="41"/>
        <v>8.7215056756673168E-2</v>
      </c>
      <c r="Y442" s="19">
        <f t="shared" si="42"/>
        <v>4.1257892003014142E-2</v>
      </c>
    </row>
    <row r="443" spans="1:25" x14ac:dyDescent="0.2">
      <c r="A443" s="22">
        <v>10363</v>
      </c>
      <c r="B443" s="12" t="s">
        <v>566</v>
      </c>
      <c r="C443" s="12" t="s">
        <v>73</v>
      </c>
      <c r="D443" s="12">
        <v>830032317</v>
      </c>
      <c r="E443" s="12" t="s">
        <v>74</v>
      </c>
      <c r="F443" s="12" t="s">
        <v>907</v>
      </c>
      <c r="G443" s="12" t="s">
        <v>102</v>
      </c>
      <c r="H443" s="12" t="s">
        <v>87</v>
      </c>
      <c r="I443" s="12" t="s">
        <v>908</v>
      </c>
      <c r="J443" s="12" t="s">
        <v>85</v>
      </c>
      <c r="K443" s="12" t="s">
        <v>85</v>
      </c>
      <c r="L443" s="12" t="s">
        <v>81</v>
      </c>
      <c r="M443" s="12">
        <v>41748517</v>
      </c>
      <c r="N443" s="12">
        <v>55131960</v>
      </c>
      <c r="O443" s="17">
        <v>15382208</v>
      </c>
      <c r="P443" s="17">
        <v>27477703</v>
      </c>
      <c r="Q443" s="17">
        <v>27654257</v>
      </c>
      <c r="R443" s="19">
        <v>-2079573</v>
      </c>
      <c r="S443" s="19">
        <v>1986142</v>
      </c>
      <c r="T443" s="17">
        <f t="shared" si="43"/>
        <v>2.7140783039730056</v>
      </c>
      <c r="U443" s="17">
        <f t="shared" si="40"/>
        <v>0.49839880533904474</v>
      </c>
      <c r="V443" s="17">
        <f t="shared" si="44"/>
        <v>-1.0470414502084946</v>
      </c>
      <c r="W443" s="17">
        <v>13149004</v>
      </c>
      <c r="X443" s="17">
        <f t="shared" si="41"/>
        <v>-7.5199019087730329E-2</v>
      </c>
      <c r="Y443" s="19">
        <f t="shared" si="42"/>
        <v>-3.7719917811737509E-2</v>
      </c>
    </row>
    <row r="444" spans="1:25" x14ac:dyDescent="0.2">
      <c r="A444" s="22">
        <v>10561</v>
      </c>
      <c r="B444" s="12" t="s">
        <v>566</v>
      </c>
      <c r="C444" s="12" t="s">
        <v>73</v>
      </c>
      <c r="D444" s="12">
        <v>830039485</v>
      </c>
      <c r="E444" s="12" t="s">
        <v>74</v>
      </c>
      <c r="F444" s="12" t="s">
        <v>909</v>
      </c>
      <c r="G444" s="12" t="s">
        <v>76</v>
      </c>
      <c r="H444" s="12" t="s">
        <v>87</v>
      </c>
      <c r="I444" s="12" t="s">
        <v>910</v>
      </c>
      <c r="J444" s="12" t="s">
        <v>97</v>
      </c>
      <c r="K444" s="12" t="s">
        <v>359</v>
      </c>
      <c r="L444" s="12" t="s">
        <v>81</v>
      </c>
      <c r="M444" s="12">
        <v>4222901</v>
      </c>
      <c r="N444" s="12">
        <v>4222901</v>
      </c>
      <c r="O444" s="17">
        <v>4064366</v>
      </c>
      <c r="P444" s="17">
        <v>4064366</v>
      </c>
      <c r="Q444" s="17">
        <v>158535</v>
      </c>
      <c r="R444" s="19">
        <v>-5294348</v>
      </c>
      <c r="S444" s="19">
        <v>193</v>
      </c>
      <c r="T444" s="17">
        <f t="shared" si="43"/>
        <v>1.0390060836056596</v>
      </c>
      <c r="U444" s="17">
        <f t="shared" si="40"/>
        <v>0.96245827216882418</v>
      </c>
      <c r="V444" s="17">
        <f t="shared" si="44"/>
        <v>-27431.854922279792</v>
      </c>
      <c r="W444" s="17">
        <v>13149005</v>
      </c>
      <c r="X444" s="17">
        <f t="shared" si="41"/>
        <v>-33.395452108367238</v>
      </c>
      <c r="Y444" s="19">
        <f t="shared" si="42"/>
        <v>-1.253722973851388</v>
      </c>
    </row>
    <row r="445" spans="1:25" x14ac:dyDescent="0.2">
      <c r="A445" s="22">
        <v>10571</v>
      </c>
      <c r="B445" s="12" t="s">
        <v>566</v>
      </c>
      <c r="C445" s="12" t="s">
        <v>73</v>
      </c>
      <c r="D445" s="12">
        <v>830039775</v>
      </c>
      <c r="E445" s="12" t="s">
        <v>74</v>
      </c>
      <c r="F445" s="12" t="s">
        <v>911</v>
      </c>
      <c r="G445" s="12" t="s">
        <v>102</v>
      </c>
      <c r="H445" s="12" t="s">
        <v>103</v>
      </c>
      <c r="I445" s="12" t="s">
        <v>912</v>
      </c>
      <c r="J445" s="12" t="s">
        <v>85</v>
      </c>
      <c r="K445" s="12" t="s">
        <v>85</v>
      </c>
      <c r="L445" s="12" t="s">
        <v>81</v>
      </c>
      <c r="M445" s="12">
        <v>17187648</v>
      </c>
      <c r="N445" s="12">
        <v>21812773</v>
      </c>
      <c r="O445" s="17">
        <v>19843206</v>
      </c>
      <c r="P445" s="17">
        <v>19843206</v>
      </c>
      <c r="Q445" s="17">
        <v>1969567</v>
      </c>
      <c r="R445" s="19">
        <v>1063100</v>
      </c>
      <c r="S445" s="19">
        <v>1988304</v>
      </c>
      <c r="T445" s="17">
        <f t="shared" si="43"/>
        <v>0.86617293596609335</v>
      </c>
      <c r="U445" s="17">
        <f t="shared" si="40"/>
        <v>0.90970579485698588</v>
      </c>
      <c r="V445" s="17">
        <f t="shared" si="44"/>
        <v>0.53467678986714307</v>
      </c>
      <c r="W445" s="17">
        <v>13149006</v>
      </c>
      <c r="X445" s="17">
        <f t="shared" si="41"/>
        <v>0.5397633083819946</v>
      </c>
      <c r="Y445" s="19">
        <f t="shared" si="42"/>
        <v>4.8737498895715825E-2</v>
      </c>
    </row>
    <row r="446" spans="1:25" x14ac:dyDescent="0.2">
      <c r="A446" s="22">
        <v>10577</v>
      </c>
      <c r="B446" s="12" t="s">
        <v>566</v>
      </c>
      <c r="C446" s="12" t="s">
        <v>73</v>
      </c>
      <c r="D446" s="12">
        <v>830039854</v>
      </c>
      <c r="E446" s="12" t="s">
        <v>74</v>
      </c>
      <c r="F446" s="12" t="s">
        <v>913</v>
      </c>
      <c r="G446" s="12" t="s">
        <v>83</v>
      </c>
      <c r="H446" s="12" t="s">
        <v>103</v>
      </c>
      <c r="I446" s="12" t="s">
        <v>914</v>
      </c>
      <c r="J446" s="12" t="s">
        <v>85</v>
      </c>
      <c r="K446" s="12" t="s">
        <v>85</v>
      </c>
      <c r="L446" s="12" t="s">
        <v>81</v>
      </c>
      <c r="M446" s="12">
        <v>139560387</v>
      </c>
      <c r="N446" s="12">
        <v>204996309</v>
      </c>
      <c r="O446" s="17">
        <v>62366179</v>
      </c>
      <c r="P446" s="17">
        <v>62366179</v>
      </c>
      <c r="Q446" s="17">
        <v>142630130</v>
      </c>
      <c r="R446" s="19">
        <v>16598689</v>
      </c>
      <c r="S446" s="19">
        <v>3464843</v>
      </c>
      <c r="T446" s="17">
        <f t="shared" si="43"/>
        <v>2.2377575352179262</v>
      </c>
      <c r="U446" s="17">
        <f t="shared" si="40"/>
        <v>0.30423074105202547</v>
      </c>
      <c r="V446" s="17">
        <f t="shared" si="44"/>
        <v>4.7906034992061688</v>
      </c>
      <c r="W446" s="17">
        <v>13149007</v>
      </c>
      <c r="X446" s="17">
        <f t="shared" si="41"/>
        <v>0.11637575454779435</v>
      </c>
      <c r="Y446" s="19">
        <f t="shared" si="42"/>
        <v>8.0970672501230259E-2</v>
      </c>
    </row>
    <row r="447" spans="1:25" x14ac:dyDescent="0.2">
      <c r="A447" s="22">
        <v>10595</v>
      </c>
      <c r="B447" s="12" t="s">
        <v>566</v>
      </c>
      <c r="C447" s="12" t="s">
        <v>73</v>
      </c>
      <c r="D447" s="12">
        <v>830040574</v>
      </c>
      <c r="E447" s="12" t="s">
        <v>74</v>
      </c>
      <c r="F447" s="12" t="s">
        <v>915</v>
      </c>
      <c r="G447" s="12" t="s">
        <v>95</v>
      </c>
      <c r="H447" s="12" t="s">
        <v>87</v>
      </c>
      <c r="I447" s="12" t="s">
        <v>916</v>
      </c>
      <c r="J447" s="12" t="s">
        <v>85</v>
      </c>
      <c r="K447" s="12" t="s">
        <v>85</v>
      </c>
      <c r="L447" s="12" t="s">
        <v>81</v>
      </c>
      <c r="M447" s="12">
        <v>43941745</v>
      </c>
      <c r="N447" s="12">
        <v>68187235</v>
      </c>
      <c r="O447" s="17">
        <v>13269738</v>
      </c>
      <c r="P447" s="17">
        <v>20050513</v>
      </c>
      <c r="Q447" s="17">
        <v>48136722</v>
      </c>
      <c r="R447" s="19">
        <v>13703670</v>
      </c>
      <c r="S447" s="19"/>
      <c r="T447" s="17">
        <f t="shared" si="43"/>
        <v>3.3114252142732585</v>
      </c>
      <c r="U447" s="17">
        <f t="shared" si="40"/>
        <v>0.29405082930844756</v>
      </c>
      <c r="V447" s="17"/>
      <c r="W447" s="17">
        <v>13149008</v>
      </c>
      <c r="X447" s="17">
        <f t="shared" si="41"/>
        <v>0.28468224321548108</v>
      </c>
      <c r="Y447" s="19">
        <f t="shared" si="42"/>
        <v>0.20097119350857973</v>
      </c>
    </row>
    <row r="448" spans="1:25" x14ac:dyDescent="0.2">
      <c r="A448" s="22">
        <v>10623</v>
      </c>
      <c r="B448" s="12" t="s">
        <v>566</v>
      </c>
      <c r="C448" s="12" t="s">
        <v>73</v>
      </c>
      <c r="D448" s="12">
        <v>830041600</v>
      </c>
      <c r="E448" s="12" t="s">
        <v>74</v>
      </c>
      <c r="F448" s="12" t="s">
        <v>917</v>
      </c>
      <c r="G448" s="12" t="s">
        <v>83</v>
      </c>
      <c r="H448" s="12" t="s">
        <v>87</v>
      </c>
      <c r="I448" s="12" t="s">
        <v>918</v>
      </c>
      <c r="J448" s="12" t="s">
        <v>309</v>
      </c>
      <c r="K448" s="12" t="s">
        <v>347</v>
      </c>
      <c r="L448" s="12" t="s">
        <v>81</v>
      </c>
      <c r="M448" s="12">
        <v>2560097</v>
      </c>
      <c r="N448" s="12">
        <v>26902983</v>
      </c>
      <c r="O448" s="17">
        <v>4465903</v>
      </c>
      <c r="P448" s="17">
        <v>40992033</v>
      </c>
      <c r="Q448" s="17">
        <v>-14089050</v>
      </c>
      <c r="R448" s="19">
        <v>-3213218</v>
      </c>
      <c r="S448" s="19">
        <v>1065360</v>
      </c>
      <c r="T448" s="17">
        <f t="shared" si="43"/>
        <v>0.57325405410731045</v>
      </c>
      <c r="U448" s="17">
        <f t="shared" si="40"/>
        <v>1.523698431508506</v>
      </c>
      <c r="V448" s="17">
        <f t="shared" si="44"/>
        <v>-3.0160865810618005</v>
      </c>
      <c r="W448" s="17">
        <v>13149009</v>
      </c>
      <c r="X448" s="17">
        <f t="shared" si="41"/>
        <v>0.2280649156614534</v>
      </c>
      <c r="Y448" s="19">
        <f t="shared" si="42"/>
        <v>-0.11943723861402283</v>
      </c>
    </row>
    <row r="449" spans="1:25" x14ac:dyDescent="0.2">
      <c r="A449" s="22">
        <v>10629</v>
      </c>
      <c r="B449" s="12" t="s">
        <v>566</v>
      </c>
      <c r="C449" s="12" t="s">
        <v>73</v>
      </c>
      <c r="D449" s="12">
        <v>830041730</v>
      </c>
      <c r="E449" s="12" t="s">
        <v>74</v>
      </c>
      <c r="F449" s="12" t="s">
        <v>919</v>
      </c>
      <c r="G449" s="12" t="s">
        <v>102</v>
      </c>
      <c r="H449" s="12" t="s">
        <v>87</v>
      </c>
      <c r="I449" s="12" t="s">
        <v>920</v>
      </c>
      <c r="J449" s="12" t="s">
        <v>85</v>
      </c>
      <c r="K449" s="12" t="s">
        <v>85</v>
      </c>
      <c r="L449" s="12" t="s">
        <v>81</v>
      </c>
      <c r="M449" s="12">
        <v>13131279</v>
      </c>
      <c r="N449" s="12">
        <v>19695225</v>
      </c>
      <c r="O449" s="17">
        <v>4695973</v>
      </c>
      <c r="P449" s="17">
        <v>6785027</v>
      </c>
      <c r="Q449" s="17">
        <v>12910198</v>
      </c>
      <c r="R449" s="19">
        <v>3600687</v>
      </c>
      <c r="S449" s="19">
        <v>386283</v>
      </c>
      <c r="T449" s="17">
        <f t="shared" si="43"/>
        <v>2.7962850297478288</v>
      </c>
      <c r="U449" s="17">
        <f t="shared" ref="U449:U512" si="45">P449/N449</f>
        <v>0.34450111638734771</v>
      </c>
      <c r="V449" s="17">
        <f t="shared" si="44"/>
        <v>9.3213706013466808</v>
      </c>
      <c r="W449" s="17">
        <v>13149010</v>
      </c>
      <c r="X449" s="17">
        <f t="shared" ref="X449:X512" si="46">R449/Q449</f>
        <v>0.27890253890761396</v>
      </c>
      <c r="Y449" s="19">
        <f t="shared" ref="Y449:Y512" si="47">R449/N449</f>
        <v>0.18282030289067527</v>
      </c>
    </row>
    <row r="450" spans="1:25" x14ac:dyDescent="0.2">
      <c r="A450" s="22">
        <v>10721</v>
      </c>
      <c r="B450" s="12" t="s">
        <v>566</v>
      </c>
      <c r="C450" s="12" t="s">
        <v>73</v>
      </c>
      <c r="D450" s="12">
        <v>830045080</v>
      </c>
      <c r="E450" s="12" t="s">
        <v>74</v>
      </c>
      <c r="F450" s="12" t="s">
        <v>921</v>
      </c>
      <c r="G450" s="12" t="s">
        <v>102</v>
      </c>
      <c r="H450" s="12" t="s">
        <v>87</v>
      </c>
      <c r="I450" s="12" t="s">
        <v>922</v>
      </c>
      <c r="J450" s="12" t="s">
        <v>97</v>
      </c>
      <c r="K450" s="12" t="s">
        <v>191</v>
      </c>
      <c r="L450" s="12" t="s">
        <v>81</v>
      </c>
      <c r="M450" s="12">
        <v>3326274</v>
      </c>
      <c r="N450" s="12">
        <v>3329873</v>
      </c>
      <c r="O450" s="17">
        <v>1184147</v>
      </c>
      <c r="P450" s="17">
        <v>1818036</v>
      </c>
      <c r="Q450" s="17">
        <v>1511837</v>
      </c>
      <c r="R450" s="19">
        <v>-159362</v>
      </c>
      <c r="S450" s="19">
        <v>354517</v>
      </c>
      <c r="T450" s="17">
        <f t="shared" ref="T450:T513" si="48">M450/O450</f>
        <v>2.8090042874744436</v>
      </c>
      <c r="U450" s="17">
        <f t="shared" si="45"/>
        <v>0.54597757932509738</v>
      </c>
      <c r="V450" s="17">
        <f t="shared" si="44"/>
        <v>-0.44951864085502247</v>
      </c>
      <c r="W450" s="17">
        <v>13149011</v>
      </c>
      <c r="X450" s="17">
        <f t="shared" si="46"/>
        <v>-0.10540951173969151</v>
      </c>
      <c r="Y450" s="19">
        <f t="shared" si="47"/>
        <v>-4.7858281682214308E-2</v>
      </c>
    </row>
    <row r="451" spans="1:25" x14ac:dyDescent="0.2">
      <c r="A451" s="22">
        <v>10811</v>
      </c>
      <c r="B451" s="12" t="s">
        <v>566</v>
      </c>
      <c r="C451" s="12" t="s">
        <v>73</v>
      </c>
      <c r="D451" s="12">
        <v>830048243</v>
      </c>
      <c r="E451" s="12" t="s">
        <v>74</v>
      </c>
      <c r="F451" s="12" t="s">
        <v>923</v>
      </c>
      <c r="G451" s="12" t="s">
        <v>102</v>
      </c>
      <c r="H451" s="12" t="s">
        <v>87</v>
      </c>
      <c r="I451" s="12" t="s">
        <v>924</v>
      </c>
      <c r="J451" s="12" t="s">
        <v>85</v>
      </c>
      <c r="K451" s="12" t="s">
        <v>85</v>
      </c>
      <c r="L451" s="12" t="s">
        <v>81</v>
      </c>
      <c r="M451" s="12">
        <v>11623406</v>
      </c>
      <c r="N451" s="12">
        <v>12202845</v>
      </c>
      <c r="O451" s="17">
        <v>10866173</v>
      </c>
      <c r="P451" s="17">
        <v>10866173</v>
      </c>
      <c r="Q451" s="17">
        <v>1336672</v>
      </c>
      <c r="R451" s="19">
        <v>-180635</v>
      </c>
      <c r="S451" s="19"/>
      <c r="T451" s="17">
        <f t="shared" si="48"/>
        <v>1.0696871842552111</v>
      </c>
      <c r="U451" s="17">
        <f t="shared" si="45"/>
        <v>0.89046226515210181</v>
      </c>
      <c r="V451" s="17"/>
      <c r="W451" s="17">
        <v>13149012</v>
      </c>
      <c r="X451" s="17">
        <f t="shared" si="46"/>
        <v>-0.13513786478657441</v>
      </c>
      <c r="Y451" s="19">
        <f t="shared" si="47"/>
        <v>-1.4802695600902905E-2</v>
      </c>
    </row>
    <row r="452" spans="1:25" x14ac:dyDescent="0.2">
      <c r="A452" s="22">
        <v>10813</v>
      </c>
      <c r="B452" s="12" t="s">
        <v>566</v>
      </c>
      <c r="C452" s="12" t="s">
        <v>73</v>
      </c>
      <c r="D452" s="12">
        <v>830048326</v>
      </c>
      <c r="E452" s="12" t="s">
        <v>74</v>
      </c>
      <c r="F452" s="12" t="s">
        <v>925</v>
      </c>
      <c r="G452" s="12" t="s">
        <v>76</v>
      </c>
      <c r="H452" s="12" t="s">
        <v>87</v>
      </c>
      <c r="I452" s="12" t="s">
        <v>926</v>
      </c>
      <c r="J452" s="12" t="s">
        <v>85</v>
      </c>
      <c r="K452" s="12" t="s">
        <v>85</v>
      </c>
      <c r="L452" s="12" t="s">
        <v>81</v>
      </c>
      <c r="M452" s="12">
        <v>5582644</v>
      </c>
      <c r="N452" s="12">
        <v>10584147</v>
      </c>
      <c r="O452" s="17">
        <v>1045999</v>
      </c>
      <c r="P452" s="17">
        <v>3709854</v>
      </c>
      <c r="Q452" s="17">
        <v>6874293</v>
      </c>
      <c r="R452" s="19">
        <v>495195</v>
      </c>
      <c r="S452" s="19">
        <v>101956</v>
      </c>
      <c r="T452" s="17">
        <f t="shared" si="48"/>
        <v>5.3371408576872446</v>
      </c>
      <c r="U452" s="17">
        <f t="shared" si="45"/>
        <v>0.35051043792192227</v>
      </c>
      <c r="V452" s="17">
        <f t="shared" si="44"/>
        <v>4.8569480952567776</v>
      </c>
      <c r="W452" s="17">
        <v>13149013</v>
      </c>
      <c r="X452" s="17">
        <f t="shared" si="46"/>
        <v>7.2035771533159848E-2</v>
      </c>
      <c r="Y452" s="19">
        <f t="shared" si="47"/>
        <v>4.6786481707028447E-2</v>
      </c>
    </row>
    <row r="453" spans="1:25" x14ac:dyDescent="0.2">
      <c r="A453" s="22">
        <v>10823</v>
      </c>
      <c r="B453" s="12" t="s">
        <v>566</v>
      </c>
      <c r="C453" s="12" t="s">
        <v>73</v>
      </c>
      <c r="D453" s="12">
        <v>830048588</v>
      </c>
      <c r="E453" s="12" t="s">
        <v>74</v>
      </c>
      <c r="F453" s="12" t="s">
        <v>927</v>
      </c>
      <c r="G453" s="12" t="s">
        <v>83</v>
      </c>
      <c r="H453" s="12" t="s">
        <v>87</v>
      </c>
      <c r="I453" s="12" t="s">
        <v>928</v>
      </c>
      <c r="J453" s="12" t="s">
        <v>85</v>
      </c>
      <c r="K453" s="12" t="s">
        <v>85</v>
      </c>
      <c r="L453" s="12" t="s">
        <v>81</v>
      </c>
      <c r="M453" s="12">
        <v>9905939</v>
      </c>
      <c r="N453" s="12">
        <v>24184784</v>
      </c>
      <c r="O453" s="17">
        <v>3825454</v>
      </c>
      <c r="P453" s="17">
        <v>11324149</v>
      </c>
      <c r="Q453" s="17">
        <v>12860635</v>
      </c>
      <c r="R453" s="19">
        <v>3020926</v>
      </c>
      <c r="S453" s="19"/>
      <c r="T453" s="17">
        <f t="shared" si="48"/>
        <v>2.5894806211236627</v>
      </c>
      <c r="U453" s="17">
        <f t="shared" si="45"/>
        <v>0.46823444856898455</v>
      </c>
      <c r="V453" s="17"/>
      <c r="W453" s="17">
        <v>13149014</v>
      </c>
      <c r="X453" s="17">
        <f t="shared" si="46"/>
        <v>0.23489711044594611</v>
      </c>
      <c r="Y453" s="19">
        <f t="shared" si="47"/>
        <v>0.12491019146584068</v>
      </c>
    </row>
    <row r="454" spans="1:25" x14ac:dyDescent="0.2">
      <c r="A454" s="22">
        <v>10867</v>
      </c>
      <c r="B454" s="12" t="s">
        <v>566</v>
      </c>
      <c r="C454" s="12" t="s">
        <v>73</v>
      </c>
      <c r="D454" s="12">
        <v>830050250</v>
      </c>
      <c r="E454" s="12" t="s">
        <v>74</v>
      </c>
      <c r="F454" s="12" t="s">
        <v>929</v>
      </c>
      <c r="G454" s="12" t="s">
        <v>76</v>
      </c>
      <c r="H454" s="12" t="s">
        <v>103</v>
      </c>
      <c r="I454" s="12" t="s">
        <v>930</v>
      </c>
      <c r="J454" s="12" t="s">
        <v>85</v>
      </c>
      <c r="K454" s="12" t="s">
        <v>85</v>
      </c>
      <c r="L454" s="12" t="s">
        <v>81</v>
      </c>
      <c r="M454" s="12">
        <v>3036182</v>
      </c>
      <c r="N454" s="12">
        <v>9942737</v>
      </c>
      <c r="O454" s="17">
        <v>434849</v>
      </c>
      <c r="P454" s="17">
        <v>1726302</v>
      </c>
      <c r="Q454" s="17">
        <v>8216435</v>
      </c>
      <c r="R454" s="19">
        <v>266961</v>
      </c>
      <c r="S454" s="19">
        <v>41338</v>
      </c>
      <c r="T454" s="17">
        <f t="shared" si="48"/>
        <v>6.982152425324653</v>
      </c>
      <c r="U454" s="17">
        <f t="shared" si="45"/>
        <v>0.1736244255480156</v>
      </c>
      <c r="V454" s="17">
        <f t="shared" si="44"/>
        <v>6.4580047414001642</v>
      </c>
      <c r="W454" s="17">
        <v>13149015</v>
      </c>
      <c r="X454" s="17">
        <f t="shared" si="46"/>
        <v>3.2491098633409744E-2</v>
      </c>
      <c r="Y454" s="19">
        <f t="shared" si="47"/>
        <v>2.6849850297760065E-2</v>
      </c>
    </row>
    <row r="455" spans="1:25" x14ac:dyDescent="0.2">
      <c r="A455" s="22">
        <v>10961</v>
      </c>
      <c r="B455" s="12" t="s">
        <v>566</v>
      </c>
      <c r="C455" s="12" t="s">
        <v>73</v>
      </c>
      <c r="D455" s="12">
        <v>830052861</v>
      </c>
      <c r="E455" s="12" t="s">
        <v>74</v>
      </c>
      <c r="F455" s="12" t="s">
        <v>931</v>
      </c>
      <c r="G455" s="12" t="s">
        <v>76</v>
      </c>
      <c r="H455" s="12" t="s">
        <v>87</v>
      </c>
      <c r="I455" s="12" t="s">
        <v>932</v>
      </c>
      <c r="J455" s="12" t="s">
        <v>97</v>
      </c>
      <c r="K455" s="12" t="s">
        <v>933</v>
      </c>
      <c r="L455" s="12" t="s">
        <v>81</v>
      </c>
      <c r="M455" s="12">
        <v>50079776</v>
      </c>
      <c r="N455" s="12">
        <v>52587908</v>
      </c>
      <c r="O455" s="17">
        <v>12299033</v>
      </c>
      <c r="P455" s="17">
        <v>53828337</v>
      </c>
      <c r="Q455" s="17">
        <v>-1240429</v>
      </c>
      <c r="R455" s="19">
        <v>-1433408</v>
      </c>
      <c r="S455" s="19"/>
      <c r="T455" s="17">
        <f t="shared" si="48"/>
        <v>4.0718466240394671</v>
      </c>
      <c r="U455" s="17">
        <f t="shared" si="45"/>
        <v>1.0235877228658725</v>
      </c>
      <c r="V455" s="17"/>
      <c r="W455" s="17">
        <v>13149016</v>
      </c>
      <c r="X455" s="17">
        <f t="shared" si="46"/>
        <v>1.1555744020818604</v>
      </c>
      <c r="Y455" s="19">
        <f t="shared" si="47"/>
        <v>-2.7257368747203255E-2</v>
      </c>
    </row>
    <row r="456" spans="1:25" x14ac:dyDescent="0.2">
      <c r="A456" s="22">
        <v>11049</v>
      </c>
      <c r="B456" s="12" t="s">
        <v>566</v>
      </c>
      <c r="C456" s="12" t="s">
        <v>73</v>
      </c>
      <c r="D456" s="12">
        <v>830055353</v>
      </c>
      <c r="E456" s="12" t="s">
        <v>74</v>
      </c>
      <c r="F456" s="12" t="s">
        <v>934</v>
      </c>
      <c r="G456" s="12" t="s">
        <v>76</v>
      </c>
      <c r="H456" s="12" t="s">
        <v>87</v>
      </c>
      <c r="I456" s="12" t="s">
        <v>935</v>
      </c>
      <c r="J456" s="12" t="s">
        <v>85</v>
      </c>
      <c r="K456" s="12" t="s">
        <v>85</v>
      </c>
      <c r="L456" s="12" t="s">
        <v>81</v>
      </c>
      <c r="M456" s="12">
        <v>4248101</v>
      </c>
      <c r="N456" s="12">
        <v>4248101</v>
      </c>
      <c r="O456" s="17">
        <v>3119693</v>
      </c>
      <c r="P456" s="17">
        <v>3119693</v>
      </c>
      <c r="Q456" s="17">
        <v>1128408</v>
      </c>
      <c r="R456" s="19">
        <v>-447623</v>
      </c>
      <c r="S456" s="19"/>
      <c r="T456" s="17">
        <f t="shared" si="48"/>
        <v>1.3617048215962275</v>
      </c>
      <c r="U456" s="17">
        <f t="shared" si="45"/>
        <v>0.73437354714494785</v>
      </c>
      <c r="V456" s="17"/>
      <c r="W456" s="17">
        <v>13149017</v>
      </c>
      <c r="X456" s="17">
        <f t="shared" si="46"/>
        <v>-0.39668541874924673</v>
      </c>
      <c r="Y456" s="19">
        <f t="shared" si="47"/>
        <v>-0.10537014068168342</v>
      </c>
    </row>
    <row r="457" spans="1:25" x14ac:dyDescent="0.2">
      <c r="A457" s="22">
        <v>11085</v>
      </c>
      <c r="B457" s="12" t="s">
        <v>566</v>
      </c>
      <c r="C457" s="12" t="s">
        <v>73</v>
      </c>
      <c r="D457" s="12">
        <v>830056202</v>
      </c>
      <c r="E457" s="12" t="s">
        <v>74</v>
      </c>
      <c r="F457" s="12" t="s">
        <v>936</v>
      </c>
      <c r="G457" s="12" t="s">
        <v>102</v>
      </c>
      <c r="H457" s="12" t="s">
        <v>87</v>
      </c>
      <c r="I457" s="12" t="s">
        <v>937</v>
      </c>
      <c r="J457" s="12" t="s">
        <v>97</v>
      </c>
      <c r="K457" s="12" t="s">
        <v>359</v>
      </c>
      <c r="L457" s="12" t="s">
        <v>81</v>
      </c>
      <c r="M457" s="12">
        <v>25628722</v>
      </c>
      <c r="N457" s="12">
        <v>43489080</v>
      </c>
      <c r="O457" s="17">
        <v>12175457</v>
      </c>
      <c r="P457" s="17">
        <v>12496271</v>
      </c>
      <c r="Q457" s="17">
        <v>30992809</v>
      </c>
      <c r="R457" s="19">
        <v>3985986</v>
      </c>
      <c r="S457" s="19">
        <v>2022563</v>
      </c>
      <c r="T457" s="17">
        <f t="shared" si="48"/>
        <v>2.1049494897809584</v>
      </c>
      <c r="U457" s="17">
        <f t="shared" si="45"/>
        <v>0.28734273063490878</v>
      </c>
      <c r="V457" s="17">
        <f t="shared" si="44"/>
        <v>1.9707598724984092</v>
      </c>
      <c r="W457" s="17">
        <v>13149018</v>
      </c>
      <c r="X457" s="17">
        <f t="shared" si="46"/>
        <v>0.12861002692592335</v>
      </c>
      <c r="Y457" s="19">
        <f t="shared" si="47"/>
        <v>9.1654870601999394E-2</v>
      </c>
    </row>
    <row r="458" spans="1:25" x14ac:dyDescent="0.2">
      <c r="A458" s="22">
        <v>11109</v>
      </c>
      <c r="B458" s="12" t="s">
        <v>566</v>
      </c>
      <c r="C458" s="12" t="s">
        <v>73</v>
      </c>
      <c r="D458" s="12">
        <v>830057171</v>
      </c>
      <c r="E458" s="12" t="s">
        <v>74</v>
      </c>
      <c r="F458" s="12" t="s">
        <v>938</v>
      </c>
      <c r="G458" s="12" t="s">
        <v>76</v>
      </c>
      <c r="H458" s="12" t="s">
        <v>77</v>
      </c>
      <c r="I458" s="12" t="s">
        <v>939</v>
      </c>
      <c r="J458" s="12" t="s">
        <v>85</v>
      </c>
      <c r="K458" s="12" t="s">
        <v>85</v>
      </c>
      <c r="L458" s="12" t="s">
        <v>81</v>
      </c>
      <c r="M458" s="12">
        <v>8152179</v>
      </c>
      <c r="N458" s="12">
        <v>8500479</v>
      </c>
      <c r="O458" s="17">
        <v>381853</v>
      </c>
      <c r="P458" s="17">
        <v>1698458</v>
      </c>
      <c r="Q458" s="17">
        <v>6802021</v>
      </c>
      <c r="R458" s="19">
        <v>939331</v>
      </c>
      <c r="S458" s="19">
        <v>31408</v>
      </c>
      <c r="T458" s="17">
        <f t="shared" si="48"/>
        <v>21.348998174690259</v>
      </c>
      <c r="U458" s="17">
        <f t="shared" si="45"/>
        <v>0.19980732850466426</v>
      </c>
      <c r="V458" s="17">
        <f t="shared" si="44"/>
        <v>29.907380285277636</v>
      </c>
      <c r="W458" s="17">
        <v>13149019</v>
      </c>
      <c r="X458" s="17">
        <f t="shared" si="46"/>
        <v>0.13809586886015202</v>
      </c>
      <c r="Y458" s="19">
        <f t="shared" si="47"/>
        <v>0.11050330222567457</v>
      </c>
    </row>
    <row r="459" spans="1:25" x14ac:dyDescent="0.2">
      <c r="A459" s="22">
        <v>11123</v>
      </c>
      <c r="B459" s="12" t="s">
        <v>566</v>
      </c>
      <c r="C459" s="12" t="s">
        <v>73</v>
      </c>
      <c r="D459" s="12">
        <v>830057739</v>
      </c>
      <c r="E459" s="12" t="s">
        <v>74</v>
      </c>
      <c r="F459" s="12" t="s">
        <v>940</v>
      </c>
      <c r="G459" s="12" t="s">
        <v>102</v>
      </c>
      <c r="H459" s="12" t="s">
        <v>87</v>
      </c>
      <c r="I459" s="12" t="s">
        <v>941</v>
      </c>
      <c r="J459" s="12" t="s">
        <v>97</v>
      </c>
      <c r="K459" s="12" t="s">
        <v>359</v>
      </c>
      <c r="L459" s="12" t="s">
        <v>81</v>
      </c>
      <c r="M459" s="12">
        <v>47276151</v>
      </c>
      <c r="N459" s="12">
        <v>50590709</v>
      </c>
      <c r="O459" s="17">
        <v>4130070</v>
      </c>
      <c r="P459" s="17">
        <v>4377503</v>
      </c>
      <c r="Q459" s="17">
        <v>46213206</v>
      </c>
      <c r="R459" s="19">
        <v>5463115</v>
      </c>
      <c r="S459" s="19">
        <v>859364</v>
      </c>
      <c r="T459" s="17">
        <f t="shared" si="48"/>
        <v>11.446815913531731</v>
      </c>
      <c r="U459" s="17">
        <f t="shared" si="45"/>
        <v>8.6527804937463912E-2</v>
      </c>
      <c r="V459" s="17">
        <f t="shared" si="44"/>
        <v>6.3571606443835211</v>
      </c>
      <c r="W459" s="17">
        <v>13149020</v>
      </c>
      <c r="X459" s="17">
        <f t="shared" si="46"/>
        <v>0.11821545122837832</v>
      </c>
      <c r="Y459" s="19">
        <f t="shared" si="47"/>
        <v>0.10798652772389492</v>
      </c>
    </row>
    <row r="460" spans="1:25" x14ac:dyDescent="0.2">
      <c r="A460" s="22">
        <v>11137</v>
      </c>
      <c r="B460" s="12" t="s">
        <v>566</v>
      </c>
      <c r="C460" s="12" t="s">
        <v>73</v>
      </c>
      <c r="D460" s="12">
        <v>830058105</v>
      </c>
      <c r="E460" s="12" t="s">
        <v>74</v>
      </c>
      <c r="F460" s="12" t="s">
        <v>942</v>
      </c>
      <c r="G460" s="12" t="s">
        <v>92</v>
      </c>
      <c r="H460" s="12" t="s">
        <v>87</v>
      </c>
      <c r="I460" s="12" t="s">
        <v>943</v>
      </c>
      <c r="J460" s="12" t="s">
        <v>85</v>
      </c>
      <c r="K460" s="12" t="s">
        <v>85</v>
      </c>
      <c r="L460" s="12" t="s">
        <v>81</v>
      </c>
      <c r="M460" s="12">
        <v>3239253</v>
      </c>
      <c r="N460" s="12">
        <v>12489633</v>
      </c>
      <c r="O460" s="17">
        <v>3253505</v>
      </c>
      <c r="P460" s="17">
        <v>6664543</v>
      </c>
      <c r="Q460" s="17">
        <v>5825090</v>
      </c>
      <c r="R460" s="19">
        <v>312502</v>
      </c>
      <c r="S460" s="19"/>
      <c r="T460" s="17">
        <f t="shared" si="48"/>
        <v>0.99561949343861467</v>
      </c>
      <c r="U460" s="17">
        <f t="shared" si="45"/>
        <v>0.53360599146508148</v>
      </c>
      <c r="V460" s="17"/>
      <c r="W460" s="17">
        <v>13149021</v>
      </c>
      <c r="X460" s="17">
        <f t="shared" si="46"/>
        <v>5.3647583127470991E-2</v>
      </c>
      <c r="Y460" s="19">
        <f t="shared" si="47"/>
        <v>2.5020911343031457E-2</v>
      </c>
    </row>
    <row r="461" spans="1:25" x14ac:dyDescent="0.2">
      <c r="A461" s="22">
        <v>11209</v>
      </c>
      <c r="B461" s="12" t="s">
        <v>566</v>
      </c>
      <c r="C461" s="12" t="s">
        <v>73</v>
      </c>
      <c r="D461" s="12">
        <v>830060377</v>
      </c>
      <c r="E461" s="12" t="s">
        <v>74</v>
      </c>
      <c r="F461" s="12" t="s">
        <v>944</v>
      </c>
      <c r="G461" s="12" t="s">
        <v>102</v>
      </c>
      <c r="H461" s="12" t="s">
        <v>87</v>
      </c>
      <c r="I461" s="12" t="s">
        <v>945</v>
      </c>
      <c r="J461" s="12" t="s">
        <v>97</v>
      </c>
      <c r="K461" s="12" t="s">
        <v>208</v>
      </c>
      <c r="L461" s="12" t="s">
        <v>81</v>
      </c>
      <c r="M461" s="12">
        <v>19349254</v>
      </c>
      <c r="N461" s="12">
        <v>21177515</v>
      </c>
      <c r="O461" s="17">
        <v>14514809</v>
      </c>
      <c r="P461" s="17">
        <v>14801950</v>
      </c>
      <c r="Q461" s="17">
        <v>6375565</v>
      </c>
      <c r="R461" s="19">
        <v>1861318</v>
      </c>
      <c r="S461" s="19">
        <v>1542713</v>
      </c>
      <c r="T461" s="17">
        <f t="shared" si="48"/>
        <v>1.3330698323346866</v>
      </c>
      <c r="U461" s="17">
        <f t="shared" si="45"/>
        <v>0.69894650056911778</v>
      </c>
      <c r="V461" s="17">
        <f t="shared" si="44"/>
        <v>1.2065225352998257</v>
      </c>
      <c r="W461" s="17">
        <v>13149022</v>
      </c>
      <c r="X461" s="17">
        <f t="shared" si="46"/>
        <v>0.29194557658811415</v>
      </c>
      <c r="Y461" s="19">
        <f t="shared" si="47"/>
        <v>8.7891237475218403E-2</v>
      </c>
    </row>
    <row r="462" spans="1:25" x14ac:dyDescent="0.2">
      <c r="A462" s="22">
        <v>11255</v>
      </c>
      <c r="B462" s="12" t="s">
        <v>566</v>
      </c>
      <c r="C462" s="12" t="s">
        <v>73</v>
      </c>
      <c r="D462" s="12">
        <v>830061856</v>
      </c>
      <c r="E462" s="12" t="s">
        <v>74</v>
      </c>
      <c r="F462" s="12" t="s">
        <v>946</v>
      </c>
      <c r="G462" s="12" t="s">
        <v>95</v>
      </c>
      <c r="H462" s="12" t="s">
        <v>77</v>
      </c>
      <c r="I462" s="12" t="s">
        <v>947</v>
      </c>
      <c r="J462" s="12" t="s">
        <v>85</v>
      </c>
      <c r="K462" s="12" t="s">
        <v>85</v>
      </c>
      <c r="L462" s="12" t="s">
        <v>81</v>
      </c>
      <c r="M462" s="12">
        <v>28684688</v>
      </c>
      <c r="N462" s="12">
        <v>34504541</v>
      </c>
      <c r="O462" s="17">
        <v>4629406</v>
      </c>
      <c r="P462" s="17">
        <v>9631974</v>
      </c>
      <c r="Q462" s="17">
        <v>24872567</v>
      </c>
      <c r="R462" s="19">
        <v>2333256</v>
      </c>
      <c r="S462" s="19"/>
      <c r="T462" s="17">
        <f t="shared" si="48"/>
        <v>6.1961919088539652</v>
      </c>
      <c r="U462" s="17">
        <f t="shared" si="45"/>
        <v>0.279150909441166</v>
      </c>
      <c r="V462" s="17"/>
      <c r="W462" s="17">
        <v>13149023</v>
      </c>
      <c r="X462" s="17">
        <f t="shared" si="46"/>
        <v>9.3808411492066743E-2</v>
      </c>
      <c r="Y462" s="19">
        <f t="shared" si="47"/>
        <v>6.7621708110825185E-2</v>
      </c>
    </row>
    <row r="463" spans="1:25" x14ac:dyDescent="0.2">
      <c r="A463" s="22">
        <v>11277</v>
      </c>
      <c r="B463" s="12" t="s">
        <v>566</v>
      </c>
      <c r="C463" s="12" t="s">
        <v>73</v>
      </c>
      <c r="D463" s="12">
        <v>830062609</v>
      </c>
      <c r="E463" s="12" t="s">
        <v>74</v>
      </c>
      <c r="F463" s="12" t="s">
        <v>948</v>
      </c>
      <c r="G463" s="12" t="s">
        <v>76</v>
      </c>
      <c r="H463" s="12" t="s">
        <v>87</v>
      </c>
      <c r="I463" s="12" t="s">
        <v>949</v>
      </c>
      <c r="J463" s="12" t="s">
        <v>85</v>
      </c>
      <c r="K463" s="12" t="s">
        <v>85</v>
      </c>
      <c r="L463" s="12" t="s">
        <v>81</v>
      </c>
      <c r="M463" s="12">
        <v>6853933</v>
      </c>
      <c r="N463" s="12">
        <v>14968156</v>
      </c>
      <c r="O463" s="17">
        <v>7771736</v>
      </c>
      <c r="P463" s="17">
        <v>7771736</v>
      </c>
      <c r="Q463" s="17">
        <v>7196420</v>
      </c>
      <c r="R463" s="19">
        <v>-262322</v>
      </c>
      <c r="S463" s="19"/>
      <c r="T463" s="17">
        <f t="shared" si="48"/>
        <v>0.88190502096314127</v>
      </c>
      <c r="U463" s="17">
        <f t="shared" si="45"/>
        <v>0.51921799852967865</v>
      </c>
      <c r="V463" s="17"/>
      <c r="W463" s="17">
        <v>13149024</v>
      </c>
      <c r="X463" s="17">
        <f t="shared" si="46"/>
        <v>-3.6451735724151731E-2</v>
      </c>
      <c r="Y463" s="19">
        <f t="shared" si="47"/>
        <v>-1.7525338458524886E-2</v>
      </c>
    </row>
    <row r="464" spans="1:25" x14ac:dyDescent="0.2">
      <c r="A464" s="22">
        <v>11335</v>
      </c>
      <c r="B464" s="12" t="s">
        <v>566</v>
      </c>
      <c r="C464" s="12" t="s">
        <v>73</v>
      </c>
      <c r="D464" s="12">
        <v>830064712</v>
      </c>
      <c r="E464" s="12" t="s">
        <v>74</v>
      </c>
      <c r="F464" s="12" t="s">
        <v>950</v>
      </c>
      <c r="G464" s="12" t="s">
        <v>76</v>
      </c>
      <c r="H464" s="12" t="s">
        <v>87</v>
      </c>
      <c r="I464" s="12" t="s">
        <v>951</v>
      </c>
      <c r="J464" s="12" t="s">
        <v>85</v>
      </c>
      <c r="K464" s="12" t="s">
        <v>85</v>
      </c>
      <c r="L464" s="12" t="s">
        <v>81</v>
      </c>
      <c r="M464" s="12">
        <v>13117635</v>
      </c>
      <c r="N464" s="12">
        <v>20082805</v>
      </c>
      <c r="O464" s="17">
        <v>5415494</v>
      </c>
      <c r="P464" s="17">
        <v>7850070</v>
      </c>
      <c r="Q464" s="17">
        <v>12232735</v>
      </c>
      <c r="R464" s="19">
        <v>5793642</v>
      </c>
      <c r="S464" s="19"/>
      <c r="T464" s="17">
        <f t="shared" si="48"/>
        <v>2.4222416274489458</v>
      </c>
      <c r="U464" s="17">
        <f t="shared" si="45"/>
        <v>0.39088513780818962</v>
      </c>
      <c r="V464" s="17"/>
      <c r="W464" s="17">
        <v>13149025</v>
      </c>
      <c r="X464" s="17">
        <f t="shared" si="46"/>
        <v>0.47361787858561477</v>
      </c>
      <c r="Y464" s="19">
        <f t="shared" si="47"/>
        <v>0.28848768884625431</v>
      </c>
    </row>
    <row r="465" spans="1:25" x14ac:dyDescent="0.2">
      <c r="A465" s="22">
        <v>11439</v>
      </c>
      <c r="B465" s="12" t="s">
        <v>566</v>
      </c>
      <c r="C465" s="12" t="s">
        <v>73</v>
      </c>
      <c r="D465" s="12">
        <v>830067336</v>
      </c>
      <c r="E465" s="12" t="s">
        <v>74</v>
      </c>
      <c r="F465" s="12" t="s">
        <v>952</v>
      </c>
      <c r="G465" s="12" t="s">
        <v>76</v>
      </c>
      <c r="H465" s="12" t="s">
        <v>801</v>
      </c>
      <c r="I465" s="12" t="s">
        <v>953</v>
      </c>
      <c r="J465" s="12" t="s">
        <v>85</v>
      </c>
      <c r="K465" s="12" t="s">
        <v>85</v>
      </c>
      <c r="L465" s="12" t="s">
        <v>81</v>
      </c>
      <c r="M465" s="12">
        <v>9141690</v>
      </c>
      <c r="N465" s="12">
        <v>9384093</v>
      </c>
      <c r="O465" s="17">
        <v>3937437</v>
      </c>
      <c r="P465" s="17">
        <v>3937437</v>
      </c>
      <c r="Q465" s="17">
        <v>5446656</v>
      </c>
      <c r="R465" s="19">
        <v>1168892</v>
      </c>
      <c r="S465" s="19">
        <v>29004</v>
      </c>
      <c r="T465" s="17">
        <f t="shared" si="48"/>
        <v>2.3217361953981741</v>
      </c>
      <c r="U465" s="17">
        <f t="shared" si="45"/>
        <v>0.41958631484150893</v>
      </c>
      <c r="V465" s="17">
        <f t="shared" si="44"/>
        <v>40.301061922493446</v>
      </c>
      <c r="W465" s="17">
        <v>13149026</v>
      </c>
      <c r="X465" s="17">
        <f t="shared" si="46"/>
        <v>0.21460727462868961</v>
      </c>
      <c r="Y465" s="19">
        <f t="shared" si="47"/>
        <v>0.12456099912905808</v>
      </c>
    </row>
    <row r="466" spans="1:25" x14ac:dyDescent="0.2">
      <c r="A466" s="22">
        <v>11441</v>
      </c>
      <c r="B466" s="12" t="s">
        <v>566</v>
      </c>
      <c r="C466" s="12" t="s">
        <v>73</v>
      </c>
      <c r="D466" s="12">
        <v>830067384</v>
      </c>
      <c r="E466" s="12" t="s">
        <v>74</v>
      </c>
      <c r="F466" s="12" t="s">
        <v>954</v>
      </c>
      <c r="G466" s="12" t="s">
        <v>102</v>
      </c>
      <c r="H466" s="12" t="s">
        <v>87</v>
      </c>
      <c r="I466" s="12" t="s">
        <v>955</v>
      </c>
      <c r="J466" s="12" t="s">
        <v>85</v>
      </c>
      <c r="K466" s="12" t="s">
        <v>85</v>
      </c>
      <c r="L466" s="12" t="s">
        <v>81</v>
      </c>
      <c r="M466" s="12">
        <v>7990820</v>
      </c>
      <c r="N466" s="12">
        <v>8704847</v>
      </c>
      <c r="O466" s="17">
        <v>4935516</v>
      </c>
      <c r="P466" s="17">
        <v>4976914</v>
      </c>
      <c r="Q466" s="17">
        <v>3727933</v>
      </c>
      <c r="R466" s="19">
        <v>2984322</v>
      </c>
      <c r="S466" s="19"/>
      <c r="T466" s="17">
        <f t="shared" si="48"/>
        <v>1.6190444930175487</v>
      </c>
      <c r="U466" s="17">
        <f t="shared" si="45"/>
        <v>0.57174054868511759</v>
      </c>
      <c r="V466" s="17"/>
      <c r="W466" s="17">
        <v>13149027</v>
      </c>
      <c r="X466" s="17">
        <f t="shared" si="46"/>
        <v>0.80052994514654641</v>
      </c>
      <c r="Y466" s="19">
        <f t="shared" si="47"/>
        <v>0.34283451506959284</v>
      </c>
    </row>
    <row r="467" spans="1:25" x14ac:dyDescent="0.2">
      <c r="A467" s="22">
        <v>11443</v>
      </c>
      <c r="B467" s="12" t="s">
        <v>566</v>
      </c>
      <c r="C467" s="12" t="s">
        <v>73</v>
      </c>
      <c r="D467" s="12">
        <v>830067397</v>
      </c>
      <c r="E467" s="12" t="s">
        <v>74</v>
      </c>
      <c r="F467" s="12" t="s">
        <v>956</v>
      </c>
      <c r="G467" s="12" t="s">
        <v>102</v>
      </c>
      <c r="H467" s="12" t="s">
        <v>77</v>
      </c>
      <c r="I467" s="12" t="s">
        <v>957</v>
      </c>
      <c r="J467" s="12" t="s">
        <v>85</v>
      </c>
      <c r="K467" s="12" t="s">
        <v>85</v>
      </c>
      <c r="L467" s="12" t="s">
        <v>81</v>
      </c>
      <c r="M467" s="12">
        <v>1125017</v>
      </c>
      <c r="N467" s="12">
        <v>1733872</v>
      </c>
      <c r="O467" s="17">
        <v>912982</v>
      </c>
      <c r="P467" s="17">
        <v>1440391</v>
      </c>
      <c r="Q467" s="17">
        <v>293481</v>
      </c>
      <c r="R467" s="19">
        <v>-500446</v>
      </c>
      <c r="S467" s="19">
        <v>245101</v>
      </c>
      <c r="T467" s="17">
        <f t="shared" si="48"/>
        <v>1.2322444473165954</v>
      </c>
      <c r="U467" s="17">
        <f t="shared" si="45"/>
        <v>0.8307366403056281</v>
      </c>
      <c r="V467" s="17">
        <f t="shared" si="44"/>
        <v>-2.0417950151162172</v>
      </c>
      <c r="W467" s="17">
        <v>13149028</v>
      </c>
      <c r="X467" s="17">
        <f t="shared" si="46"/>
        <v>-1.7052074921374807</v>
      </c>
      <c r="Y467" s="19">
        <f t="shared" si="47"/>
        <v>-0.28862914909520426</v>
      </c>
    </row>
    <row r="468" spans="1:25" x14ac:dyDescent="0.2">
      <c r="A468" s="22">
        <v>11539</v>
      </c>
      <c r="B468" s="12" t="s">
        <v>566</v>
      </c>
      <c r="C468" s="12" t="s">
        <v>73</v>
      </c>
      <c r="D468" s="12">
        <v>830070868</v>
      </c>
      <c r="E468" s="12" t="s">
        <v>74</v>
      </c>
      <c r="F468" s="12" t="s">
        <v>958</v>
      </c>
      <c r="G468" s="12" t="s">
        <v>76</v>
      </c>
      <c r="H468" s="12" t="s">
        <v>87</v>
      </c>
      <c r="I468" s="12" t="s">
        <v>959</v>
      </c>
      <c r="J468" s="12" t="s">
        <v>85</v>
      </c>
      <c r="K468" s="12" t="s">
        <v>85</v>
      </c>
      <c r="L468" s="12" t="s">
        <v>81</v>
      </c>
      <c r="M468" s="12">
        <v>15528408</v>
      </c>
      <c r="N468" s="12">
        <v>18579783</v>
      </c>
      <c r="O468" s="17">
        <v>10875122</v>
      </c>
      <c r="P468" s="17">
        <v>13542798</v>
      </c>
      <c r="Q468" s="17">
        <v>5036985</v>
      </c>
      <c r="R468" s="19">
        <v>1537207</v>
      </c>
      <c r="S468" s="19">
        <v>1015967</v>
      </c>
      <c r="T468" s="17">
        <f t="shared" si="48"/>
        <v>1.4278835676510111</v>
      </c>
      <c r="U468" s="17">
        <f t="shared" si="45"/>
        <v>0.72889968628804758</v>
      </c>
      <c r="V468" s="17">
        <f t="shared" si="44"/>
        <v>1.5130481600288199</v>
      </c>
      <c r="W468" s="17">
        <v>13149029</v>
      </c>
      <c r="X468" s="17">
        <f t="shared" si="46"/>
        <v>0.30518395429011602</v>
      </c>
      <c r="Y468" s="19">
        <f t="shared" si="47"/>
        <v>8.2735465747904594E-2</v>
      </c>
    </row>
    <row r="469" spans="1:25" x14ac:dyDescent="0.2">
      <c r="A469" s="22">
        <v>11543</v>
      </c>
      <c r="B469" s="12" t="s">
        <v>566</v>
      </c>
      <c r="C469" s="12" t="s">
        <v>73</v>
      </c>
      <c r="D469" s="12">
        <v>830070971</v>
      </c>
      <c r="E469" s="12" t="s">
        <v>74</v>
      </c>
      <c r="F469" s="12" t="s">
        <v>960</v>
      </c>
      <c r="G469" s="12" t="s">
        <v>76</v>
      </c>
      <c r="H469" s="12" t="s">
        <v>87</v>
      </c>
      <c r="I469" s="12" t="s">
        <v>961</v>
      </c>
      <c r="J469" s="12" t="s">
        <v>85</v>
      </c>
      <c r="K469" s="12" t="s">
        <v>85</v>
      </c>
      <c r="L469" s="12" t="s">
        <v>81</v>
      </c>
      <c r="M469" s="12">
        <v>1712657</v>
      </c>
      <c r="N469" s="12">
        <v>1721775</v>
      </c>
      <c r="O469" s="17">
        <v>553307</v>
      </c>
      <c r="P469" s="17">
        <v>553307</v>
      </c>
      <c r="Q469" s="17">
        <v>1168468</v>
      </c>
      <c r="R469" s="19">
        <v>247895</v>
      </c>
      <c r="S469" s="19">
        <v>34331</v>
      </c>
      <c r="T469" s="17">
        <f t="shared" si="48"/>
        <v>3.0953105599603838</v>
      </c>
      <c r="U469" s="17">
        <f t="shared" si="45"/>
        <v>0.32135848179930593</v>
      </c>
      <c r="V469" s="17">
        <f t="shared" si="44"/>
        <v>7.2207334479042267</v>
      </c>
      <c r="W469" s="17">
        <v>13149030</v>
      </c>
      <c r="X469" s="17">
        <f t="shared" si="46"/>
        <v>0.21215386300694586</v>
      </c>
      <c r="Y469" s="19">
        <f t="shared" si="47"/>
        <v>0.14397641968317579</v>
      </c>
    </row>
    <row r="470" spans="1:25" x14ac:dyDescent="0.2">
      <c r="A470" s="22">
        <v>11573</v>
      </c>
      <c r="B470" s="12" t="s">
        <v>566</v>
      </c>
      <c r="C470" s="12" t="s">
        <v>73</v>
      </c>
      <c r="D470" s="12">
        <v>830071604</v>
      </c>
      <c r="E470" s="12" t="s">
        <v>74</v>
      </c>
      <c r="F470" s="12" t="s">
        <v>962</v>
      </c>
      <c r="G470" s="12" t="s">
        <v>83</v>
      </c>
      <c r="H470" s="12" t="s">
        <v>77</v>
      </c>
      <c r="I470" s="12" t="s">
        <v>963</v>
      </c>
      <c r="J470" s="12" t="s">
        <v>97</v>
      </c>
      <c r="K470" s="12" t="s">
        <v>168</v>
      </c>
      <c r="L470" s="12" t="s">
        <v>81</v>
      </c>
      <c r="M470" s="12">
        <v>60391461</v>
      </c>
      <c r="N470" s="12">
        <v>84036593</v>
      </c>
      <c r="O470" s="17">
        <v>19723464</v>
      </c>
      <c r="P470" s="17">
        <v>22552693</v>
      </c>
      <c r="Q470" s="17">
        <v>61483900</v>
      </c>
      <c r="R470" s="19">
        <v>8123989</v>
      </c>
      <c r="S470" s="19">
        <v>3108433</v>
      </c>
      <c r="T470" s="17">
        <f t="shared" si="48"/>
        <v>3.0619094597176235</v>
      </c>
      <c r="U470" s="17">
        <f t="shared" si="45"/>
        <v>0.26836753127295393</v>
      </c>
      <c r="V470" s="17">
        <f t="shared" si="44"/>
        <v>2.6135319628893399</v>
      </c>
      <c r="W470" s="17">
        <v>13149031</v>
      </c>
      <c r="X470" s="17">
        <f t="shared" si="46"/>
        <v>0.13213197276034863</v>
      </c>
      <c r="Y470" s="19">
        <f t="shared" si="47"/>
        <v>9.6672041428428682E-2</v>
      </c>
    </row>
    <row r="471" spans="1:25" x14ac:dyDescent="0.2">
      <c r="A471" s="22">
        <v>11625</v>
      </c>
      <c r="B471" s="12" t="s">
        <v>566</v>
      </c>
      <c r="C471" s="12" t="s">
        <v>73</v>
      </c>
      <c r="D471" s="12">
        <v>830073174</v>
      </c>
      <c r="E471" s="12" t="s">
        <v>74</v>
      </c>
      <c r="F471" s="12" t="s">
        <v>964</v>
      </c>
      <c r="G471" s="12" t="s">
        <v>102</v>
      </c>
      <c r="H471" s="12" t="s">
        <v>87</v>
      </c>
      <c r="I471" s="12" t="s">
        <v>965</v>
      </c>
      <c r="J471" s="12" t="s">
        <v>85</v>
      </c>
      <c r="K471" s="12" t="s">
        <v>85</v>
      </c>
      <c r="L471" s="12" t="s">
        <v>81</v>
      </c>
      <c r="M471" s="12">
        <v>3989340</v>
      </c>
      <c r="N471" s="12">
        <v>6299715</v>
      </c>
      <c r="O471" s="17">
        <v>3055120</v>
      </c>
      <c r="P471" s="17">
        <v>3315120</v>
      </c>
      <c r="Q471" s="17">
        <v>2984595</v>
      </c>
      <c r="R471" s="19">
        <v>2098219</v>
      </c>
      <c r="S471" s="19"/>
      <c r="T471" s="17">
        <f t="shared" si="48"/>
        <v>1.3057883160072272</v>
      </c>
      <c r="U471" s="17">
        <f t="shared" si="45"/>
        <v>0.52623332960300584</v>
      </c>
      <c r="V471" s="17"/>
      <c r="W471" s="17">
        <v>13149032</v>
      </c>
      <c r="X471" s="17">
        <f t="shared" si="46"/>
        <v>0.70301632214756105</v>
      </c>
      <c r="Y471" s="19">
        <f t="shared" si="47"/>
        <v>0.33306570217859061</v>
      </c>
    </row>
    <row r="472" spans="1:25" x14ac:dyDescent="0.2">
      <c r="A472" s="22">
        <v>11665</v>
      </c>
      <c r="B472" s="12" t="s">
        <v>566</v>
      </c>
      <c r="C472" s="12" t="s">
        <v>73</v>
      </c>
      <c r="D472" s="12">
        <v>830075238</v>
      </c>
      <c r="E472" s="12" t="s">
        <v>74</v>
      </c>
      <c r="F472" s="12" t="s">
        <v>966</v>
      </c>
      <c r="G472" s="12" t="s">
        <v>76</v>
      </c>
      <c r="H472" s="12" t="s">
        <v>87</v>
      </c>
      <c r="I472" s="12" t="s">
        <v>967</v>
      </c>
      <c r="J472" s="12" t="s">
        <v>85</v>
      </c>
      <c r="K472" s="12" t="s">
        <v>85</v>
      </c>
      <c r="L472" s="12" t="s">
        <v>81</v>
      </c>
      <c r="M472" s="12">
        <v>5822738</v>
      </c>
      <c r="N472" s="12">
        <v>7718368</v>
      </c>
      <c r="O472" s="17">
        <v>3274137</v>
      </c>
      <c r="P472" s="17">
        <v>4098209</v>
      </c>
      <c r="Q472" s="17">
        <v>3620159</v>
      </c>
      <c r="R472" s="19">
        <v>519085</v>
      </c>
      <c r="S472" s="19">
        <v>181969</v>
      </c>
      <c r="T472" s="17">
        <f t="shared" si="48"/>
        <v>1.7784038969658265</v>
      </c>
      <c r="U472" s="17">
        <f t="shared" si="45"/>
        <v>0.53096833423853329</v>
      </c>
      <c r="V472" s="17">
        <f t="shared" si="44"/>
        <v>2.8526012672488172</v>
      </c>
      <c r="W472" s="17">
        <v>13149033</v>
      </c>
      <c r="X472" s="17">
        <f t="shared" si="46"/>
        <v>0.14338734845624185</v>
      </c>
      <c r="Y472" s="19">
        <f t="shared" si="47"/>
        <v>6.7253206895550977E-2</v>
      </c>
    </row>
    <row r="473" spans="1:25" x14ac:dyDescent="0.2">
      <c r="A473" s="22">
        <v>11729</v>
      </c>
      <c r="B473" s="12" t="s">
        <v>566</v>
      </c>
      <c r="C473" s="12" t="s">
        <v>73</v>
      </c>
      <c r="D473" s="12">
        <v>830077655</v>
      </c>
      <c r="E473" s="12" t="s">
        <v>74</v>
      </c>
      <c r="F473" s="12" t="s">
        <v>968</v>
      </c>
      <c r="G473" s="12" t="s">
        <v>76</v>
      </c>
      <c r="H473" s="12" t="s">
        <v>103</v>
      </c>
      <c r="I473" s="12" t="s">
        <v>969</v>
      </c>
      <c r="J473" s="12" t="s">
        <v>85</v>
      </c>
      <c r="K473" s="12" t="s">
        <v>85</v>
      </c>
      <c r="L473" s="12" t="s">
        <v>81</v>
      </c>
      <c r="M473" s="12">
        <v>57623222</v>
      </c>
      <c r="N473" s="12">
        <v>77110613</v>
      </c>
      <c r="O473" s="17">
        <v>15473522</v>
      </c>
      <c r="P473" s="17">
        <v>15536665</v>
      </c>
      <c r="Q473" s="17">
        <v>61573948</v>
      </c>
      <c r="R473" s="19">
        <v>9473354</v>
      </c>
      <c r="S473" s="19">
        <v>29880</v>
      </c>
      <c r="T473" s="17">
        <f t="shared" si="48"/>
        <v>3.7239887596372694</v>
      </c>
      <c r="U473" s="17">
        <f t="shared" si="45"/>
        <v>0.20148542976827327</v>
      </c>
      <c r="V473" s="17">
        <f t="shared" si="44"/>
        <v>317.0466532797858</v>
      </c>
      <c r="W473" s="17">
        <v>13149034</v>
      </c>
      <c r="X473" s="17">
        <f t="shared" si="46"/>
        <v>0.15385328223553246</v>
      </c>
      <c r="Y473" s="19">
        <f t="shared" si="47"/>
        <v>0.12285408754304676</v>
      </c>
    </row>
    <row r="474" spans="1:25" x14ac:dyDescent="0.2">
      <c r="A474" s="22">
        <v>11763</v>
      </c>
      <c r="B474" s="12" t="s">
        <v>566</v>
      </c>
      <c r="C474" s="12" t="s">
        <v>73</v>
      </c>
      <c r="D474" s="12">
        <v>830079375</v>
      </c>
      <c r="E474" s="12" t="s">
        <v>74</v>
      </c>
      <c r="F474" s="12" t="s">
        <v>970</v>
      </c>
      <c r="G474" s="12" t="s">
        <v>102</v>
      </c>
      <c r="H474" s="12" t="s">
        <v>87</v>
      </c>
      <c r="I474" s="12" t="s">
        <v>971</v>
      </c>
      <c r="J474" s="12" t="s">
        <v>85</v>
      </c>
      <c r="K474" s="12" t="s">
        <v>85</v>
      </c>
      <c r="L474" s="12" t="s">
        <v>81</v>
      </c>
      <c r="M474" s="12">
        <v>2187401</v>
      </c>
      <c r="N474" s="12">
        <v>2289041</v>
      </c>
      <c r="O474" s="17">
        <v>1399150</v>
      </c>
      <c r="P474" s="17">
        <v>1589150</v>
      </c>
      <c r="Q474" s="17">
        <v>699891</v>
      </c>
      <c r="R474" s="19">
        <v>509709</v>
      </c>
      <c r="S474" s="19">
        <v>0</v>
      </c>
      <c r="T474" s="17">
        <f t="shared" si="48"/>
        <v>1.563378479791302</v>
      </c>
      <c r="U474" s="17">
        <f t="shared" si="45"/>
        <v>0.69424269814302142</v>
      </c>
      <c r="V474" s="17"/>
      <c r="W474" s="17">
        <v>13149035</v>
      </c>
      <c r="X474" s="17">
        <f t="shared" si="46"/>
        <v>0.72826911619094969</v>
      </c>
      <c r="Y474" s="19">
        <f t="shared" si="47"/>
        <v>0.22267359999231118</v>
      </c>
    </row>
    <row r="475" spans="1:25" x14ac:dyDescent="0.2">
      <c r="A475" s="22">
        <v>11789</v>
      </c>
      <c r="B475" s="12" t="s">
        <v>566</v>
      </c>
      <c r="C475" s="12" t="s">
        <v>73</v>
      </c>
      <c r="D475" s="12">
        <v>830080396</v>
      </c>
      <c r="E475" s="12" t="s">
        <v>74</v>
      </c>
      <c r="F475" s="12" t="s">
        <v>972</v>
      </c>
      <c r="G475" s="12" t="s">
        <v>102</v>
      </c>
      <c r="H475" s="12" t="s">
        <v>77</v>
      </c>
      <c r="I475" s="12" t="s">
        <v>973</v>
      </c>
      <c r="J475" s="12" t="s">
        <v>85</v>
      </c>
      <c r="K475" s="12" t="s">
        <v>85</v>
      </c>
      <c r="L475" s="12" t="s">
        <v>81</v>
      </c>
      <c r="M475" s="12">
        <v>29650854</v>
      </c>
      <c r="N475" s="12">
        <v>31523042</v>
      </c>
      <c r="O475" s="17">
        <v>18864759</v>
      </c>
      <c r="P475" s="17">
        <v>18864759</v>
      </c>
      <c r="Q475" s="17">
        <v>12658283</v>
      </c>
      <c r="R475" s="19">
        <v>8616539</v>
      </c>
      <c r="S475" s="19">
        <v>1934367</v>
      </c>
      <c r="T475" s="17">
        <f t="shared" si="48"/>
        <v>1.5717589607161162</v>
      </c>
      <c r="U475" s="17">
        <f t="shared" si="45"/>
        <v>0.59844348143811754</v>
      </c>
      <c r="V475" s="17">
        <f t="shared" si="44"/>
        <v>4.4544489230843993</v>
      </c>
      <c r="W475" s="17">
        <v>13149036</v>
      </c>
      <c r="X475" s="17">
        <f t="shared" si="46"/>
        <v>0.68070361517434863</v>
      </c>
      <c r="Y475" s="19">
        <f t="shared" si="47"/>
        <v>0.27334097388189882</v>
      </c>
    </row>
    <row r="476" spans="1:25" x14ac:dyDescent="0.2">
      <c r="A476" s="22">
        <v>11801</v>
      </c>
      <c r="B476" s="12" t="s">
        <v>566</v>
      </c>
      <c r="C476" s="12" t="s">
        <v>73</v>
      </c>
      <c r="D476" s="12">
        <v>830080649</v>
      </c>
      <c r="E476" s="12" t="s">
        <v>74</v>
      </c>
      <c r="F476" s="12" t="s">
        <v>974</v>
      </c>
      <c r="G476" s="12" t="s">
        <v>102</v>
      </c>
      <c r="H476" s="12" t="s">
        <v>77</v>
      </c>
      <c r="I476" s="12" t="s">
        <v>975</v>
      </c>
      <c r="J476" s="12" t="s">
        <v>85</v>
      </c>
      <c r="K476" s="12" t="s">
        <v>85</v>
      </c>
      <c r="L476" s="12" t="s">
        <v>81</v>
      </c>
      <c r="M476" s="12">
        <v>69185835</v>
      </c>
      <c r="N476" s="12">
        <v>185503038</v>
      </c>
      <c r="O476" s="17">
        <v>24163406</v>
      </c>
      <c r="P476" s="17">
        <v>28487615</v>
      </c>
      <c r="Q476" s="17">
        <v>157015423</v>
      </c>
      <c r="R476" s="19">
        <v>4309675</v>
      </c>
      <c r="S476" s="19">
        <v>355075</v>
      </c>
      <c r="T476" s="17">
        <f t="shared" si="48"/>
        <v>2.8632484592610825</v>
      </c>
      <c r="U476" s="17">
        <f t="shared" si="45"/>
        <v>0.15356953345421762</v>
      </c>
      <c r="V476" s="17">
        <f t="shared" si="44"/>
        <v>12.137365345349574</v>
      </c>
      <c r="W476" s="17">
        <v>13149037</v>
      </c>
      <c r="X476" s="17">
        <f t="shared" si="46"/>
        <v>2.7447462915792673E-2</v>
      </c>
      <c r="Y476" s="19">
        <f t="shared" si="47"/>
        <v>2.3232368841312454E-2</v>
      </c>
    </row>
    <row r="477" spans="1:25" x14ac:dyDescent="0.2">
      <c r="A477" s="22">
        <v>11811</v>
      </c>
      <c r="B477" s="12" t="s">
        <v>566</v>
      </c>
      <c r="C477" s="12" t="s">
        <v>73</v>
      </c>
      <c r="D477" s="12">
        <v>830081109</v>
      </c>
      <c r="E477" s="12" t="s">
        <v>74</v>
      </c>
      <c r="F477" s="12" t="s">
        <v>976</v>
      </c>
      <c r="G477" s="12" t="s">
        <v>102</v>
      </c>
      <c r="H477" s="12" t="s">
        <v>87</v>
      </c>
      <c r="I477" s="12" t="s">
        <v>977</v>
      </c>
      <c r="J477" s="12" t="s">
        <v>85</v>
      </c>
      <c r="K477" s="12" t="s">
        <v>85</v>
      </c>
      <c r="L477" s="12" t="s">
        <v>81</v>
      </c>
      <c r="M477" s="12">
        <v>513109</v>
      </c>
      <c r="N477" s="12">
        <v>1024345</v>
      </c>
      <c r="O477" s="17">
        <v>707493</v>
      </c>
      <c r="P477" s="17">
        <v>707493</v>
      </c>
      <c r="Q477" s="17">
        <v>316852</v>
      </c>
      <c r="R477" s="19">
        <v>87768</v>
      </c>
      <c r="S477" s="19"/>
      <c r="T477" s="17">
        <f t="shared" si="48"/>
        <v>0.72524957844105875</v>
      </c>
      <c r="U477" s="17">
        <f t="shared" si="45"/>
        <v>0.69067843353557634</v>
      </c>
      <c r="V477" s="17"/>
      <c r="W477" s="17">
        <v>13149038</v>
      </c>
      <c r="X477" s="17">
        <f t="shared" si="46"/>
        <v>0.27699998737580955</v>
      </c>
      <c r="Y477" s="19">
        <f t="shared" si="47"/>
        <v>8.5682070005710972E-2</v>
      </c>
    </row>
    <row r="478" spans="1:25" x14ac:dyDescent="0.2">
      <c r="A478" s="22">
        <v>11941</v>
      </c>
      <c r="B478" s="12" t="s">
        <v>566</v>
      </c>
      <c r="C478" s="12" t="s">
        <v>73</v>
      </c>
      <c r="D478" s="12">
        <v>830085577</v>
      </c>
      <c r="E478" s="12" t="s">
        <v>74</v>
      </c>
      <c r="F478" s="12" t="s">
        <v>978</v>
      </c>
      <c r="G478" s="12" t="s">
        <v>76</v>
      </c>
      <c r="H478" s="12" t="s">
        <v>87</v>
      </c>
      <c r="I478" s="12" t="s">
        <v>979</v>
      </c>
      <c r="J478" s="12" t="s">
        <v>97</v>
      </c>
      <c r="K478" s="12" t="s">
        <v>168</v>
      </c>
      <c r="L478" s="12" t="s">
        <v>81</v>
      </c>
      <c r="M478" s="12">
        <v>75550856</v>
      </c>
      <c r="N478" s="12">
        <v>158379151</v>
      </c>
      <c r="O478" s="17">
        <v>8529160</v>
      </c>
      <c r="P478" s="17">
        <v>140454800</v>
      </c>
      <c r="Q478" s="17">
        <v>17924351</v>
      </c>
      <c r="R478" s="19">
        <v>10721073</v>
      </c>
      <c r="S478" s="19">
        <v>5714902</v>
      </c>
      <c r="T478" s="17">
        <f t="shared" si="48"/>
        <v>8.8579480277072999</v>
      </c>
      <c r="U478" s="17">
        <f t="shared" si="45"/>
        <v>0.88682632223479974</v>
      </c>
      <c r="V478" s="17">
        <f t="shared" si="44"/>
        <v>1.8759854499692208</v>
      </c>
      <c r="W478" s="17">
        <v>13149039</v>
      </c>
      <c r="X478" s="17">
        <f t="shared" si="46"/>
        <v>0.59812893643959553</v>
      </c>
      <c r="Y478" s="19">
        <f t="shared" si="47"/>
        <v>6.7692451514656748E-2</v>
      </c>
    </row>
    <row r="479" spans="1:25" x14ac:dyDescent="0.2">
      <c r="A479" s="22">
        <v>11959</v>
      </c>
      <c r="B479" s="12" t="s">
        <v>566</v>
      </c>
      <c r="C479" s="12" t="s">
        <v>73</v>
      </c>
      <c r="D479" s="12">
        <v>830086418</v>
      </c>
      <c r="E479" s="12" t="s">
        <v>74</v>
      </c>
      <c r="F479" s="12" t="s">
        <v>980</v>
      </c>
      <c r="G479" s="12" t="s">
        <v>76</v>
      </c>
      <c r="H479" s="12" t="s">
        <v>77</v>
      </c>
      <c r="I479" s="12" t="s">
        <v>981</v>
      </c>
      <c r="J479" s="12" t="s">
        <v>85</v>
      </c>
      <c r="K479" s="12" t="s">
        <v>85</v>
      </c>
      <c r="L479" s="12" t="s">
        <v>81</v>
      </c>
      <c r="M479" s="12">
        <v>4803256</v>
      </c>
      <c r="N479" s="12">
        <v>8641983</v>
      </c>
      <c r="O479" s="17">
        <v>904376</v>
      </c>
      <c r="P479" s="17">
        <v>2205216</v>
      </c>
      <c r="Q479" s="17">
        <v>6436767</v>
      </c>
      <c r="R479" s="19">
        <v>1435873</v>
      </c>
      <c r="S479" s="19">
        <v>564133</v>
      </c>
      <c r="T479" s="17">
        <f t="shared" si="48"/>
        <v>5.3111272302670569</v>
      </c>
      <c r="U479" s="17">
        <f t="shared" si="45"/>
        <v>0.25517476718017151</v>
      </c>
      <c r="V479" s="17">
        <f t="shared" si="44"/>
        <v>2.545273898176494</v>
      </c>
      <c r="W479" s="17">
        <v>13149040</v>
      </c>
      <c r="X479" s="17">
        <f t="shared" si="46"/>
        <v>0.22307363308319222</v>
      </c>
      <c r="Y479" s="19">
        <f t="shared" si="47"/>
        <v>0.16615087069715365</v>
      </c>
    </row>
    <row r="480" spans="1:25" x14ac:dyDescent="0.2">
      <c r="A480" s="22">
        <v>11997</v>
      </c>
      <c r="B480" s="12" t="s">
        <v>566</v>
      </c>
      <c r="C480" s="12" t="s">
        <v>73</v>
      </c>
      <c r="D480" s="12">
        <v>830087721</v>
      </c>
      <c r="E480" s="12" t="s">
        <v>74</v>
      </c>
      <c r="F480" s="12" t="s">
        <v>982</v>
      </c>
      <c r="G480" s="12" t="s">
        <v>76</v>
      </c>
      <c r="H480" s="12" t="s">
        <v>87</v>
      </c>
      <c r="I480" s="12" t="s">
        <v>983</v>
      </c>
      <c r="J480" s="12" t="s">
        <v>85</v>
      </c>
      <c r="K480" s="12" t="s">
        <v>85</v>
      </c>
      <c r="L480" s="12" t="s">
        <v>81</v>
      </c>
      <c r="M480" s="12">
        <v>23728749</v>
      </c>
      <c r="N480" s="12">
        <v>41237037</v>
      </c>
      <c r="O480" s="17">
        <v>16037690</v>
      </c>
      <c r="P480" s="17">
        <v>20613702</v>
      </c>
      <c r="Q480" s="17">
        <v>20623335</v>
      </c>
      <c r="R480" s="19">
        <v>1112843</v>
      </c>
      <c r="S480" s="19">
        <v>1552803</v>
      </c>
      <c r="T480" s="17">
        <f t="shared" si="48"/>
        <v>1.4795615203935231</v>
      </c>
      <c r="U480" s="17">
        <f t="shared" si="45"/>
        <v>0.49988319965859818</v>
      </c>
      <c r="V480" s="17">
        <f t="shared" si="44"/>
        <v>0.71666721406385747</v>
      </c>
      <c r="W480" s="17">
        <v>13149041</v>
      </c>
      <c r="X480" s="17">
        <f t="shared" si="46"/>
        <v>5.3960380316762542E-2</v>
      </c>
      <c r="Y480" s="19">
        <f t="shared" si="47"/>
        <v>2.698649274922444E-2</v>
      </c>
    </row>
    <row r="481" spans="1:25" x14ac:dyDescent="0.2">
      <c r="A481" s="22">
        <v>12035</v>
      </c>
      <c r="B481" s="12" t="s">
        <v>566</v>
      </c>
      <c r="C481" s="12" t="s">
        <v>73</v>
      </c>
      <c r="D481" s="12">
        <v>830089147</v>
      </c>
      <c r="E481" s="12" t="s">
        <v>74</v>
      </c>
      <c r="F481" s="12" t="s">
        <v>984</v>
      </c>
      <c r="G481" s="12" t="s">
        <v>102</v>
      </c>
      <c r="H481" s="12" t="s">
        <v>87</v>
      </c>
      <c r="I481" s="12" t="s">
        <v>985</v>
      </c>
      <c r="J481" s="12" t="s">
        <v>85</v>
      </c>
      <c r="K481" s="12" t="s">
        <v>85</v>
      </c>
      <c r="L481" s="12" t="s">
        <v>81</v>
      </c>
      <c r="M481" s="12">
        <v>119349756</v>
      </c>
      <c r="N481" s="12">
        <v>144731452</v>
      </c>
      <c r="O481" s="17">
        <v>20710429</v>
      </c>
      <c r="P481" s="17">
        <v>26402103</v>
      </c>
      <c r="Q481" s="17">
        <v>118329349</v>
      </c>
      <c r="R481" s="19">
        <v>10480919</v>
      </c>
      <c r="S481" s="19"/>
      <c r="T481" s="17">
        <f t="shared" si="48"/>
        <v>5.762785309758673</v>
      </c>
      <c r="U481" s="17">
        <f t="shared" si="45"/>
        <v>0.18242132332093233</v>
      </c>
      <c r="V481" s="17"/>
      <c r="W481" s="17">
        <v>13149042</v>
      </c>
      <c r="X481" s="17">
        <f t="shared" si="46"/>
        <v>8.8574128807215866E-2</v>
      </c>
      <c r="Y481" s="19">
        <f t="shared" si="47"/>
        <v>7.2416319018204833E-2</v>
      </c>
    </row>
    <row r="482" spans="1:25" x14ac:dyDescent="0.2">
      <c r="A482" s="22">
        <v>12081</v>
      </c>
      <c r="B482" s="12" t="s">
        <v>566</v>
      </c>
      <c r="C482" s="12" t="s">
        <v>73</v>
      </c>
      <c r="D482" s="12">
        <v>830090930</v>
      </c>
      <c r="E482" s="12" t="s">
        <v>74</v>
      </c>
      <c r="F482" s="12" t="s">
        <v>986</v>
      </c>
      <c r="G482" s="12" t="s">
        <v>102</v>
      </c>
      <c r="H482" s="12" t="s">
        <v>87</v>
      </c>
      <c r="I482" s="12" t="s">
        <v>987</v>
      </c>
      <c r="J482" s="12" t="s">
        <v>85</v>
      </c>
      <c r="K482" s="12" t="s">
        <v>85</v>
      </c>
      <c r="L482" s="12" t="s">
        <v>81</v>
      </c>
      <c r="M482" s="12">
        <v>2538311</v>
      </c>
      <c r="N482" s="12">
        <v>3912669</v>
      </c>
      <c r="O482" s="17">
        <v>1340040</v>
      </c>
      <c r="P482" s="17">
        <v>1340040</v>
      </c>
      <c r="Q482" s="17">
        <v>2572629</v>
      </c>
      <c r="R482" s="19">
        <v>814528</v>
      </c>
      <c r="S482" s="19">
        <v>44070</v>
      </c>
      <c r="T482" s="17">
        <f t="shared" si="48"/>
        <v>1.8942053968538253</v>
      </c>
      <c r="U482" s="17">
        <f t="shared" si="45"/>
        <v>0.34248744271493448</v>
      </c>
      <c r="V482" s="17">
        <f t="shared" si="44"/>
        <v>18.482595870206488</v>
      </c>
      <c r="W482" s="17">
        <v>13149043</v>
      </c>
      <c r="X482" s="17">
        <f t="shared" si="46"/>
        <v>0.31661308334781268</v>
      </c>
      <c r="Y482" s="19">
        <f t="shared" si="47"/>
        <v>0.2081770781019299</v>
      </c>
    </row>
    <row r="483" spans="1:25" x14ac:dyDescent="0.2">
      <c r="A483" s="22">
        <v>12085</v>
      </c>
      <c r="B483" s="12" t="s">
        <v>566</v>
      </c>
      <c r="C483" s="12" t="s">
        <v>73</v>
      </c>
      <c r="D483" s="12">
        <v>830090988</v>
      </c>
      <c r="E483" s="12" t="s">
        <v>74</v>
      </c>
      <c r="F483" s="12" t="s">
        <v>988</v>
      </c>
      <c r="G483" s="12" t="s">
        <v>76</v>
      </c>
      <c r="H483" s="12" t="s">
        <v>87</v>
      </c>
      <c r="I483" s="12" t="s">
        <v>989</v>
      </c>
      <c r="J483" s="12" t="s">
        <v>85</v>
      </c>
      <c r="K483" s="12" t="s">
        <v>85</v>
      </c>
      <c r="L483" s="12" t="s">
        <v>81</v>
      </c>
      <c r="M483" s="12">
        <v>17153143</v>
      </c>
      <c r="N483" s="12">
        <v>17153143</v>
      </c>
      <c r="O483" s="17">
        <v>14082735</v>
      </c>
      <c r="P483" s="17">
        <v>14090923</v>
      </c>
      <c r="Q483" s="17">
        <v>3062220</v>
      </c>
      <c r="R483" s="19">
        <v>343652</v>
      </c>
      <c r="S483" s="19"/>
      <c r="T483" s="17">
        <f t="shared" si="48"/>
        <v>1.2180263989913891</v>
      </c>
      <c r="U483" s="17">
        <f t="shared" si="45"/>
        <v>0.82147761491873528</v>
      </c>
      <c r="V483" s="17"/>
      <c r="W483" s="17">
        <v>13149044</v>
      </c>
      <c r="X483" s="17">
        <f t="shared" si="46"/>
        <v>0.11222315836223394</v>
      </c>
      <c r="Y483" s="19">
        <f t="shared" si="47"/>
        <v>2.0034345892178475E-2</v>
      </c>
    </row>
    <row r="484" spans="1:25" x14ac:dyDescent="0.2">
      <c r="A484" s="22">
        <v>12269</v>
      </c>
      <c r="B484" s="12" t="s">
        <v>566</v>
      </c>
      <c r="C484" s="12" t="s">
        <v>73</v>
      </c>
      <c r="D484" s="12">
        <v>830097270</v>
      </c>
      <c r="E484" s="12" t="s">
        <v>74</v>
      </c>
      <c r="F484" s="12" t="s">
        <v>990</v>
      </c>
      <c r="G484" s="12" t="s">
        <v>102</v>
      </c>
      <c r="H484" s="12" t="s">
        <v>87</v>
      </c>
      <c r="I484" s="12" t="s">
        <v>991</v>
      </c>
      <c r="J484" s="12" t="s">
        <v>85</v>
      </c>
      <c r="K484" s="12" t="s">
        <v>85</v>
      </c>
      <c r="L484" s="12" t="s">
        <v>81</v>
      </c>
      <c r="M484" s="12">
        <v>10758523</v>
      </c>
      <c r="N484" s="12">
        <v>21732875</v>
      </c>
      <c r="O484" s="17">
        <v>4918699</v>
      </c>
      <c r="P484" s="17">
        <v>8344215</v>
      </c>
      <c r="Q484" s="17">
        <v>13388660</v>
      </c>
      <c r="R484" s="19">
        <v>1841314</v>
      </c>
      <c r="S484" s="19">
        <v>907224</v>
      </c>
      <c r="T484" s="17">
        <f t="shared" si="48"/>
        <v>2.1872700484416714</v>
      </c>
      <c r="U484" s="17">
        <f t="shared" si="45"/>
        <v>0.38394436999246534</v>
      </c>
      <c r="V484" s="17">
        <f t="shared" si="44"/>
        <v>2.0296134141072106</v>
      </c>
      <c r="W484" s="17">
        <v>13149045</v>
      </c>
      <c r="X484" s="17">
        <f t="shared" si="46"/>
        <v>0.13752787806994876</v>
      </c>
      <c r="Y484" s="19">
        <f t="shared" si="47"/>
        <v>8.472482356798168E-2</v>
      </c>
    </row>
    <row r="485" spans="1:25" x14ac:dyDescent="0.2">
      <c r="A485" s="22">
        <v>12287</v>
      </c>
      <c r="B485" s="12" t="s">
        <v>566</v>
      </c>
      <c r="C485" s="12" t="s">
        <v>73</v>
      </c>
      <c r="D485" s="12">
        <v>830097607</v>
      </c>
      <c r="E485" s="12" t="s">
        <v>74</v>
      </c>
      <c r="F485" s="12" t="s">
        <v>992</v>
      </c>
      <c r="G485" s="12" t="s">
        <v>76</v>
      </c>
      <c r="H485" s="12" t="s">
        <v>87</v>
      </c>
      <c r="I485" s="12" t="s">
        <v>993</v>
      </c>
      <c r="J485" s="12" t="s">
        <v>85</v>
      </c>
      <c r="K485" s="12" t="s">
        <v>85</v>
      </c>
      <c r="L485" s="12" t="s">
        <v>81</v>
      </c>
      <c r="M485" s="12">
        <v>1317500</v>
      </c>
      <c r="N485" s="12">
        <v>2280874</v>
      </c>
      <c r="O485" s="17">
        <v>370987</v>
      </c>
      <c r="P485" s="17">
        <v>463382</v>
      </c>
      <c r="Q485" s="17">
        <v>1817492</v>
      </c>
      <c r="R485" s="19">
        <v>74325</v>
      </c>
      <c r="S485" s="19"/>
      <c r="T485" s="17">
        <f t="shared" si="48"/>
        <v>3.5513373783987041</v>
      </c>
      <c r="U485" s="17">
        <f t="shared" si="45"/>
        <v>0.20315984135905799</v>
      </c>
      <c r="V485" s="17"/>
      <c r="W485" s="17">
        <v>13149046</v>
      </c>
      <c r="X485" s="17">
        <f t="shared" si="46"/>
        <v>4.0894265284248846E-2</v>
      </c>
      <c r="Y485" s="19">
        <f t="shared" si="47"/>
        <v>3.2586192836605618E-2</v>
      </c>
    </row>
    <row r="486" spans="1:25" x14ac:dyDescent="0.2">
      <c r="A486" s="22">
        <v>12323</v>
      </c>
      <c r="B486" s="12" t="s">
        <v>566</v>
      </c>
      <c r="C486" s="12" t="s">
        <v>73</v>
      </c>
      <c r="D486" s="12">
        <v>830098240</v>
      </c>
      <c r="E486" s="12" t="s">
        <v>74</v>
      </c>
      <c r="F486" s="12" t="s">
        <v>994</v>
      </c>
      <c r="G486" s="12" t="s">
        <v>102</v>
      </c>
      <c r="H486" s="12" t="s">
        <v>87</v>
      </c>
      <c r="I486" s="12" t="s">
        <v>995</v>
      </c>
      <c r="J486" s="12" t="s">
        <v>133</v>
      </c>
      <c r="K486" s="12" t="s">
        <v>438</v>
      </c>
      <c r="L486" s="12" t="s">
        <v>81</v>
      </c>
      <c r="M486" s="12">
        <v>13902288</v>
      </c>
      <c r="N486" s="12">
        <v>15606770</v>
      </c>
      <c r="O486" s="17">
        <v>12270723</v>
      </c>
      <c r="P486" s="17">
        <v>12828511</v>
      </c>
      <c r="Q486" s="17">
        <v>2778259</v>
      </c>
      <c r="R486" s="19">
        <v>2931936</v>
      </c>
      <c r="S486" s="19">
        <v>1701492</v>
      </c>
      <c r="T486" s="17">
        <f t="shared" si="48"/>
        <v>1.1329640478397238</v>
      </c>
      <c r="U486" s="17">
        <f t="shared" si="45"/>
        <v>0.82198372885613102</v>
      </c>
      <c r="V486" s="17">
        <f t="shared" si="44"/>
        <v>1.7231559125755513</v>
      </c>
      <c r="W486" s="17">
        <v>13149047</v>
      </c>
      <c r="X486" s="17">
        <f t="shared" si="46"/>
        <v>1.0553141373788404</v>
      </c>
      <c r="Y486" s="19">
        <f t="shared" si="47"/>
        <v>0.18786308762158987</v>
      </c>
    </row>
    <row r="487" spans="1:25" x14ac:dyDescent="0.2">
      <c r="A487" s="22">
        <v>12357</v>
      </c>
      <c r="B487" s="12" t="s">
        <v>566</v>
      </c>
      <c r="C487" s="12" t="s">
        <v>73</v>
      </c>
      <c r="D487" s="12">
        <v>830099510</v>
      </c>
      <c r="E487" s="12" t="s">
        <v>74</v>
      </c>
      <c r="F487" s="12" t="s">
        <v>996</v>
      </c>
      <c r="G487" s="12" t="s">
        <v>76</v>
      </c>
      <c r="H487" s="12" t="s">
        <v>87</v>
      </c>
      <c r="I487" s="12" t="s">
        <v>997</v>
      </c>
      <c r="J487" s="12" t="s">
        <v>97</v>
      </c>
      <c r="K487" s="12" t="s">
        <v>359</v>
      </c>
      <c r="L487" s="12" t="s">
        <v>81</v>
      </c>
      <c r="M487" s="12">
        <v>2659923</v>
      </c>
      <c r="N487" s="12">
        <v>2659923</v>
      </c>
      <c r="O487" s="17">
        <v>873008</v>
      </c>
      <c r="P487" s="17">
        <v>873008</v>
      </c>
      <c r="Q487" s="17">
        <v>1786915</v>
      </c>
      <c r="R487" s="19">
        <v>-1803149</v>
      </c>
      <c r="S487" s="19"/>
      <c r="T487" s="17">
        <f t="shared" si="48"/>
        <v>3.0468483679416454</v>
      </c>
      <c r="U487" s="17">
        <f t="shared" si="45"/>
        <v>0.32820799699840936</v>
      </c>
      <c r="V487" s="17"/>
      <c r="W487" s="17">
        <v>13149048</v>
      </c>
      <c r="X487" s="17">
        <f t="shared" si="46"/>
        <v>-1.0090849312921992</v>
      </c>
      <c r="Y487" s="19">
        <f t="shared" si="47"/>
        <v>-0.67789518719150887</v>
      </c>
    </row>
    <row r="488" spans="1:25" x14ac:dyDescent="0.2">
      <c r="A488" s="22">
        <v>12363</v>
      </c>
      <c r="B488" s="12" t="s">
        <v>566</v>
      </c>
      <c r="C488" s="12" t="s">
        <v>73</v>
      </c>
      <c r="D488" s="12">
        <v>830099732</v>
      </c>
      <c r="E488" s="12" t="s">
        <v>74</v>
      </c>
      <c r="F488" s="12" t="s">
        <v>998</v>
      </c>
      <c r="G488" s="12" t="s">
        <v>102</v>
      </c>
      <c r="H488" s="12" t="s">
        <v>87</v>
      </c>
      <c r="I488" s="12" t="s">
        <v>999</v>
      </c>
      <c r="J488" s="12" t="s">
        <v>97</v>
      </c>
      <c r="K488" s="12" t="s">
        <v>359</v>
      </c>
      <c r="L488" s="12" t="s">
        <v>81</v>
      </c>
      <c r="M488" s="12">
        <v>18374347</v>
      </c>
      <c r="N488" s="12">
        <v>19550630</v>
      </c>
      <c r="O488" s="17">
        <v>6286942</v>
      </c>
      <c r="P488" s="17">
        <v>7802285</v>
      </c>
      <c r="Q488" s="17">
        <v>11748345</v>
      </c>
      <c r="R488" s="19">
        <v>1887818</v>
      </c>
      <c r="S488" s="19"/>
      <c r="T488" s="17">
        <f t="shared" si="48"/>
        <v>2.9226207272152345</v>
      </c>
      <c r="U488" s="17">
        <f t="shared" si="45"/>
        <v>0.39908100148179371</v>
      </c>
      <c r="V488" s="17"/>
      <c r="W488" s="17">
        <v>13149049</v>
      </c>
      <c r="X488" s="17">
        <f t="shared" si="46"/>
        <v>0.16068799477713669</v>
      </c>
      <c r="Y488" s="19">
        <f t="shared" si="47"/>
        <v>9.6560468895375756E-2</v>
      </c>
    </row>
    <row r="489" spans="1:25" x14ac:dyDescent="0.2">
      <c r="A489" s="22">
        <v>12373</v>
      </c>
      <c r="B489" s="12" t="s">
        <v>566</v>
      </c>
      <c r="C489" s="12" t="s">
        <v>73</v>
      </c>
      <c r="D489" s="12">
        <v>830100116</v>
      </c>
      <c r="E489" s="12" t="s">
        <v>74</v>
      </c>
      <c r="F489" s="12" t="s">
        <v>1000</v>
      </c>
      <c r="G489" s="12" t="s">
        <v>76</v>
      </c>
      <c r="H489" s="12" t="s">
        <v>77</v>
      </c>
      <c r="I489" s="12" t="s">
        <v>1001</v>
      </c>
      <c r="J489" s="12" t="s">
        <v>85</v>
      </c>
      <c r="K489" s="12" t="s">
        <v>85</v>
      </c>
      <c r="L489" s="12" t="s">
        <v>81</v>
      </c>
      <c r="M489" s="12">
        <v>2582002</v>
      </c>
      <c r="N489" s="12">
        <v>2655006</v>
      </c>
      <c r="O489" s="17">
        <v>898103</v>
      </c>
      <c r="P489" s="17">
        <v>1113103</v>
      </c>
      <c r="Q489" s="17">
        <v>1541903</v>
      </c>
      <c r="R489" s="19">
        <v>275459</v>
      </c>
      <c r="S489" s="19">
        <v>52544</v>
      </c>
      <c r="T489" s="17">
        <f t="shared" si="48"/>
        <v>2.8749508686642846</v>
      </c>
      <c r="U489" s="17">
        <f t="shared" si="45"/>
        <v>0.41924688682436123</v>
      </c>
      <c r="V489" s="17">
        <f t="shared" si="44"/>
        <v>5.2424444275274054</v>
      </c>
      <c r="W489" s="17">
        <v>13149050</v>
      </c>
      <c r="X489" s="17">
        <f t="shared" si="46"/>
        <v>0.17864872174189947</v>
      </c>
      <c r="Y489" s="19">
        <f t="shared" si="47"/>
        <v>0.10375080131645653</v>
      </c>
    </row>
    <row r="490" spans="1:25" x14ac:dyDescent="0.2">
      <c r="A490" s="22">
        <v>12409</v>
      </c>
      <c r="B490" s="12" t="s">
        <v>566</v>
      </c>
      <c r="C490" s="12" t="s">
        <v>73</v>
      </c>
      <c r="D490" s="12">
        <v>830101528</v>
      </c>
      <c r="E490" s="12" t="s">
        <v>74</v>
      </c>
      <c r="F490" s="12" t="s">
        <v>1002</v>
      </c>
      <c r="G490" s="12" t="s">
        <v>76</v>
      </c>
      <c r="H490" s="12" t="s">
        <v>87</v>
      </c>
      <c r="I490" s="12" t="s">
        <v>1003</v>
      </c>
      <c r="J490" s="12" t="s">
        <v>85</v>
      </c>
      <c r="K490" s="12" t="s">
        <v>85</v>
      </c>
      <c r="L490" s="12" t="s">
        <v>81</v>
      </c>
      <c r="M490" s="12">
        <v>12059142</v>
      </c>
      <c r="N490" s="12">
        <v>14257532</v>
      </c>
      <c r="O490" s="17">
        <v>8116781</v>
      </c>
      <c r="P490" s="17">
        <v>8618256</v>
      </c>
      <c r="Q490" s="17">
        <v>5639276</v>
      </c>
      <c r="R490" s="19">
        <v>629717</v>
      </c>
      <c r="S490" s="19">
        <v>104820</v>
      </c>
      <c r="T490" s="17">
        <f t="shared" si="48"/>
        <v>1.4857049857572848</v>
      </c>
      <c r="U490" s="17">
        <f t="shared" si="45"/>
        <v>0.60447039501647271</v>
      </c>
      <c r="V490" s="17">
        <f t="shared" si="44"/>
        <v>6.0076035107803856</v>
      </c>
      <c r="W490" s="17">
        <v>13149051</v>
      </c>
      <c r="X490" s="17">
        <f t="shared" si="46"/>
        <v>0.11166628482095929</v>
      </c>
      <c r="Y490" s="19">
        <f t="shared" si="47"/>
        <v>4.4167321525212078E-2</v>
      </c>
    </row>
    <row r="491" spans="1:25" x14ac:dyDescent="0.2">
      <c r="A491" s="22">
        <v>12443</v>
      </c>
      <c r="B491" s="12" t="s">
        <v>566</v>
      </c>
      <c r="C491" s="12" t="s">
        <v>73</v>
      </c>
      <c r="D491" s="12">
        <v>830103572</v>
      </c>
      <c r="E491" s="12" t="s">
        <v>74</v>
      </c>
      <c r="F491" s="12" t="s">
        <v>1004</v>
      </c>
      <c r="G491" s="12" t="s">
        <v>76</v>
      </c>
      <c r="H491" s="12" t="s">
        <v>77</v>
      </c>
      <c r="I491" s="12" t="s">
        <v>1005</v>
      </c>
      <c r="J491" s="12" t="s">
        <v>85</v>
      </c>
      <c r="K491" s="12" t="s">
        <v>85</v>
      </c>
      <c r="L491" s="12" t="s">
        <v>81</v>
      </c>
      <c r="M491" s="12">
        <v>3352233</v>
      </c>
      <c r="N491" s="12">
        <v>3849865</v>
      </c>
      <c r="O491" s="17">
        <v>1730949</v>
      </c>
      <c r="P491" s="17">
        <v>1858031</v>
      </c>
      <c r="Q491" s="17">
        <v>1991834</v>
      </c>
      <c r="R491" s="19">
        <v>405595</v>
      </c>
      <c r="S491" s="19">
        <v>0</v>
      </c>
      <c r="T491" s="17">
        <f t="shared" si="48"/>
        <v>1.9366445805162371</v>
      </c>
      <c r="U491" s="17">
        <f t="shared" si="45"/>
        <v>0.48262237766778837</v>
      </c>
      <c r="V491" s="17"/>
      <c r="W491" s="17">
        <v>13149052</v>
      </c>
      <c r="X491" s="17">
        <f t="shared" si="46"/>
        <v>0.20362891686757029</v>
      </c>
      <c r="Y491" s="19">
        <f t="shared" si="47"/>
        <v>0.10535304484702711</v>
      </c>
    </row>
    <row r="492" spans="1:25" x14ac:dyDescent="0.2">
      <c r="A492" s="22">
        <v>12567</v>
      </c>
      <c r="B492" s="12" t="s">
        <v>566</v>
      </c>
      <c r="C492" s="12" t="s">
        <v>73</v>
      </c>
      <c r="D492" s="12">
        <v>830107817</v>
      </c>
      <c r="E492" s="12" t="s">
        <v>74</v>
      </c>
      <c r="F492" s="12" t="s">
        <v>1006</v>
      </c>
      <c r="G492" s="12" t="s">
        <v>102</v>
      </c>
      <c r="H492" s="12" t="s">
        <v>77</v>
      </c>
      <c r="I492" s="12" t="s">
        <v>1007</v>
      </c>
      <c r="J492" s="12" t="s">
        <v>85</v>
      </c>
      <c r="K492" s="12" t="s">
        <v>85</v>
      </c>
      <c r="L492" s="12" t="s">
        <v>81</v>
      </c>
      <c r="M492" s="12">
        <v>3028592</v>
      </c>
      <c r="N492" s="12">
        <v>3142876</v>
      </c>
      <c r="O492" s="17">
        <v>1152663</v>
      </c>
      <c r="P492" s="17">
        <v>1152663</v>
      </c>
      <c r="Q492" s="17">
        <v>1990213</v>
      </c>
      <c r="R492" s="19">
        <v>-99045</v>
      </c>
      <c r="S492" s="19">
        <v>235138</v>
      </c>
      <c r="T492" s="17">
        <f t="shared" si="48"/>
        <v>2.6274739451166558</v>
      </c>
      <c r="U492" s="17">
        <f t="shared" si="45"/>
        <v>0.36675420856565771</v>
      </c>
      <c r="V492" s="17">
        <f t="shared" si="44"/>
        <v>-0.42122072995432469</v>
      </c>
      <c r="W492" s="17">
        <v>13149053</v>
      </c>
      <c r="X492" s="17">
        <f t="shared" si="46"/>
        <v>-4.9766030068138435E-2</v>
      </c>
      <c r="Y492" s="19">
        <f t="shared" si="47"/>
        <v>-3.1514129097043597E-2</v>
      </c>
    </row>
    <row r="493" spans="1:25" x14ac:dyDescent="0.2">
      <c r="A493" s="22">
        <v>12569</v>
      </c>
      <c r="B493" s="12" t="s">
        <v>566</v>
      </c>
      <c r="C493" s="12" t="s">
        <v>73</v>
      </c>
      <c r="D493" s="12">
        <v>830107855</v>
      </c>
      <c r="E493" s="12" t="s">
        <v>74</v>
      </c>
      <c r="F493" s="12" t="s">
        <v>1008</v>
      </c>
      <c r="G493" s="12" t="s">
        <v>92</v>
      </c>
      <c r="H493" s="12" t="s">
        <v>87</v>
      </c>
      <c r="I493" s="12" t="s">
        <v>1009</v>
      </c>
      <c r="J493" s="12" t="s">
        <v>85</v>
      </c>
      <c r="K493" s="12" t="s">
        <v>85</v>
      </c>
      <c r="L493" s="12" t="s">
        <v>81</v>
      </c>
      <c r="M493" s="12">
        <v>31023897</v>
      </c>
      <c r="N493" s="12">
        <v>40093247</v>
      </c>
      <c r="O493" s="17">
        <v>11452719</v>
      </c>
      <c r="P493" s="17">
        <v>16492687</v>
      </c>
      <c r="Q493" s="17">
        <v>23600560</v>
      </c>
      <c r="R493" s="19">
        <v>857371</v>
      </c>
      <c r="S493" s="19"/>
      <c r="T493" s="17">
        <f t="shared" si="48"/>
        <v>2.7088673877356109</v>
      </c>
      <c r="U493" s="17">
        <f t="shared" si="45"/>
        <v>0.41135822698520774</v>
      </c>
      <c r="V493" s="17"/>
      <c r="W493" s="17">
        <v>13149054</v>
      </c>
      <c r="X493" s="17">
        <f t="shared" si="46"/>
        <v>3.6328417630768085E-2</v>
      </c>
      <c r="Y493" s="19">
        <f t="shared" si="47"/>
        <v>2.1384424164997164E-2</v>
      </c>
    </row>
    <row r="494" spans="1:25" x14ac:dyDescent="0.2">
      <c r="A494" s="22">
        <v>12599</v>
      </c>
      <c r="B494" s="12" t="s">
        <v>566</v>
      </c>
      <c r="C494" s="12" t="s">
        <v>73</v>
      </c>
      <c r="D494" s="12">
        <v>830109237</v>
      </c>
      <c r="E494" s="12" t="s">
        <v>74</v>
      </c>
      <c r="F494" s="12" t="s">
        <v>1010</v>
      </c>
      <c r="G494" s="12" t="s">
        <v>76</v>
      </c>
      <c r="H494" s="12" t="s">
        <v>87</v>
      </c>
      <c r="I494" s="12" t="s">
        <v>1011</v>
      </c>
      <c r="J494" s="12" t="s">
        <v>85</v>
      </c>
      <c r="K494" s="12" t="s">
        <v>85</v>
      </c>
      <c r="L494" s="12" t="s">
        <v>81</v>
      </c>
      <c r="M494" s="12">
        <v>3663787</v>
      </c>
      <c r="N494" s="12">
        <v>4859586</v>
      </c>
      <c r="O494" s="17">
        <v>3213114</v>
      </c>
      <c r="P494" s="17">
        <v>3213114</v>
      </c>
      <c r="Q494" s="17">
        <v>1646472</v>
      </c>
      <c r="R494" s="19">
        <v>351154</v>
      </c>
      <c r="S494" s="19"/>
      <c r="T494" s="17">
        <f t="shared" si="48"/>
        <v>1.1402605074080783</v>
      </c>
      <c r="U494" s="17">
        <f t="shared" si="45"/>
        <v>0.66119089156977573</v>
      </c>
      <c r="V494" s="17"/>
      <c r="W494" s="17">
        <v>13149055</v>
      </c>
      <c r="X494" s="17">
        <f t="shared" si="46"/>
        <v>0.21327663027370036</v>
      </c>
      <c r="Y494" s="19">
        <f t="shared" si="47"/>
        <v>7.2260064952035005E-2</v>
      </c>
    </row>
    <row r="495" spans="1:25" x14ac:dyDescent="0.2">
      <c r="A495" s="22">
        <v>12609</v>
      </c>
      <c r="B495" s="12" t="s">
        <v>566</v>
      </c>
      <c r="C495" s="12" t="s">
        <v>73</v>
      </c>
      <c r="D495" s="12">
        <v>830109536</v>
      </c>
      <c r="E495" s="12" t="s">
        <v>74</v>
      </c>
      <c r="F495" s="12" t="s">
        <v>1012</v>
      </c>
      <c r="G495" s="12" t="s">
        <v>76</v>
      </c>
      <c r="H495" s="12" t="s">
        <v>87</v>
      </c>
      <c r="I495" s="12" t="s">
        <v>1013</v>
      </c>
      <c r="J495" s="12" t="s">
        <v>85</v>
      </c>
      <c r="K495" s="12" t="s">
        <v>85</v>
      </c>
      <c r="L495" s="12" t="s">
        <v>81</v>
      </c>
      <c r="M495" s="12">
        <v>21924814</v>
      </c>
      <c r="N495" s="12">
        <v>33597802</v>
      </c>
      <c r="O495" s="17">
        <v>1217690</v>
      </c>
      <c r="P495" s="17">
        <v>12113024</v>
      </c>
      <c r="Q495" s="17">
        <v>21484778</v>
      </c>
      <c r="R495" s="19">
        <v>10104603</v>
      </c>
      <c r="S495" s="19">
        <v>1652199</v>
      </c>
      <c r="T495" s="17">
        <f t="shared" si="48"/>
        <v>18.005250925933531</v>
      </c>
      <c r="U495" s="17">
        <f t="shared" si="45"/>
        <v>0.36053025135394273</v>
      </c>
      <c r="V495" s="17">
        <f t="shared" ref="V495:V555" si="49">R495/S495</f>
        <v>6.1158510566826392</v>
      </c>
      <c r="W495" s="17">
        <v>13149056</v>
      </c>
      <c r="X495" s="17">
        <f t="shared" si="46"/>
        <v>0.47031451756215492</v>
      </c>
      <c r="Y495" s="19">
        <f t="shared" si="47"/>
        <v>0.30075190633006288</v>
      </c>
    </row>
    <row r="496" spans="1:25" x14ac:dyDescent="0.2">
      <c r="A496" s="22">
        <v>12627</v>
      </c>
      <c r="B496" s="12" t="s">
        <v>566</v>
      </c>
      <c r="C496" s="12" t="s">
        <v>73</v>
      </c>
      <c r="D496" s="12">
        <v>830110109</v>
      </c>
      <c r="E496" s="12" t="s">
        <v>74</v>
      </c>
      <c r="F496" s="12" t="s">
        <v>1014</v>
      </c>
      <c r="G496" s="12" t="s">
        <v>102</v>
      </c>
      <c r="H496" s="12" t="s">
        <v>87</v>
      </c>
      <c r="I496" s="12" t="s">
        <v>1015</v>
      </c>
      <c r="J496" s="12" t="s">
        <v>85</v>
      </c>
      <c r="K496" s="12" t="s">
        <v>85</v>
      </c>
      <c r="L496" s="12" t="s">
        <v>81</v>
      </c>
      <c r="M496" s="12">
        <v>28725208</v>
      </c>
      <c r="N496" s="12">
        <v>29035237</v>
      </c>
      <c r="O496" s="17">
        <v>19943249</v>
      </c>
      <c r="P496" s="17">
        <v>19943249</v>
      </c>
      <c r="Q496" s="17">
        <v>9091988</v>
      </c>
      <c r="R496" s="19">
        <v>7716111</v>
      </c>
      <c r="S496" s="19">
        <v>497186</v>
      </c>
      <c r="T496" s="17">
        <f t="shared" si="48"/>
        <v>1.4403474579292472</v>
      </c>
      <c r="U496" s="17">
        <f t="shared" si="45"/>
        <v>0.68686365466898036</v>
      </c>
      <c r="V496" s="17">
        <f t="shared" si="49"/>
        <v>15.519566118112738</v>
      </c>
      <c r="W496" s="17">
        <v>13149057</v>
      </c>
      <c r="X496" s="17">
        <f t="shared" si="46"/>
        <v>0.84867148966760619</v>
      </c>
      <c r="Y496" s="19">
        <f t="shared" si="47"/>
        <v>0.26574988866114646</v>
      </c>
    </row>
    <row r="497" spans="1:25" x14ac:dyDescent="0.2">
      <c r="A497" s="22">
        <v>12687</v>
      </c>
      <c r="B497" s="12" t="s">
        <v>566</v>
      </c>
      <c r="C497" s="12" t="s">
        <v>73</v>
      </c>
      <c r="D497" s="12">
        <v>830112583</v>
      </c>
      <c r="E497" s="12" t="s">
        <v>74</v>
      </c>
      <c r="F497" s="12" t="s">
        <v>1016</v>
      </c>
      <c r="G497" s="12" t="s">
        <v>102</v>
      </c>
      <c r="H497" s="12" t="s">
        <v>103</v>
      </c>
      <c r="I497" s="12" t="s">
        <v>1017</v>
      </c>
      <c r="J497" s="12" t="s">
        <v>97</v>
      </c>
      <c r="K497" s="12" t="s">
        <v>191</v>
      </c>
      <c r="L497" s="12" t="s">
        <v>81</v>
      </c>
      <c r="M497" s="12">
        <v>27493293</v>
      </c>
      <c r="N497" s="12">
        <v>37900207</v>
      </c>
      <c r="O497" s="17">
        <v>15456690</v>
      </c>
      <c r="P497" s="17">
        <v>19744613</v>
      </c>
      <c r="Q497" s="17">
        <v>18155594</v>
      </c>
      <c r="R497" s="19">
        <v>6712384</v>
      </c>
      <c r="S497" s="19">
        <v>3863929</v>
      </c>
      <c r="T497" s="17">
        <f t="shared" si="48"/>
        <v>1.7787309572748111</v>
      </c>
      <c r="U497" s="17">
        <f t="shared" si="45"/>
        <v>0.52096319685008585</v>
      </c>
      <c r="V497" s="17">
        <f t="shared" si="49"/>
        <v>1.7371913407311572</v>
      </c>
      <c r="W497" s="17">
        <v>13149058</v>
      </c>
      <c r="X497" s="17">
        <f t="shared" si="46"/>
        <v>0.36971437012746594</v>
      </c>
      <c r="Y497" s="19">
        <f t="shared" si="47"/>
        <v>0.17710678994444543</v>
      </c>
    </row>
    <row r="498" spans="1:25" x14ac:dyDescent="0.2">
      <c r="A498" s="22">
        <v>12727</v>
      </c>
      <c r="B498" s="12" t="s">
        <v>566</v>
      </c>
      <c r="C498" s="12" t="s">
        <v>73</v>
      </c>
      <c r="D498" s="12">
        <v>830114029</v>
      </c>
      <c r="E498" s="12" t="s">
        <v>74</v>
      </c>
      <c r="F498" s="12" t="s">
        <v>1018</v>
      </c>
      <c r="G498" s="12" t="s">
        <v>76</v>
      </c>
      <c r="H498" s="12" t="s">
        <v>87</v>
      </c>
      <c r="I498" s="12" t="s">
        <v>1019</v>
      </c>
      <c r="J498" s="12" t="s">
        <v>85</v>
      </c>
      <c r="K498" s="12" t="s">
        <v>85</v>
      </c>
      <c r="L498" s="12" t="s">
        <v>81</v>
      </c>
      <c r="M498" s="12">
        <v>1051112</v>
      </c>
      <c r="N498" s="12">
        <v>1836519</v>
      </c>
      <c r="O498" s="17">
        <v>630345</v>
      </c>
      <c r="P498" s="17">
        <v>630345</v>
      </c>
      <c r="Q498" s="17">
        <v>1206174</v>
      </c>
      <c r="R498" s="19">
        <v>168712</v>
      </c>
      <c r="S498" s="19"/>
      <c r="T498" s="17">
        <f t="shared" si="48"/>
        <v>1.6675185810944799</v>
      </c>
      <c r="U498" s="17">
        <f t="shared" si="45"/>
        <v>0.34322813975787891</v>
      </c>
      <c r="V498" s="17"/>
      <c r="W498" s="17">
        <v>13149059</v>
      </c>
      <c r="X498" s="17">
        <f t="shared" si="46"/>
        <v>0.13987368323309904</v>
      </c>
      <c r="Y498" s="19">
        <f t="shared" si="47"/>
        <v>9.1865099135919642E-2</v>
      </c>
    </row>
    <row r="499" spans="1:25" x14ac:dyDescent="0.2">
      <c r="A499" s="22">
        <v>12865</v>
      </c>
      <c r="B499" s="12" t="s">
        <v>566</v>
      </c>
      <c r="C499" s="12" t="s">
        <v>73</v>
      </c>
      <c r="D499" s="12">
        <v>830118511</v>
      </c>
      <c r="E499" s="12" t="s">
        <v>74</v>
      </c>
      <c r="F499" s="12" t="s">
        <v>1020</v>
      </c>
      <c r="G499" s="12" t="s">
        <v>102</v>
      </c>
      <c r="H499" s="12" t="s">
        <v>77</v>
      </c>
      <c r="I499" s="12" t="s">
        <v>1021</v>
      </c>
      <c r="J499" s="12" t="s">
        <v>85</v>
      </c>
      <c r="K499" s="12" t="s">
        <v>85</v>
      </c>
      <c r="L499" s="12" t="s">
        <v>81</v>
      </c>
      <c r="M499" s="12">
        <v>5328164</v>
      </c>
      <c r="N499" s="12">
        <v>5808825</v>
      </c>
      <c r="O499" s="17">
        <v>1280436</v>
      </c>
      <c r="P499" s="17">
        <v>1280436</v>
      </c>
      <c r="Q499" s="17">
        <v>4528389</v>
      </c>
      <c r="R499" s="19">
        <v>1254986</v>
      </c>
      <c r="S499" s="19"/>
      <c r="T499" s="17">
        <f t="shared" si="48"/>
        <v>4.1612107126010205</v>
      </c>
      <c r="U499" s="17">
        <f t="shared" si="45"/>
        <v>0.22042943280267524</v>
      </c>
      <c r="V499" s="17"/>
      <c r="W499" s="17">
        <v>13149060</v>
      </c>
      <c r="X499" s="17">
        <f t="shared" si="46"/>
        <v>0.27713741023573724</v>
      </c>
      <c r="Y499" s="19">
        <f t="shared" si="47"/>
        <v>0.21604816808907137</v>
      </c>
    </row>
    <row r="500" spans="1:25" x14ac:dyDescent="0.2">
      <c r="A500" s="22">
        <v>12889</v>
      </c>
      <c r="B500" s="12" t="s">
        <v>566</v>
      </c>
      <c r="C500" s="12" t="s">
        <v>73</v>
      </c>
      <c r="D500" s="12">
        <v>830119043</v>
      </c>
      <c r="E500" s="12" t="s">
        <v>74</v>
      </c>
      <c r="F500" s="12" t="s">
        <v>1022</v>
      </c>
      <c r="G500" s="12" t="s">
        <v>102</v>
      </c>
      <c r="H500" s="12" t="s">
        <v>103</v>
      </c>
      <c r="I500" s="12" t="s">
        <v>1023</v>
      </c>
      <c r="J500" s="12" t="s">
        <v>97</v>
      </c>
      <c r="K500" s="12" t="s">
        <v>359</v>
      </c>
      <c r="L500" s="12" t="s">
        <v>81</v>
      </c>
      <c r="M500" s="12">
        <v>7930771</v>
      </c>
      <c r="N500" s="12">
        <v>12379207</v>
      </c>
      <c r="O500" s="17">
        <v>5697034</v>
      </c>
      <c r="P500" s="17">
        <v>7712613</v>
      </c>
      <c r="Q500" s="17">
        <v>4666594</v>
      </c>
      <c r="R500" s="19">
        <v>2221175</v>
      </c>
      <c r="S500" s="19">
        <v>968293</v>
      </c>
      <c r="T500" s="17">
        <f t="shared" si="48"/>
        <v>1.3920877073930049</v>
      </c>
      <c r="U500" s="17">
        <f t="shared" si="45"/>
        <v>0.62302964963749297</v>
      </c>
      <c r="V500" s="17">
        <f t="shared" si="49"/>
        <v>2.2939079390225894</v>
      </c>
      <c r="W500" s="17">
        <v>13149061</v>
      </c>
      <c r="X500" s="17">
        <f t="shared" si="46"/>
        <v>0.47597348301566411</v>
      </c>
      <c r="Y500" s="19">
        <f t="shared" si="47"/>
        <v>0.17942789065567771</v>
      </c>
    </row>
    <row r="501" spans="1:25" x14ac:dyDescent="0.2">
      <c r="A501" s="22">
        <v>12895</v>
      </c>
      <c r="B501" s="12" t="s">
        <v>566</v>
      </c>
      <c r="C501" s="12" t="s">
        <v>73</v>
      </c>
      <c r="D501" s="12">
        <v>830119179</v>
      </c>
      <c r="E501" s="12" t="s">
        <v>74</v>
      </c>
      <c r="F501" s="12" t="s">
        <v>1024</v>
      </c>
      <c r="G501" s="12" t="s">
        <v>76</v>
      </c>
      <c r="H501" s="12" t="s">
        <v>77</v>
      </c>
      <c r="I501" s="12" t="s">
        <v>1025</v>
      </c>
      <c r="J501" s="12" t="s">
        <v>85</v>
      </c>
      <c r="K501" s="12" t="s">
        <v>85</v>
      </c>
      <c r="L501" s="12" t="s">
        <v>81</v>
      </c>
      <c r="M501" s="12">
        <v>433729</v>
      </c>
      <c r="N501" s="12">
        <v>433729</v>
      </c>
      <c r="O501" s="17">
        <v>192349</v>
      </c>
      <c r="P501" s="17">
        <v>192349</v>
      </c>
      <c r="Q501" s="17">
        <v>241380</v>
      </c>
      <c r="R501" s="19">
        <v>-2963</v>
      </c>
      <c r="S501" s="19">
        <v>11345</v>
      </c>
      <c r="T501" s="17">
        <f t="shared" si="48"/>
        <v>2.2549064460953785</v>
      </c>
      <c r="U501" s="17">
        <f t="shared" si="45"/>
        <v>0.44347737873188098</v>
      </c>
      <c r="V501" s="17">
        <f t="shared" si="49"/>
        <v>-0.26117232260907891</v>
      </c>
      <c r="W501" s="17">
        <v>13149062</v>
      </c>
      <c r="X501" s="17">
        <f t="shared" si="46"/>
        <v>-1.2275250642141022E-2</v>
      </c>
      <c r="Y501" s="19">
        <f t="shared" si="47"/>
        <v>-6.8314546640874836E-3</v>
      </c>
    </row>
    <row r="502" spans="1:25" x14ac:dyDescent="0.2">
      <c r="A502" s="22">
        <v>12939</v>
      </c>
      <c r="B502" s="12" t="s">
        <v>566</v>
      </c>
      <c r="C502" s="12" t="s">
        <v>73</v>
      </c>
      <c r="D502" s="12">
        <v>830120839</v>
      </c>
      <c r="E502" s="12" t="s">
        <v>74</v>
      </c>
      <c r="F502" s="12" t="s">
        <v>1026</v>
      </c>
      <c r="G502" s="12" t="s">
        <v>76</v>
      </c>
      <c r="H502" s="12" t="s">
        <v>87</v>
      </c>
      <c r="I502" s="12" t="s">
        <v>1027</v>
      </c>
      <c r="J502" s="12" t="s">
        <v>85</v>
      </c>
      <c r="K502" s="12" t="s">
        <v>85</v>
      </c>
      <c r="L502" s="12" t="s">
        <v>81</v>
      </c>
      <c r="M502" s="12">
        <v>17779224</v>
      </c>
      <c r="N502" s="12">
        <v>18393894</v>
      </c>
      <c r="O502" s="17">
        <v>8105195</v>
      </c>
      <c r="P502" s="17">
        <v>8340721</v>
      </c>
      <c r="Q502" s="17">
        <v>10053173</v>
      </c>
      <c r="R502" s="19">
        <v>1355574</v>
      </c>
      <c r="S502" s="19"/>
      <c r="T502" s="17">
        <f t="shared" si="48"/>
        <v>2.1935590692142508</v>
      </c>
      <c r="U502" s="17">
        <f t="shared" si="45"/>
        <v>0.45345053092075011</v>
      </c>
      <c r="V502" s="17"/>
      <c r="W502" s="17">
        <v>13149063</v>
      </c>
      <c r="X502" s="17">
        <f t="shared" si="46"/>
        <v>0.13484041307157452</v>
      </c>
      <c r="Y502" s="19">
        <f t="shared" si="47"/>
        <v>7.3696956174695794E-2</v>
      </c>
    </row>
    <row r="503" spans="1:25" x14ac:dyDescent="0.2">
      <c r="A503" s="22">
        <v>12995</v>
      </c>
      <c r="B503" s="12" t="s">
        <v>566</v>
      </c>
      <c r="C503" s="12" t="s">
        <v>73</v>
      </c>
      <c r="D503" s="12">
        <v>830122904</v>
      </c>
      <c r="E503" s="12" t="s">
        <v>74</v>
      </c>
      <c r="F503" s="12" t="s">
        <v>1028</v>
      </c>
      <c r="G503" s="12" t="s">
        <v>76</v>
      </c>
      <c r="H503" s="12" t="s">
        <v>87</v>
      </c>
      <c r="I503" s="12" t="s">
        <v>1029</v>
      </c>
      <c r="J503" s="12" t="s">
        <v>97</v>
      </c>
      <c r="K503" s="12" t="s">
        <v>128</v>
      </c>
      <c r="L503" s="12" t="s">
        <v>81</v>
      </c>
      <c r="M503" s="12">
        <v>30341173</v>
      </c>
      <c r="N503" s="12">
        <v>38343463</v>
      </c>
      <c r="O503" s="17">
        <v>19715439</v>
      </c>
      <c r="P503" s="17">
        <v>22345941</v>
      </c>
      <c r="Q503" s="17">
        <v>15997522</v>
      </c>
      <c r="R503" s="19">
        <v>5356222</v>
      </c>
      <c r="S503" s="19">
        <v>2430399</v>
      </c>
      <c r="T503" s="17">
        <f t="shared" si="48"/>
        <v>1.5389549783801415</v>
      </c>
      <c r="U503" s="17">
        <f t="shared" si="45"/>
        <v>0.58278358947390851</v>
      </c>
      <c r="V503" s="17">
        <f t="shared" si="49"/>
        <v>2.203844718500954</v>
      </c>
      <c r="W503" s="17">
        <v>13149064</v>
      </c>
      <c r="X503" s="17">
        <f t="shared" si="46"/>
        <v>0.33481572958611966</v>
      </c>
      <c r="Y503" s="19">
        <f t="shared" si="47"/>
        <v>0.13969061688559534</v>
      </c>
    </row>
    <row r="504" spans="1:25" x14ac:dyDescent="0.2">
      <c r="A504" s="22">
        <v>13003</v>
      </c>
      <c r="B504" s="12" t="s">
        <v>566</v>
      </c>
      <c r="C504" s="12" t="s">
        <v>73</v>
      </c>
      <c r="D504" s="12">
        <v>830123046</v>
      </c>
      <c r="E504" s="12" t="s">
        <v>74</v>
      </c>
      <c r="F504" s="12" t="s">
        <v>1030</v>
      </c>
      <c r="G504" s="12" t="s">
        <v>95</v>
      </c>
      <c r="H504" s="12" t="s">
        <v>87</v>
      </c>
      <c r="I504" s="12" t="s">
        <v>1031</v>
      </c>
      <c r="J504" s="12" t="s">
        <v>85</v>
      </c>
      <c r="K504" s="12" t="s">
        <v>85</v>
      </c>
      <c r="L504" s="12" t="s">
        <v>81</v>
      </c>
      <c r="M504" s="12">
        <v>3660618</v>
      </c>
      <c r="N504" s="12">
        <v>7263033</v>
      </c>
      <c r="O504" s="17">
        <v>3797002</v>
      </c>
      <c r="P504" s="17">
        <v>4924832</v>
      </c>
      <c r="Q504" s="17">
        <v>2338201</v>
      </c>
      <c r="R504" s="19">
        <v>1185855</v>
      </c>
      <c r="S504" s="19">
        <v>442838</v>
      </c>
      <c r="T504" s="17">
        <f t="shared" si="48"/>
        <v>0.96408113559065811</v>
      </c>
      <c r="U504" s="17">
        <f t="shared" si="45"/>
        <v>0.67806823953574213</v>
      </c>
      <c r="V504" s="17">
        <f t="shared" si="49"/>
        <v>2.6778528491231555</v>
      </c>
      <c r="W504" s="17">
        <v>13149065</v>
      </c>
      <c r="X504" s="17">
        <f t="shared" si="46"/>
        <v>0.50716555163563781</v>
      </c>
      <c r="Y504" s="19">
        <f t="shared" si="47"/>
        <v>0.16327269888488735</v>
      </c>
    </row>
    <row r="505" spans="1:25" x14ac:dyDescent="0.2">
      <c r="A505" s="22">
        <v>13013</v>
      </c>
      <c r="B505" s="12" t="s">
        <v>566</v>
      </c>
      <c r="C505" s="12" t="s">
        <v>73</v>
      </c>
      <c r="D505" s="12">
        <v>830123305</v>
      </c>
      <c r="E505" s="12" t="s">
        <v>74</v>
      </c>
      <c r="F505" s="12" t="s">
        <v>1032</v>
      </c>
      <c r="G505" s="12" t="s">
        <v>102</v>
      </c>
      <c r="H505" s="12" t="s">
        <v>77</v>
      </c>
      <c r="I505" s="12" t="s">
        <v>1033</v>
      </c>
      <c r="J505" s="12" t="s">
        <v>85</v>
      </c>
      <c r="K505" s="12" t="s">
        <v>85</v>
      </c>
      <c r="L505" s="12" t="s">
        <v>81</v>
      </c>
      <c r="M505" s="12">
        <v>8250001</v>
      </c>
      <c r="N505" s="12">
        <v>15224845</v>
      </c>
      <c r="O505" s="17">
        <v>4875601</v>
      </c>
      <c r="P505" s="17">
        <v>8230008</v>
      </c>
      <c r="Q505" s="17">
        <v>6994837</v>
      </c>
      <c r="R505" s="19">
        <v>3408518</v>
      </c>
      <c r="S505" s="19">
        <v>1144563</v>
      </c>
      <c r="T505" s="17">
        <f t="shared" si="48"/>
        <v>1.6920992919642113</v>
      </c>
      <c r="U505" s="17">
        <f t="shared" si="45"/>
        <v>0.54056432101607599</v>
      </c>
      <c r="V505" s="17">
        <f t="shared" si="49"/>
        <v>2.9780082005097142</v>
      </c>
      <c r="W505" s="17">
        <v>13149066</v>
      </c>
      <c r="X505" s="17">
        <f t="shared" si="46"/>
        <v>0.48729055444751607</v>
      </c>
      <c r="Y505" s="19">
        <f t="shared" si="47"/>
        <v>0.22387866674504733</v>
      </c>
    </row>
    <row r="506" spans="1:25" x14ac:dyDescent="0.2">
      <c r="A506" s="22">
        <v>13033</v>
      </c>
      <c r="B506" s="12" t="s">
        <v>566</v>
      </c>
      <c r="C506" s="12" t="s">
        <v>73</v>
      </c>
      <c r="D506" s="12">
        <v>830123805</v>
      </c>
      <c r="E506" s="12" t="s">
        <v>74</v>
      </c>
      <c r="F506" s="12" t="s">
        <v>1034</v>
      </c>
      <c r="G506" s="12" t="s">
        <v>76</v>
      </c>
      <c r="H506" s="12" t="s">
        <v>87</v>
      </c>
      <c r="I506" s="12" t="s">
        <v>1035</v>
      </c>
      <c r="J506" s="12" t="s">
        <v>85</v>
      </c>
      <c r="K506" s="12" t="s">
        <v>85</v>
      </c>
      <c r="L506" s="12" t="s">
        <v>81</v>
      </c>
      <c r="M506" s="12">
        <v>3951675</v>
      </c>
      <c r="N506" s="12">
        <v>5228666</v>
      </c>
      <c r="O506" s="17">
        <v>2599255</v>
      </c>
      <c r="P506" s="17">
        <v>3997384</v>
      </c>
      <c r="Q506" s="17">
        <v>1231282</v>
      </c>
      <c r="R506" s="19">
        <v>240986</v>
      </c>
      <c r="S506" s="19">
        <v>107584</v>
      </c>
      <c r="T506" s="17">
        <f t="shared" si="48"/>
        <v>1.5203106274682554</v>
      </c>
      <c r="U506" s="17">
        <f t="shared" si="45"/>
        <v>0.76451316645584166</v>
      </c>
      <c r="V506" s="17">
        <f t="shared" si="49"/>
        <v>2.2399799226650803</v>
      </c>
      <c r="W506" s="17">
        <v>13149067</v>
      </c>
      <c r="X506" s="17">
        <f t="shared" si="46"/>
        <v>0.19571958332859574</v>
      </c>
      <c r="Y506" s="19">
        <f t="shared" si="47"/>
        <v>4.6089384940633041E-2</v>
      </c>
    </row>
    <row r="507" spans="1:25" x14ac:dyDescent="0.2">
      <c r="A507" s="22">
        <v>13093</v>
      </c>
      <c r="B507" s="12" t="s">
        <v>566</v>
      </c>
      <c r="C507" s="12" t="s">
        <v>73</v>
      </c>
      <c r="D507" s="12">
        <v>830125578</v>
      </c>
      <c r="E507" s="12" t="s">
        <v>74</v>
      </c>
      <c r="F507" s="12" t="s">
        <v>1036</v>
      </c>
      <c r="G507" s="12" t="s">
        <v>83</v>
      </c>
      <c r="H507" s="12" t="s">
        <v>87</v>
      </c>
      <c r="I507" s="12" t="s">
        <v>1037</v>
      </c>
      <c r="J507" s="12" t="s">
        <v>85</v>
      </c>
      <c r="K507" s="12" t="s">
        <v>85</v>
      </c>
      <c r="L507" s="12" t="s">
        <v>81</v>
      </c>
      <c r="M507" s="12">
        <v>2564910</v>
      </c>
      <c r="N507" s="12">
        <v>3445415</v>
      </c>
      <c r="O507" s="17">
        <v>1883874</v>
      </c>
      <c r="P507" s="17">
        <v>4543349</v>
      </c>
      <c r="Q507" s="17">
        <v>-1097934</v>
      </c>
      <c r="R507" s="19">
        <v>-69465</v>
      </c>
      <c r="S507" s="19">
        <v>135988</v>
      </c>
      <c r="T507" s="17">
        <f t="shared" si="48"/>
        <v>1.3615082537367149</v>
      </c>
      <c r="U507" s="17">
        <f t="shared" si="45"/>
        <v>1.3186652406168777</v>
      </c>
      <c r="V507" s="17">
        <f t="shared" si="49"/>
        <v>-0.51081713092331671</v>
      </c>
      <c r="W507" s="17">
        <v>13149068</v>
      </c>
      <c r="X507" s="17">
        <f t="shared" si="46"/>
        <v>6.3268830366852657E-2</v>
      </c>
      <c r="Y507" s="19">
        <f t="shared" si="47"/>
        <v>-2.0161577052401524E-2</v>
      </c>
    </row>
    <row r="508" spans="1:25" x14ac:dyDescent="0.2">
      <c r="A508" s="22">
        <v>13255</v>
      </c>
      <c r="B508" s="12" t="s">
        <v>566</v>
      </c>
      <c r="C508" s="12" t="s">
        <v>73</v>
      </c>
      <c r="D508" s="12">
        <v>830131938</v>
      </c>
      <c r="E508" s="12" t="s">
        <v>74</v>
      </c>
      <c r="F508" s="12" t="s">
        <v>1038</v>
      </c>
      <c r="G508" s="12" t="s">
        <v>92</v>
      </c>
      <c r="H508" s="12" t="s">
        <v>87</v>
      </c>
      <c r="I508" s="12" t="s">
        <v>1039</v>
      </c>
      <c r="J508" s="12" t="s">
        <v>97</v>
      </c>
      <c r="K508" s="12" t="s">
        <v>1040</v>
      </c>
      <c r="L508" s="12" t="s">
        <v>81</v>
      </c>
      <c r="M508" s="12">
        <v>4739577</v>
      </c>
      <c r="N508" s="12">
        <v>4739577</v>
      </c>
      <c r="O508" s="17">
        <v>177109</v>
      </c>
      <c r="P508" s="17">
        <v>177109</v>
      </c>
      <c r="Q508" s="17">
        <v>4562468</v>
      </c>
      <c r="R508" s="19">
        <v>93303</v>
      </c>
      <c r="S508" s="19"/>
      <c r="T508" s="17">
        <f t="shared" si="48"/>
        <v>26.760791377061583</v>
      </c>
      <c r="U508" s="17">
        <f t="shared" si="45"/>
        <v>3.7368102680893252E-2</v>
      </c>
      <c r="V508" s="17"/>
      <c r="W508" s="17">
        <v>13149069</v>
      </c>
      <c r="X508" s="17">
        <f t="shared" si="46"/>
        <v>2.0450116033690537E-2</v>
      </c>
      <c r="Y508" s="19">
        <f t="shared" si="47"/>
        <v>1.9685933997907409E-2</v>
      </c>
    </row>
    <row r="509" spans="1:25" x14ac:dyDescent="0.2">
      <c r="A509" s="22">
        <v>13263</v>
      </c>
      <c r="B509" s="12" t="s">
        <v>566</v>
      </c>
      <c r="C509" s="12" t="s">
        <v>73</v>
      </c>
      <c r="D509" s="12">
        <v>830132339</v>
      </c>
      <c r="E509" s="12" t="s">
        <v>74</v>
      </c>
      <c r="F509" s="12" t="s">
        <v>1041</v>
      </c>
      <c r="G509" s="12" t="s">
        <v>76</v>
      </c>
      <c r="H509" s="12" t="s">
        <v>87</v>
      </c>
      <c r="I509" s="12" t="s">
        <v>1042</v>
      </c>
      <c r="J509" s="12" t="s">
        <v>85</v>
      </c>
      <c r="K509" s="12" t="s">
        <v>85</v>
      </c>
      <c r="L509" s="12" t="s">
        <v>81</v>
      </c>
      <c r="M509" s="12">
        <v>1803439</v>
      </c>
      <c r="N509" s="12">
        <v>1879658</v>
      </c>
      <c r="O509" s="17">
        <v>598776</v>
      </c>
      <c r="P509" s="17">
        <v>795127</v>
      </c>
      <c r="Q509" s="17">
        <v>1084531</v>
      </c>
      <c r="R509" s="19">
        <v>461244</v>
      </c>
      <c r="S509" s="19"/>
      <c r="T509" s="17">
        <f t="shared" si="48"/>
        <v>3.011875893489385</v>
      </c>
      <c r="U509" s="17">
        <f t="shared" si="45"/>
        <v>0.4230168466816836</v>
      </c>
      <c r="V509" s="17"/>
      <c r="W509" s="17">
        <v>13149070</v>
      </c>
      <c r="X509" s="17">
        <f t="shared" si="46"/>
        <v>0.42529351397055504</v>
      </c>
      <c r="Y509" s="19">
        <f t="shared" si="47"/>
        <v>0.24538719277655829</v>
      </c>
    </row>
    <row r="510" spans="1:25" x14ac:dyDescent="0.2">
      <c r="A510" s="22">
        <v>13335</v>
      </c>
      <c r="B510" s="12" t="s">
        <v>566</v>
      </c>
      <c r="C510" s="12" t="s">
        <v>73</v>
      </c>
      <c r="D510" s="12">
        <v>830134902</v>
      </c>
      <c r="E510" s="12" t="s">
        <v>74</v>
      </c>
      <c r="F510" s="12" t="s">
        <v>1043</v>
      </c>
      <c r="G510" s="12" t="s">
        <v>102</v>
      </c>
      <c r="H510" s="12" t="s">
        <v>77</v>
      </c>
      <c r="I510" s="12" t="s">
        <v>1044</v>
      </c>
      <c r="J510" s="12" t="s">
        <v>85</v>
      </c>
      <c r="K510" s="12" t="s">
        <v>85</v>
      </c>
      <c r="L510" s="12" t="s">
        <v>81</v>
      </c>
      <c r="M510" s="12">
        <v>20421601</v>
      </c>
      <c r="N510" s="12">
        <v>23293981</v>
      </c>
      <c r="O510" s="17">
        <v>7965627</v>
      </c>
      <c r="P510" s="17">
        <v>7965627</v>
      </c>
      <c r="Q510" s="17">
        <v>15328354</v>
      </c>
      <c r="R510" s="19">
        <v>4300221</v>
      </c>
      <c r="S510" s="19">
        <v>281203</v>
      </c>
      <c r="T510" s="17">
        <f t="shared" si="48"/>
        <v>2.5637154488905893</v>
      </c>
      <c r="U510" s="17">
        <f t="shared" si="45"/>
        <v>0.34196074084545702</v>
      </c>
      <c r="V510" s="17">
        <f t="shared" si="49"/>
        <v>15.292230168241449</v>
      </c>
      <c r="W510" s="17">
        <v>13149071</v>
      </c>
      <c r="X510" s="17">
        <f t="shared" si="46"/>
        <v>0.28054029806461933</v>
      </c>
      <c r="Y510" s="19">
        <f t="shared" si="47"/>
        <v>0.18460652990143678</v>
      </c>
    </row>
    <row r="511" spans="1:25" x14ac:dyDescent="0.2">
      <c r="A511" s="22">
        <v>13445</v>
      </c>
      <c r="B511" s="12" t="s">
        <v>566</v>
      </c>
      <c r="C511" s="12" t="s">
        <v>73</v>
      </c>
      <c r="D511" s="12">
        <v>830138262</v>
      </c>
      <c r="E511" s="12" t="s">
        <v>74</v>
      </c>
      <c r="F511" s="12" t="s">
        <v>1045</v>
      </c>
      <c r="G511" s="12" t="s">
        <v>76</v>
      </c>
      <c r="H511" s="12" t="s">
        <v>87</v>
      </c>
      <c r="I511" s="12" t="s">
        <v>1046</v>
      </c>
      <c r="J511" s="12" t="s">
        <v>85</v>
      </c>
      <c r="K511" s="12" t="s">
        <v>85</v>
      </c>
      <c r="L511" s="12" t="s">
        <v>81</v>
      </c>
      <c r="M511" s="12">
        <v>1827866</v>
      </c>
      <c r="N511" s="12">
        <v>3445222</v>
      </c>
      <c r="O511" s="17">
        <v>1515788</v>
      </c>
      <c r="P511" s="17">
        <v>2214448</v>
      </c>
      <c r="Q511" s="17">
        <v>1230774</v>
      </c>
      <c r="R511" s="19">
        <v>1008616</v>
      </c>
      <c r="S511" s="19">
        <v>124717</v>
      </c>
      <c r="T511" s="17">
        <f t="shared" si="48"/>
        <v>1.2058849918326309</v>
      </c>
      <c r="U511" s="17">
        <f t="shared" si="45"/>
        <v>0.64275916036760472</v>
      </c>
      <c r="V511" s="17">
        <f t="shared" si="49"/>
        <v>8.0872375057129346</v>
      </c>
      <c r="W511" s="17">
        <v>13149072</v>
      </c>
      <c r="X511" s="17">
        <f t="shared" si="46"/>
        <v>0.81949732444786771</v>
      </c>
      <c r="Y511" s="19">
        <f t="shared" si="47"/>
        <v>0.29275791226225772</v>
      </c>
    </row>
    <row r="512" spans="1:25" x14ac:dyDescent="0.2">
      <c r="A512" s="22">
        <v>13459</v>
      </c>
      <c r="B512" s="12" t="s">
        <v>566</v>
      </c>
      <c r="C512" s="12" t="s">
        <v>73</v>
      </c>
      <c r="D512" s="12">
        <v>830138970</v>
      </c>
      <c r="E512" s="12" t="s">
        <v>74</v>
      </c>
      <c r="F512" s="12" t="s">
        <v>1047</v>
      </c>
      <c r="G512" s="12" t="s">
        <v>76</v>
      </c>
      <c r="H512" s="12" t="s">
        <v>87</v>
      </c>
      <c r="I512" s="12" t="s">
        <v>1048</v>
      </c>
      <c r="J512" s="12" t="s">
        <v>85</v>
      </c>
      <c r="K512" s="12" t="s">
        <v>85</v>
      </c>
      <c r="L512" s="12" t="s">
        <v>81</v>
      </c>
      <c r="M512" s="12">
        <v>918004</v>
      </c>
      <c r="N512" s="12">
        <v>918004</v>
      </c>
      <c r="O512" s="17">
        <v>541733</v>
      </c>
      <c r="P512" s="17">
        <v>546617</v>
      </c>
      <c r="Q512" s="17">
        <v>371387</v>
      </c>
      <c r="R512" s="19">
        <v>-304139</v>
      </c>
      <c r="S512" s="19"/>
      <c r="T512" s="17">
        <f t="shared" si="48"/>
        <v>1.6945690958461086</v>
      </c>
      <c r="U512" s="17">
        <f t="shared" si="45"/>
        <v>0.59544076060670759</v>
      </c>
      <c r="V512" s="17"/>
      <c r="W512" s="17">
        <v>13149073</v>
      </c>
      <c r="X512" s="17">
        <f t="shared" si="46"/>
        <v>-0.8189274261080759</v>
      </c>
      <c r="Y512" s="19">
        <f t="shared" si="47"/>
        <v>-0.33130465662458985</v>
      </c>
    </row>
    <row r="513" spans="1:25" x14ac:dyDescent="0.2">
      <c r="A513" s="22">
        <v>13533</v>
      </c>
      <c r="B513" s="12" t="s">
        <v>566</v>
      </c>
      <c r="C513" s="12" t="s">
        <v>73</v>
      </c>
      <c r="D513" s="12">
        <v>830141149</v>
      </c>
      <c r="E513" s="12" t="s">
        <v>74</v>
      </c>
      <c r="F513" s="12" t="s">
        <v>1049</v>
      </c>
      <c r="G513" s="12" t="s">
        <v>102</v>
      </c>
      <c r="H513" s="12" t="s">
        <v>87</v>
      </c>
      <c r="I513" s="12" t="s">
        <v>1050</v>
      </c>
      <c r="J513" s="12" t="s">
        <v>85</v>
      </c>
      <c r="K513" s="12" t="s">
        <v>85</v>
      </c>
      <c r="L513" s="12" t="s">
        <v>81</v>
      </c>
      <c r="M513" s="12">
        <v>34691834</v>
      </c>
      <c r="N513" s="12">
        <v>35459755</v>
      </c>
      <c r="O513" s="17">
        <v>29270725</v>
      </c>
      <c r="P513" s="17">
        <v>29271900</v>
      </c>
      <c r="Q513" s="17">
        <v>6187855</v>
      </c>
      <c r="R513" s="19">
        <v>4963990</v>
      </c>
      <c r="S513" s="19">
        <v>5541639</v>
      </c>
      <c r="T513" s="17">
        <f t="shared" si="48"/>
        <v>1.1852058327902708</v>
      </c>
      <c r="U513" s="17">
        <f t="shared" ref="U513:U576" si="50">P513/N513</f>
        <v>0.8254963972537317</v>
      </c>
      <c r="V513" s="17">
        <f t="shared" si="49"/>
        <v>0.89576206606023956</v>
      </c>
      <c r="W513" s="17">
        <v>13149074</v>
      </c>
      <c r="X513" s="17">
        <f t="shared" ref="X513:X576" si="51">R513/Q513</f>
        <v>0.80221498402919911</v>
      </c>
      <c r="Y513" s="19">
        <f t="shared" ref="Y513:Y576" si="52">R513/N513</f>
        <v>0.13998940489013531</v>
      </c>
    </row>
    <row r="514" spans="1:25" x14ac:dyDescent="0.2">
      <c r="A514" s="22">
        <v>13575</v>
      </c>
      <c r="B514" s="12" t="s">
        <v>566</v>
      </c>
      <c r="C514" s="12" t="s">
        <v>73</v>
      </c>
      <c r="D514" s="12">
        <v>830142523</v>
      </c>
      <c r="E514" s="12" t="s">
        <v>74</v>
      </c>
      <c r="F514" s="12" t="s">
        <v>1051</v>
      </c>
      <c r="G514" s="12" t="s">
        <v>102</v>
      </c>
      <c r="H514" s="12" t="s">
        <v>77</v>
      </c>
      <c r="I514" s="12" t="s">
        <v>1052</v>
      </c>
      <c r="J514" s="12" t="s">
        <v>85</v>
      </c>
      <c r="K514" s="12" t="s">
        <v>85</v>
      </c>
      <c r="L514" s="12" t="s">
        <v>81</v>
      </c>
      <c r="M514" s="12">
        <v>23934049</v>
      </c>
      <c r="N514" s="12">
        <v>28115462</v>
      </c>
      <c r="O514" s="17">
        <v>9032523</v>
      </c>
      <c r="P514" s="17">
        <v>10273252</v>
      </c>
      <c r="Q514" s="17">
        <v>17842210</v>
      </c>
      <c r="R514" s="19">
        <v>3782602</v>
      </c>
      <c r="S514" s="19"/>
      <c r="T514" s="17">
        <f t="shared" ref="T514:T577" si="53">M514/O514</f>
        <v>2.6497634160466572</v>
      </c>
      <c r="U514" s="17">
        <f t="shared" si="50"/>
        <v>0.36539509825589916</v>
      </c>
      <c r="V514" s="17"/>
      <c r="W514" s="17">
        <v>13149075</v>
      </c>
      <c r="X514" s="17">
        <f t="shared" si="51"/>
        <v>0.21200299738653453</v>
      </c>
      <c r="Y514" s="19">
        <f t="shared" si="52"/>
        <v>0.13453814132593658</v>
      </c>
    </row>
    <row r="515" spans="1:25" x14ac:dyDescent="0.2">
      <c r="A515" s="22">
        <v>13705</v>
      </c>
      <c r="B515" s="12" t="s">
        <v>566</v>
      </c>
      <c r="C515" s="12" t="s">
        <v>73</v>
      </c>
      <c r="D515" s="12">
        <v>830147413</v>
      </c>
      <c r="E515" s="12" t="s">
        <v>74</v>
      </c>
      <c r="F515" s="12" t="s">
        <v>1053</v>
      </c>
      <c r="G515" s="12" t="s">
        <v>76</v>
      </c>
      <c r="H515" s="12" t="s">
        <v>883</v>
      </c>
      <c r="I515" s="12" t="s">
        <v>1054</v>
      </c>
      <c r="J515" s="12" t="s">
        <v>97</v>
      </c>
      <c r="K515" s="12" t="s">
        <v>359</v>
      </c>
      <c r="L515" s="12" t="s">
        <v>81</v>
      </c>
      <c r="M515" s="12">
        <v>2467738</v>
      </c>
      <c r="N515" s="12">
        <v>2902273</v>
      </c>
      <c r="O515" s="17">
        <v>911273</v>
      </c>
      <c r="P515" s="17">
        <v>996454</v>
      </c>
      <c r="Q515" s="17">
        <v>1905819</v>
      </c>
      <c r="R515" s="19">
        <v>274969</v>
      </c>
      <c r="S515" s="19"/>
      <c r="T515" s="17">
        <f t="shared" si="53"/>
        <v>2.7080117593739748</v>
      </c>
      <c r="U515" s="17">
        <f t="shared" si="50"/>
        <v>0.34333572341402757</v>
      </c>
      <c r="V515" s="17"/>
      <c r="W515" s="17">
        <v>13149076</v>
      </c>
      <c r="X515" s="17">
        <f t="shared" si="51"/>
        <v>0.14427865395402187</v>
      </c>
      <c r="Y515" s="19">
        <f t="shared" si="52"/>
        <v>9.4742637925515627E-2</v>
      </c>
    </row>
    <row r="516" spans="1:25" x14ac:dyDescent="0.2">
      <c r="A516" s="22">
        <v>13729</v>
      </c>
      <c r="B516" s="12" t="s">
        <v>566</v>
      </c>
      <c r="C516" s="12" t="s">
        <v>73</v>
      </c>
      <c r="D516" s="12">
        <v>830500313</v>
      </c>
      <c r="E516" s="12" t="s">
        <v>74</v>
      </c>
      <c r="F516" s="12" t="s">
        <v>1055</v>
      </c>
      <c r="G516" s="12" t="s">
        <v>102</v>
      </c>
      <c r="H516" s="12" t="s">
        <v>87</v>
      </c>
      <c r="I516" s="12" t="s">
        <v>1056</v>
      </c>
      <c r="J516" s="12" t="s">
        <v>85</v>
      </c>
      <c r="K516" s="12" t="s">
        <v>85</v>
      </c>
      <c r="L516" s="12" t="s">
        <v>81</v>
      </c>
      <c r="M516" s="12">
        <v>7443681</v>
      </c>
      <c r="N516" s="12">
        <v>11238808</v>
      </c>
      <c r="O516" s="17">
        <v>243856</v>
      </c>
      <c r="P516" s="17">
        <v>244756</v>
      </c>
      <c r="Q516" s="17">
        <v>10994052</v>
      </c>
      <c r="R516" s="19">
        <v>-510973</v>
      </c>
      <c r="S516" s="19">
        <v>14081</v>
      </c>
      <c r="T516" s="17">
        <f t="shared" si="53"/>
        <v>30.524904041729545</v>
      </c>
      <c r="U516" s="17">
        <f t="shared" si="50"/>
        <v>2.177775436683321E-2</v>
      </c>
      <c r="V516" s="17">
        <f t="shared" si="49"/>
        <v>-36.288118741566649</v>
      </c>
      <c r="W516" s="17">
        <v>13149077</v>
      </c>
      <c r="X516" s="17">
        <f t="shared" si="51"/>
        <v>-4.6477222410809045E-2</v>
      </c>
      <c r="Y516" s="19">
        <f t="shared" si="52"/>
        <v>-4.5465052877493771E-2</v>
      </c>
    </row>
    <row r="517" spans="1:25" x14ac:dyDescent="0.2">
      <c r="A517" s="22">
        <v>13731</v>
      </c>
      <c r="B517" s="12" t="s">
        <v>566</v>
      </c>
      <c r="C517" s="12" t="s">
        <v>73</v>
      </c>
      <c r="D517" s="12">
        <v>830500326</v>
      </c>
      <c r="E517" s="12" t="s">
        <v>74</v>
      </c>
      <c r="F517" s="12" t="s">
        <v>1057</v>
      </c>
      <c r="G517" s="12" t="s">
        <v>95</v>
      </c>
      <c r="H517" s="12" t="s">
        <v>103</v>
      </c>
      <c r="I517" s="12" t="s">
        <v>1058</v>
      </c>
      <c r="J517" s="12" t="s">
        <v>85</v>
      </c>
      <c r="K517" s="12" t="s">
        <v>85</v>
      </c>
      <c r="L517" s="12" t="s">
        <v>81</v>
      </c>
      <c r="M517" s="12">
        <v>10164073</v>
      </c>
      <c r="N517" s="12">
        <v>15411639</v>
      </c>
      <c r="O517" s="17">
        <v>3176442</v>
      </c>
      <c r="P517" s="17">
        <v>7454477</v>
      </c>
      <c r="Q517" s="17">
        <v>7957162</v>
      </c>
      <c r="R517" s="19">
        <v>3151822</v>
      </c>
      <c r="S517" s="19">
        <v>1966909</v>
      </c>
      <c r="T517" s="17">
        <f t="shared" si="53"/>
        <v>3.1998295577252787</v>
      </c>
      <c r="U517" s="17">
        <f t="shared" si="50"/>
        <v>0.48369138415453411</v>
      </c>
      <c r="V517" s="17">
        <f t="shared" si="49"/>
        <v>1.6024239047154698</v>
      </c>
      <c r="W517" s="17">
        <v>13149078</v>
      </c>
      <c r="X517" s="17">
        <f t="shared" si="51"/>
        <v>0.39609875983422232</v>
      </c>
      <c r="Y517" s="19">
        <f t="shared" si="52"/>
        <v>0.20450920242811294</v>
      </c>
    </row>
    <row r="518" spans="1:25" x14ac:dyDescent="0.2">
      <c r="A518" s="22">
        <v>13741</v>
      </c>
      <c r="B518" s="12" t="s">
        <v>566</v>
      </c>
      <c r="C518" s="12" t="s">
        <v>73</v>
      </c>
      <c r="D518" s="12">
        <v>830500381</v>
      </c>
      <c r="E518" s="12" t="s">
        <v>74</v>
      </c>
      <c r="F518" s="12" t="s">
        <v>1059</v>
      </c>
      <c r="G518" s="12" t="s">
        <v>83</v>
      </c>
      <c r="H518" s="12" t="s">
        <v>77</v>
      </c>
      <c r="I518" s="12" t="s">
        <v>1060</v>
      </c>
      <c r="J518" s="12" t="s">
        <v>309</v>
      </c>
      <c r="K518" s="12" t="s">
        <v>347</v>
      </c>
      <c r="L518" s="12" t="s">
        <v>81</v>
      </c>
      <c r="M518" s="12">
        <v>6663025</v>
      </c>
      <c r="N518" s="12">
        <v>14816883</v>
      </c>
      <c r="O518" s="17">
        <v>6989563</v>
      </c>
      <c r="P518" s="17">
        <v>10332832</v>
      </c>
      <c r="Q518" s="17">
        <v>4484051</v>
      </c>
      <c r="R518" s="19">
        <v>2413281</v>
      </c>
      <c r="S518" s="19">
        <v>1203966</v>
      </c>
      <c r="T518" s="17">
        <f t="shared" si="53"/>
        <v>0.95328205783394471</v>
      </c>
      <c r="U518" s="17">
        <f t="shared" si="50"/>
        <v>0.69736880557132019</v>
      </c>
      <c r="V518" s="17">
        <f t="shared" si="49"/>
        <v>2.0044428164914958</v>
      </c>
      <c r="W518" s="17">
        <v>13149079</v>
      </c>
      <c r="X518" s="17">
        <f t="shared" si="51"/>
        <v>0.53819213920626685</v>
      </c>
      <c r="Y518" s="19">
        <f t="shared" si="52"/>
        <v>0.16287372992011884</v>
      </c>
    </row>
    <row r="519" spans="1:25" x14ac:dyDescent="0.2">
      <c r="A519" s="22">
        <v>13761</v>
      </c>
      <c r="B519" s="12" t="s">
        <v>566</v>
      </c>
      <c r="C519" s="12" t="s">
        <v>73</v>
      </c>
      <c r="D519" s="12">
        <v>830501223</v>
      </c>
      <c r="E519" s="12" t="s">
        <v>74</v>
      </c>
      <c r="F519" s="12" t="s">
        <v>1061</v>
      </c>
      <c r="G519" s="12" t="s">
        <v>102</v>
      </c>
      <c r="H519" s="12" t="s">
        <v>87</v>
      </c>
      <c r="I519" s="12" t="s">
        <v>1062</v>
      </c>
      <c r="J519" s="12" t="s">
        <v>79</v>
      </c>
      <c r="K519" s="12" t="s">
        <v>137</v>
      </c>
      <c r="L519" s="12" t="s">
        <v>81</v>
      </c>
      <c r="M519" s="12">
        <v>8765763</v>
      </c>
      <c r="N519" s="12">
        <v>9930207</v>
      </c>
      <c r="O519" s="17">
        <v>663451</v>
      </c>
      <c r="P519" s="17">
        <v>1663451</v>
      </c>
      <c r="Q519" s="17">
        <v>8266756</v>
      </c>
      <c r="R519" s="19">
        <v>1401803</v>
      </c>
      <c r="S519" s="19">
        <v>219048</v>
      </c>
      <c r="T519" s="17">
        <f t="shared" si="53"/>
        <v>13.212374387859843</v>
      </c>
      <c r="U519" s="17">
        <f t="shared" si="50"/>
        <v>0.16751423207995564</v>
      </c>
      <c r="V519" s="17">
        <f t="shared" si="49"/>
        <v>6.3995243051751212</v>
      </c>
      <c r="W519" s="17">
        <v>13149080</v>
      </c>
      <c r="X519" s="17">
        <f t="shared" si="51"/>
        <v>0.16957111108638021</v>
      </c>
      <c r="Y519" s="19">
        <f t="shared" si="52"/>
        <v>0.14116553662980036</v>
      </c>
    </row>
    <row r="520" spans="1:25" x14ac:dyDescent="0.2">
      <c r="A520" s="22">
        <v>13849</v>
      </c>
      <c r="B520" s="12" t="s">
        <v>566</v>
      </c>
      <c r="C520" s="12" t="s">
        <v>73</v>
      </c>
      <c r="D520" s="12">
        <v>830504243</v>
      </c>
      <c r="E520" s="12" t="s">
        <v>74</v>
      </c>
      <c r="F520" s="12" t="s">
        <v>1063</v>
      </c>
      <c r="G520" s="12" t="s">
        <v>102</v>
      </c>
      <c r="H520" s="12" t="s">
        <v>87</v>
      </c>
      <c r="I520" s="12" t="s">
        <v>1064</v>
      </c>
      <c r="J520" s="12" t="s">
        <v>85</v>
      </c>
      <c r="K520" s="12" t="s">
        <v>85</v>
      </c>
      <c r="L520" s="12" t="s">
        <v>81</v>
      </c>
      <c r="M520" s="12">
        <v>14144591</v>
      </c>
      <c r="N520" s="12">
        <v>18153152</v>
      </c>
      <c r="O520" s="17">
        <v>778998</v>
      </c>
      <c r="P520" s="17">
        <v>11933396</v>
      </c>
      <c r="Q520" s="17">
        <v>6219756</v>
      </c>
      <c r="R520" s="19">
        <v>886532</v>
      </c>
      <c r="S520" s="19">
        <v>0</v>
      </c>
      <c r="T520" s="17">
        <f t="shared" si="53"/>
        <v>18.157416321993125</v>
      </c>
      <c r="U520" s="17">
        <f t="shared" si="50"/>
        <v>0.65737322091502348</v>
      </c>
      <c r="V520" s="17"/>
      <c r="W520" s="17">
        <v>13149081</v>
      </c>
      <c r="X520" s="17">
        <f t="shared" si="51"/>
        <v>0.14253485184949377</v>
      </c>
      <c r="Y520" s="19">
        <f t="shared" si="52"/>
        <v>4.8836257196546363E-2</v>
      </c>
    </row>
    <row r="521" spans="1:25" x14ac:dyDescent="0.2">
      <c r="A521" s="22">
        <v>13869</v>
      </c>
      <c r="B521" s="12" t="s">
        <v>566</v>
      </c>
      <c r="C521" s="12" t="s">
        <v>73</v>
      </c>
      <c r="D521" s="12">
        <v>830505120</v>
      </c>
      <c r="E521" s="12" t="s">
        <v>74</v>
      </c>
      <c r="F521" s="12" t="s">
        <v>1065</v>
      </c>
      <c r="G521" s="12" t="s">
        <v>102</v>
      </c>
      <c r="H521" s="12" t="s">
        <v>77</v>
      </c>
      <c r="I521" s="12" t="s">
        <v>1066</v>
      </c>
      <c r="J521" s="12" t="s">
        <v>148</v>
      </c>
      <c r="K521" s="12" t="s">
        <v>149</v>
      </c>
      <c r="L521" s="12" t="s">
        <v>81</v>
      </c>
      <c r="M521" s="12">
        <v>2295897</v>
      </c>
      <c r="N521" s="12">
        <v>3125723</v>
      </c>
      <c r="O521" s="17">
        <v>610276</v>
      </c>
      <c r="P521" s="17">
        <v>1086454</v>
      </c>
      <c r="Q521" s="17">
        <v>2039269</v>
      </c>
      <c r="R521" s="19">
        <v>69730</v>
      </c>
      <c r="S521" s="19">
        <v>128688</v>
      </c>
      <c r="T521" s="17">
        <f t="shared" si="53"/>
        <v>3.7620633942675119</v>
      </c>
      <c r="U521" s="17">
        <f t="shared" si="50"/>
        <v>0.34758486276615042</v>
      </c>
      <c r="V521" s="17">
        <f t="shared" si="49"/>
        <v>0.5418531642421982</v>
      </c>
      <c r="W521" s="17">
        <v>13149082</v>
      </c>
      <c r="X521" s="17">
        <f t="shared" si="51"/>
        <v>3.4193625264739472E-2</v>
      </c>
      <c r="Y521" s="19">
        <f t="shared" si="52"/>
        <v>2.230843871961783E-2</v>
      </c>
    </row>
    <row r="522" spans="1:25" x14ac:dyDescent="0.2">
      <c r="A522" s="22">
        <v>13877</v>
      </c>
      <c r="B522" s="12" t="s">
        <v>566</v>
      </c>
      <c r="C522" s="12" t="s">
        <v>73</v>
      </c>
      <c r="D522" s="12">
        <v>830505530</v>
      </c>
      <c r="E522" s="12" t="s">
        <v>74</v>
      </c>
      <c r="F522" s="12" t="s">
        <v>1067</v>
      </c>
      <c r="G522" s="12" t="s">
        <v>102</v>
      </c>
      <c r="H522" s="12" t="s">
        <v>87</v>
      </c>
      <c r="I522" s="12" t="s">
        <v>1068</v>
      </c>
      <c r="J522" s="12" t="s">
        <v>89</v>
      </c>
      <c r="K522" s="12" t="s">
        <v>159</v>
      </c>
      <c r="L522" s="12" t="s">
        <v>81</v>
      </c>
      <c r="M522" s="12">
        <v>257976</v>
      </c>
      <c r="N522" s="12">
        <v>261742</v>
      </c>
      <c r="O522" s="17">
        <v>4516618</v>
      </c>
      <c r="P522" s="17">
        <v>6854164</v>
      </c>
      <c r="Q522" s="17">
        <v>-6592422</v>
      </c>
      <c r="R522" s="19">
        <v>-1966831</v>
      </c>
      <c r="S522" s="19">
        <v>1602288</v>
      </c>
      <c r="T522" s="17">
        <f t="shared" si="53"/>
        <v>5.711707299576807E-2</v>
      </c>
      <c r="U522" s="17">
        <f t="shared" si="50"/>
        <v>26.186718218703916</v>
      </c>
      <c r="V522" s="17">
        <f t="shared" si="49"/>
        <v>-1.2275140299371898</v>
      </c>
      <c r="W522" s="17">
        <v>13149083</v>
      </c>
      <c r="X522" s="17">
        <f t="shared" si="51"/>
        <v>0.29834725386208588</v>
      </c>
      <c r="Y522" s="19">
        <f t="shared" si="52"/>
        <v>-7.5143882143484806</v>
      </c>
    </row>
    <row r="523" spans="1:25" x14ac:dyDescent="0.2">
      <c r="A523" s="22">
        <v>13881</v>
      </c>
      <c r="B523" s="12" t="s">
        <v>566</v>
      </c>
      <c r="C523" s="12" t="s">
        <v>73</v>
      </c>
      <c r="D523" s="12">
        <v>830505796</v>
      </c>
      <c r="E523" s="12" t="s">
        <v>74</v>
      </c>
      <c r="F523" s="12" t="s">
        <v>1069</v>
      </c>
      <c r="G523" s="12" t="s">
        <v>102</v>
      </c>
      <c r="H523" s="12" t="s">
        <v>77</v>
      </c>
      <c r="I523" s="12" t="s">
        <v>1070</v>
      </c>
      <c r="J523" s="12" t="s">
        <v>471</v>
      </c>
      <c r="K523" s="12" t="s">
        <v>472</v>
      </c>
      <c r="L523" s="12" t="s">
        <v>81</v>
      </c>
      <c r="M523" s="12">
        <v>2463818</v>
      </c>
      <c r="N523" s="12">
        <v>2959460</v>
      </c>
      <c r="O523" s="17">
        <v>1033445</v>
      </c>
      <c r="P523" s="17">
        <v>1033445</v>
      </c>
      <c r="Q523" s="17">
        <v>1926015</v>
      </c>
      <c r="R523" s="19">
        <v>392468</v>
      </c>
      <c r="S523" s="19"/>
      <c r="T523" s="17">
        <f t="shared" si="53"/>
        <v>2.3840823652927829</v>
      </c>
      <c r="U523" s="17">
        <f t="shared" si="50"/>
        <v>0.34920052982638727</v>
      </c>
      <c r="V523" s="17"/>
      <c r="W523" s="17">
        <v>13149084</v>
      </c>
      <c r="X523" s="17">
        <f t="shared" si="51"/>
        <v>0.20377203708174652</v>
      </c>
      <c r="Y523" s="19">
        <f t="shared" si="52"/>
        <v>0.13261473376899841</v>
      </c>
    </row>
    <row r="524" spans="1:25" x14ac:dyDescent="0.2">
      <c r="A524" s="22">
        <v>13917</v>
      </c>
      <c r="B524" s="12" t="s">
        <v>566</v>
      </c>
      <c r="C524" s="12" t="s">
        <v>73</v>
      </c>
      <c r="D524" s="12">
        <v>830506962</v>
      </c>
      <c r="E524" s="12" t="s">
        <v>74</v>
      </c>
      <c r="F524" s="12" t="s">
        <v>1071</v>
      </c>
      <c r="G524" s="12" t="s">
        <v>76</v>
      </c>
      <c r="H524" s="12" t="s">
        <v>87</v>
      </c>
      <c r="I524" s="12" t="s">
        <v>1072</v>
      </c>
      <c r="J524" s="12" t="s">
        <v>362</v>
      </c>
      <c r="K524" s="12" t="s">
        <v>1073</v>
      </c>
      <c r="L524" s="12" t="s">
        <v>81</v>
      </c>
      <c r="M524" s="12">
        <v>25081474</v>
      </c>
      <c r="N524" s="12">
        <v>35251478</v>
      </c>
      <c r="O524" s="17">
        <v>18014646</v>
      </c>
      <c r="P524" s="17">
        <v>20237208</v>
      </c>
      <c r="Q524" s="17">
        <v>15014270</v>
      </c>
      <c r="R524" s="19">
        <v>2744352</v>
      </c>
      <c r="S524" s="19"/>
      <c r="T524" s="17">
        <f t="shared" si="53"/>
        <v>1.3922823684684118</v>
      </c>
      <c r="U524" s="17">
        <f t="shared" si="50"/>
        <v>0.57408112079726137</v>
      </c>
      <c r="V524" s="17"/>
      <c r="W524" s="17">
        <v>13149085</v>
      </c>
      <c r="X524" s="17">
        <f t="shared" si="51"/>
        <v>0.18278291252255355</v>
      </c>
      <c r="Y524" s="19">
        <f t="shared" si="52"/>
        <v>7.7850693239018234E-2</v>
      </c>
    </row>
    <row r="525" spans="1:25" x14ac:dyDescent="0.2">
      <c r="A525" s="22">
        <v>13927</v>
      </c>
      <c r="B525" s="12" t="s">
        <v>566</v>
      </c>
      <c r="C525" s="12" t="s">
        <v>73</v>
      </c>
      <c r="D525" s="12">
        <v>830507152</v>
      </c>
      <c r="E525" s="12" t="s">
        <v>74</v>
      </c>
      <c r="F525" s="12" t="s">
        <v>1074</v>
      </c>
      <c r="G525" s="12" t="s">
        <v>76</v>
      </c>
      <c r="H525" s="12" t="s">
        <v>87</v>
      </c>
      <c r="I525" s="12" t="s">
        <v>1075</v>
      </c>
      <c r="J525" s="12" t="s">
        <v>85</v>
      </c>
      <c r="K525" s="12" t="s">
        <v>85</v>
      </c>
      <c r="L525" s="12" t="s">
        <v>81</v>
      </c>
      <c r="M525" s="12">
        <v>12228733</v>
      </c>
      <c r="N525" s="12">
        <v>12670589</v>
      </c>
      <c r="O525" s="17">
        <v>3066998</v>
      </c>
      <c r="P525" s="17">
        <v>3066998</v>
      </c>
      <c r="Q525" s="17">
        <v>9603591</v>
      </c>
      <c r="R525" s="19">
        <v>1686829</v>
      </c>
      <c r="S525" s="19"/>
      <c r="T525" s="17">
        <f t="shared" si="53"/>
        <v>3.9871995351806553</v>
      </c>
      <c r="U525" s="17">
        <f t="shared" si="50"/>
        <v>0.24205646635685207</v>
      </c>
      <c r="V525" s="17"/>
      <c r="W525" s="17">
        <v>13149086</v>
      </c>
      <c r="X525" s="17">
        <f t="shared" si="51"/>
        <v>0.17564565171507199</v>
      </c>
      <c r="Y525" s="19">
        <f t="shared" si="52"/>
        <v>0.13312948592997531</v>
      </c>
    </row>
    <row r="526" spans="1:25" x14ac:dyDescent="0.2">
      <c r="A526" s="22">
        <v>13961</v>
      </c>
      <c r="B526" s="12" t="s">
        <v>566</v>
      </c>
      <c r="C526" s="12" t="s">
        <v>73</v>
      </c>
      <c r="D526" s="12">
        <v>830508200</v>
      </c>
      <c r="E526" s="12" t="s">
        <v>74</v>
      </c>
      <c r="F526" s="12" t="s">
        <v>1076</v>
      </c>
      <c r="G526" s="12" t="s">
        <v>102</v>
      </c>
      <c r="H526" s="12" t="s">
        <v>87</v>
      </c>
      <c r="I526" s="12" t="s">
        <v>1077</v>
      </c>
      <c r="J526" s="12" t="s">
        <v>85</v>
      </c>
      <c r="K526" s="12" t="s">
        <v>85</v>
      </c>
      <c r="L526" s="12" t="s">
        <v>81</v>
      </c>
      <c r="M526" s="12">
        <v>8973355</v>
      </c>
      <c r="N526" s="12">
        <v>13106563</v>
      </c>
      <c r="O526" s="17">
        <v>5023757</v>
      </c>
      <c r="P526" s="17">
        <v>5222969</v>
      </c>
      <c r="Q526" s="17">
        <v>7883594</v>
      </c>
      <c r="R526" s="19">
        <v>55002</v>
      </c>
      <c r="S526" s="19"/>
      <c r="T526" s="17">
        <f t="shared" si="53"/>
        <v>1.7861841247496644</v>
      </c>
      <c r="U526" s="17">
        <f t="shared" si="50"/>
        <v>0.39850027806679755</v>
      </c>
      <c r="V526" s="17"/>
      <c r="W526" s="17">
        <v>13149087</v>
      </c>
      <c r="X526" s="17">
        <f t="shared" si="51"/>
        <v>6.9767671952665243E-3</v>
      </c>
      <c r="Y526" s="19">
        <f t="shared" si="52"/>
        <v>4.196523527945503E-3</v>
      </c>
    </row>
    <row r="527" spans="1:25" x14ac:dyDescent="0.2">
      <c r="A527" s="22">
        <v>14035</v>
      </c>
      <c r="B527" s="12" t="s">
        <v>566</v>
      </c>
      <c r="C527" s="12" t="s">
        <v>73</v>
      </c>
      <c r="D527" s="12">
        <v>830510758</v>
      </c>
      <c r="E527" s="12" t="s">
        <v>74</v>
      </c>
      <c r="F527" s="12" t="s">
        <v>1078</v>
      </c>
      <c r="G527" s="12" t="s">
        <v>102</v>
      </c>
      <c r="H527" s="12" t="s">
        <v>103</v>
      </c>
      <c r="I527" s="12" t="s">
        <v>1079</v>
      </c>
      <c r="J527" s="12" t="s">
        <v>85</v>
      </c>
      <c r="K527" s="12" t="s">
        <v>85</v>
      </c>
      <c r="L527" s="12" t="s">
        <v>81</v>
      </c>
      <c r="M527" s="12">
        <v>13448376</v>
      </c>
      <c r="N527" s="12">
        <v>14651555</v>
      </c>
      <c r="O527" s="17">
        <v>7120025</v>
      </c>
      <c r="P527" s="17">
        <v>8136508</v>
      </c>
      <c r="Q527" s="17">
        <v>6515047</v>
      </c>
      <c r="R527" s="19">
        <v>1821797</v>
      </c>
      <c r="S527" s="19">
        <v>250061</v>
      </c>
      <c r="T527" s="17">
        <f t="shared" si="53"/>
        <v>1.8888102218742209</v>
      </c>
      <c r="U527" s="17">
        <f t="shared" si="50"/>
        <v>0.55533409252465016</v>
      </c>
      <c r="V527" s="17">
        <f t="shared" si="49"/>
        <v>7.2854103598721913</v>
      </c>
      <c r="W527" s="17">
        <v>13149088</v>
      </c>
      <c r="X527" s="17">
        <f t="shared" si="51"/>
        <v>0.2796291415856248</v>
      </c>
      <c r="Y527" s="19">
        <f t="shared" si="52"/>
        <v>0.12434154599972494</v>
      </c>
    </row>
    <row r="528" spans="1:25" x14ac:dyDescent="0.2">
      <c r="A528" s="22">
        <v>14069</v>
      </c>
      <c r="B528" s="12" t="s">
        <v>566</v>
      </c>
      <c r="C528" s="12" t="s">
        <v>73</v>
      </c>
      <c r="D528" s="12">
        <v>830511508</v>
      </c>
      <c r="E528" s="12" t="s">
        <v>74</v>
      </c>
      <c r="F528" s="12" t="s">
        <v>1080</v>
      </c>
      <c r="G528" s="12" t="s">
        <v>83</v>
      </c>
      <c r="H528" s="12" t="s">
        <v>801</v>
      </c>
      <c r="I528" s="12" t="s">
        <v>1081</v>
      </c>
      <c r="J528" s="12" t="s">
        <v>79</v>
      </c>
      <c r="K528" s="12" t="s">
        <v>137</v>
      </c>
      <c r="L528" s="12" t="s">
        <v>81</v>
      </c>
      <c r="M528" s="12">
        <v>5045361</v>
      </c>
      <c r="N528" s="12">
        <v>5215113</v>
      </c>
      <c r="O528" s="17">
        <v>285470</v>
      </c>
      <c r="P528" s="17">
        <v>425751</v>
      </c>
      <c r="Q528" s="17">
        <v>4789362</v>
      </c>
      <c r="R528" s="19">
        <v>531796</v>
      </c>
      <c r="S528" s="19"/>
      <c r="T528" s="17">
        <f t="shared" si="53"/>
        <v>17.673874662836724</v>
      </c>
      <c r="U528" s="17">
        <f t="shared" si="50"/>
        <v>8.1637924240567747E-2</v>
      </c>
      <c r="V528" s="17"/>
      <c r="W528" s="17">
        <v>13149089</v>
      </c>
      <c r="X528" s="17">
        <f t="shared" si="51"/>
        <v>0.11103691890485622</v>
      </c>
      <c r="Y528" s="19">
        <f t="shared" si="52"/>
        <v>0.10197209533139551</v>
      </c>
    </row>
    <row r="529" spans="1:25" x14ac:dyDescent="0.2">
      <c r="A529" s="22">
        <v>14083</v>
      </c>
      <c r="B529" s="12" t="s">
        <v>566</v>
      </c>
      <c r="C529" s="12" t="s">
        <v>73</v>
      </c>
      <c r="D529" s="12">
        <v>830512205</v>
      </c>
      <c r="E529" s="12" t="s">
        <v>74</v>
      </c>
      <c r="F529" s="12" t="s">
        <v>1082</v>
      </c>
      <c r="G529" s="12" t="s">
        <v>102</v>
      </c>
      <c r="H529" s="12" t="s">
        <v>87</v>
      </c>
      <c r="I529" s="12" t="s">
        <v>1083</v>
      </c>
      <c r="J529" s="12" t="s">
        <v>79</v>
      </c>
      <c r="K529" s="12" t="s">
        <v>137</v>
      </c>
      <c r="L529" s="12" t="s">
        <v>81</v>
      </c>
      <c r="M529" s="12">
        <v>12632884</v>
      </c>
      <c r="N529" s="12">
        <v>19289050</v>
      </c>
      <c r="O529" s="17">
        <v>9518227</v>
      </c>
      <c r="P529" s="17">
        <v>11614865</v>
      </c>
      <c r="Q529" s="17">
        <v>7674185</v>
      </c>
      <c r="R529" s="19">
        <v>1788635</v>
      </c>
      <c r="S529" s="19">
        <v>281276</v>
      </c>
      <c r="T529" s="17">
        <f t="shared" si="53"/>
        <v>1.3272307962396779</v>
      </c>
      <c r="U529" s="17">
        <f t="shared" si="50"/>
        <v>0.60214810993802181</v>
      </c>
      <c r="V529" s="17">
        <f t="shared" si="49"/>
        <v>6.3590032565878358</v>
      </c>
      <c r="W529" s="17">
        <v>13149090</v>
      </c>
      <c r="X529" s="17">
        <f t="shared" si="51"/>
        <v>0.23307165516598832</v>
      </c>
      <c r="Y529" s="19">
        <f t="shared" si="52"/>
        <v>9.2727998527662073E-2</v>
      </c>
    </row>
    <row r="530" spans="1:25" x14ac:dyDescent="0.2">
      <c r="A530" s="22">
        <v>14087</v>
      </c>
      <c r="B530" s="12" t="s">
        <v>566</v>
      </c>
      <c r="C530" s="12" t="s">
        <v>73</v>
      </c>
      <c r="D530" s="12">
        <v>830512218</v>
      </c>
      <c r="E530" s="12" t="s">
        <v>74</v>
      </c>
      <c r="F530" s="12" t="s">
        <v>1084</v>
      </c>
      <c r="G530" s="12" t="s">
        <v>102</v>
      </c>
      <c r="H530" s="12" t="s">
        <v>87</v>
      </c>
      <c r="I530" s="12" t="s">
        <v>1085</v>
      </c>
      <c r="J530" s="12" t="s">
        <v>636</v>
      </c>
      <c r="K530" s="12" t="s">
        <v>637</v>
      </c>
      <c r="L530" s="12" t="s">
        <v>81</v>
      </c>
      <c r="M530" s="12">
        <v>30971712</v>
      </c>
      <c r="N530" s="12">
        <v>33084305</v>
      </c>
      <c r="O530" s="17">
        <v>15065583</v>
      </c>
      <c r="P530" s="17">
        <v>15183883</v>
      </c>
      <c r="Q530" s="17">
        <v>17900422</v>
      </c>
      <c r="R530" s="19">
        <v>3482911</v>
      </c>
      <c r="S530" s="19">
        <v>0</v>
      </c>
      <c r="T530" s="17">
        <f t="shared" si="53"/>
        <v>2.0557924641880767</v>
      </c>
      <c r="U530" s="17">
        <f t="shared" si="50"/>
        <v>0.4589452007530459</v>
      </c>
      <c r="V530" s="17"/>
      <c r="W530" s="17">
        <v>13149091</v>
      </c>
      <c r="X530" s="17">
        <f t="shared" si="51"/>
        <v>0.19457144641617946</v>
      </c>
      <c r="Y530" s="19">
        <f t="shared" si="52"/>
        <v>0.10527381487989547</v>
      </c>
    </row>
    <row r="531" spans="1:25" x14ac:dyDescent="0.2">
      <c r="A531" s="22">
        <v>14141</v>
      </c>
      <c r="B531" s="12" t="s">
        <v>566</v>
      </c>
      <c r="C531" s="12" t="s">
        <v>73</v>
      </c>
      <c r="D531" s="12">
        <v>830513448</v>
      </c>
      <c r="E531" s="12" t="s">
        <v>74</v>
      </c>
      <c r="F531" s="12" t="s">
        <v>1086</v>
      </c>
      <c r="G531" s="12" t="s">
        <v>102</v>
      </c>
      <c r="H531" s="12" t="s">
        <v>103</v>
      </c>
      <c r="I531" s="12" t="s">
        <v>1087</v>
      </c>
      <c r="J531" s="12" t="s">
        <v>79</v>
      </c>
      <c r="K531" s="12" t="s">
        <v>137</v>
      </c>
      <c r="L531" s="12" t="s">
        <v>81</v>
      </c>
      <c r="M531" s="12">
        <v>21748834</v>
      </c>
      <c r="N531" s="12">
        <v>23918641</v>
      </c>
      <c r="O531" s="17">
        <v>1936991</v>
      </c>
      <c r="P531" s="17">
        <v>1936991</v>
      </c>
      <c r="Q531" s="17">
        <v>21981650</v>
      </c>
      <c r="R531" s="19">
        <v>5442027</v>
      </c>
      <c r="S531" s="19"/>
      <c r="T531" s="17">
        <f t="shared" si="53"/>
        <v>11.228154389979096</v>
      </c>
      <c r="U531" s="17">
        <f t="shared" si="50"/>
        <v>8.0982485585196912E-2</v>
      </c>
      <c r="V531" s="17"/>
      <c r="W531" s="17">
        <v>13149092</v>
      </c>
      <c r="X531" s="17">
        <f t="shared" si="51"/>
        <v>0.24757136065763943</v>
      </c>
      <c r="Y531" s="19">
        <f t="shared" si="52"/>
        <v>0.22752241651187458</v>
      </c>
    </row>
    <row r="532" spans="1:25" x14ac:dyDescent="0.2">
      <c r="A532" s="22">
        <v>14571</v>
      </c>
      <c r="B532" s="12" t="s">
        <v>566</v>
      </c>
      <c r="C532" s="12" t="s">
        <v>73</v>
      </c>
      <c r="D532" s="12">
        <v>860000868</v>
      </c>
      <c r="E532" s="12" t="s">
        <v>74</v>
      </c>
      <c r="F532" s="12" t="s">
        <v>1088</v>
      </c>
      <c r="G532" s="12" t="s">
        <v>76</v>
      </c>
      <c r="H532" s="12" t="s">
        <v>87</v>
      </c>
      <c r="I532" s="12" t="s">
        <v>1089</v>
      </c>
      <c r="J532" s="12" t="s">
        <v>85</v>
      </c>
      <c r="K532" s="12" t="s">
        <v>85</v>
      </c>
      <c r="L532" s="12" t="s">
        <v>81</v>
      </c>
      <c r="M532" s="12">
        <v>4580048</v>
      </c>
      <c r="N532" s="12">
        <v>15962877</v>
      </c>
      <c r="O532" s="17">
        <v>542011</v>
      </c>
      <c r="P532" s="17">
        <v>1927336</v>
      </c>
      <c r="Q532" s="17">
        <v>14035541</v>
      </c>
      <c r="R532" s="19">
        <v>749083</v>
      </c>
      <c r="S532" s="19"/>
      <c r="T532" s="17">
        <f t="shared" si="53"/>
        <v>8.4501015662043759</v>
      </c>
      <c r="U532" s="17">
        <f t="shared" si="50"/>
        <v>0.12073863627465149</v>
      </c>
      <c r="V532" s="17"/>
      <c r="W532" s="17">
        <v>13149093</v>
      </c>
      <c r="X532" s="17">
        <f t="shared" si="51"/>
        <v>5.3370440084924406E-2</v>
      </c>
      <c r="Y532" s="19">
        <f t="shared" si="52"/>
        <v>4.6926565931692636E-2</v>
      </c>
    </row>
    <row r="533" spans="1:25" x14ac:dyDescent="0.2">
      <c r="A533" s="22">
        <v>14579</v>
      </c>
      <c r="B533" s="12" t="s">
        <v>566</v>
      </c>
      <c r="C533" s="12" t="s">
        <v>73</v>
      </c>
      <c r="D533" s="12">
        <v>860000999</v>
      </c>
      <c r="E533" s="12" t="s">
        <v>74</v>
      </c>
      <c r="F533" s="12" t="s">
        <v>1090</v>
      </c>
      <c r="G533" s="12" t="s">
        <v>76</v>
      </c>
      <c r="H533" s="12" t="s">
        <v>87</v>
      </c>
      <c r="I533" s="12" t="s">
        <v>1091</v>
      </c>
      <c r="J533" s="12" t="s">
        <v>85</v>
      </c>
      <c r="K533" s="12" t="s">
        <v>85</v>
      </c>
      <c r="L533" s="12" t="s">
        <v>81</v>
      </c>
      <c r="M533" s="12">
        <v>12060052</v>
      </c>
      <c r="N533" s="12">
        <v>12262700</v>
      </c>
      <c r="O533" s="17">
        <v>4834185</v>
      </c>
      <c r="P533" s="17">
        <v>4834185</v>
      </c>
      <c r="Q533" s="17">
        <v>7428515</v>
      </c>
      <c r="R533" s="19">
        <v>891126</v>
      </c>
      <c r="S533" s="19">
        <v>886208</v>
      </c>
      <c r="T533" s="17">
        <f t="shared" si="53"/>
        <v>2.4947435813896242</v>
      </c>
      <c r="U533" s="17">
        <f t="shared" si="50"/>
        <v>0.39421864679067414</v>
      </c>
      <c r="V533" s="17">
        <f t="shared" si="49"/>
        <v>1.0055494872535566</v>
      </c>
      <c r="W533" s="17">
        <v>13149094</v>
      </c>
      <c r="X533" s="17">
        <f t="shared" si="51"/>
        <v>0.11996018046675547</v>
      </c>
      <c r="Y533" s="19">
        <f t="shared" si="52"/>
        <v>7.2669640454386064E-2</v>
      </c>
    </row>
    <row r="534" spans="1:25" x14ac:dyDescent="0.2">
      <c r="A534" s="22">
        <v>14679</v>
      </c>
      <c r="B534" s="12" t="s">
        <v>566</v>
      </c>
      <c r="C534" s="12" t="s">
        <v>73</v>
      </c>
      <c r="D534" s="12">
        <v>860004376</v>
      </c>
      <c r="E534" s="12" t="s">
        <v>74</v>
      </c>
      <c r="F534" s="12" t="s">
        <v>1092</v>
      </c>
      <c r="G534" s="12" t="s">
        <v>76</v>
      </c>
      <c r="H534" s="12" t="s">
        <v>87</v>
      </c>
      <c r="I534" s="12" t="s">
        <v>1093</v>
      </c>
      <c r="J534" s="12" t="s">
        <v>97</v>
      </c>
      <c r="K534" s="12" t="s">
        <v>208</v>
      </c>
      <c r="L534" s="12" t="s">
        <v>81</v>
      </c>
      <c r="M534" s="12">
        <v>17616412</v>
      </c>
      <c r="N534" s="12">
        <v>31434839</v>
      </c>
      <c r="O534" s="17">
        <v>13271182</v>
      </c>
      <c r="P534" s="17">
        <v>19151103</v>
      </c>
      <c r="Q534" s="17">
        <v>12283736</v>
      </c>
      <c r="R534" s="19">
        <v>1920196</v>
      </c>
      <c r="S534" s="19"/>
      <c r="T534" s="17">
        <f t="shared" si="53"/>
        <v>1.3274184620480678</v>
      </c>
      <c r="U534" s="17">
        <f t="shared" si="50"/>
        <v>0.60923178260909816</v>
      </c>
      <c r="V534" s="17"/>
      <c r="W534" s="17">
        <v>13149095</v>
      </c>
      <c r="X534" s="17">
        <f t="shared" si="51"/>
        <v>0.15632019444247255</v>
      </c>
      <c r="Y534" s="19">
        <f t="shared" si="52"/>
        <v>6.1084963724484159E-2</v>
      </c>
    </row>
    <row r="535" spans="1:25" x14ac:dyDescent="0.2">
      <c r="A535" s="22">
        <v>14767</v>
      </c>
      <c r="B535" s="12" t="s">
        <v>566</v>
      </c>
      <c r="C535" s="12" t="s">
        <v>73</v>
      </c>
      <c r="D535" s="12">
        <v>860008812</v>
      </c>
      <c r="E535" s="12" t="s">
        <v>74</v>
      </c>
      <c r="F535" s="12" t="s">
        <v>1094</v>
      </c>
      <c r="G535" s="12" t="s">
        <v>92</v>
      </c>
      <c r="H535" s="12" t="s">
        <v>87</v>
      </c>
      <c r="I535" s="12" t="s">
        <v>1095</v>
      </c>
      <c r="J535" s="12" t="s">
        <v>85</v>
      </c>
      <c r="K535" s="12" t="s">
        <v>85</v>
      </c>
      <c r="L535" s="12" t="s">
        <v>81</v>
      </c>
      <c r="M535" s="12">
        <v>26278912</v>
      </c>
      <c r="N535" s="12">
        <v>55776145</v>
      </c>
      <c r="O535" s="17">
        <v>12015162</v>
      </c>
      <c r="P535" s="17">
        <v>13698576</v>
      </c>
      <c r="Q535" s="17">
        <v>42077569</v>
      </c>
      <c r="R535" s="19">
        <v>13030787</v>
      </c>
      <c r="S535" s="19"/>
      <c r="T535" s="17">
        <f t="shared" si="53"/>
        <v>2.1871458745208763</v>
      </c>
      <c r="U535" s="17">
        <f t="shared" si="50"/>
        <v>0.24559918940256628</v>
      </c>
      <c r="V535" s="17"/>
      <c r="W535" s="17">
        <v>13149096</v>
      </c>
      <c r="X535" s="17">
        <f t="shared" si="51"/>
        <v>0.30968488222311513</v>
      </c>
      <c r="Y535" s="19">
        <f t="shared" si="52"/>
        <v>0.23362652617888885</v>
      </c>
    </row>
    <row r="536" spans="1:25" x14ac:dyDescent="0.2">
      <c r="A536" s="22">
        <v>14887</v>
      </c>
      <c r="B536" s="12" t="s">
        <v>566</v>
      </c>
      <c r="C536" s="12" t="s">
        <v>73</v>
      </c>
      <c r="D536" s="12">
        <v>860021998</v>
      </c>
      <c r="E536" s="12" t="s">
        <v>74</v>
      </c>
      <c r="F536" s="12" t="s">
        <v>1096</v>
      </c>
      <c r="G536" s="12" t="s">
        <v>76</v>
      </c>
      <c r="H536" s="12" t="s">
        <v>87</v>
      </c>
      <c r="I536" s="12" t="s">
        <v>1097</v>
      </c>
      <c r="J536" s="12" t="s">
        <v>85</v>
      </c>
      <c r="K536" s="12" t="s">
        <v>85</v>
      </c>
      <c r="L536" s="12" t="s">
        <v>81</v>
      </c>
      <c r="M536" s="12">
        <v>3021725</v>
      </c>
      <c r="N536" s="12">
        <v>8456898</v>
      </c>
      <c r="O536" s="17">
        <v>877681</v>
      </c>
      <c r="P536" s="17">
        <v>1481786</v>
      </c>
      <c r="Q536" s="17">
        <v>6975112</v>
      </c>
      <c r="R536" s="19">
        <v>375488</v>
      </c>
      <c r="S536" s="19"/>
      <c r="T536" s="17">
        <f t="shared" si="53"/>
        <v>3.4428511042166803</v>
      </c>
      <c r="U536" s="17">
        <f t="shared" si="50"/>
        <v>0.1752162554165842</v>
      </c>
      <c r="V536" s="17"/>
      <c r="W536" s="17">
        <v>13149097</v>
      </c>
      <c r="X536" s="17">
        <f t="shared" si="51"/>
        <v>5.38325406101006E-2</v>
      </c>
      <c r="Y536" s="19">
        <f t="shared" si="52"/>
        <v>4.4400204424837574E-2</v>
      </c>
    </row>
    <row r="537" spans="1:25" x14ac:dyDescent="0.2">
      <c r="A537" s="22">
        <v>15011</v>
      </c>
      <c r="B537" s="12" t="s">
        <v>566</v>
      </c>
      <c r="C537" s="12" t="s">
        <v>73</v>
      </c>
      <c r="D537" s="12">
        <v>860028680</v>
      </c>
      <c r="E537" s="12" t="s">
        <v>74</v>
      </c>
      <c r="F537" s="12" t="s">
        <v>1098</v>
      </c>
      <c r="G537" s="12" t="s">
        <v>76</v>
      </c>
      <c r="H537" s="12" t="s">
        <v>87</v>
      </c>
      <c r="I537" s="12" t="s">
        <v>1099</v>
      </c>
      <c r="J537" s="12" t="s">
        <v>85</v>
      </c>
      <c r="K537" s="12" t="s">
        <v>85</v>
      </c>
      <c r="L537" s="12" t="s">
        <v>81</v>
      </c>
      <c r="M537" s="12">
        <v>7843866</v>
      </c>
      <c r="N537" s="12">
        <v>8121176</v>
      </c>
      <c r="O537" s="17">
        <v>1813643</v>
      </c>
      <c r="P537" s="17">
        <v>1816647</v>
      </c>
      <c r="Q537" s="17">
        <v>6304529</v>
      </c>
      <c r="R537" s="19">
        <v>675465</v>
      </c>
      <c r="S537" s="19">
        <v>205833</v>
      </c>
      <c r="T537" s="17">
        <f t="shared" si="53"/>
        <v>4.3249228210844137</v>
      </c>
      <c r="U537" s="17">
        <f t="shared" si="50"/>
        <v>0.22369260314023487</v>
      </c>
      <c r="V537" s="17">
        <f t="shared" si="49"/>
        <v>3.2816166503913369</v>
      </c>
      <c r="W537" s="17">
        <v>13149098</v>
      </c>
      <c r="X537" s="17">
        <f t="shared" si="51"/>
        <v>0.10713964516619719</v>
      </c>
      <c r="Y537" s="19">
        <f t="shared" si="52"/>
        <v>8.3173299039449464E-2</v>
      </c>
    </row>
    <row r="538" spans="1:25" x14ac:dyDescent="0.2">
      <c r="A538" s="22">
        <v>15017</v>
      </c>
      <c r="B538" s="12" t="s">
        <v>566</v>
      </c>
      <c r="C538" s="12" t="s">
        <v>73</v>
      </c>
      <c r="D538" s="12">
        <v>860029216</v>
      </c>
      <c r="E538" s="12" t="s">
        <v>74</v>
      </c>
      <c r="F538" s="12" t="s">
        <v>1100</v>
      </c>
      <c r="G538" s="12" t="s">
        <v>102</v>
      </c>
      <c r="H538" s="12" t="s">
        <v>87</v>
      </c>
      <c r="I538" s="12" t="s">
        <v>1101</v>
      </c>
      <c r="J538" s="12" t="s">
        <v>85</v>
      </c>
      <c r="K538" s="12" t="s">
        <v>85</v>
      </c>
      <c r="L538" s="12" t="s">
        <v>81</v>
      </c>
      <c r="M538" s="12">
        <v>20452451</v>
      </c>
      <c r="N538" s="12">
        <v>21056219</v>
      </c>
      <c r="O538" s="17">
        <v>11246172</v>
      </c>
      <c r="P538" s="17">
        <v>11246172</v>
      </c>
      <c r="Q538" s="17">
        <v>9810047</v>
      </c>
      <c r="R538" s="19">
        <v>8866132</v>
      </c>
      <c r="S538" s="19">
        <v>2189049</v>
      </c>
      <c r="T538" s="17">
        <f t="shared" si="53"/>
        <v>1.8186144583241302</v>
      </c>
      <c r="U538" s="17">
        <f t="shared" si="50"/>
        <v>0.5341021576570798</v>
      </c>
      <c r="V538" s="17">
        <f t="shared" si="49"/>
        <v>4.0502208950096596</v>
      </c>
      <c r="W538" s="17">
        <v>13149099</v>
      </c>
      <c r="X538" s="17">
        <f t="shared" si="51"/>
        <v>0.9037807871868504</v>
      </c>
      <c r="Y538" s="19">
        <f t="shared" si="52"/>
        <v>0.42106951870133952</v>
      </c>
    </row>
    <row r="539" spans="1:25" x14ac:dyDescent="0.2">
      <c r="A539" s="22">
        <v>15083</v>
      </c>
      <c r="B539" s="12" t="s">
        <v>566</v>
      </c>
      <c r="C539" s="12" t="s">
        <v>73</v>
      </c>
      <c r="D539" s="12">
        <v>860031631</v>
      </c>
      <c r="E539" s="12" t="s">
        <v>74</v>
      </c>
      <c r="F539" s="12" t="s">
        <v>1102</v>
      </c>
      <c r="G539" s="12" t="s">
        <v>76</v>
      </c>
      <c r="H539" s="12" t="s">
        <v>87</v>
      </c>
      <c r="I539" s="12" t="s">
        <v>1103</v>
      </c>
      <c r="J539" s="12" t="s">
        <v>85</v>
      </c>
      <c r="K539" s="12" t="s">
        <v>85</v>
      </c>
      <c r="L539" s="12" t="s">
        <v>81</v>
      </c>
      <c r="M539" s="12">
        <v>16929642</v>
      </c>
      <c r="N539" s="12">
        <v>22297389</v>
      </c>
      <c r="O539" s="17">
        <v>3936622</v>
      </c>
      <c r="P539" s="17">
        <v>4420635</v>
      </c>
      <c r="Q539" s="17">
        <v>17876754</v>
      </c>
      <c r="R539" s="19">
        <v>2182357</v>
      </c>
      <c r="S539" s="19"/>
      <c r="T539" s="17">
        <f t="shared" si="53"/>
        <v>4.3005505735628162</v>
      </c>
      <c r="U539" s="17">
        <f t="shared" si="50"/>
        <v>0.19825796643723623</v>
      </c>
      <c r="V539" s="17"/>
      <c r="W539" s="17">
        <v>13149100</v>
      </c>
      <c r="X539" s="17">
        <f t="shared" si="51"/>
        <v>0.12207792309498693</v>
      </c>
      <c r="Y539" s="19">
        <f t="shared" si="52"/>
        <v>9.7875002315293502E-2</v>
      </c>
    </row>
    <row r="540" spans="1:25" x14ac:dyDescent="0.2">
      <c r="A540" s="22">
        <v>15275</v>
      </c>
      <c r="B540" s="12" t="s">
        <v>566</v>
      </c>
      <c r="C540" s="12" t="s">
        <v>73</v>
      </c>
      <c r="D540" s="12">
        <v>860038579</v>
      </c>
      <c r="E540" s="12" t="s">
        <v>74</v>
      </c>
      <c r="F540" s="12" t="s">
        <v>1104</v>
      </c>
      <c r="G540" s="12" t="s">
        <v>95</v>
      </c>
      <c r="H540" s="12" t="s">
        <v>103</v>
      </c>
      <c r="I540" s="12" t="s">
        <v>1105</v>
      </c>
      <c r="J540" s="12" t="s">
        <v>85</v>
      </c>
      <c r="K540" s="12" t="s">
        <v>85</v>
      </c>
      <c r="L540" s="12" t="s">
        <v>81</v>
      </c>
      <c r="M540" s="12">
        <v>20184373</v>
      </c>
      <c r="N540" s="12">
        <v>24475773</v>
      </c>
      <c r="O540" s="17">
        <v>7968475</v>
      </c>
      <c r="P540" s="17">
        <v>10260433</v>
      </c>
      <c r="Q540" s="17">
        <v>14215340</v>
      </c>
      <c r="R540" s="19">
        <v>2660636</v>
      </c>
      <c r="S540" s="19">
        <v>648412</v>
      </c>
      <c r="T540" s="17">
        <f t="shared" si="53"/>
        <v>2.5330283398015303</v>
      </c>
      <c r="U540" s="17">
        <f t="shared" si="50"/>
        <v>0.41920772022195174</v>
      </c>
      <c r="V540" s="17">
        <f t="shared" si="49"/>
        <v>4.1033108579113282</v>
      </c>
      <c r="W540" s="17">
        <v>13149101</v>
      </c>
      <c r="X540" s="17">
        <f t="shared" si="51"/>
        <v>0.18716653980840417</v>
      </c>
      <c r="Y540" s="19">
        <f t="shared" si="52"/>
        <v>0.10870488135349188</v>
      </c>
    </row>
    <row r="541" spans="1:25" x14ac:dyDescent="0.2">
      <c r="A541" s="22">
        <v>15345</v>
      </c>
      <c r="B541" s="12" t="s">
        <v>566</v>
      </c>
      <c r="C541" s="12" t="s">
        <v>73</v>
      </c>
      <c r="D541" s="12">
        <v>860041926</v>
      </c>
      <c r="E541" s="12" t="s">
        <v>74</v>
      </c>
      <c r="F541" s="12" t="s">
        <v>1106</v>
      </c>
      <c r="G541" s="12" t="s">
        <v>102</v>
      </c>
      <c r="H541" s="12" t="s">
        <v>77</v>
      </c>
      <c r="I541" s="12" t="s">
        <v>1107</v>
      </c>
      <c r="J541" s="12" t="s">
        <v>85</v>
      </c>
      <c r="K541" s="12" t="s">
        <v>85</v>
      </c>
      <c r="L541" s="12" t="s">
        <v>81</v>
      </c>
      <c r="M541" s="12">
        <v>4363201</v>
      </c>
      <c r="N541" s="12">
        <v>6424755</v>
      </c>
      <c r="O541" s="17">
        <v>1066277</v>
      </c>
      <c r="P541" s="17">
        <v>1329588</v>
      </c>
      <c r="Q541" s="17">
        <v>5095167</v>
      </c>
      <c r="R541" s="19">
        <v>143825</v>
      </c>
      <c r="S541" s="19">
        <v>94115</v>
      </c>
      <c r="T541" s="17">
        <f t="shared" si="53"/>
        <v>4.091995794713756</v>
      </c>
      <c r="U541" s="17">
        <f t="shared" si="50"/>
        <v>0.20694765792625555</v>
      </c>
      <c r="V541" s="17">
        <f t="shared" si="49"/>
        <v>1.5281836051638953</v>
      </c>
      <c r="W541" s="17">
        <v>13149102</v>
      </c>
      <c r="X541" s="17">
        <f t="shared" si="51"/>
        <v>2.8227730317769761E-2</v>
      </c>
      <c r="Y541" s="19">
        <f t="shared" si="52"/>
        <v>2.2386067639933352E-2</v>
      </c>
    </row>
    <row r="542" spans="1:25" x14ac:dyDescent="0.2">
      <c r="A542" s="22">
        <v>15411</v>
      </c>
      <c r="B542" s="12" t="s">
        <v>566</v>
      </c>
      <c r="C542" s="12" t="s">
        <v>73</v>
      </c>
      <c r="D542" s="12">
        <v>860044702</v>
      </c>
      <c r="E542" s="12" t="s">
        <v>74</v>
      </c>
      <c r="F542" s="12" t="s">
        <v>1108</v>
      </c>
      <c r="G542" s="12" t="s">
        <v>83</v>
      </c>
      <c r="H542" s="12" t="s">
        <v>103</v>
      </c>
      <c r="I542" s="12" t="s">
        <v>1109</v>
      </c>
      <c r="J542" s="12" t="s">
        <v>85</v>
      </c>
      <c r="K542" s="12" t="s">
        <v>85</v>
      </c>
      <c r="L542" s="12" t="s">
        <v>81</v>
      </c>
      <c r="M542" s="12">
        <v>5146574</v>
      </c>
      <c r="N542" s="12">
        <v>15775021</v>
      </c>
      <c r="O542" s="17">
        <v>2498520</v>
      </c>
      <c r="P542" s="17">
        <v>2500743</v>
      </c>
      <c r="Q542" s="17">
        <v>13274278</v>
      </c>
      <c r="R542" s="19">
        <v>1126732</v>
      </c>
      <c r="S542" s="19">
        <v>3620</v>
      </c>
      <c r="T542" s="17">
        <f t="shared" si="53"/>
        <v>2.0598490306261308</v>
      </c>
      <c r="U542" s="17">
        <f t="shared" si="50"/>
        <v>0.15852549419744036</v>
      </c>
      <c r="V542" s="17">
        <f t="shared" si="49"/>
        <v>311.25193370165744</v>
      </c>
      <c r="W542" s="17">
        <v>13149103</v>
      </c>
      <c r="X542" s="17">
        <f t="shared" si="51"/>
        <v>8.4880850016852138E-2</v>
      </c>
      <c r="Y542" s="19">
        <f t="shared" si="52"/>
        <v>7.1425071320031841E-2</v>
      </c>
    </row>
    <row r="543" spans="1:25" x14ac:dyDescent="0.2">
      <c r="A543" s="22">
        <v>15607</v>
      </c>
      <c r="B543" s="12" t="s">
        <v>566</v>
      </c>
      <c r="C543" s="12" t="s">
        <v>73</v>
      </c>
      <c r="D543" s="12">
        <v>860052146</v>
      </c>
      <c r="E543" s="12" t="s">
        <v>74</v>
      </c>
      <c r="F543" s="12" t="s">
        <v>1110</v>
      </c>
      <c r="G543" s="12" t="s">
        <v>83</v>
      </c>
      <c r="H543" s="12" t="s">
        <v>87</v>
      </c>
      <c r="I543" s="12" t="s">
        <v>1111</v>
      </c>
      <c r="J543" s="12" t="s">
        <v>85</v>
      </c>
      <c r="K543" s="12" t="s">
        <v>85</v>
      </c>
      <c r="L543" s="12" t="s">
        <v>81</v>
      </c>
      <c r="M543" s="12">
        <v>4664914</v>
      </c>
      <c r="N543" s="12">
        <v>6947936</v>
      </c>
      <c r="O543" s="17">
        <v>1783714</v>
      </c>
      <c r="P543" s="17">
        <v>2331197</v>
      </c>
      <c r="Q543" s="17">
        <v>4616739</v>
      </c>
      <c r="R543" s="19">
        <v>408464</v>
      </c>
      <c r="S543" s="19">
        <v>266695</v>
      </c>
      <c r="T543" s="17">
        <f t="shared" si="53"/>
        <v>2.615281373583433</v>
      </c>
      <c r="U543" s="17">
        <f t="shared" si="50"/>
        <v>0.33552367206606393</v>
      </c>
      <c r="V543" s="17">
        <f t="shared" si="49"/>
        <v>1.5315772699150716</v>
      </c>
      <c r="W543" s="17">
        <v>13149104</v>
      </c>
      <c r="X543" s="17">
        <f t="shared" si="51"/>
        <v>8.8474570470628733E-2</v>
      </c>
      <c r="Y543" s="19">
        <f t="shared" si="52"/>
        <v>5.8789257701855634E-2</v>
      </c>
    </row>
    <row r="544" spans="1:25" x14ac:dyDescent="0.2">
      <c r="A544" s="22">
        <v>15735</v>
      </c>
      <c r="B544" s="12" t="s">
        <v>566</v>
      </c>
      <c r="C544" s="12" t="s">
        <v>73</v>
      </c>
      <c r="D544" s="12">
        <v>860057406</v>
      </c>
      <c r="E544" s="12" t="s">
        <v>74</v>
      </c>
      <c r="F544" s="12" t="s">
        <v>1112</v>
      </c>
      <c r="G544" s="12" t="s">
        <v>102</v>
      </c>
      <c r="H544" s="12" t="s">
        <v>77</v>
      </c>
      <c r="I544" s="12" t="s">
        <v>1113</v>
      </c>
      <c r="J544" s="12" t="s">
        <v>85</v>
      </c>
      <c r="K544" s="12" t="s">
        <v>85</v>
      </c>
      <c r="L544" s="12" t="s">
        <v>81</v>
      </c>
      <c r="M544" s="12">
        <v>4818592</v>
      </c>
      <c r="N544" s="12">
        <v>6869259</v>
      </c>
      <c r="O544" s="17">
        <v>1146928</v>
      </c>
      <c r="P544" s="17">
        <v>1832044</v>
      </c>
      <c r="Q544" s="17">
        <v>5037215</v>
      </c>
      <c r="R544" s="19">
        <v>812661</v>
      </c>
      <c r="S544" s="19">
        <v>87773</v>
      </c>
      <c r="T544" s="17">
        <f t="shared" si="53"/>
        <v>4.2013029588605386</v>
      </c>
      <c r="U544" s="17">
        <f t="shared" si="50"/>
        <v>0.26670183785470891</v>
      </c>
      <c r="V544" s="17">
        <f t="shared" si="49"/>
        <v>9.2586672439132762</v>
      </c>
      <c r="W544" s="17">
        <v>13149105</v>
      </c>
      <c r="X544" s="17">
        <f t="shared" si="51"/>
        <v>0.16133141031304005</v>
      </c>
      <c r="Y544" s="19">
        <f t="shared" si="52"/>
        <v>0.11830402667886013</v>
      </c>
    </row>
    <row r="545" spans="1:25" x14ac:dyDescent="0.2">
      <c r="A545" s="22">
        <v>15821</v>
      </c>
      <c r="B545" s="12" t="s">
        <v>566</v>
      </c>
      <c r="C545" s="12" t="s">
        <v>73</v>
      </c>
      <c r="D545" s="12">
        <v>860061039</v>
      </c>
      <c r="E545" s="12" t="s">
        <v>74</v>
      </c>
      <c r="F545" s="12" t="s">
        <v>1114</v>
      </c>
      <c r="G545" s="12" t="s">
        <v>76</v>
      </c>
      <c r="H545" s="12" t="s">
        <v>77</v>
      </c>
      <c r="I545" s="12" t="s">
        <v>1115</v>
      </c>
      <c r="J545" s="12" t="s">
        <v>85</v>
      </c>
      <c r="K545" s="12" t="s">
        <v>85</v>
      </c>
      <c r="L545" s="12" t="s">
        <v>81</v>
      </c>
      <c r="M545" s="12">
        <v>4595982</v>
      </c>
      <c r="N545" s="12">
        <v>4789089</v>
      </c>
      <c r="O545" s="17">
        <v>725380</v>
      </c>
      <c r="P545" s="17">
        <v>734097</v>
      </c>
      <c r="Q545" s="17">
        <v>4054992</v>
      </c>
      <c r="R545" s="19">
        <v>571774</v>
      </c>
      <c r="S545" s="19">
        <v>41909</v>
      </c>
      <c r="T545" s="17">
        <f t="shared" si="53"/>
        <v>6.3359645978659458</v>
      </c>
      <c r="U545" s="17">
        <f t="shared" si="50"/>
        <v>0.1532853116740992</v>
      </c>
      <c r="V545" s="17">
        <f t="shared" si="49"/>
        <v>13.643226991815601</v>
      </c>
      <c r="W545" s="17">
        <v>13149106</v>
      </c>
      <c r="X545" s="17">
        <f t="shared" si="51"/>
        <v>0.14100496375825156</v>
      </c>
      <c r="Y545" s="19">
        <f t="shared" si="52"/>
        <v>0.11939097394097291</v>
      </c>
    </row>
    <row r="546" spans="1:25" x14ac:dyDescent="0.2">
      <c r="A546" s="22">
        <v>15855</v>
      </c>
      <c r="B546" s="12" t="s">
        <v>566</v>
      </c>
      <c r="C546" s="12" t="s">
        <v>73</v>
      </c>
      <c r="D546" s="12">
        <v>860062703</v>
      </c>
      <c r="E546" s="12" t="s">
        <v>74</v>
      </c>
      <c r="F546" s="12" t="s">
        <v>1116</v>
      </c>
      <c r="G546" s="12" t="s">
        <v>83</v>
      </c>
      <c r="H546" s="12" t="s">
        <v>103</v>
      </c>
      <c r="I546" s="12" t="s">
        <v>1117</v>
      </c>
      <c r="J546" s="12" t="s">
        <v>85</v>
      </c>
      <c r="K546" s="12" t="s">
        <v>85</v>
      </c>
      <c r="L546" s="12" t="s">
        <v>81</v>
      </c>
      <c r="M546" s="12">
        <v>18947840</v>
      </c>
      <c r="N546" s="12">
        <v>24248943</v>
      </c>
      <c r="O546" s="17">
        <v>7248223</v>
      </c>
      <c r="P546" s="17">
        <v>8644383</v>
      </c>
      <c r="Q546" s="17">
        <v>15604560</v>
      </c>
      <c r="R546" s="19">
        <v>7380424</v>
      </c>
      <c r="S546" s="19">
        <v>723734</v>
      </c>
      <c r="T546" s="17">
        <f t="shared" si="53"/>
        <v>2.6141359061386495</v>
      </c>
      <c r="U546" s="17">
        <f t="shared" si="50"/>
        <v>0.3564849403951339</v>
      </c>
      <c r="V546" s="17">
        <f t="shared" si="49"/>
        <v>10.197702470797282</v>
      </c>
      <c r="W546" s="17">
        <v>13149107</v>
      </c>
      <c r="X546" s="17">
        <f t="shared" si="51"/>
        <v>0.47296585100765415</v>
      </c>
      <c r="Y546" s="19">
        <f t="shared" si="52"/>
        <v>0.3043606478022568</v>
      </c>
    </row>
    <row r="547" spans="1:25" x14ac:dyDescent="0.2">
      <c r="A547" s="22">
        <v>15883</v>
      </c>
      <c r="B547" s="12" t="s">
        <v>566</v>
      </c>
      <c r="C547" s="12" t="s">
        <v>73</v>
      </c>
      <c r="D547" s="12">
        <v>860065280</v>
      </c>
      <c r="E547" s="12" t="s">
        <v>74</v>
      </c>
      <c r="F547" s="12" t="s">
        <v>1118</v>
      </c>
      <c r="G547" s="12" t="s">
        <v>102</v>
      </c>
      <c r="H547" s="12" t="s">
        <v>87</v>
      </c>
      <c r="I547" s="12" t="s">
        <v>1119</v>
      </c>
      <c r="J547" s="12" t="s">
        <v>85</v>
      </c>
      <c r="K547" s="12" t="s">
        <v>85</v>
      </c>
      <c r="L547" s="12" t="s">
        <v>81</v>
      </c>
      <c r="M547" s="12">
        <v>5965179</v>
      </c>
      <c r="N547" s="12">
        <v>8422612</v>
      </c>
      <c r="O547" s="17">
        <v>1663308</v>
      </c>
      <c r="P547" s="17">
        <v>1753477</v>
      </c>
      <c r="Q547" s="17">
        <v>6669135</v>
      </c>
      <c r="R547" s="19">
        <v>1946153</v>
      </c>
      <c r="S547" s="19">
        <v>15951</v>
      </c>
      <c r="T547" s="17">
        <f t="shared" si="53"/>
        <v>3.586334581448535</v>
      </c>
      <c r="U547" s="17">
        <f t="shared" si="50"/>
        <v>0.20818684275139351</v>
      </c>
      <c r="V547" s="17">
        <f t="shared" si="49"/>
        <v>122.00821265124443</v>
      </c>
      <c r="W547" s="17">
        <v>13149108</v>
      </c>
      <c r="X547" s="17">
        <f t="shared" si="51"/>
        <v>0.29181490553122708</v>
      </c>
      <c r="Y547" s="19">
        <f t="shared" si="52"/>
        <v>0.23106288168088474</v>
      </c>
    </row>
    <row r="548" spans="1:25" x14ac:dyDescent="0.2">
      <c r="A548" s="22">
        <v>15971</v>
      </c>
      <c r="B548" s="12" t="s">
        <v>566</v>
      </c>
      <c r="C548" s="12" t="s">
        <v>73</v>
      </c>
      <c r="D548" s="12">
        <v>860069405</v>
      </c>
      <c r="E548" s="12" t="s">
        <v>74</v>
      </c>
      <c r="F548" s="12" t="s">
        <v>1120</v>
      </c>
      <c r="G548" s="12" t="s">
        <v>76</v>
      </c>
      <c r="H548" s="12" t="s">
        <v>77</v>
      </c>
      <c r="I548" s="12" t="s">
        <v>1121</v>
      </c>
      <c r="J548" s="12" t="s">
        <v>85</v>
      </c>
      <c r="K548" s="12" t="s">
        <v>85</v>
      </c>
      <c r="L548" s="12" t="s">
        <v>81</v>
      </c>
      <c r="M548" s="12">
        <v>6699497</v>
      </c>
      <c r="N548" s="12">
        <v>7995661</v>
      </c>
      <c r="O548" s="17">
        <v>2470714</v>
      </c>
      <c r="P548" s="17">
        <v>2470714</v>
      </c>
      <c r="Q548" s="17">
        <v>5524947</v>
      </c>
      <c r="R548" s="19">
        <v>830679</v>
      </c>
      <c r="S548" s="19"/>
      <c r="T548" s="17">
        <f t="shared" si="53"/>
        <v>2.7115631351908802</v>
      </c>
      <c r="U548" s="17">
        <f t="shared" si="50"/>
        <v>0.30900684758896108</v>
      </c>
      <c r="V548" s="17"/>
      <c r="W548" s="17">
        <v>13149109</v>
      </c>
      <c r="X548" s="17">
        <f t="shared" si="51"/>
        <v>0.15035058254857467</v>
      </c>
      <c r="Y548" s="19">
        <f t="shared" si="52"/>
        <v>0.10389122300207575</v>
      </c>
    </row>
    <row r="549" spans="1:25" x14ac:dyDescent="0.2">
      <c r="A549" s="22">
        <v>16187</v>
      </c>
      <c r="B549" s="12" t="s">
        <v>566</v>
      </c>
      <c r="C549" s="12" t="s">
        <v>73</v>
      </c>
      <c r="D549" s="12">
        <v>860090545</v>
      </c>
      <c r="E549" s="12" t="s">
        <v>74</v>
      </c>
      <c r="F549" s="12" t="s">
        <v>1122</v>
      </c>
      <c r="G549" s="12" t="s">
        <v>102</v>
      </c>
      <c r="H549" s="12" t="s">
        <v>87</v>
      </c>
      <c r="I549" s="12" t="s">
        <v>1123</v>
      </c>
      <c r="J549" s="12" t="s">
        <v>85</v>
      </c>
      <c r="K549" s="12" t="s">
        <v>85</v>
      </c>
      <c r="L549" s="12" t="s">
        <v>81</v>
      </c>
      <c r="M549" s="12">
        <v>1680883</v>
      </c>
      <c r="N549" s="12">
        <v>2573060</v>
      </c>
      <c r="O549" s="17">
        <v>2108634</v>
      </c>
      <c r="P549" s="17">
        <v>2112445</v>
      </c>
      <c r="Q549" s="17">
        <v>460615</v>
      </c>
      <c r="R549" s="19">
        <v>152644</v>
      </c>
      <c r="S549" s="19">
        <v>53850</v>
      </c>
      <c r="T549" s="17">
        <f t="shared" si="53"/>
        <v>0.79714307935848516</v>
      </c>
      <c r="U549" s="17">
        <f t="shared" si="50"/>
        <v>0.82098551918727114</v>
      </c>
      <c r="V549" s="17">
        <f t="shared" si="49"/>
        <v>2.8346146703806872</v>
      </c>
      <c r="W549" s="17">
        <v>13149110</v>
      </c>
      <c r="X549" s="17">
        <f t="shared" si="51"/>
        <v>0.33139172627899655</v>
      </c>
      <c r="Y549" s="19">
        <f t="shared" si="52"/>
        <v>5.932391782546851E-2</v>
      </c>
    </row>
    <row r="550" spans="1:25" x14ac:dyDescent="0.2">
      <c r="A550" s="22">
        <v>16405</v>
      </c>
      <c r="B550" s="12" t="s">
        <v>566</v>
      </c>
      <c r="C550" s="12" t="s">
        <v>73</v>
      </c>
      <c r="D550" s="12">
        <v>860450676</v>
      </c>
      <c r="E550" s="12" t="s">
        <v>74</v>
      </c>
      <c r="F550" s="12" t="s">
        <v>1124</v>
      </c>
      <c r="G550" s="12" t="s">
        <v>76</v>
      </c>
      <c r="H550" s="12" t="s">
        <v>87</v>
      </c>
      <c r="I550" s="12" t="s">
        <v>1125</v>
      </c>
      <c r="J550" s="12" t="s">
        <v>85</v>
      </c>
      <c r="K550" s="12" t="s">
        <v>85</v>
      </c>
      <c r="L550" s="12" t="s">
        <v>81</v>
      </c>
      <c r="M550" s="12">
        <v>2137411</v>
      </c>
      <c r="N550" s="12">
        <v>3940548</v>
      </c>
      <c r="O550" s="17">
        <v>1034321</v>
      </c>
      <c r="P550" s="17">
        <v>1393068</v>
      </c>
      <c r="Q550" s="17">
        <v>2547480</v>
      </c>
      <c r="R550" s="19">
        <v>104557</v>
      </c>
      <c r="S550" s="19"/>
      <c r="T550" s="17">
        <f t="shared" si="53"/>
        <v>2.066487096365635</v>
      </c>
      <c r="U550" s="17">
        <f t="shared" si="50"/>
        <v>0.35352138839572567</v>
      </c>
      <c r="V550" s="17"/>
      <c r="W550" s="17">
        <v>13149111</v>
      </c>
      <c r="X550" s="17">
        <f t="shared" si="51"/>
        <v>4.1043305541162249E-2</v>
      </c>
      <c r="Y550" s="19">
        <f t="shared" si="52"/>
        <v>2.653361918190059E-2</v>
      </c>
    </row>
    <row r="551" spans="1:25" x14ac:dyDescent="0.2">
      <c r="A551" s="22">
        <v>16431</v>
      </c>
      <c r="B551" s="12" t="s">
        <v>566</v>
      </c>
      <c r="C551" s="12" t="s">
        <v>73</v>
      </c>
      <c r="D551" s="12">
        <v>860451817</v>
      </c>
      <c r="E551" s="12" t="s">
        <v>74</v>
      </c>
      <c r="F551" s="12" t="s">
        <v>1126</v>
      </c>
      <c r="G551" s="12" t="s">
        <v>83</v>
      </c>
      <c r="H551" s="12" t="s">
        <v>77</v>
      </c>
      <c r="I551" s="12" t="s">
        <v>1127</v>
      </c>
      <c r="J551" s="12" t="s">
        <v>85</v>
      </c>
      <c r="K551" s="12" t="s">
        <v>85</v>
      </c>
      <c r="L551" s="12" t="s">
        <v>81</v>
      </c>
      <c r="M551" s="12">
        <v>7118034</v>
      </c>
      <c r="N551" s="12">
        <v>8855766</v>
      </c>
      <c r="O551" s="17">
        <v>2563927</v>
      </c>
      <c r="P551" s="17">
        <v>2563927</v>
      </c>
      <c r="Q551" s="17">
        <v>6291839</v>
      </c>
      <c r="R551" s="19">
        <v>2150646</v>
      </c>
      <c r="S551" s="19"/>
      <c r="T551" s="17">
        <f t="shared" si="53"/>
        <v>2.7762233480126386</v>
      </c>
      <c r="U551" s="17">
        <f t="shared" si="50"/>
        <v>0.28952063548201251</v>
      </c>
      <c r="V551" s="17"/>
      <c r="W551" s="17">
        <v>13149112</v>
      </c>
      <c r="X551" s="17">
        <f t="shared" si="51"/>
        <v>0.34181516723488953</v>
      </c>
      <c r="Y551" s="19">
        <f t="shared" si="52"/>
        <v>0.24285262279965392</v>
      </c>
    </row>
    <row r="552" spans="1:25" x14ac:dyDescent="0.2">
      <c r="A552" s="22">
        <v>16501</v>
      </c>
      <c r="B552" s="12" t="s">
        <v>566</v>
      </c>
      <c r="C552" s="12" t="s">
        <v>73</v>
      </c>
      <c r="D552" s="12">
        <v>860502262</v>
      </c>
      <c r="E552" s="12" t="s">
        <v>74</v>
      </c>
      <c r="F552" s="12" t="s">
        <v>1128</v>
      </c>
      <c r="G552" s="12" t="s">
        <v>102</v>
      </c>
      <c r="H552" s="12" t="s">
        <v>87</v>
      </c>
      <c r="I552" s="12" t="s">
        <v>1129</v>
      </c>
      <c r="J552" s="12" t="s">
        <v>85</v>
      </c>
      <c r="K552" s="12" t="s">
        <v>85</v>
      </c>
      <c r="L552" s="12" t="s">
        <v>81</v>
      </c>
      <c r="M552" s="12">
        <v>16058641</v>
      </c>
      <c r="N552" s="12">
        <v>20873507</v>
      </c>
      <c r="O552" s="17">
        <v>12978406</v>
      </c>
      <c r="P552" s="17">
        <v>13651843</v>
      </c>
      <c r="Q552" s="17">
        <v>7221664</v>
      </c>
      <c r="R552" s="19">
        <v>-581889</v>
      </c>
      <c r="S552" s="19"/>
      <c r="T552" s="17">
        <f t="shared" si="53"/>
        <v>1.2373353861791656</v>
      </c>
      <c r="U552" s="17">
        <f t="shared" si="50"/>
        <v>0.65402727965166563</v>
      </c>
      <c r="V552" s="17"/>
      <c r="W552" s="17">
        <v>13149113</v>
      </c>
      <c r="X552" s="17">
        <f t="shared" si="51"/>
        <v>-8.0575474018176427E-2</v>
      </c>
      <c r="Y552" s="19">
        <f t="shared" si="52"/>
        <v>-2.7876915939425033E-2</v>
      </c>
    </row>
    <row r="553" spans="1:25" x14ac:dyDescent="0.2">
      <c r="A553" s="22">
        <v>16527</v>
      </c>
      <c r="B553" s="12" t="s">
        <v>566</v>
      </c>
      <c r="C553" s="12" t="s">
        <v>73</v>
      </c>
      <c r="D553" s="12">
        <v>860503283</v>
      </c>
      <c r="E553" s="12" t="s">
        <v>74</v>
      </c>
      <c r="F553" s="12" t="s">
        <v>1130</v>
      </c>
      <c r="G553" s="12" t="s">
        <v>76</v>
      </c>
      <c r="H553" s="12" t="s">
        <v>87</v>
      </c>
      <c r="I553" s="12" t="s">
        <v>1131</v>
      </c>
      <c r="J553" s="12" t="s">
        <v>85</v>
      </c>
      <c r="K553" s="12" t="s">
        <v>85</v>
      </c>
      <c r="L553" s="12" t="s">
        <v>81</v>
      </c>
      <c r="M553" s="12">
        <v>2917545</v>
      </c>
      <c r="N553" s="12">
        <v>20803453</v>
      </c>
      <c r="O553" s="17">
        <v>1013874</v>
      </c>
      <c r="P553" s="17">
        <v>1496457</v>
      </c>
      <c r="Q553" s="17">
        <v>19306996</v>
      </c>
      <c r="R553" s="19">
        <v>875571</v>
      </c>
      <c r="S553" s="19"/>
      <c r="T553" s="17">
        <f t="shared" si="53"/>
        <v>2.8776208878026264</v>
      </c>
      <c r="U553" s="17">
        <f t="shared" si="50"/>
        <v>7.1933106489581317E-2</v>
      </c>
      <c r="V553" s="17"/>
      <c r="W553" s="17">
        <v>13149114</v>
      </c>
      <c r="X553" s="17">
        <f t="shared" si="51"/>
        <v>4.53499342932479E-2</v>
      </c>
      <c r="Y553" s="19">
        <f t="shared" si="52"/>
        <v>4.2087772640436179E-2</v>
      </c>
    </row>
    <row r="554" spans="1:25" x14ac:dyDescent="0.2">
      <c r="A554" s="22">
        <v>16629</v>
      </c>
      <c r="B554" s="12" t="s">
        <v>566</v>
      </c>
      <c r="C554" s="12" t="s">
        <v>73</v>
      </c>
      <c r="D554" s="12">
        <v>860508007</v>
      </c>
      <c r="E554" s="12" t="s">
        <v>74</v>
      </c>
      <c r="F554" s="12" t="s">
        <v>1132</v>
      </c>
      <c r="G554" s="12" t="s">
        <v>76</v>
      </c>
      <c r="H554" s="12" t="s">
        <v>87</v>
      </c>
      <c r="I554" s="12" t="s">
        <v>1133</v>
      </c>
      <c r="J554" s="12" t="s">
        <v>85</v>
      </c>
      <c r="K554" s="12" t="s">
        <v>85</v>
      </c>
      <c r="L554" s="12" t="s">
        <v>81</v>
      </c>
      <c r="M554" s="12">
        <v>5815450</v>
      </c>
      <c r="N554" s="12">
        <v>8706688</v>
      </c>
      <c r="O554" s="17">
        <v>5075145</v>
      </c>
      <c r="P554" s="17">
        <v>5764095</v>
      </c>
      <c r="Q554" s="17">
        <v>2942593</v>
      </c>
      <c r="R554" s="19">
        <v>330430</v>
      </c>
      <c r="S554" s="19"/>
      <c r="T554" s="17">
        <f t="shared" si="53"/>
        <v>1.1458687387256916</v>
      </c>
      <c r="U554" s="17">
        <f t="shared" si="50"/>
        <v>0.6620307285617677</v>
      </c>
      <c r="V554" s="17"/>
      <c r="W554" s="17">
        <v>13149115</v>
      </c>
      <c r="X554" s="17">
        <f t="shared" si="51"/>
        <v>0.11229211787019136</v>
      </c>
      <c r="Y554" s="19">
        <f t="shared" si="52"/>
        <v>3.7951285264844682E-2</v>
      </c>
    </row>
    <row r="555" spans="1:25" x14ac:dyDescent="0.2">
      <c r="A555" s="22">
        <v>16689</v>
      </c>
      <c r="B555" s="12" t="s">
        <v>566</v>
      </c>
      <c r="C555" s="12" t="s">
        <v>73</v>
      </c>
      <c r="D555" s="12">
        <v>860510083</v>
      </c>
      <c r="E555" s="12" t="s">
        <v>74</v>
      </c>
      <c r="F555" s="12" t="s">
        <v>1134</v>
      </c>
      <c r="G555" s="12" t="s">
        <v>83</v>
      </c>
      <c r="H555" s="12" t="s">
        <v>77</v>
      </c>
      <c r="I555" s="12" t="s">
        <v>1135</v>
      </c>
      <c r="J555" s="12" t="s">
        <v>97</v>
      </c>
      <c r="K555" s="12" t="s">
        <v>168</v>
      </c>
      <c r="L555" s="12" t="s">
        <v>81</v>
      </c>
      <c r="M555" s="12">
        <v>2634327</v>
      </c>
      <c r="N555" s="12">
        <v>2634327</v>
      </c>
      <c r="O555" s="17">
        <v>120491</v>
      </c>
      <c r="P555" s="17">
        <v>120491</v>
      </c>
      <c r="Q555" s="17">
        <v>2513836</v>
      </c>
      <c r="R555" s="19">
        <v>185862</v>
      </c>
      <c r="S555" s="19">
        <v>11331</v>
      </c>
      <c r="T555" s="17">
        <f t="shared" si="53"/>
        <v>21.863267795934966</v>
      </c>
      <c r="U555" s="17">
        <f t="shared" si="50"/>
        <v>4.573881678318599E-2</v>
      </c>
      <c r="V555" s="17">
        <f t="shared" si="49"/>
        <v>16.40296531638867</v>
      </c>
      <c r="W555" s="17">
        <v>13149116</v>
      </c>
      <c r="X555" s="17">
        <f t="shared" si="51"/>
        <v>7.3935610755832923E-2</v>
      </c>
      <c r="Y555" s="19">
        <f t="shared" si="52"/>
        <v>7.055388340171892E-2</v>
      </c>
    </row>
    <row r="556" spans="1:25" x14ac:dyDescent="0.2">
      <c r="A556" s="22">
        <v>16785</v>
      </c>
      <c r="B556" s="12" t="s">
        <v>566</v>
      </c>
      <c r="C556" s="12" t="s">
        <v>73</v>
      </c>
      <c r="D556" s="12">
        <v>860513482</v>
      </c>
      <c r="E556" s="12" t="s">
        <v>74</v>
      </c>
      <c r="F556" s="12" t="s">
        <v>1136</v>
      </c>
      <c r="G556" s="12" t="s">
        <v>76</v>
      </c>
      <c r="H556" s="12" t="s">
        <v>87</v>
      </c>
      <c r="I556" s="12" t="s">
        <v>1137</v>
      </c>
      <c r="J556" s="12" t="s">
        <v>85</v>
      </c>
      <c r="K556" s="12" t="s">
        <v>85</v>
      </c>
      <c r="L556" s="12" t="s">
        <v>81</v>
      </c>
      <c r="M556" s="12">
        <v>1717679</v>
      </c>
      <c r="N556" s="12">
        <v>1741060</v>
      </c>
      <c r="O556" s="17">
        <v>699520</v>
      </c>
      <c r="P556" s="17">
        <v>699520</v>
      </c>
      <c r="Q556" s="17">
        <v>1041540</v>
      </c>
      <c r="R556" s="19">
        <v>89072</v>
      </c>
      <c r="S556" s="19"/>
      <c r="T556" s="17">
        <f t="shared" si="53"/>
        <v>2.4555109217749314</v>
      </c>
      <c r="U556" s="17">
        <f t="shared" si="50"/>
        <v>0.40177822705708016</v>
      </c>
      <c r="V556" s="17"/>
      <c r="W556" s="17">
        <v>13149117</v>
      </c>
      <c r="X556" s="17">
        <f t="shared" si="51"/>
        <v>8.5519519173531497E-2</v>
      </c>
      <c r="Y556" s="19">
        <f t="shared" si="52"/>
        <v>5.1159638381216038E-2</v>
      </c>
    </row>
    <row r="557" spans="1:25" x14ac:dyDescent="0.2">
      <c r="A557" s="22">
        <v>16793</v>
      </c>
      <c r="B557" s="12" t="s">
        <v>566</v>
      </c>
      <c r="C557" s="12" t="s">
        <v>73</v>
      </c>
      <c r="D557" s="12">
        <v>860513883</v>
      </c>
      <c r="E557" s="12" t="s">
        <v>74</v>
      </c>
      <c r="F557" s="12" t="s">
        <v>1138</v>
      </c>
      <c r="G557" s="12" t="s">
        <v>76</v>
      </c>
      <c r="H557" s="12" t="s">
        <v>87</v>
      </c>
      <c r="I557" s="12" t="s">
        <v>1139</v>
      </c>
      <c r="J557" s="12" t="s">
        <v>85</v>
      </c>
      <c r="K557" s="12" t="s">
        <v>85</v>
      </c>
      <c r="L557" s="12" t="s">
        <v>81</v>
      </c>
      <c r="M557" s="12">
        <v>7888045</v>
      </c>
      <c r="N557" s="12">
        <v>13521029</v>
      </c>
      <c r="O557" s="17">
        <v>437271</v>
      </c>
      <c r="P557" s="17">
        <v>2183555</v>
      </c>
      <c r="Q557" s="17">
        <v>11337474</v>
      </c>
      <c r="R557" s="19">
        <v>992770</v>
      </c>
      <c r="S557" s="19"/>
      <c r="T557" s="17">
        <f t="shared" si="53"/>
        <v>18.039259406637989</v>
      </c>
      <c r="U557" s="17">
        <f t="shared" si="50"/>
        <v>0.16149325617155322</v>
      </c>
      <c r="V557" s="17"/>
      <c r="W557" s="17">
        <v>13149118</v>
      </c>
      <c r="X557" s="17">
        <f t="shared" si="51"/>
        <v>8.7565360679107182E-2</v>
      </c>
      <c r="Y557" s="19">
        <f t="shared" si="52"/>
        <v>7.3424145455201678E-2</v>
      </c>
    </row>
    <row r="558" spans="1:25" x14ac:dyDescent="0.2">
      <c r="A558" s="22">
        <v>16849</v>
      </c>
      <c r="B558" s="12" t="s">
        <v>566</v>
      </c>
      <c r="C558" s="12" t="s">
        <v>73</v>
      </c>
      <c r="D558" s="12">
        <v>860516348</v>
      </c>
      <c r="E558" s="12" t="s">
        <v>74</v>
      </c>
      <c r="F558" s="12" t="s">
        <v>1140</v>
      </c>
      <c r="G558" s="12" t="s">
        <v>76</v>
      </c>
      <c r="H558" s="12" t="s">
        <v>87</v>
      </c>
      <c r="I558" s="12" t="s">
        <v>1141</v>
      </c>
      <c r="J558" s="12" t="s">
        <v>85</v>
      </c>
      <c r="K558" s="12" t="s">
        <v>85</v>
      </c>
      <c r="L558" s="12" t="s">
        <v>81</v>
      </c>
      <c r="M558" s="12">
        <v>1647614</v>
      </c>
      <c r="N558" s="12">
        <v>3149524</v>
      </c>
      <c r="O558" s="17">
        <v>479755</v>
      </c>
      <c r="P558" s="17">
        <v>1189395</v>
      </c>
      <c r="Q558" s="17">
        <v>1960129</v>
      </c>
      <c r="R558" s="19">
        <v>82107</v>
      </c>
      <c r="S558" s="19">
        <v>60996</v>
      </c>
      <c r="T558" s="17">
        <f t="shared" si="53"/>
        <v>3.4342820814790884</v>
      </c>
      <c r="U558" s="17">
        <f t="shared" si="50"/>
        <v>0.37764278030584941</v>
      </c>
      <c r="V558" s="17">
        <f t="shared" ref="V558:V621" si="54">R558/S558</f>
        <v>1.3461046626008262</v>
      </c>
      <c r="W558" s="17">
        <v>13149119</v>
      </c>
      <c r="X558" s="17">
        <f t="shared" si="51"/>
        <v>4.1888569578838943E-2</v>
      </c>
      <c r="Y558" s="19">
        <f t="shared" si="52"/>
        <v>2.6069653700051182E-2</v>
      </c>
    </row>
    <row r="559" spans="1:25" x14ac:dyDescent="0.2">
      <c r="A559" s="22">
        <v>16937</v>
      </c>
      <c r="B559" s="12" t="s">
        <v>566</v>
      </c>
      <c r="C559" s="12" t="s">
        <v>73</v>
      </c>
      <c r="D559" s="12">
        <v>860518917</v>
      </c>
      <c r="E559" s="12" t="s">
        <v>74</v>
      </c>
      <c r="F559" s="12" t="s">
        <v>1142</v>
      </c>
      <c r="G559" s="12" t="s">
        <v>76</v>
      </c>
      <c r="H559" s="12" t="s">
        <v>87</v>
      </c>
      <c r="I559" s="12" t="s">
        <v>1143</v>
      </c>
      <c r="J559" s="12" t="s">
        <v>85</v>
      </c>
      <c r="K559" s="12" t="s">
        <v>85</v>
      </c>
      <c r="L559" s="12" t="s">
        <v>81</v>
      </c>
      <c r="M559" s="12">
        <v>6981601</v>
      </c>
      <c r="N559" s="12">
        <v>8492007</v>
      </c>
      <c r="O559" s="17">
        <v>649659</v>
      </c>
      <c r="P559" s="17">
        <v>1242293</v>
      </c>
      <c r="Q559" s="17">
        <v>7249714</v>
      </c>
      <c r="R559" s="19">
        <v>672925</v>
      </c>
      <c r="S559" s="19">
        <v>29117</v>
      </c>
      <c r="T559" s="17">
        <f t="shared" si="53"/>
        <v>10.746562427365742</v>
      </c>
      <c r="U559" s="17">
        <f t="shared" si="50"/>
        <v>0.14628968157939579</v>
      </c>
      <c r="V559" s="17">
        <f t="shared" si="54"/>
        <v>23.111069134869663</v>
      </c>
      <c r="W559" s="17">
        <v>13149120</v>
      </c>
      <c r="X559" s="17">
        <f t="shared" si="51"/>
        <v>9.2820903003897809E-2</v>
      </c>
      <c r="Y559" s="19">
        <f t="shared" si="52"/>
        <v>7.9242162659545617E-2</v>
      </c>
    </row>
    <row r="560" spans="1:25" x14ac:dyDescent="0.2">
      <c r="A560" s="22">
        <v>16947</v>
      </c>
      <c r="B560" s="12" t="s">
        <v>566</v>
      </c>
      <c r="C560" s="12" t="s">
        <v>73</v>
      </c>
      <c r="D560" s="12">
        <v>860519267</v>
      </c>
      <c r="E560" s="12" t="s">
        <v>74</v>
      </c>
      <c r="F560" s="12" t="s">
        <v>1144</v>
      </c>
      <c r="G560" s="12" t="s">
        <v>102</v>
      </c>
      <c r="H560" s="12" t="s">
        <v>87</v>
      </c>
      <c r="I560" s="12" t="s">
        <v>1145</v>
      </c>
      <c r="J560" s="12" t="s">
        <v>97</v>
      </c>
      <c r="K560" s="12" t="s">
        <v>359</v>
      </c>
      <c r="L560" s="12" t="s">
        <v>81</v>
      </c>
      <c r="M560" s="12">
        <v>15783068</v>
      </c>
      <c r="N560" s="12">
        <v>21907078</v>
      </c>
      <c r="O560" s="17">
        <v>3166750</v>
      </c>
      <c r="P560" s="17">
        <v>3166750</v>
      </c>
      <c r="Q560" s="17">
        <v>18740328</v>
      </c>
      <c r="R560" s="19">
        <v>2183670</v>
      </c>
      <c r="S560" s="19">
        <v>321600</v>
      </c>
      <c r="T560" s="17">
        <f t="shared" si="53"/>
        <v>4.9839955790637092</v>
      </c>
      <c r="U560" s="17">
        <f t="shared" si="50"/>
        <v>0.14455373738113317</v>
      </c>
      <c r="V560" s="17">
        <f t="shared" si="54"/>
        <v>6.790018656716418</v>
      </c>
      <c r="W560" s="17">
        <v>13149121</v>
      </c>
      <c r="X560" s="17">
        <f t="shared" si="51"/>
        <v>0.1165225069699954</v>
      </c>
      <c r="Y560" s="19">
        <f t="shared" si="52"/>
        <v>9.9678743098463432E-2</v>
      </c>
    </row>
    <row r="561" spans="1:25" x14ac:dyDescent="0.2">
      <c r="A561" s="22">
        <v>17061</v>
      </c>
      <c r="B561" s="12" t="s">
        <v>566</v>
      </c>
      <c r="C561" s="12" t="s">
        <v>73</v>
      </c>
      <c r="D561" s="12">
        <v>860524482</v>
      </c>
      <c r="E561" s="12" t="s">
        <v>74</v>
      </c>
      <c r="F561" s="12" t="s">
        <v>1146</v>
      </c>
      <c r="G561" s="12" t="s">
        <v>102</v>
      </c>
      <c r="H561" s="12" t="s">
        <v>87</v>
      </c>
      <c r="I561" s="12" t="s">
        <v>1147</v>
      </c>
      <c r="J561" s="12" t="s">
        <v>85</v>
      </c>
      <c r="K561" s="12" t="s">
        <v>85</v>
      </c>
      <c r="L561" s="12" t="s">
        <v>81</v>
      </c>
      <c r="M561" s="12">
        <v>2396473</v>
      </c>
      <c r="N561" s="12">
        <v>2580777</v>
      </c>
      <c r="O561" s="17">
        <v>671271</v>
      </c>
      <c r="P561" s="17">
        <v>708104</v>
      </c>
      <c r="Q561" s="17">
        <v>1872673</v>
      </c>
      <c r="R561" s="19">
        <v>192665</v>
      </c>
      <c r="S561" s="19">
        <v>42145</v>
      </c>
      <c r="T561" s="17">
        <f t="shared" si="53"/>
        <v>3.5700529294428032</v>
      </c>
      <c r="U561" s="17">
        <f t="shared" si="50"/>
        <v>0.27437628280165238</v>
      </c>
      <c r="V561" s="17">
        <f t="shared" si="54"/>
        <v>4.5714794163008659</v>
      </c>
      <c r="W561" s="17">
        <v>13149122</v>
      </c>
      <c r="X561" s="17">
        <f t="shared" si="51"/>
        <v>0.10288235052248844</v>
      </c>
      <c r="Y561" s="19">
        <f t="shared" si="52"/>
        <v>7.4653873620231431E-2</v>
      </c>
    </row>
    <row r="562" spans="1:25" x14ac:dyDescent="0.2">
      <c r="A562" s="22">
        <v>17063</v>
      </c>
      <c r="B562" s="12" t="s">
        <v>566</v>
      </c>
      <c r="C562" s="12" t="s">
        <v>73</v>
      </c>
      <c r="D562" s="12">
        <v>860524523</v>
      </c>
      <c r="E562" s="12" t="s">
        <v>74</v>
      </c>
      <c r="F562" s="12" t="s">
        <v>1148</v>
      </c>
      <c r="G562" s="12" t="s">
        <v>76</v>
      </c>
      <c r="H562" s="12" t="s">
        <v>87</v>
      </c>
      <c r="I562" s="12" t="s">
        <v>1149</v>
      </c>
      <c r="J562" s="12" t="s">
        <v>85</v>
      </c>
      <c r="K562" s="12" t="s">
        <v>85</v>
      </c>
      <c r="L562" s="12" t="s">
        <v>81</v>
      </c>
      <c r="M562" s="12">
        <v>17241513</v>
      </c>
      <c r="N562" s="12">
        <v>22036036</v>
      </c>
      <c r="O562" s="17">
        <v>11646397</v>
      </c>
      <c r="P562" s="17">
        <v>19659847</v>
      </c>
      <c r="Q562" s="17">
        <v>2376189</v>
      </c>
      <c r="R562" s="19">
        <v>1755104</v>
      </c>
      <c r="S562" s="19">
        <v>1525043</v>
      </c>
      <c r="T562" s="17">
        <f t="shared" si="53"/>
        <v>1.4804160462673563</v>
      </c>
      <c r="U562" s="17">
        <f t="shared" si="50"/>
        <v>0.89216803784491916</v>
      </c>
      <c r="V562" s="17">
        <f t="shared" si="54"/>
        <v>1.1508554185029536</v>
      </c>
      <c r="W562" s="17">
        <v>13149123</v>
      </c>
      <c r="X562" s="17">
        <f t="shared" si="51"/>
        <v>0.73862138070666938</v>
      </c>
      <c r="Y562" s="19">
        <f t="shared" si="52"/>
        <v>7.9646992771295166E-2</v>
      </c>
    </row>
    <row r="563" spans="1:25" x14ac:dyDescent="0.2">
      <c r="A563" s="22">
        <v>17179</v>
      </c>
      <c r="B563" s="12" t="s">
        <v>566</v>
      </c>
      <c r="C563" s="12" t="s">
        <v>73</v>
      </c>
      <c r="D563" s="12">
        <v>860530386</v>
      </c>
      <c r="E563" s="12" t="s">
        <v>74</v>
      </c>
      <c r="F563" s="12" t="s">
        <v>1150</v>
      </c>
      <c r="G563" s="12" t="s">
        <v>76</v>
      </c>
      <c r="H563" s="12" t="s">
        <v>87</v>
      </c>
      <c r="I563" s="12" t="s">
        <v>1151</v>
      </c>
      <c r="J563" s="12" t="s">
        <v>85</v>
      </c>
      <c r="K563" s="12" t="s">
        <v>85</v>
      </c>
      <c r="L563" s="12" t="s">
        <v>81</v>
      </c>
      <c r="M563" s="12">
        <v>7842314</v>
      </c>
      <c r="N563" s="12">
        <v>11384125</v>
      </c>
      <c r="O563" s="17">
        <v>7331484</v>
      </c>
      <c r="P563" s="17">
        <v>8914567</v>
      </c>
      <c r="Q563" s="17">
        <v>2469558</v>
      </c>
      <c r="R563" s="19">
        <v>-565258</v>
      </c>
      <c r="S563" s="19"/>
      <c r="T563" s="17">
        <f t="shared" si="53"/>
        <v>1.0696762074363118</v>
      </c>
      <c r="U563" s="17">
        <f t="shared" si="50"/>
        <v>0.78307002075258314</v>
      </c>
      <c r="V563" s="17"/>
      <c r="W563" s="17">
        <v>13149124</v>
      </c>
      <c r="X563" s="17">
        <f t="shared" si="51"/>
        <v>-0.22889035203870489</v>
      </c>
      <c r="Y563" s="19">
        <f t="shared" si="52"/>
        <v>-4.9653179317690206E-2</v>
      </c>
    </row>
    <row r="564" spans="1:25" x14ac:dyDescent="0.2">
      <c r="A564" s="22">
        <v>17197</v>
      </c>
      <c r="B564" s="12" t="s">
        <v>566</v>
      </c>
      <c r="C564" s="12" t="s">
        <v>73</v>
      </c>
      <c r="D564" s="12">
        <v>860531097</v>
      </c>
      <c r="E564" s="12" t="s">
        <v>74</v>
      </c>
      <c r="F564" s="12" t="s">
        <v>1152</v>
      </c>
      <c r="G564" s="12" t="s">
        <v>76</v>
      </c>
      <c r="H564" s="12" t="s">
        <v>87</v>
      </c>
      <c r="I564" s="12" t="s">
        <v>1153</v>
      </c>
      <c r="J564" s="12" t="s">
        <v>85</v>
      </c>
      <c r="K564" s="12" t="s">
        <v>85</v>
      </c>
      <c r="L564" s="12" t="s">
        <v>81</v>
      </c>
      <c r="M564" s="12">
        <v>8316379</v>
      </c>
      <c r="N564" s="12">
        <v>12537891</v>
      </c>
      <c r="O564" s="17">
        <v>5180569</v>
      </c>
      <c r="P564" s="17">
        <v>7042787</v>
      </c>
      <c r="Q564" s="17">
        <v>5495104</v>
      </c>
      <c r="R564" s="19">
        <v>206232</v>
      </c>
      <c r="S564" s="19">
        <v>329792</v>
      </c>
      <c r="T564" s="17">
        <f t="shared" si="53"/>
        <v>1.605302236105725</v>
      </c>
      <c r="U564" s="17">
        <f t="shared" si="50"/>
        <v>0.56172022870513072</v>
      </c>
      <c r="V564" s="17">
        <f t="shared" si="54"/>
        <v>0.62533960799534249</v>
      </c>
      <c r="W564" s="17">
        <v>13149125</v>
      </c>
      <c r="X564" s="17">
        <f t="shared" si="51"/>
        <v>3.7530135917354795E-2</v>
      </c>
      <c r="Y564" s="19">
        <f t="shared" si="52"/>
        <v>1.6448699386523619E-2</v>
      </c>
    </row>
    <row r="565" spans="1:25" x14ac:dyDescent="0.2">
      <c r="A565" s="22">
        <v>17313</v>
      </c>
      <c r="B565" s="12" t="s">
        <v>566</v>
      </c>
      <c r="C565" s="12" t="s">
        <v>73</v>
      </c>
      <c r="D565" s="12">
        <v>860535482</v>
      </c>
      <c r="E565" s="12" t="s">
        <v>74</v>
      </c>
      <c r="F565" s="12" t="s">
        <v>1154</v>
      </c>
      <c r="G565" s="12" t="s">
        <v>76</v>
      </c>
      <c r="H565" s="12" t="s">
        <v>103</v>
      </c>
      <c r="I565" s="12" t="s">
        <v>1155</v>
      </c>
      <c r="J565" s="12" t="s">
        <v>85</v>
      </c>
      <c r="K565" s="12" t="s">
        <v>85</v>
      </c>
      <c r="L565" s="12" t="s">
        <v>81</v>
      </c>
      <c r="M565" s="12">
        <v>5272553</v>
      </c>
      <c r="N565" s="12">
        <v>14403960</v>
      </c>
      <c r="O565" s="17">
        <v>1480240</v>
      </c>
      <c r="P565" s="17">
        <v>2912584</v>
      </c>
      <c r="Q565" s="17">
        <v>11491376</v>
      </c>
      <c r="R565" s="19">
        <v>411759</v>
      </c>
      <c r="S565" s="19">
        <v>125160</v>
      </c>
      <c r="T565" s="17">
        <f t="shared" si="53"/>
        <v>3.5619581959682214</v>
      </c>
      <c r="U565" s="17">
        <f t="shared" si="50"/>
        <v>0.20220717080580619</v>
      </c>
      <c r="V565" s="17">
        <f t="shared" si="54"/>
        <v>3.2898609779482264</v>
      </c>
      <c r="W565" s="17">
        <v>13149126</v>
      </c>
      <c r="X565" s="17">
        <f t="shared" si="51"/>
        <v>3.5832001319946363E-2</v>
      </c>
      <c r="Y565" s="19">
        <f t="shared" si="52"/>
        <v>2.85865137087301E-2</v>
      </c>
    </row>
    <row r="566" spans="1:25" x14ac:dyDescent="0.2">
      <c r="A566" s="22">
        <v>17331</v>
      </c>
      <c r="B566" s="12" t="s">
        <v>566</v>
      </c>
      <c r="C566" s="12" t="s">
        <v>73</v>
      </c>
      <c r="D566" s="12">
        <v>860536001</v>
      </c>
      <c r="E566" s="12" t="s">
        <v>74</v>
      </c>
      <c r="F566" s="12" t="s">
        <v>1156</v>
      </c>
      <c r="G566" s="12" t="s">
        <v>76</v>
      </c>
      <c r="H566" s="12" t="s">
        <v>103</v>
      </c>
      <c r="I566" s="12" t="s">
        <v>1157</v>
      </c>
      <c r="J566" s="12" t="s">
        <v>85</v>
      </c>
      <c r="K566" s="12" t="s">
        <v>85</v>
      </c>
      <c r="L566" s="12" t="s">
        <v>81</v>
      </c>
      <c r="M566" s="12">
        <v>4586242</v>
      </c>
      <c r="N566" s="12">
        <v>5803018</v>
      </c>
      <c r="O566" s="17">
        <v>347207</v>
      </c>
      <c r="P566" s="17">
        <v>347207</v>
      </c>
      <c r="Q566" s="17">
        <v>5455811</v>
      </c>
      <c r="R566" s="19">
        <v>583255</v>
      </c>
      <c r="S566" s="19">
        <v>286</v>
      </c>
      <c r="T566" s="17">
        <f t="shared" si="53"/>
        <v>13.208956040632822</v>
      </c>
      <c r="U566" s="17">
        <f t="shared" si="50"/>
        <v>5.9832142516187264E-2</v>
      </c>
      <c r="V566" s="17">
        <f t="shared" si="54"/>
        <v>2039.3531468531469</v>
      </c>
      <c r="W566" s="17">
        <v>13149127</v>
      </c>
      <c r="X566" s="17">
        <f t="shared" si="51"/>
        <v>0.10690527952672847</v>
      </c>
      <c r="Y566" s="19">
        <f t="shared" si="52"/>
        <v>0.10050890760635242</v>
      </c>
    </row>
    <row r="567" spans="1:25" x14ac:dyDescent="0.2">
      <c r="A567" s="22">
        <v>17337</v>
      </c>
      <c r="B567" s="12" t="s">
        <v>566</v>
      </c>
      <c r="C567" s="12" t="s">
        <v>73</v>
      </c>
      <c r="D567" s="12">
        <v>860536024</v>
      </c>
      <c r="E567" s="12" t="s">
        <v>74</v>
      </c>
      <c r="F567" s="12" t="s">
        <v>1158</v>
      </c>
      <c r="G567" s="12" t="s">
        <v>76</v>
      </c>
      <c r="H567" s="12" t="s">
        <v>103</v>
      </c>
      <c r="I567" s="12" t="s">
        <v>1159</v>
      </c>
      <c r="J567" s="12" t="s">
        <v>97</v>
      </c>
      <c r="K567" s="12" t="s">
        <v>191</v>
      </c>
      <c r="L567" s="12" t="s">
        <v>81</v>
      </c>
      <c r="M567" s="12">
        <v>2879243</v>
      </c>
      <c r="N567" s="12">
        <v>3053110</v>
      </c>
      <c r="O567" s="17">
        <v>670115</v>
      </c>
      <c r="P567" s="17">
        <v>860115</v>
      </c>
      <c r="Q567" s="17">
        <v>2192995</v>
      </c>
      <c r="R567" s="19">
        <v>-321641</v>
      </c>
      <c r="S567" s="19">
        <v>14062</v>
      </c>
      <c r="T567" s="17">
        <f t="shared" si="53"/>
        <v>4.2966401289330935</v>
      </c>
      <c r="U567" s="17">
        <f t="shared" si="50"/>
        <v>0.28171765838767682</v>
      </c>
      <c r="V567" s="17">
        <f t="shared" si="54"/>
        <v>-22.873062153321008</v>
      </c>
      <c r="W567" s="17">
        <v>13149128</v>
      </c>
      <c r="X567" s="17">
        <f t="shared" si="51"/>
        <v>-0.1466674570621456</v>
      </c>
      <c r="Y567" s="19">
        <f t="shared" si="52"/>
        <v>-0.10534864449692281</v>
      </c>
    </row>
    <row r="568" spans="1:25" x14ac:dyDescent="0.2">
      <c r="A568" s="22">
        <v>17341</v>
      </c>
      <c r="B568" s="12" t="s">
        <v>566</v>
      </c>
      <c r="C568" s="12" t="s">
        <v>73</v>
      </c>
      <c r="D568" s="12">
        <v>860536079</v>
      </c>
      <c r="E568" s="12" t="s">
        <v>74</v>
      </c>
      <c r="F568" s="12" t="s">
        <v>1160</v>
      </c>
      <c r="G568" s="12" t="s">
        <v>76</v>
      </c>
      <c r="H568" s="12" t="s">
        <v>801</v>
      </c>
      <c r="I568" s="12" t="s">
        <v>1161</v>
      </c>
      <c r="J568" s="12" t="s">
        <v>85</v>
      </c>
      <c r="K568" s="12" t="s">
        <v>85</v>
      </c>
      <c r="L568" s="12" t="s">
        <v>81</v>
      </c>
      <c r="M568" s="12">
        <v>4312843</v>
      </c>
      <c r="N568" s="12">
        <v>6166829</v>
      </c>
      <c r="O568" s="17">
        <v>1192778</v>
      </c>
      <c r="P568" s="17">
        <v>1265552</v>
      </c>
      <c r="Q568" s="17">
        <v>4901277</v>
      </c>
      <c r="R568" s="19">
        <v>2193067</v>
      </c>
      <c r="S568" s="19"/>
      <c r="T568" s="17">
        <f t="shared" si="53"/>
        <v>3.6157969043694638</v>
      </c>
      <c r="U568" s="17">
        <f t="shared" si="50"/>
        <v>0.20521924639064906</v>
      </c>
      <c r="V568" s="17"/>
      <c r="W568" s="17">
        <v>13149129</v>
      </c>
      <c r="X568" s="17">
        <f t="shared" si="51"/>
        <v>0.44744808342805353</v>
      </c>
      <c r="Y568" s="19">
        <f t="shared" si="52"/>
        <v>0.35562312494800813</v>
      </c>
    </row>
    <row r="569" spans="1:25" x14ac:dyDescent="0.2">
      <c r="A569" s="22">
        <v>17357</v>
      </c>
      <c r="B569" s="12" t="s">
        <v>566</v>
      </c>
      <c r="C569" s="12" t="s">
        <v>73</v>
      </c>
      <c r="D569" s="12">
        <v>860600095</v>
      </c>
      <c r="E569" s="12" t="s">
        <v>74</v>
      </c>
      <c r="F569" s="12" t="s">
        <v>1162</v>
      </c>
      <c r="G569" s="12" t="s">
        <v>102</v>
      </c>
      <c r="H569" s="12" t="s">
        <v>103</v>
      </c>
      <c r="I569" s="12" t="s">
        <v>1163</v>
      </c>
      <c r="J569" s="12" t="s">
        <v>97</v>
      </c>
      <c r="K569" s="12" t="s">
        <v>359</v>
      </c>
      <c r="L569" s="12" t="s">
        <v>81</v>
      </c>
      <c r="M569" s="12">
        <v>17993699</v>
      </c>
      <c r="N569" s="12">
        <v>21877106</v>
      </c>
      <c r="O569" s="17">
        <v>5210244</v>
      </c>
      <c r="P569" s="17">
        <v>6026040</v>
      </c>
      <c r="Q569" s="17">
        <v>15851066</v>
      </c>
      <c r="R569" s="19">
        <v>2286589</v>
      </c>
      <c r="S569" s="19">
        <v>137474</v>
      </c>
      <c r="T569" s="17">
        <f t="shared" si="53"/>
        <v>3.4535232898881509</v>
      </c>
      <c r="U569" s="17">
        <f t="shared" si="50"/>
        <v>0.27544959557265025</v>
      </c>
      <c r="V569" s="17">
        <f t="shared" si="54"/>
        <v>16.632883308843855</v>
      </c>
      <c r="W569" s="17">
        <v>13149130</v>
      </c>
      <c r="X569" s="17">
        <f t="shared" si="51"/>
        <v>0.14425458830339866</v>
      </c>
      <c r="Y569" s="19">
        <f t="shared" si="52"/>
        <v>0.10451972029572833</v>
      </c>
    </row>
    <row r="570" spans="1:25" x14ac:dyDescent="0.2">
      <c r="A570" s="22">
        <v>17425</v>
      </c>
      <c r="B570" s="12" t="s">
        <v>566</v>
      </c>
      <c r="C570" s="12" t="s">
        <v>73</v>
      </c>
      <c r="D570" s="12">
        <v>890101806</v>
      </c>
      <c r="E570" s="12" t="s">
        <v>74</v>
      </c>
      <c r="F570" s="12" t="s">
        <v>1164</v>
      </c>
      <c r="G570" s="12" t="s">
        <v>102</v>
      </c>
      <c r="H570" s="12" t="s">
        <v>801</v>
      </c>
      <c r="I570" s="12" t="s">
        <v>1165</v>
      </c>
      <c r="J570" s="12" t="s">
        <v>148</v>
      </c>
      <c r="K570" s="12" t="s">
        <v>149</v>
      </c>
      <c r="L570" s="12" t="s">
        <v>81</v>
      </c>
      <c r="M570" s="12">
        <v>3604315</v>
      </c>
      <c r="N570" s="12">
        <v>7465285</v>
      </c>
      <c r="O570" s="17">
        <v>1017764</v>
      </c>
      <c r="P570" s="17">
        <v>1188244</v>
      </c>
      <c r="Q570" s="17">
        <v>6277041</v>
      </c>
      <c r="R570" s="19">
        <v>297541</v>
      </c>
      <c r="S570" s="19">
        <v>94386</v>
      </c>
      <c r="T570" s="17">
        <f t="shared" si="53"/>
        <v>3.5414054731745277</v>
      </c>
      <c r="U570" s="17">
        <f t="shared" si="50"/>
        <v>0.15916927485018992</v>
      </c>
      <c r="V570" s="17">
        <f t="shared" si="54"/>
        <v>3.1523848875892613</v>
      </c>
      <c r="W570" s="17">
        <v>13149131</v>
      </c>
      <c r="X570" s="17">
        <f t="shared" si="51"/>
        <v>4.7401474675726987E-2</v>
      </c>
      <c r="Y570" s="19">
        <f t="shared" si="52"/>
        <v>3.9856616324761882E-2</v>
      </c>
    </row>
    <row r="571" spans="1:25" x14ac:dyDescent="0.2">
      <c r="A571" s="22">
        <v>17545</v>
      </c>
      <c r="B571" s="12" t="s">
        <v>566</v>
      </c>
      <c r="C571" s="12" t="s">
        <v>73</v>
      </c>
      <c r="D571" s="12">
        <v>890109689</v>
      </c>
      <c r="E571" s="12" t="s">
        <v>74</v>
      </c>
      <c r="F571" s="12" t="s">
        <v>1166</v>
      </c>
      <c r="G571" s="12" t="s">
        <v>102</v>
      </c>
      <c r="H571" s="12" t="s">
        <v>87</v>
      </c>
      <c r="I571" s="12" t="s">
        <v>1167</v>
      </c>
      <c r="J571" s="12" t="s">
        <v>148</v>
      </c>
      <c r="K571" s="12" t="s">
        <v>149</v>
      </c>
      <c r="L571" s="12" t="s">
        <v>81</v>
      </c>
      <c r="M571" s="12">
        <v>12927683</v>
      </c>
      <c r="N571" s="12">
        <v>20912077</v>
      </c>
      <c r="O571" s="17">
        <v>3859146</v>
      </c>
      <c r="P571" s="17">
        <v>7709068</v>
      </c>
      <c r="Q571" s="17">
        <v>13203009</v>
      </c>
      <c r="R571" s="19">
        <v>949845</v>
      </c>
      <c r="S571" s="19">
        <v>1070385</v>
      </c>
      <c r="T571" s="17">
        <f t="shared" si="53"/>
        <v>3.3498818132301809</v>
      </c>
      <c r="U571" s="17">
        <f t="shared" si="50"/>
        <v>0.36864190964866855</v>
      </c>
      <c r="V571" s="17">
        <f t="shared" si="54"/>
        <v>0.88738631427009906</v>
      </c>
      <c r="W571" s="17">
        <v>13149132</v>
      </c>
      <c r="X571" s="17">
        <f t="shared" si="51"/>
        <v>7.1941555140953101E-2</v>
      </c>
      <c r="Y571" s="19">
        <f t="shared" si="52"/>
        <v>4.5420882870697156E-2</v>
      </c>
    </row>
    <row r="572" spans="1:25" x14ac:dyDescent="0.2">
      <c r="A572" s="22">
        <v>17593</v>
      </c>
      <c r="B572" s="12" t="s">
        <v>566</v>
      </c>
      <c r="C572" s="12" t="s">
        <v>73</v>
      </c>
      <c r="D572" s="12">
        <v>890112740</v>
      </c>
      <c r="E572" s="12" t="s">
        <v>74</v>
      </c>
      <c r="F572" s="12" t="s">
        <v>1168</v>
      </c>
      <c r="G572" s="12" t="s">
        <v>95</v>
      </c>
      <c r="H572" s="12" t="s">
        <v>87</v>
      </c>
      <c r="I572" s="12" t="s">
        <v>1169</v>
      </c>
      <c r="J572" s="12" t="s">
        <v>148</v>
      </c>
      <c r="K572" s="12" t="s">
        <v>149</v>
      </c>
      <c r="L572" s="12" t="s">
        <v>81</v>
      </c>
      <c r="M572" s="12">
        <v>7822740</v>
      </c>
      <c r="N572" s="12">
        <v>14409263</v>
      </c>
      <c r="O572" s="17">
        <v>4400053</v>
      </c>
      <c r="P572" s="17">
        <v>8688401</v>
      </c>
      <c r="Q572" s="17">
        <v>5720862</v>
      </c>
      <c r="R572" s="19">
        <v>1017309</v>
      </c>
      <c r="S572" s="19">
        <v>762017</v>
      </c>
      <c r="T572" s="17">
        <f t="shared" si="53"/>
        <v>1.7778740392445274</v>
      </c>
      <c r="U572" s="17">
        <f t="shared" si="50"/>
        <v>0.60297330959952633</v>
      </c>
      <c r="V572" s="17">
        <f t="shared" si="54"/>
        <v>1.3350213971604308</v>
      </c>
      <c r="W572" s="17">
        <v>13149133</v>
      </c>
      <c r="X572" s="17">
        <f t="shared" si="51"/>
        <v>0.17782442575961455</v>
      </c>
      <c r="Y572" s="19">
        <f t="shared" si="52"/>
        <v>7.0601043231704491E-2</v>
      </c>
    </row>
    <row r="573" spans="1:25" x14ac:dyDescent="0.2">
      <c r="A573" s="22">
        <v>17719</v>
      </c>
      <c r="B573" s="12" t="s">
        <v>566</v>
      </c>
      <c r="C573" s="12" t="s">
        <v>73</v>
      </c>
      <c r="D573" s="12">
        <v>890200732</v>
      </c>
      <c r="E573" s="12" t="s">
        <v>74</v>
      </c>
      <c r="F573" s="12" t="s">
        <v>1170</v>
      </c>
      <c r="G573" s="12" t="s">
        <v>102</v>
      </c>
      <c r="H573" s="12" t="s">
        <v>103</v>
      </c>
      <c r="I573" s="12" t="s">
        <v>1171</v>
      </c>
      <c r="J573" s="12" t="s">
        <v>309</v>
      </c>
      <c r="K573" s="12" t="s">
        <v>461</v>
      </c>
      <c r="L573" s="12" t="s">
        <v>81</v>
      </c>
      <c r="M573" s="12">
        <v>502113</v>
      </c>
      <c r="N573" s="12">
        <v>4748019</v>
      </c>
      <c r="O573" s="17">
        <v>9895640</v>
      </c>
      <c r="P573" s="17">
        <v>20983551</v>
      </c>
      <c r="Q573" s="17">
        <v>-16235532</v>
      </c>
      <c r="R573" s="19">
        <v>-322</v>
      </c>
      <c r="S573" s="19">
        <v>0</v>
      </c>
      <c r="T573" s="17">
        <f t="shared" si="53"/>
        <v>5.0740831315609705E-2</v>
      </c>
      <c r="U573" s="17">
        <f t="shared" si="50"/>
        <v>4.4194328202983177</v>
      </c>
      <c r="V573" s="17"/>
      <c r="W573" s="17">
        <v>13149134</v>
      </c>
      <c r="X573" s="17">
        <f t="shared" si="51"/>
        <v>1.9833042736141938E-5</v>
      </c>
      <c r="Y573" s="19">
        <f t="shared" si="52"/>
        <v>-6.7817757258342896E-5</v>
      </c>
    </row>
    <row r="574" spans="1:25" x14ac:dyDescent="0.2">
      <c r="A574" s="22">
        <v>17931</v>
      </c>
      <c r="B574" s="12" t="s">
        <v>566</v>
      </c>
      <c r="C574" s="12" t="s">
        <v>73</v>
      </c>
      <c r="D574" s="12">
        <v>890300234</v>
      </c>
      <c r="E574" s="12" t="s">
        <v>74</v>
      </c>
      <c r="F574" s="12" t="s">
        <v>1172</v>
      </c>
      <c r="G574" s="12" t="s">
        <v>76</v>
      </c>
      <c r="H574" s="12" t="s">
        <v>87</v>
      </c>
      <c r="I574" s="12" t="s">
        <v>1173</v>
      </c>
      <c r="J574" s="12" t="s">
        <v>79</v>
      </c>
      <c r="K574" s="12" t="s">
        <v>313</v>
      </c>
      <c r="L574" s="12" t="s">
        <v>81</v>
      </c>
      <c r="M574" s="12">
        <v>77292579</v>
      </c>
      <c r="N574" s="12">
        <v>97207111</v>
      </c>
      <c r="O574" s="17">
        <v>63589749</v>
      </c>
      <c r="P574" s="17">
        <v>71100784</v>
      </c>
      <c r="Q574" s="17">
        <v>26106327</v>
      </c>
      <c r="R574" s="19">
        <v>3731588</v>
      </c>
      <c r="S574" s="19"/>
      <c r="T574" s="17">
        <f t="shared" si="53"/>
        <v>1.2154880340854939</v>
      </c>
      <c r="U574" s="17">
        <f t="shared" si="50"/>
        <v>0.73143603660847401</v>
      </c>
      <c r="V574" s="17"/>
      <c r="W574" s="17">
        <v>13149135</v>
      </c>
      <c r="X574" s="17">
        <f t="shared" si="51"/>
        <v>0.14293807014675025</v>
      </c>
      <c r="Y574" s="19">
        <f t="shared" si="52"/>
        <v>3.83880146381472E-2</v>
      </c>
    </row>
    <row r="575" spans="1:25" x14ac:dyDescent="0.2">
      <c r="A575" s="22">
        <v>18195</v>
      </c>
      <c r="B575" s="12" t="s">
        <v>566</v>
      </c>
      <c r="C575" s="12" t="s">
        <v>73</v>
      </c>
      <c r="D575" s="12">
        <v>890312452</v>
      </c>
      <c r="E575" s="12" t="s">
        <v>74</v>
      </c>
      <c r="F575" s="12" t="s">
        <v>1174</v>
      </c>
      <c r="G575" s="12" t="s">
        <v>102</v>
      </c>
      <c r="H575" s="12" t="s">
        <v>87</v>
      </c>
      <c r="I575" s="12" t="s">
        <v>1175</v>
      </c>
      <c r="J575" s="12" t="s">
        <v>79</v>
      </c>
      <c r="K575" s="12" t="s">
        <v>137</v>
      </c>
      <c r="L575" s="12" t="s">
        <v>81</v>
      </c>
      <c r="M575" s="12">
        <v>41930937</v>
      </c>
      <c r="N575" s="12">
        <v>56272697</v>
      </c>
      <c r="O575" s="17">
        <v>20562022</v>
      </c>
      <c r="P575" s="17">
        <v>28350292</v>
      </c>
      <c r="Q575" s="17">
        <v>27922405</v>
      </c>
      <c r="R575" s="19">
        <v>2921779</v>
      </c>
      <c r="S575" s="19">
        <v>1949766</v>
      </c>
      <c r="T575" s="17">
        <f t="shared" si="53"/>
        <v>2.0392419091857796</v>
      </c>
      <c r="U575" s="17">
        <f t="shared" si="50"/>
        <v>0.50380190592251162</v>
      </c>
      <c r="V575" s="17">
        <f t="shared" si="54"/>
        <v>1.498528028491624</v>
      </c>
      <c r="W575" s="17">
        <v>13149136</v>
      </c>
      <c r="X575" s="17">
        <f t="shared" si="51"/>
        <v>0.10463923147021183</v>
      </c>
      <c r="Y575" s="19">
        <f t="shared" si="52"/>
        <v>5.192178722125225E-2</v>
      </c>
    </row>
    <row r="576" spans="1:25" x14ac:dyDescent="0.2">
      <c r="A576" s="22">
        <v>18443</v>
      </c>
      <c r="B576" s="12" t="s">
        <v>566</v>
      </c>
      <c r="C576" s="12" t="s">
        <v>73</v>
      </c>
      <c r="D576" s="12">
        <v>890325601</v>
      </c>
      <c r="E576" s="12" t="s">
        <v>74</v>
      </c>
      <c r="F576" s="12" t="s">
        <v>1176</v>
      </c>
      <c r="G576" s="12" t="s">
        <v>102</v>
      </c>
      <c r="H576" s="12" t="s">
        <v>87</v>
      </c>
      <c r="I576" s="12" t="s">
        <v>1177</v>
      </c>
      <c r="J576" s="12" t="s">
        <v>79</v>
      </c>
      <c r="K576" s="12" t="s">
        <v>137</v>
      </c>
      <c r="L576" s="12" t="s">
        <v>81</v>
      </c>
      <c r="M576" s="12">
        <v>14578381</v>
      </c>
      <c r="N576" s="12">
        <v>18520506</v>
      </c>
      <c r="O576" s="17">
        <v>7833744</v>
      </c>
      <c r="P576" s="17">
        <v>9189748</v>
      </c>
      <c r="Q576" s="17">
        <v>9330758</v>
      </c>
      <c r="R576" s="19">
        <v>3386407</v>
      </c>
      <c r="S576" s="19">
        <v>112568</v>
      </c>
      <c r="T576" s="17">
        <f t="shared" si="53"/>
        <v>1.8609723524281621</v>
      </c>
      <c r="U576" s="17">
        <f t="shared" si="50"/>
        <v>0.49619313856759639</v>
      </c>
      <c r="V576" s="17">
        <f t="shared" si="54"/>
        <v>30.083211925236302</v>
      </c>
      <c r="W576" s="17">
        <v>13149137</v>
      </c>
      <c r="X576" s="17">
        <f t="shared" si="51"/>
        <v>0.36292946403711251</v>
      </c>
      <c r="Y576" s="19">
        <f t="shared" si="52"/>
        <v>0.18284635419788206</v>
      </c>
    </row>
    <row r="577" spans="1:25" x14ac:dyDescent="0.2">
      <c r="A577" s="22">
        <v>18521</v>
      </c>
      <c r="B577" s="12" t="s">
        <v>566</v>
      </c>
      <c r="C577" s="12" t="s">
        <v>73</v>
      </c>
      <c r="D577" s="12">
        <v>890329907</v>
      </c>
      <c r="E577" s="12" t="s">
        <v>74</v>
      </c>
      <c r="F577" s="12" t="s">
        <v>1178</v>
      </c>
      <c r="G577" s="12" t="s">
        <v>95</v>
      </c>
      <c r="H577" s="12" t="s">
        <v>87</v>
      </c>
      <c r="I577" s="12" t="s">
        <v>1179</v>
      </c>
      <c r="J577" s="12" t="s">
        <v>79</v>
      </c>
      <c r="K577" s="12" t="s">
        <v>137</v>
      </c>
      <c r="L577" s="12" t="s">
        <v>81</v>
      </c>
      <c r="M577" s="12">
        <v>945510</v>
      </c>
      <c r="N577" s="12">
        <v>3154480</v>
      </c>
      <c r="O577" s="17">
        <v>370376</v>
      </c>
      <c r="P577" s="17">
        <v>834196</v>
      </c>
      <c r="Q577" s="17">
        <v>2320284</v>
      </c>
      <c r="R577" s="19">
        <v>10120</v>
      </c>
      <c r="S577" s="19">
        <v>13325</v>
      </c>
      <c r="T577" s="17">
        <f t="shared" si="53"/>
        <v>2.5528381968594078</v>
      </c>
      <c r="U577" s="17">
        <f t="shared" ref="U577:U640" si="55">P577/N577</f>
        <v>0.26444802312901017</v>
      </c>
      <c r="V577" s="17">
        <f t="shared" si="54"/>
        <v>0.75947467166979366</v>
      </c>
      <c r="W577" s="17">
        <v>13149138</v>
      </c>
      <c r="X577" s="17">
        <f t="shared" ref="X577:X640" si="56">R577/Q577</f>
        <v>4.3615350534675929E-3</v>
      </c>
      <c r="Y577" s="19">
        <f t="shared" ref="Y577:Y640" si="57">R577/N577</f>
        <v>3.208135730770206E-3</v>
      </c>
    </row>
    <row r="578" spans="1:25" x14ac:dyDescent="0.2">
      <c r="A578" s="22">
        <v>18551</v>
      </c>
      <c r="B578" s="12" t="s">
        <v>566</v>
      </c>
      <c r="C578" s="12" t="s">
        <v>73</v>
      </c>
      <c r="D578" s="12">
        <v>890331949</v>
      </c>
      <c r="E578" s="12" t="s">
        <v>74</v>
      </c>
      <c r="F578" s="12" t="s">
        <v>1180</v>
      </c>
      <c r="G578" s="12" t="s">
        <v>102</v>
      </c>
      <c r="H578" s="12" t="s">
        <v>87</v>
      </c>
      <c r="I578" s="12" t="s">
        <v>1181</v>
      </c>
      <c r="J578" s="12" t="s">
        <v>79</v>
      </c>
      <c r="K578" s="12" t="s">
        <v>137</v>
      </c>
      <c r="L578" s="12" t="s">
        <v>81</v>
      </c>
      <c r="M578" s="12">
        <v>142782275</v>
      </c>
      <c r="N578" s="12">
        <v>145500793</v>
      </c>
      <c r="O578" s="17">
        <v>80912264</v>
      </c>
      <c r="P578" s="17">
        <v>81234155</v>
      </c>
      <c r="Q578" s="17">
        <v>64266638</v>
      </c>
      <c r="R578" s="19">
        <v>25439591</v>
      </c>
      <c r="S578" s="19">
        <v>915232</v>
      </c>
      <c r="T578" s="17">
        <f t="shared" ref="T578:T641" si="58">M578/O578</f>
        <v>1.7646555409696607</v>
      </c>
      <c r="U578" s="17">
        <f t="shared" si="55"/>
        <v>0.55830730077189339</v>
      </c>
      <c r="V578" s="17">
        <f t="shared" si="54"/>
        <v>27.795784019789519</v>
      </c>
      <c r="W578" s="17">
        <v>13149139</v>
      </c>
      <c r="X578" s="17">
        <f t="shared" si="56"/>
        <v>0.39584443486836823</v>
      </c>
      <c r="Y578" s="19">
        <f t="shared" si="57"/>
        <v>0.17484159691143403</v>
      </c>
    </row>
    <row r="579" spans="1:25" x14ac:dyDescent="0.2">
      <c r="A579" s="22">
        <v>18647</v>
      </c>
      <c r="B579" s="12" t="s">
        <v>566</v>
      </c>
      <c r="C579" s="12" t="s">
        <v>73</v>
      </c>
      <c r="D579" s="12">
        <v>890405286</v>
      </c>
      <c r="E579" s="12" t="s">
        <v>74</v>
      </c>
      <c r="F579" s="12" t="s">
        <v>1182</v>
      </c>
      <c r="G579" s="12" t="s">
        <v>92</v>
      </c>
      <c r="H579" s="12" t="s">
        <v>103</v>
      </c>
      <c r="I579" s="12" t="s">
        <v>1183</v>
      </c>
      <c r="J579" s="12" t="s">
        <v>133</v>
      </c>
      <c r="K579" s="12" t="s">
        <v>134</v>
      </c>
      <c r="L579" s="12" t="s">
        <v>81</v>
      </c>
      <c r="M579" s="12">
        <v>7010374</v>
      </c>
      <c r="N579" s="12">
        <v>9210544</v>
      </c>
      <c r="O579" s="17">
        <v>1309145</v>
      </c>
      <c r="P579" s="17">
        <v>1471070</v>
      </c>
      <c r="Q579" s="17">
        <v>7739474</v>
      </c>
      <c r="R579" s="19">
        <v>2219392</v>
      </c>
      <c r="S579" s="19">
        <v>61772</v>
      </c>
      <c r="T579" s="17">
        <f t="shared" si="58"/>
        <v>5.3549255430070772</v>
      </c>
      <c r="U579" s="17">
        <f t="shared" si="55"/>
        <v>0.15971586477411107</v>
      </c>
      <c r="V579" s="17">
        <f t="shared" si="54"/>
        <v>35.928770316648318</v>
      </c>
      <c r="W579" s="17">
        <v>13149140</v>
      </c>
      <c r="X579" s="17">
        <f t="shared" si="56"/>
        <v>0.2867626404585118</v>
      </c>
      <c r="Y579" s="19">
        <f t="shared" si="57"/>
        <v>0.24096209735277307</v>
      </c>
    </row>
    <row r="580" spans="1:25" x14ac:dyDescent="0.2">
      <c r="A580" s="22">
        <v>18673</v>
      </c>
      <c r="B580" s="12" t="s">
        <v>566</v>
      </c>
      <c r="C580" s="12" t="s">
        <v>73</v>
      </c>
      <c r="D580" s="12">
        <v>890501070</v>
      </c>
      <c r="E580" s="12" t="s">
        <v>74</v>
      </c>
      <c r="F580" s="12" t="s">
        <v>1184</v>
      </c>
      <c r="G580" s="12" t="s">
        <v>102</v>
      </c>
      <c r="H580" s="12" t="s">
        <v>77</v>
      </c>
      <c r="I580" s="12" t="s">
        <v>1185</v>
      </c>
      <c r="J580" s="12" t="s">
        <v>792</v>
      </c>
      <c r="K580" s="12" t="s">
        <v>793</v>
      </c>
      <c r="L580" s="12" t="s">
        <v>81</v>
      </c>
      <c r="M580" s="12">
        <v>7883115</v>
      </c>
      <c r="N580" s="12">
        <v>14120035</v>
      </c>
      <c r="O580" s="17">
        <v>3440642</v>
      </c>
      <c r="P580" s="17">
        <v>3857843</v>
      </c>
      <c r="Q580" s="17">
        <v>10262192</v>
      </c>
      <c r="R580" s="19">
        <v>519002</v>
      </c>
      <c r="S580" s="19"/>
      <c r="T580" s="17">
        <f t="shared" si="58"/>
        <v>2.2911756003676058</v>
      </c>
      <c r="U580" s="17">
        <f t="shared" si="55"/>
        <v>0.27321766553694804</v>
      </c>
      <c r="V580" s="17"/>
      <c r="W580" s="17">
        <v>13149141</v>
      </c>
      <c r="X580" s="17">
        <f t="shared" si="56"/>
        <v>5.0574185320251271E-2</v>
      </c>
      <c r="Y580" s="19">
        <f t="shared" si="57"/>
        <v>3.6756424470619227E-2</v>
      </c>
    </row>
    <row r="581" spans="1:25" x14ac:dyDescent="0.2">
      <c r="A581" s="22">
        <v>18971</v>
      </c>
      <c r="B581" s="12" t="s">
        <v>566</v>
      </c>
      <c r="C581" s="12" t="s">
        <v>73</v>
      </c>
      <c r="D581" s="12">
        <v>890900427</v>
      </c>
      <c r="E581" s="12" t="s">
        <v>74</v>
      </c>
      <c r="F581" s="12" t="s">
        <v>1186</v>
      </c>
      <c r="G581" s="12" t="s">
        <v>83</v>
      </c>
      <c r="H581" s="12" t="s">
        <v>103</v>
      </c>
      <c r="I581" s="12" t="s">
        <v>1187</v>
      </c>
      <c r="J581" s="12" t="s">
        <v>89</v>
      </c>
      <c r="K581" s="12" t="s">
        <v>542</v>
      </c>
      <c r="L581" s="12" t="s">
        <v>81</v>
      </c>
      <c r="M581" s="12">
        <v>11259372</v>
      </c>
      <c r="N581" s="12">
        <v>40041671</v>
      </c>
      <c r="O581" s="17">
        <v>4809143</v>
      </c>
      <c r="P581" s="17">
        <v>14065130</v>
      </c>
      <c r="Q581" s="17">
        <v>25976541</v>
      </c>
      <c r="R581" s="19">
        <v>2412948</v>
      </c>
      <c r="S581" s="19">
        <v>728951</v>
      </c>
      <c r="T581" s="17">
        <f t="shared" si="58"/>
        <v>2.3412429199963487</v>
      </c>
      <c r="U581" s="17">
        <f t="shared" si="55"/>
        <v>0.35126231370314193</v>
      </c>
      <c r="V581" s="17">
        <f t="shared" si="54"/>
        <v>3.3101648807670201</v>
      </c>
      <c r="W581" s="17">
        <v>13149142</v>
      </c>
      <c r="X581" s="17">
        <f t="shared" si="56"/>
        <v>9.2889503648695956E-2</v>
      </c>
      <c r="Y581" s="19">
        <f t="shared" si="57"/>
        <v>6.026092167831857E-2</v>
      </c>
    </row>
    <row r="582" spans="1:25" x14ac:dyDescent="0.2">
      <c r="A582" s="22">
        <v>18981</v>
      </c>
      <c r="B582" s="12" t="s">
        <v>566</v>
      </c>
      <c r="C582" s="12" t="s">
        <v>73</v>
      </c>
      <c r="D582" s="12">
        <v>890900557</v>
      </c>
      <c r="E582" s="12" t="s">
        <v>74</v>
      </c>
      <c r="F582" s="12" t="s">
        <v>1188</v>
      </c>
      <c r="G582" s="12" t="s">
        <v>83</v>
      </c>
      <c r="H582" s="12" t="s">
        <v>103</v>
      </c>
      <c r="I582" s="12" t="s">
        <v>1189</v>
      </c>
      <c r="J582" s="12" t="s">
        <v>89</v>
      </c>
      <c r="K582" s="12" t="s">
        <v>90</v>
      </c>
      <c r="L582" s="12" t="s">
        <v>81</v>
      </c>
      <c r="M582" s="12">
        <v>2277087</v>
      </c>
      <c r="N582" s="12">
        <v>7975288</v>
      </c>
      <c r="O582" s="17">
        <v>707666</v>
      </c>
      <c r="P582" s="17">
        <v>3515604</v>
      </c>
      <c r="Q582" s="17">
        <v>4459684</v>
      </c>
      <c r="R582" s="19">
        <v>-56280</v>
      </c>
      <c r="S582" s="19"/>
      <c r="T582" s="17">
        <f t="shared" si="58"/>
        <v>3.2177425508643909</v>
      </c>
      <c r="U582" s="17">
        <f t="shared" si="55"/>
        <v>0.44081216878939045</v>
      </c>
      <c r="V582" s="17"/>
      <c r="W582" s="17">
        <v>13149143</v>
      </c>
      <c r="X582" s="17">
        <f t="shared" si="56"/>
        <v>-1.2619728213927265E-2</v>
      </c>
      <c r="Y582" s="19">
        <f t="shared" si="57"/>
        <v>-7.0567984504133268E-3</v>
      </c>
    </row>
    <row r="583" spans="1:25" x14ac:dyDescent="0.2">
      <c r="A583" s="22">
        <v>19025</v>
      </c>
      <c r="B583" s="12" t="s">
        <v>566</v>
      </c>
      <c r="C583" s="12" t="s">
        <v>73</v>
      </c>
      <c r="D583" s="12">
        <v>890902612</v>
      </c>
      <c r="E583" s="12" t="s">
        <v>74</v>
      </c>
      <c r="F583" s="12" t="s">
        <v>1190</v>
      </c>
      <c r="G583" s="12" t="s">
        <v>102</v>
      </c>
      <c r="H583" s="12" t="s">
        <v>87</v>
      </c>
      <c r="I583" s="12" t="s">
        <v>1191</v>
      </c>
      <c r="J583" s="12" t="s">
        <v>89</v>
      </c>
      <c r="K583" s="12" t="s">
        <v>116</v>
      </c>
      <c r="L583" s="12" t="s">
        <v>81</v>
      </c>
      <c r="M583" s="12">
        <v>6192460</v>
      </c>
      <c r="N583" s="12">
        <v>6402063</v>
      </c>
      <c r="O583" s="17">
        <v>1252952</v>
      </c>
      <c r="P583" s="17">
        <v>1791077</v>
      </c>
      <c r="Q583" s="17">
        <v>4610986</v>
      </c>
      <c r="R583" s="19">
        <v>-181690</v>
      </c>
      <c r="S583" s="19">
        <v>65060</v>
      </c>
      <c r="T583" s="17">
        <f t="shared" si="58"/>
        <v>4.9422962731213964</v>
      </c>
      <c r="U583" s="17">
        <f t="shared" si="55"/>
        <v>0.2797656005571954</v>
      </c>
      <c r="V583" s="17">
        <f t="shared" si="54"/>
        <v>-2.7926529357516139</v>
      </c>
      <c r="W583" s="17">
        <v>13149144</v>
      </c>
      <c r="X583" s="17">
        <f t="shared" si="56"/>
        <v>-3.9403719725021935E-2</v>
      </c>
      <c r="Y583" s="19">
        <f t="shared" si="57"/>
        <v>-2.8379914411963768E-2</v>
      </c>
    </row>
    <row r="584" spans="1:25" x14ac:dyDescent="0.2">
      <c r="A584" s="22">
        <v>19167</v>
      </c>
      <c r="B584" s="12" t="s">
        <v>566</v>
      </c>
      <c r="C584" s="12" t="s">
        <v>73</v>
      </c>
      <c r="D584" s="12">
        <v>890908711</v>
      </c>
      <c r="E584" s="12" t="s">
        <v>74</v>
      </c>
      <c r="F584" s="12" t="s">
        <v>1192</v>
      </c>
      <c r="G584" s="12" t="s">
        <v>92</v>
      </c>
      <c r="H584" s="12" t="s">
        <v>87</v>
      </c>
      <c r="I584" s="12" t="s">
        <v>1193</v>
      </c>
      <c r="J584" s="12" t="s">
        <v>89</v>
      </c>
      <c r="K584" s="12" t="s">
        <v>1194</v>
      </c>
      <c r="L584" s="12" t="s">
        <v>81</v>
      </c>
      <c r="M584" s="12">
        <v>3341537</v>
      </c>
      <c r="N584" s="12">
        <v>29698076</v>
      </c>
      <c r="O584" s="17">
        <v>4462725</v>
      </c>
      <c r="P584" s="17">
        <v>17685524</v>
      </c>
      <c r="Q584" s="17">
        <v>12012552</v>
      </c>
      <c r="R584" s="19">
        <v>1585771</v>
      </c>
      <c r="S584" s="19">
        <v>149727</v>
      </c>
      <c r="T584" s="17">
        <f t="shared" si="58"/>
        <v>0.74876605661339202</v>
      </c>
      <c r="U584" s="17">
        <f t="shared" si="55"/>
        <v>0.5955107664213668</v>
      </c>
      <c r="V584" s="17">
        <f t="shared" si="54"/>
        <v>10.591082436701463</v>
      </c>
      <c r="W584" s="17">
        <v>13149145</v>
      </c>
      <c r="X584" s="17">
        <f t="shared" si="56"/>
        <v>0.1320095013948743</v>
      </c>
      <c r="Y584" s="19">
        <f t="shared" si="57"/>
        <v>5.3396422044310207E-2</v>
      </c>
    </row>
    <row r="585" spans="1:25" x14ac:dyDescent="0.2">
      <c r="A585" s="22">
        <v>19189</v>
      </c>
      <c r="B585" s="12" t="s">
        <v>566</v>
      </c>
      <c r="C585" s="12" t="s">
        <v>73</v>
      </c>
      <c r="D585" s="12">
        <v>890910468</v>
      </c>
      <c r="E585" s="12" t="s">
        <v>74</v>
      </c>
      <c r="F585" s="12" t="s">
        <v>1195</v>
      </c>
      <c r="G585" s="12" t="s">
        <v>92</v>
      </c>
      <c r="H585" s="12" t="s">
        <v>87</v>
      </c>
      <c r="I585" s="12" t="s">
        <v>1196</v>
      </c>
      <c r="J585" s="12" t="s">
        <v>89</v>
      </c>
      <c r="K585" s="12" t="s">
        <v>542</v>
      </c>
      <c r="L585" s="12" t="s">
        <v>81</v>
      </c>
      <c r="M585" s="12">
        <v>18032307</v>
      </c>
      <c r="N585" s="12">
        <v>27533768</v>
      </c>
      <c r="O585" s="17">
        <v>11002968</v>
      </c>
      <c r="P585" s="17">
        <v>12955199</v>
      </c>
      <c r="Q585" s="17">
        <v>14578569</v>
      </c>
      <c r="R585" s="19">
        <v>9457977</v>
      </c>
      <c r="S585" s="19">
        <v>0</v>
      </c>
      <c r="T585" s="17">
        <f t="shared" si="58"/>
        <v>1.6388584425584078</v>
      </c>
      <c r="U585" s="17">
        <f t="shared" si="55"/>
        <v>0.47052038064677526</v>
      </c>
      <c r="V585" s="17"/>
      <c r="W585" s="17">
        <v>13149146</v>
      </c>
      <c r="X585" s="17">
        <f t="shared" si="56"/>
        <v>0.64875894197846162</v>
      </c>
      <c r="Y585" s="19">
        <f t="shared" si="57"/>
        <v>0.34350463765075667</v>
      </c>
    </row>
    <row r="586" spans="1:25" x14ac:dyDescent="0.2">
      <c r="A586" s="22">
        <v>19329</v>
      </c>
      <c r="B586" s="12" t="s">
        <v>566</v>
      </c>
      <c r="C586" s="12" t="s">
        <v>73</v>
      </c>
      <c r="D586" s="12">
        <v>890915492</v>
      </c>
      <c r="E586" s="12" t="s">
        <v>74</v>
      </c>
      <c r="F586" s="12" t="s">
        <v>1197</v>
      </c>
      <c r="G586" s="12" t="s">
        <v>92</v>
      </c>
      <c r="H586" s="12" t="s">
        <v>87</v>
      </c>
      <c r="I586" s="12" t="s">
        <v>1198</v>
      </c>
      <c r="J586" s="12" t="s">
        <v>89</v>
      </c>
      <c r="K586" s="12" t="s">
        <v>272</v>
      </c>
      <c r="L586" s="12" t="s">
        <v>81</v>
      </c>
      <c r="M586" s="12">
        <v>11953803</v>
      </c>
      <c r="N586" s="12">
        <v>12888696</v>
      </c>
      <c r="O586" s="17">
        <v>3082040</v>
      </c>
      <c r="P586" s="17">
        <v>4678998</v>
      </c>
      <c r="Q586" s="17">
        <v>8209698</v>
      </c>
      <c r="R586" s="19">
        <v>2825413</v>
      </c>
      <c r="S586" s="19">
        <v>531888</v>
      </c>
      <c r="T586" s="17">
        <f t="shared" si="58"/>
        <v>3.8785359696824182</v>
      </c>
      <c r="U586" s="17">
        <f t="shared" si="55"/>
        <v>0.36303113984533425</v>
      </c>
      <c r="V586" s="17">
        <f t="shared" si="54"/>
        <v>5.3120450169960591</v>
      </c>
      <c r="W586" s="17">
        <v>13149147</v>
      </c>
      <c r="X586" s="17">
        <f t="shared" si="56"/>
        <v>0.34415553410125438</v>
      </c>
      <c r="Y586" s="19">
        <f t="shared" si="57"/>
        <v>0.21921635827239622</v>
      </c>
    </row>
    <row r="587" spans="1:25" x14ac:dyDescent="0.2">
      <c r="A587" s="22">
        <v>19429</v>
      </c>
      <c r="B587" s="12" t="s">
        <v>566</v>
      </c>
      <c r="C587" s="12" t="s">
        <v>73</v>
      </c>
      <c r="D587" s="12">
        <v>890919414</v>
      </c>
      <c r="E587" s="12" t="s">
        <v>74</v>
      </c>
      <c r="F587" s="12" t="s">
        <v>1199</v>
      </c>
      <c r="G587" s="12" t="s">
        <v>92</v>
      </c>
      <c r="H587" s="12" t="s">
        <v>87</v>
      </c>
      <c r="I587" s="12" t="s">
        <v>1200</v>
      </c>
      <c r="J587" s="12" t="s">
        <v>89</v>
      </c>
      <c r="K587" s="12" t="s">
        <v>327</v>
      </c>
      <c r="L587" s="12" t="s">
        <v>81</v>
      </c>
      <c r="M587" s="12">
        <v>30699094</v>
      </c>
      <c r="N587" s="12">
        <v>47967872</v>
      </c>
      <c r="O587" s="17">
        <v>16744235</v>
      </c>
      <c r="P587" s="17">
        <v>20636180</v>
      </c>
      <c r="Q587" s="17">
        <v>27331692</v>
      </c>
      <c r="R587" s="19">
        <v>5940133</v>
      </c>
      <c r="S587" s="19">
        <v>1917913</v>
      </c>
      <c r="T587" s="17">
        <f t="shared" si="58"/>
        <v>1.8334127537029909</v>
      </c>
      <c r="U587" s="17">
        <f t="shared" si="55"/>
        <v>0.430208369468631</v>
      </c>
      <c r="V587" s="17">
        <f t="shared" si="54"/>
        <v>3.0971858473246701</v>
      </c>
      <c r="W587" s="17">
        <v>13149148</v>
      </c>
      <c r="X587" s="17">
        <f t="shared" si="56"/>
        <v>0.2173349897254806</v>
      </c>
      <c r="Y587" s="19">
        <f t="shared" si="57"/>
        <v>0.12383565816719991</v>
      </c>
    </row>
    <row r="588" spans="1:25" x14ac:dyDescent="0.2">
      <c r="A588" s="22">
        <v>19505</v>
      </c>
      <c r="B588" s="12" t="s">
        <v>566</v>
      </c>
      <c r="C588" s="12" t="s">
        <v>73</v>
      </c>
      <c r="D588" s="12">
        <v>890922113</v>
      </c>
      <c r="E588" s="12" t="s">
        <v>74</v>
      </c>
      <c r="F588" s="12" t="s">
        <v>1201</v>
      </c>
      <c r="G588" s="12" t="s">
        <v>102</v>
      </c>
      <c r="H588" s="12" t="s">
        <v>87</v>
      </c>
      <c r="I588" s="12" t="s">
        <v>1202</v>
      </c>
      <c r="J588" s="12" t="s">
        <v>89</v>
      </c>
      <c r="K588" s="12" t="s">
        <v>116</v>
      </c>
      <c r="L588" s="12" t="s">
        <v>81</v>
      </c>
      <c r="M588" s="12">
        <v>145399048</v>
      </c>
      <c r="N588" s="12">
        <v>192115902</v>
      </c>
      <c r="O588" s="17">
        <v>112309402</v>
      </c>
      <c r="P588" s="17">
        <v>125634863</v>
      </c>
      <c r="Q588" s="17">
        <v>66481039</v>
      </c>
      <c r="R588" s="19">
        <v>5584186</v>
      </c>
      <c r="S588" s="19">
        <v>4894412</v>
      </c>
      <c r="T588" s="17">
        <f t="shared" si="58"/>
        <v>1.2946293490192389</v>
      </c>
      <c r="U588" s="17">
        <f t="shared" si="55"/>
        <v>0.65395348168523815</v>
      </c>
      <c r="V588" s="17">
        <f t="shared" si="54"/>
        <v>1.1409309228565148</v>
      </c>
      <c r="W588" s="17">
        <v>13149149</v>
      </c>
      <c r="X588" s="17">
        <f t="shared" si="56"/>
        <v>8.3996671592331762E-2</v>
      </c>
      <c r="Y588" s="19">
        <f t="shared" si="57"/>
        <v>2.9066755754554873E-2</v>
      </c>
    </row>
    <row r="589" spans="1:25" x14ac:dyDescent="0.2">
      <c r="A589" s="22">
        <v>19523</v>
      </c>
      <c r="B589" s="12" t="s">
        <v>566</v>
      </c>
      <c r="C589" s="12" t="s">
        <v>73</v>
      </c>
      <c r="D589" s="12">
        <v>890922577</v>
      </c>
      <c r="E589" s="12" t="s">
        <v>74</v>
      </c>
      <c r="F589" s="12" t="s">
        <v>1203</v>
      </c>
      <c r="G589" s="12" t="s">
        <v>102</v>
      </c>
      <c r="H589" s="12" t="s">
        <v>87</v>
      </c>
      <c r="I589" s="12" t="s">
        <v>1204</v>
      </c>
      <c r="J589" s="12" t="s">
        <v>89</v>
      </c>
      <c r="K589" s="12" t="s">
        <v>116</v>
      </c>
      <c r="L589" s="12" t="s">
        <v>81</v>
      </c>
      <c r="M589" s="12">
        <v>387531</v>
      </c>
      <c r="N589" s="12">
        <v>443608</v>
      </c>
      <c r="O589" s="17">
        <v>172474</v>
      </c>
      <c r="P589" s="17">
        <v>409569</v>
      </c>
      <c r="Q589" s="17">
        <v>34039</v>
      </c>
      <c r="R589" s="19">
        <v>-227346</v>
      </c>
      <c r="S589" s="19">
        <v>133696</v>
      </c>
      <c r="T589" s="17">
        <f t="shared" si="58"/>
        <v>2.2468951842016769</v>
      </c>
      <c r="U589" s="17">
        <f t="shared" si="55"/>
        <v>0.92326784007502116</v>
      </c>
      <c r="V589" s="17">
        <f t="shared" si="54"/>
        <v>-1.7004697223551939</v>
      </c>
      <c r="W589" s="17">
        <v>13149150</v>
      </c>
      <c r="X589" s="17">
        <f t="shared" si="56"/>
        <v>-6.6789858691500923</v>
      </c>
      <c r="Y589" s="19">
        <f t="shared" si="57"/>
        <v>-0.51249301184829854</v>
      </c>
    </row>
    <row r="590" spans="1:25" x14ac:dyDescent="0.2">
      <c r="A590" s="22">
        <v>19661</v>
      </c>
      <c r="B590" s="12" t="s">
        <v>566</v>
      </c>
      <c r="C590" s="12" t="s">
        <v>73</v>
      </c>
      <c r="D590" s="12">
        <v>890928929</v>
      </c>
      <c r="E590" s="12" t="s">
        <v>74</v>
      </c>
      <c r="F590" s="12" t="s">
        <v>1205</v>
      </c>
      <c r="G590" s="12" t="s">
        <v>92</v>
      </c>
      <c r="H590" s="12" t="s">
        <v>87</v>
      </c>
      <c r="I590" s="12" t="s">
        <v>1206</v>
      </c>
      <c r="J590" s="12" t="s">
        <v>89</v>
      </c>
      <c r="K590" s="12" t="s">
        <v>116</v>
      </c>
      <c r="L590" s="12" t="s">
        <v>81</v>
      </c>
      <c r="M590" s="12">
        <v>21110556</v>
      </c>
      <c r="N590" s="12">
        <v>24102674</v>
      </c>
      <c r="O590" s="17">
        <v>11549168</v>
      </c>
      <c r="P590" s="17">
        <v>13182108</v>
      </c>
      <c r="Q590" s="17">
        <v>10920566</v>
      </c>
      <c r="R590" s="19">
        <v>2963432</v>
      </c>
      <c r="S590" s="19">
        <v>631052</v>
      </c>
      <c r="T590" s="17">
        <f t="shared" si="58"/>
        <v>1.8278854372886428</v>
      </c>
      <c r="U590" s="17">
        <f t="shared" si="55"/>
        <v>0.54691475310996618</v>
      </c>
      <c r="V590" s="17">
        <f t="shared" si="54"/>
        <v>4.6960187116117211</v>
      </c>
      <c r="W590" s="17">
        <v>13149151</v>
      </c>
      <c r="X590" s="17">
        <f t="shared" si="56"/>
        <v>0.27136249165107379</v>
      </c>
      <c r="Y590" s="19">
        <f t="shared" si="57"/>
        <v>0.12295034152642151</v>
      </c>
    </row>
    <row r="591" spans="1:25" x14ac:dyDescent="0.2">
      <c r="A591" s="22">
        <v>19765</v>
      </c>
      <c r="B591" s="12" t="s">
        <v>566</v>
      </c>
      <c r="C591" s="12" t="s">
        <v>73</v>
      </c>
      <c r="D591" s="12">
        <v>890932892</v>
      </c>
      <c r="E591" s="12" t="s">
        <v>74</v>
      </c>
      <c r="F591" s="12" t="s">
        <v>1207</v>
      </c>
      <c r="G591" s="12" t="s">
        <v>83</v>
      </c>
      <c r="H591" s="12" t="s">
        <v>87</v>
      </c>
      <c r="I591" s="12" t="s">
        <v>1208</v>
      </c>
      <c r="J591" s="12" t="s">
        <v>89</v>
      </c>
      <c r="K591" s="12" t="s">
        <v>159</v>
      </c>
      <c r="L591" s="12" t="s">
        <v>81</v>
      </c>
      <c r="M591" s="12">
        <v>9570408</v>
      </c>
      <c r="N591" s="12">
        <v>11786444</v>
      </c>
      <c r="O591" s="17">
        <v>4328607</v>
      </c>
      <c r="P591" s="17">
        <v>4348294</v>
      </c>
      <c r="Q591" s="17">
        <v>7438150</v>
      </c>
      <c r="R591" s="19">
        <v>2509775</v>
      </c>
      <c r="S591" s="19">
        <v>58229</v>
      </c>
      <c r="T591" s="17">
        <f t="shared" si="58"/>
        <v>2.2109671772004251</v>
      </c>
      <c r="U591" s="17">
        <f t="shared" si="55"/>
        <v>0.3689233156327727</v>
      </c>
      <c r="V591" s="17">
        <f t="shared" si="54"/>
        <v>43.101804942554395</v>
      </c>
      <c r="W591" s="17">
        <v>13149152</v>
      </c>
      <c r="X591" s="17">
        <f t="shared" si="56"/>
        <v>0.33741925075455592</v>
      </c>
      <c r="Y591" s="19">
        <f t="shared" si="57"/>
        <v>0.2129374220078592</v>
      </c>
    </row>
    <row r="592" spans="1:25" x14ac:dyDescent="0.2">
      <c r="A592" s="22">
        <v>19807</v>
      </c>
      <c r="B592" s="12" t="s">
        <v>566</v>
      </c>
      <c r="C592" s="12" t="s">
        <v>73</v>
      </c>
      <c r="D592" s="12">
        <v>890935366</v>
      </c>
      <c r="E592" s="12" t="s">
        <v>74</v>
      </c>
      <c r="F592" s="12" t="s">
        <v>1209</v>
      </c>
      <c r="G592" s="12" t="s">
        <v>76</v>
      </c>
      <c r="H592" s="12" t="s">
        <v>103</v>
      </c>
      <c r="I592" s="12" t="s">
        <v>1210</v>
      </c>
      <c r="J592" s="12" t="s">
        <v>89</v>
      </c>
      <c r="K592" s="12" t="s">
        <v>116</v>
      </c>
      <c r="L592" s="12" t="s">
        <v>81</v>
      </c>
      <c r="M592" s="12">
        <v>12102797</v>
      </c>
      <c r="N592" s="12">
        <v>14155375</v>
      </c>
      <c r="O592" s="17">
        <v>5616620</v>
      </c>
      <c r="P592" s="17">
        <v>7629594</v>
      </c>
      <c r="Q592" s="17">
        <v>6525781</v>
      </c>
      <c r="R592" s="19">
        <v>888378</v>
      </c>
      <c r="S592" s="19">
        <v>631373</v>
      </c>
      <c r="T592" s="17">
        <f t="shared" si="58"/>
        <v>2.1548185563559579</v>
      </c>
      <c r="U592" s="17">
        <f t="shared" si="55"/>
        <v>0.53898918255433004</v>
      </c>
      <c r="V592" s="17">
        <f t="shared" si="54"/>
        <v>1.4070573179404251</v>
      </c>
      <c r="W592" s="17">
        <v>13149153</v>
      </c>
      <c r="X592" s="17">
        <f t="shared" si="56"/>
        <v>0.13613359075335196</v>
      </c>
      <c r="Y592" s="19">
        <f t="shared" si="57"/>
        <v>6.2759057955017086E-2</v>
      </c>
    </row>
    <row r="593" spans="1:25" x14ac:dyDescent="0.2">
      <c r="A593" s="22">
        <v>19847</v>
      </c>
      <c r="B593" s="12" t="s">
        <v>566</v>
      </c>
      <c r="C593" s="12" t="s">
        <v>73</v>
      </c>
      <c r="D593" s="12">
        <v>890936529</v>
      </c>
      <c r="E593" s="12" t="s">
        <v>74</v>
      </c>
      <c r="F593" s="12" t="s">
        <v>1211</v>
      </c>
      <c r="G593" s="12" t="s">
        <v>95</v>
      </c>
      <c r="H593" s="12" t="s">
        <v>87</v>
      </c>
      <c r="I593" s="12" t="s">
        <v>1212</v>
      </c>
      <c r="J593" s="12" t="s">
        <v>89</v>
      </c>
      <c r="K593" s="12" t="s">
        <v>116</v>
      </c>
      <c r="L593" s="12" t="s">
        <v>81</v>
      </c>
      <c r="M593" s="12">
        <v>17657265</v>
      </c>
      <c r="N593" s="12">
        <v>23671736</v>
      </c>
      <c r="O593" s="17">
        <v>8928777</v>
      </c>
      <c r="P593" s="17">
        <v>20520773</v>
      </c>
      <c r="Q593" s="17">
        <v>3150963</v>
      </c>
      <c r="R593" s="19">
        <v>-939060</v>
      </c>
      <c r="S593" s="19">
        <v>1251271</v>
      </c>
      <c r="T593" s="17">
        <f t="shared" si="58"/>
        <v>1.9775681484709495</v>
      </c>
      <c r="U593" s="17">
        <f t="shared" si="55"/>
        <v>0.86688923026177722</v>
      </c>
      <c r="V593" s="17">
        <f t="shared" si="54"/>
        <v>-0.75048490694661663</v>
      </c>
      <c r="W593" s="17">
        <v>13149154</v>
      </c>
      <c r="X593" s="17">
        <f t="shared" si="56"/>
        <v>-0.29802317577197829</v>
      </c>
      <c r="Y593" s="19">
        <f t="shared" si="57"/>
        <v>-3.9670094326837713E-2</v>
      </c>
    </row>
    <row r="594" spans="1:25" x14ac:dyDescent="0.2">
      <c r="A594" s="22">
        <v>19931</v>
      </c>
      <c r="B594" s="12" t="s">
        <v>566</v>
      </c>
      <c r="C594" s="12" t="s">
        <v>73</v>
      </c>
      <c r="D594" s="12">
        <v>890939141</v>
      </c>
      <c r="E594" s="12" t="s">
        <v>74</v>
      </c>
      <c r="F594" s="12" t="s">
        <v>1213</v>
      </c>
      <c r="G594" s="12" t="s">
        <v>76</v>
      </c>
      <c r="H594" s="12" t="s">
        <v>87</v>
      </c>
      <c r="I594" s="12" t="s">
        <v>1214</v>
      </c>
      <c r="J594" s="12" t="s">
        <v>89</v>
      </c>
      <c r="K594" s="12" t="s">
        <v>116</v>
      </c>
      <c r="L594" s="12" t="s">
        <v>81</v>
      </c>
      <c r="M594" s="12">
        <v>8334084</v>
      </c>
      <c r="N594" s="12">
        <v>8408575</v>
      </c>
      <c r="O594" s="17">
        <v>2792759</v>
      </c>
      <c r="P594" s="17">
        <v>2793761</v>
      </c>
      <c r="Q594" s="17">
        <v>5614814</v>
      </c>
      <c r="R594" s="19">
        <v>1195714</v>
      </c>
      <c r="S594" s="19">
        <v>221128</v>
      </c>
      <c r="T594" s="17">
        <f t="shared" si="58"/>
        <v>2.9841758633666564</v>
      </c>
      <c r="U594" s="17">
        <f t="shared" si="55"/>
        <v>0.33225142191156054</v>
      </c>
      <c r="V594" s="17">
        <f t="shared" si="54"/>
        <v>5.4073387359357472</v>
      </c>
      <c r="W594" s="17">
        <v>13149155</v>
      </c>
      <c r="X594" s="17">
        <f t="shared" si="56"/>
        <v>0.21295700979587212</v>
      </c>
      <c r="Y594" s="19">
        <f t="shared" si="57"/>
        <v>0.14220174048515949</v>
      </c>
    </row>
    <row r="595" spans="1:25" x14ac:dyDescent="0.2">
      <c r="A595" s="22">
        <v>20109</v>
      </c>
      <c r="B595" s="12" t="s">
        <v>566</v>
      </c>
      <c r="C595" s="12" t="s">
        <v>73</v>
      </c>
      <c r="D595" s="12">
        <v>891200235</v>
      </c>
      <c r="E595" s="12" t="s">
        <v>74</v>
      </c>
      <c r="F595" s="12" t="s">
        <v>1215</v>
      </c>
      <c r="G595" s="12" t="s">
        <v>102</v>
      </c>
      <c r="H595" s="12" t="s">
        <v>87</v>
      </c>
      <c r="I595" s="12" t="s">
        <v>1216</v>
      </c>
      <c r="J595" s="12" t="s">
        <v>851</v>
      </c>
      <c r="K595" s="12" t="s">
        <v>852</v>
      </c>
      <c r="L595" s="12" t="s">
        <v>81</v>
      </c>
      <c r="M595" s="12">
        <v>13112489</v>
      </c>
      <c r="N595" s="12">
        <v>15886652</v>
      </c>
      <c r="O595" s="17">
        <v>5620803</v>
      </c>
      <c r="P595" s="17">
        <v>7323465</v>
      </c>
      <c r="Q595" s="17">
        <v>8563187</v>
      </c>
      <c r="R595" s="19">
        <v>1503812</v>
      </c>
      <c r="S595" s="19">
        <v>583450</v>
      </c>
      <c r="T595" s="17">
        <f t="shared" si="58"/>
        <v>2.332849772532501</v>
      </c>
      <c r="U595" s="17">
        <f t="shared" si="55"/>
        <v>0.46098227619009974</v>
      </c>
      <c r="V595" s="17">
        <f t="shared" si="54"/>
        <v>2.577447938983632</v>
      </c>
      <c r="W595" s="17">
        <v>13149156</v>
      </c>
      <c r="X595" s="17">
        <f t="shared" si="56"/>
        <v>0.17561358872578633</v>
      </c>
      <c r="Y595" s="19">
        <f t="shared" si="57"/>
        <v>9.465883686506131E-2</v>
      </c>
    </row>
    <row r="596" spans="1:25" x14ac:dyDescent="0.2">
      <c r="A596" s="22">
        <v>20559</v>
      </c>
      <c r="B596" s="12" t="s">
        <v>566</v>
      </c>
      <c r="C596" s="12" t="s">
        <v>73</v>
      </c>
      <c r="D596" s="12">
        <v>900006588</v>
      </c>
      <c r="E596" s="12" t="s">
        <v>74</v>
      </c>
      <c r="F596" s="12" t="s">
        <v>1217</v>
      </c>
      <c r="G596" s="12" t="s">
        <v>76</v>
      </c>
      <c r="H596" s="12" t="s">
        <v>87</v>
      </c>
      <c r="I596" s="12" t="s">
        <v>1218</v>
      </c>
      <c r="J596" s="12" t="s">
        <v>85</v>
      </c>
      <c r="K596" s="12" t="s">
        <v>85</v>
      </c>
      <c r="L596" s="12" t="s">
        <v>81</v>
      </c>
      <c r="M596" s="12">
        <v>12862533</v>
      </c>
      <c r="N596" s="12">
        <v>13327161</v>
      </c>
      <c r="O596" s="17">
        <v>7339523</v>
      </c>
      <c r="P596" s="17">
        <v>8660796</v>
      </c>
      <c r="Q596" s="17">
        <v>4666365</v>
      </c>
      <c r="R596" s="19">
        <v>3638215</v>
      </c>
      <c r="S596" s="19">
        <v>1545839</v>
      </c>
      <c r="T596" s="17">
        <f t="shared" si="58"/>
        <v>1.7525025808897936</v>
      </c>
      <c r="U596" s="17">
        <f t="shared" si="55"/>
        <v>0.64986053668894672</v>
      </c>
      <c r="V596" s="17">
        <f t="shared" si="54"/>
        <v>2.3535536365688796</v>
      </c>
      <c r="W596" s="17">
        <v>13149157</v>
      </c>
      <c r="X596" s="17">
        <f t="shared" si="56"/>
        <v>0.77966789996067598</v>
      </c>
      <c r="Y596" s="19">
        <f t="shared" si="57"/>
        <v>0.27299250005308706</v>
      </c>
    </row>
    <row r="597" spans="1:25" x14ac:dyDescent="0.2">
      <c r="A597" s="22">
        <v>20607</v>
      </c>
      <c r="B597" s="12" t="s">
        <v>566</v>
      </c>
      <c r="C597" s="12" t="s">
        <v>73</v>
      </c>
      <c r="D597" s="12">
        <v>900008190</v>
      </c>
      <c r="E597" s="12" t="s">
        <v>74</v>
      </c>
      <c r="F597" s="12" t="s">
        <v>1219</v>
      </c>
      <c r="G597" s="12" t="s">
        <v>102</v>
      </c>
      <c r="H597" s="12" t="s">
        <v>87</v>
      </c>
      <c r="I597" s="12" t="s">
        <v>1220</v>
      </c>
      <c r="J597" s="12" t="s">
        <v>636</v>
      </c>
      <c r="K597" s="12" t="s">
        <v>637</v>
      </c>
      <c r="L597" s="12" t="s">
        <v>81</v>
      </c>
      <c r="M597" s="12">
        <v>4472696</v>
      </c>
      <c r="N597" s="12">
        <v>4591104</v>
      </c>
      <c r="O597" s="17">
        <v>5741460</v>
      </c>
      <c r="P597" s="17">
        <v>6919137</v>
      </c>
      <c r="Q597" s="17">
        <v>-2328033</v>
      </c>
      <c r="R597" s="19">
        <v>-4955825</v>
      </c>
      <c r="S597" s="19"/>
      <c r="T597" s="17">
        <f t="shared" si="58"/>
        <v>0.77901718378252216</v>
      </c>
      <c r="U597" s="17">
        <f t="shared" si="55"/>
        <v>1.507074768944463</v>
      </c>
      <c r="V597" s="17"/>
      <c r="W597" s="17">
        <v>13149158</v>
      </c>
      <c r="X597" s="17">
        <f t="shared" si="56"/>
        <v>2.1287606318295316</v>
      </c>
      <c r="Y597" s="19">
        <f t="shared" si="57"/>
        <v>-1.0794408055230289</v>
      </c>
    </row>
    <row r="598" spans="1:25" x14ac:dyDescent="0.2">
      <c r="A598" s="22">
        <v>20935</v>
      </c>
      <c r="B598" s="12" t="s">
        <v>566</v>
      </c>
      <c r="C598" s="12" t="s">
        <v>73</v>
      </c>
      <c r="D598" s="12">
        <v>900023347</v>
      </c>
      <c r="E598" s="12" t="s">
        <v>74</v>
      </c>
      <c r="F598" s="12" t="s">
        <v>1221</v>
      </c>
      <c r="G598" s="12" t="s">
        <v>95</v>
      </c>
      <c r="H598" s="12" t="s">
        <v>87</v>
      </c>
      <c r="I598" s="12" t="s">
        <v>1222</v>
      </c>
      <c r="J598" s="12" t="s">
        <v>85</v>
      </c>
      <c r="K598" s="12" t="s">
        <v>85</v>
      </c>
      <c r="L598" s="12" t="s">
        <v>81</v>
      </c>
      <c r="M598" s="12">
        <v>793028</v>
      </c>
      <c r="N598" s="12">
        <v>1243071</v>
      </c>
      <c r="O598" s="17">
        <v>512287</v>
      </c>
      <c r="P598" s="17">
        <v>512287</v>
      </c>
      <c r="Q598" s="17">
        <v>730784</v>
      </c>
      <c r="R598" s="19">
        <v>101729</v>
      </c>
      <c r="S598" s="19">
        <v>42356</v>
      </c>
      <c r="T598" s="17">
        <f t="shared" si="58"/>
        <v>1.5480150774858623</v>
      </c>
      <c r="U598" s="17">
        <f t="shared" si="55"/>
        <v>0.41211403049383344</v>
      </c>
      <c r="V598" s="17">
        <f t="shared" si="54"/>
        <v>2.4017612616866559</v>
      </c>
      <c r="W598" s="17">
        <v>13149159</v>
      </c>
      <c r="X598" s="17">
        <f t="shared" si="56"/>
        <v>0.13920529185094366</v>
      </c>
      <c r="Y598" s="19">
        <f t="shared" si="57"/>
        <v>8.1836837960180875E-2</v>
      </c>
    </row>
    <row r="599" spans="1:25" x14ac:dyDescent="0.2">
      <c r="A599" s="22">
        <v>20997</v>
      </c>
      <c r="B599" s="12" t="s">
        <v>566</v>
      </c>
      <c r="C599" s="12" t="s">
        <v>73</v>
      </c>
      <c r="D599" s="12">
        <v>900026143</v>
      </c>
      <c r="E599" s="12" t="s">
        <v>74</v>
      </c>
      <c r="F599" s="12" t="s">
        <v>1223</v>
      </c>
      <c r="G599" s="12" t="s">
        <v>76</v>
      </c>
      <c r="H599" s="12" t="s">
        <v>883</v>
      </c>
      <c r="I599" s="12" t="s">
        <v>1224</v>
      </c>
      <c r="J599" s="12" t="s">
        <v>85</v>
      </c>
      <c r="K599" s="12" t="s">
        <v>85</v>
      </c>
      <c r="L599" s="12" t="s">
        <v>81</v>
      </c>
      <c r="M599" s="12">
        <v>43795106</v>
      </c>
      <c r="N599" s="12">
        <v>57443097</v>
      </c>
      <c r="O599" s="17">
        <v>24323958</v>
      </c>
      <c r="P599" s="17">
        <v>36173617</v>
      </c>
      <c r="Q599" s="17">
        <v>21269480</v>
      </c>
      <c r="R599" s="19">
        <v>12512026</v>
      </c>
      <c r="S599" s="19">
        <v>9014696</v>
      </c>
      <c r="T599" s="17">
        <f t="shared" si="58"/>
        <v>1.8004925843072086</v>
      </c>
      <c r="U599" s="17">
        <f t="shared" si="55"/>
        <v>0.62972957394689222</v>
      </c>
      <c r="V599" s="17">
        <f t="shared" si="54"/>
        <v>1.3879587287247401</v>
      </c>
      <c r="W599" s="17">
        <v>13149160</v>
      </c>
      <c r="X599" s="17">
        <f t="shared" si="56"/>
        <v>0.58826196033001277</v>
      </c>
      <c r="Y599" s="19">
        <f t="shared" si="57"/>
        <v>0.21781600668223025</v>
      </c>
    </row>
    <row r="600" spans="1:25" x14ac:dyDescent="0.2">
      <c r="A600" s="22">
        <v>21101</v>
      </c>
      <c r="B600" s="12" t="s">
        <v>566</v>
      </c>
      <c r="C600" s="12" t="s">
        <v>73</v>
      </c>
      <c r="D600" s="12">
        <v>900031064</v>
      </c>
      <c r="E600" s="12" t="s">
        <v>74</v>
      </c>
      <c r="F600" s="12" t="s">
        <v>1225</v>
      </c>
      <c r="G600" s="12" t="s">
        <v>95</v>
      </c>
      <c r="H600" s="12" t="s">
        <v>77</v>
      </c>
      <c r="I600" s="12" t="s">
        <v>1226</v>
      </c>
      <c r="J600" s="12" t="s">
        <v>85</v>
      </c>
      <c r="K600" s="12" t="s">
        <v>85</v>
      </c>
      <c r="L600" s="12" t="s">
        <v>81</v>
      </c>
      <c r="M600" s="12">
        <v>1519772</v>
      </c>
      <c r="N600" s="12">
        <v>2307024</v>
      </c>
      <c r="O600" s="17">
        <v>238476</v>
      </c>
      <c r="P600" s="17">
        <v>238476</v>
      </c>
      <c r="Q600" s="17">
        <v>2068548</v>
      </c>
      <c r="R600" s="19">
        <v>233048</v>
      </c>
      <c r="S600" s="19"/>
      <c r="T600" s="17">
        <f t="shared" si="58"/>
        <v>6.372850936781898</v>
      </c>
      <c r="U600" s="17">
        <f t="shared" si="55"/>
        <v>0.10336953581757277</v>
      </c>
      <c r="V600" s="17"/>
      <c r="W600" s="17">
        <v>13149161</v>
      </c>
      <c r="X600" s="17">
        <f t="shared" si="56"/>
        <v>0.11266260197974617</v>
      </c>
      <c r="Y600" s="19">
        <f t="shared" si="57"/>
        <v>0.10101672110909986</v>
      </c>
    </row>
    <row r="601" spans="1:25" x14ac:dyDescent="0.2">
      <c r="A601" s="22">
        <v>21155</v>
      </c>
      <c r="B601" s="12" t="s">
        <v>566</v>
      </c>
      <c r="C601" s="12" t="s">
        <v>73</v>
      </c>
      <c r="D601" s="12">
        <v>900033742</v>
      </c>
      <c r="E601" s="12" t="s">
        <v>74</v>
      </c>
      <c r="F601" s="12" t="s">
        <v>1227</v>
      </c>
      <c r="G601" s="12" t="s">
        <v>102</v>
      </c>
      <c r="H601" s="12" t="s">
        <v>77</v>
      </c>
      <c r="I601" s="12" t="s">
        <v>1228</v>
      </c>
      <c r="J601" s="12" t="s">
        <v>85</v>
      </c>
      <c r="K601" s="12" t="s">
        <v>85</v>
      </c>
      <c r="L601" s="12" t="s">
        <v>81</v>
      </c>
      <c r="M601" s="12">
        <v>3839152</v>
      </c>
      <c r="N601" s="12">
        <v>5392967</v>
      </c>
      <c r="O601" s="17">
        <v>3035328</v>
      </c>
      <c r="P601" s="17">
        <v>3036795</v>
      </c>
      <c r="Q601" s="17">
        <v>2356172</v>
      </c>
      <c r="R601" s="19">
        <v>1526207</v>
      </c>
      <c r="S601" s="19">
        <v>98820</v>
      </c>
      <c r="T601" s="17">
        <f t="shared" si="58"/>
        <v>1.2648227802728405</v>
      </c>
      <c r="U601" s="17">
        <f t="shared" si="55"/>
        <v>0.5631028337462477</v>
      </c>
      <c r="V601" s="17">
        <f t="shared" si="54"/>
        <v>15.444312892127099</v>
      </c>
      <c r="W601" s="17">
        <v>13149162</v>
      </c>
      <c r="X601" s="17">
        <f t="shared" si="56"/>
        <v>0.6477485514639848</v>
      </c>
      <c r="Y601" s="19">
        <f t="shared" si="57"/>
        <v>0.28299950657958783</v>
      </c>
    </row>
    <row r="602" spans="1:25" x14ac:dyDescent="0.2">
      <c r="A602" s="22">
        <v>21295</v>
      </c>
      <c r="B602" s="12" t="s">
        <v>566</v>
      </c>
      <c r="C602" s="12" t="s">
        <v>73</v>
      </c>
      <c r="D602" s="12">
        <v>900040832</v>
      </c>
      <c r="E602" s="12" t="s">
        <v>74</v>
      </c>
      <c r="F602" s="12" t="s">
        <v>1229</v>
      </c>
      <c r="G602" s="12" t="s">
        <v>102</v>
      </c>
      <c r="H602" s="12" t="s">
        <v>883</v>
      </c>
      <c r="I602" s="12" t="s">
        <v>1230</v>
      </c>
      <c r="J602" s="12" t="s">
        <v>85</v>
      </c>
      <c r="K602" s="12" t="s">
        <v>85</v>
      </c>
      <c r="L602" s="12" t="s">
        <v>81</v>
      </c>
      <c r="M602" s="12">
        <v>629198</v>
      </c>
      <c r="N602" s="12">
        <v>747543</v>
      </c>
      <c r="O602" s="17">
        <v>117396</v>
      </c>
      <c r="P602" s="17">
        <v>171517</v>
      </c>
      <c r="Q602" s="17">
        <v>576026</v>
      </c>
      <c r="R602" s="19">
        <v>16510</v>
      </c>
      <c r="S602" s="19">
        <v>1666</v>
      </c>
      <c r="T602" s="17">
        <f t="shared" si="58"/>
        <v>5.3596204299976149</v>
      </c>
      <c r="U602" s="17">
        <f t="shared" si="55"/>
        <v>0.22944098199033366</v>
      </c>
      <c r="V602" s="17">
        <f t="shared" si="54"/>
        <v>9.9099639855942385</v>
      </c>
      <c r="W602" s="17">
        <v>13149163</v>
      </c>
      <c r="X602" s="17">
        <f t="shared" si="56"/>
        <v>2.866190067809439E-2</v>
      </c>
      <c r="Y602" s="19">
        <f t="shared" si="57"/>
        <v>2.2085686040803004E-2</v>
      </c>
    </row>
    <row r="603" spans="1:25" x14ac:dyDescent="0.2">
      <c r="A603" s="22">
        <v>21327</v>
      </c>
      <c r="B603" s="12" t="s">
        <v>566</v>
      </c>
      <c r="C603" s="12" t="s">
        <v>73</v>
      </c>
      <c r="D603" s="12">
        <v>900041991</v>
      </c>
      <c r="E603" s="12" t="s">
        <v>74</v>
      </c>
      <c r="F603" s="12" t="s">
        <v>1231</v>
      </c>
      <c r="G603" s="12" t="s">
        <v>102</v>
      </c>
      <c r="H603" s="12" t="s">
        <v>87</v>
      </c>
      <c r="I603" s="12" t="s">
        <v>1232</v>
      </c>
      <c r="J603" s="12" t="s">
        <v>97</v>
      </c>
      <c r="K603" s="12" t="s">
        <v>359</v>
      </c>
      <c r="L603" s="12" t="s">
        <v>81</v>
      </c>
      <c r="M603" s="12">
        <v>2526896</v>
      </c>
      <c r="N603" s="12">
        <v>3230714</v>
      </c>
      <c r="O603" s="17">
        <v>1085723</v>
      </c>
      <c r="P603" s="17">
        <v>3007843</v>
      </c>
      <c r="Q603" s="17">
        <v>222871</v>
      </c>
      <c r="R603" s="19">
        <v>73899</v>
      </c>
      <c r="S603" s="19">
        <v>81604</v>
      </c>
      <c r="T603" s="17">
        <f t="shared" si="58"/>
        <v>2.3273855301950865</v>
      </c>
      <c r="U603" s="17">
        <f t="shared" si="55"/>
        <v>0.93101493973158878</v>
      </c>
      <c r="V603" s="17">
        <f t="shared" si="54"/>
        <v>0.90558060879368663</v>
      </c>
      <c r="W603" s="17">
        <v>13149164</v>
      </c>
      <c r="X603" s="17">
        <f t="shared" si="56"/>
        <v>0.33157745960667828</v>
      </c>
      <c r="Y603" s="19">
        <f t="shared" si="57"/>
        <v>2.2873891034613403E-2</v>
      </c>
    </row>
    <row r="604" spans="1:25" x14ac:dyDescent="0.2">
      <c r="A604" s="22">
        <v>21363</v>
      </c>
      <c r="B604" s="12" t="s">
        <v>566</v>
      </c>
      <c r="C604" s="12" t="s">
        <v>73</v>
      </c>
      <c r="D604" s="12">
        <v>900043174</v>
      </c>
      <c r="E604" s="12" t="s">
        <v>74</v>
      </c>
      <c r="F604" s="12" t="s">
        <v>1233</v>
      </c>
      <c r="G604" s="12" t="s">
        <v>102</v>
      </c>
      <c r="H604" s="12" t="s">
        <v>87</v>
      </c>
      <c r="I604" s="12" t="s">
        <v>1234</v>
      </c>
      <c r="J604" s="12" t="s">
        <v>309</v>
      </c>
      <c r="K604" s="12" t="s">
        <v>461</v>
      </c>
      <c r="L604" s="12" t="s">
        <v>81</v>
      </c>
      <c r="M604" s="12">
        <v>11905618</v>
      </c>
      <c r="N604" s="12">
        <v>11960198</v>
      </c>
      <c r="O604" s="17">
        <v>4357807</v>
      </c>
      <c r="P604" s="17">
        <v>6985807</v>
      </c>
      <c r="Q604" s="17">
        <v>4974391</v>
      </c>
      <c r="R604" s="19">
        <v>2044840</v>
      </c>
      <c r="S604" s="19">
        <v>77087</v>
      </c>
      <c r="T604" s="17">
        <f t="shared" si="58"/>
        <v>2.732020486451098</v>
      </c>
      <c r="U604" s="17">
        <f t="shared" si="55"/>
        <v>0.58408790556811852</v>
      </c>
      <c r="V604" s="17">
        <f t="shared" si="54"/>
        <v>26.526392258097992</v>
      </c>
      <c r="W604" s="17">
        <v>13149165</v>
      </c>
      <c r="X604" s="17">
        <f t="shared" si="56"/>
        <v>0.41107343592411616</v>
      </c>
      <c r="Y604" s="19">
        <f t="shared" si="57"/>
        <v>0.17097041370050897</v>
      </c>
    </row>
    <row r="605" spans="1:25" x14ac:dyDescent="0.2">
      <c r="A605" s="22">
        <v>21451</v>
      </c>
      <c r="B605" s="12" t="s">
        <v>566</v>
      </c>
      <c r="C605" s="12" t="s">
        <v>73</v>
      </c>
      <c r="D605" s="12">
        <v>900048343</v>
      </c>
      <c r="E605" s="12" t="s">
        <v>74</v>
      </c>
      <c r="F605" s="12" t="s">
        <v>1235</v>
      </c>
      <c r="G605" s="12" t="s">
        <v>76</v>
      </c>
      <c r="H605" s="12" t="s">
        <v>87</v>
      </c>
      <c r="I605" s="12" t="s">
        <v>1236</v>
      </c>
      <c r="J605" s="12" t="s">
        <v>85</v>
      </c>
      <c r="K605" s="12" t="s">
        <v>85</v>
      </c>
      <c r="L605" s="12" t="s">
        <v>81</v>
      </c>
      <c r="M605" s="12">
        <v>10037169</v>
      </c>
      <c r="N605" s="12">
        <v>11106533</v>
      </c>
      <c r="O605" s="17">
        <v>3779091</v>
      </c>
      <c r="P605" s="17">
        <v>3802873</v>
      </c>
      <c r="Q605" s="17">
        <v>7303660</v>
      </c>
      <c r="R605" s="19">
        <v>2039898</v>
      </c>
      <c r="S605" s="19">
        <v>321466</v>
      </c>
      <c r="T605" s="17">
        <f t="shared" si="58"/>
        <v>2.6559744128945293</v>
      </c>
      <c r="U605" s="17">
        <f t="shared" si="55"/>
        <v>0.34239964892734753</v>
      </c>
      <c r="V605" s="17">
        <f t="shared" si="54"/>
        <v>6.3456104222530536</v>
      </c>
      <c r="W605" s="17">
        <v>13149166</v>
      </c>
      <c r="X605" s="17">
        <f t="shared" si="56"/>
        <v>0.27929805056642831</v>
      </c>
      <c r="Y605" s="19">
        <f t="shared" si="57"/>
        <v>0.18366649610639071</v>
      </c>
    </row>
    <row r="606" spans="1:25" x14ac:dyDescent="0.2">
      <c r="A606" s="22">
        <v>21567</v>
      </c>
      <c r="B606" s="12" t="s">
        <v>566</v>
      </c>
      <c r="C606" s="12" t="s">
        <v>73</v>
      </c>
      <c r="D606" s="12">
        <v>900054587</v>
      </c>
      <c r="E606" s="12" t="s">
        <v>74</v>
      </c>
      <c r="F606" s="12" t="s">
        <v>1237</v>
      </c>
      <c r="G606" s="12" t="s">
        <v>76</v>
      </c>
      <c r="H606" s="12" t="s">
        <v>87</v>
      </c>
      <c r="I606" s="12" t="s">
        <v>1238</v>
      </c>
      <c r="J606" s="12" t="s">
        <v>85</v>
      </c>
      <c r="K606" s="12" t="s">
        <v>85</v>
      </c>
      <c r="L606" s="12" t="s">
        <v>81</v>
      </c>
      <c r="M606" s="12">
        <v>1464825</v>
      </c>
      <c r="N606" s="12">
        <v>4964782</v>
      </c>
      <c r="O606" s="17">
        <v>1444252</v>
      </c>
      <c r="P606" s="17">
        <v>1444252</v>
      </c>
      <c r="Q606" s="17">
        <v>3520530</v>
      </c>
      <c r="R606" s="19">
        <v>1526196</v>
      </c>
      <c r="S606" s="19"/>
      <c r="T606" s="17">
        <f t="shared" si="58"/>
        <v>1.0142447439920457</v>
      </c>
      <c r="U606" s="17">
        <f t="shared" si="55"/>
        <v>0.2908993788649733</v>
      </c>
      <c r="V606" s="17"/>
      <c r="W606" s="17">
        <v>13149167</v>
      </c>
      <c r="X606" s="17">
        <f t="shared" si="56"/>
        <v>0.43351313580625644</v>
      </c>
      <c r="Y606" s="19">
        <f t="shared" si="57"/>
        <v>0.30740443387040961</v>
      </c>
    </row>
    <row r="607" spans="1:25" x14ac:dyDescent="0.2">
      <c r="A607" s="22">
        <v>21605</v>
      </c>
      <c r="B607" s="12" t="s">
        <v>566</v>
      </c>
      <c r="C607" s="12" t="s">
        <v>73</v>
      </c>
      <c r="D607" s="12">
        <v>900055881</v>
      </c>
      <c r="E607" s="12" t="s">
        <v>74</v>
      </c>
      <c r="F607" s="12" t="s">
        <v>1239</v>
      </c>
      <c r="G607" s="12" t="s">
        <v>102</v>
      </c>
      <c r="H607" s="12" t="s">
        <v>77</v>
      </c>
      <c r="I607" s="12" t="s">
        <v>1240</v>
      </c>
      <c r="J607" s="12" t="s">
        <v>309</v>
      </c>
      <c r="K607" s="12" t="s">
        <v>461</v>
      </c>
      <c r="L607" s="12" t="s">
        <v>81</v>
      </c>
      <c r="M607" s="12">
        <v>4355011</v>
      </c>
      <c r="N607" s="12">
        <v>5334092</v>
      </c>
      <c r="O607" s="17">
        <v>1757034</v>
      </c>
      <c r="P607" s="17">
        <v>2545379</v>
      </c>
      <c r="Q607" s="17">
        <v>2788713</v>
      </c>
      <c r="R607" s="19">
        <v>-38761</v>
      </c>
      <c r="S607" s="19"/>
      <c r="T607" s="17">
        <f t="shared" si="58"/>
        <v>2.4786150979434662</v>
      </c>
      <c r="U607" s="17">
        <f t="shared" si="55"/>
        <v>0.47719068212546767</v>
      </c>
      <c r="V607" s="17"/>
      <c r="W607" s="17">
        <v>13149168</v>
      </c>
      <c r="X607" s="17">
        <f t="shared" si="56"/>
        <v>-1.3899243127564579E-2</v>
      </c>
      <c r="Y607" s="19">
        <f t="shared" si="57"/>
        <v>-7.2666538184943189E-3</v>
      </c>
    </row>
    <row r="608" spans="1:25" x14ac:dyDescent="0.2">
      <c r="A608" s="22">
        <v>21635</v>
      </c>
      <c r="B608" s="12" t="s">
        <v>566</v>
      </c>
      <c r="C608" s="12" t="s">
        <v>73</v>
      </c>
      <c r="D608" s="12">
        <v>900058196</v>
      </c>
      <c r="E608" s="12" t="s">
        <v>74</v>
      </c>
      <c r="F608" s="12" t="s">
        <v>1241</v>
      </c>
      <c r="G608" s="12" t="s">
        <v>102</v>
      </c>
      <c r="H608" s="12" t="s">
        <v>77</v>
      </c>
      <c r="I608" s="12" t="s">
        <v>1242</v>
      </c>
      <c r="J608" s="12" t="s">
        <v>471</v>
      </c>
      <c r="K608" s="12" t="s">
        <v>472</v>
      </c>
      <c r="L608" s="12" t="s">
        <v>81</v>
      </c>
      <c r="M608" s="12">
        <v>7563891</v>
      </c>
      <c r="N608" s="12">
        <v>9064294</v>
      </c>
      <c r="O608" s="17">
        <v>4689309</v>
      </c>
      <c r="P608" s="17">
        <v>5872556</v>
      </c>
      <c r="Q608" s="17">
        <v>3191738</v>
      </c>
      <c r="R608" s="19">
        <v>1463681</v>
      </c>
      <c r="S608" s="19">
        <v>1120859</v>
      </c>
      <c r="T608" s="17">
        <f t="shared" si="58"/>
        <v>1.6130075881115959</v>
      </c>
      <c r="U608" s="17">
        <f t="shared" si="55"/>
        <v>0.64787792628968122</v>
      </c>
      <c r="V608" s="17">
        <f t="shared" si="54"/>
        <v>1.3058564904238623</v>
      </c>
      <c r="W608" s="17">
        <v>13149169</v>
      </c>
      <c r="X608" s="17">
        <f t="shared" si="56"/>
        <v>0.45858431989091836</v>
      </c>
      <c r="Y608" s="19">
        <f t="shared" si="57"/>
        <v>0.16147766169102634</v>
      </c>
    </row>
    <row r="609" spans="1:25" x14ac:dyDescent="0.2">
      <c r="A609" s="22">
        <v>21679</v>
      </c>
      <c r="B609" s="12" t="s">
        <v>566</v>
      </c>
      <c r="C609" s="12" t="s">
        <v>73</v>
      </c>
      <c r="D609" s="12">
        <v>900060801</v>
      </c>
      <c r="E609" s="12" t="s">
        <v>74</v>
      </c>
      <c r="F609" s="12" t="s">
        <v>1243</v>
      </c>
      <c r="G609" s="12" t="s">
        <v>76</v>
      </c>
      <c r="H609" s="12" t="s">
        <v>103</v>
      </c>
      <c r="I609" s="12" t="s">
        <v>1244</v>
      </c>
      <c r="J609" s="12" t="s">
        <v>85</v>
      </c>
      <c r="K609" s="12" t="s">
        <v>85</v>
      </c>
      <c r="L609" s="12" t="s">
        <v>81</v>
      </c>
      <c r="M609" s="12">
        <v>5351680</v>
      </c>
      <c r="N609" s="12">
        <v>5354286</v>
      </c>
      <c r="O609" s="17">
        <v>15475168</v>
      </c>
      <c r="P609" s="17">
        <v>15475168</v>
      </c>
      <c r="Q609" s="17">
        <v>-10120882</v>
      </c>
      <c r="R609" s="19">
        <v>753038</v>
      </c>
      <c r="S609" s="19">
        <v>2648781</v>
      </c>
      <c r="T609" s="17">
        <f t="shared" si="58"/>
        <v>0.34582370931288114</v>
      </c>
      <c r="U609" s="17">
        <f t="shared" si="55"/>
        <v>2.8902393334984349</v>
      </c>
      <c r="V609" s="17">
        <f t="shared" si="54"/>
        <v>0.28429605920610274</v>
      </c>
      <c r="W609" s="17">
        <v>13149170</v>
      </c>
      <c r="X609" s="17">
        <f t="shared" si="56"/>
        <v>-7.4404384914279212E-2</v>
      </c>
      <c r="Y609" s="19">
        <f t="shared" si="57"/>
        <v>0.14064209494972812</v>
      </c>
    </row>
    <row r="610" spans="1:25" x14ac:dyDescent="0.2">
      <c r="A610" s="22">
        <v>21797</v>
      </c>
      <c r="B610" s="12" t="s">
        <v>566</v>
      </c>
      <c r="C610" s="12" t="s">
        <v>73</v>
      </c>
      <c r="D610" s="12">
        <v>900065521</v>
      </c>
      <c r="E610" s="12" t="s">
        <v>74</v>
      </c>
      <c r="F610" s="12" t="s">
        <v>1245</v>
      </c>
      <c r="G610" s="12" t="s">
        <v>102</v>
      </c>
      <c r="H610" s="12" t="s">
        <v>87</v>
      </c>
      <c r="I610" s="12" t="s">
        <v>1246</v>
      </c>
      <c r="J610" s="12" t="s">
        <v>309</v>
      </c>
      <c r="K610" s="12" t="s">
        <v>461</v>
      </c>
      <c r="L610" s="12" t="s">
        <v>81</v>
      </c>
      <c r="M610" s="12">
        <v>9412241</v>
      </c>
      <c r="N610" s="12">
        <v>9930080</v>
      </c>
      <c r="O610" s="17">
        <v>3704263</v>
      </c>
      <c r="P610" s="17">
        <v>5218992</v>
      </c>
      <c r="Q610" s="17">
        <v>4711088</v>
      </c>
      <c r="R610" s="19">
        <v>1297175</v>
      </c>
      <c r="S610" s="19"/>
      <c r="T610" s="17">
        <f t="shared" si="58"/>
        <v>2.5409213654646012</v>
      </c>
      <c r="U610" s="17">
        <f t="shared" si="55"/>
        <v>0.52557401350240884</v>
      </c>
      <c r="V610" s="17"/>
      <c r="W610" s="17">
        <v>13149171</v>
      </c>
      <c r="X610" s="17">
        <f t="shared" si="56"/>
        <v>0.27534510074955082</v>
      </c>
      <c r="Y610" s="19">
        <f t="shared" si="57"/>
        <v>0.13063087105038429</v>
      </c>
    </row>
    <row r="611" spans="1:25" x14ac:dyDescent="0.2">
      <c r="A611" s="22">
        <v>21833</v>
      </c>
      <c r="B611" s="12" t="s">
        <v>566</v>
      </c>
      <c r="C611" s="12" t="s">
        <v>73</v>
      </c>
      <c r="D611" s="12">
        <v>900067510</v>
      </c>
      <c r="E611" s="12" t="s">
        <v>74</v>
      </c>
      <c r="F611" s="12" t="s">
        <v>1247</v>
      </c>
      <c r="G611" s="12" t="s">
        <v>102</v>
      </c>
      <c r="H611" s="12" t="s">
        <v>77</v>
      </c>
      <c r="I611" s="12" t="s">
        <v>1248</v>
      </c>
      <c r="J611" s="12" t="s">
        <v>79</v>
      </c>
      <c r="K611" s="12" t="s">
        <v>137</v>
      </c>
      <c r="L611" s="12" t="s">
        <v>81</v>
      </c>
      <c r="M611" s="12">
        <v>32853410</v>
      </c>
      <c r="N611" s="12">
        <v>34507069</v>
      </c>
      <c r="O611" s="17">
        <v>12244629</v>
      </c>
      <c r="P611" s="17">
        <v>12244629</v>
      </c>
      <c r="Q611" s="17">
        <v>22262440</v>
      </c>
      <c r="R611" s="19">
        <v>3579695</v>
      </c>
      <c r="S611" s="19"/>
      <c r="T611" s="17">
        <f t="shared" si="58"/>
        <v>2.6830874173484554</v>
      </c>
      <c r="U611" s="17">
        <f t="shared" si="55"/>
        <v>0.35484407557187775</v>
      </c>
      <c r="V611" s="17"/>
      <c r="W611" s="17">
        <v>13149172</v>
      </c>
      <c r="X611" s="17">
        <f t="shared" si="56"/>
        <v>0.16079526772447225</v>
      </c>
      <c r="Y611" s="19">
        <f t="shared" si="57"/>
        <v>0.1037380195924493</v>
      </c>
    </row>
    <row r="612" spans="1:25" x14ac:dyDescent="0.2">
      <c r="A612" s="22">
        <v>21931</v>
      </c>
      <c r="B612" s="12" t="s">
        <v>566</v>
      </c>
      <c r="C612" s="12" t="s">
        <v>73</v>
      </c>
      <c r="D612" s="12">
        <v>900071758</v>
      </c>
      <c r="E612" s="12" t="s">
        <v>74</v>
      </c>
      <c r="F612" s="12" t="s">
        <v>1249</v>
      </c>
      <c r="G612" s="12" t="s">
        <v>102</v>
      </c>
      <c r="H612" s="12" t="s">
        <v>87</v>
      </c>
      <c r="I612" s="12" t="s">
        <v>1250</v>
      </c>
      <c r="J612" s="12" t="s">
        <v>309</v>
      </c>
      <c r="K612" s="12" t="s">
        <v>461</v>
      </c>
      <c r="L612" s="12" t="s">
        <v>81</v>
      </c>
      <c r="M612" s="12">
        <v>3149546</v>
      </c>
      <c r="N612" s="12">
        <v>3205950</v>
      </c>
      <c r="O612" s="17">
        <v>22709</v>
      </c>
      <c r="P612" s="17">
        <v>22709</v>
      </c>
      <c r="Q612" s="17">
        <v>3183241</v>
      </c>
      <c r="R612" s="19">
        <v>-264948</v>
      </c>
      <c r="S612" s="19">
        <v>4779</v>
      </c>
      <c r="T612" s="17">
        <f t="shared" si="58"/>
        <v>138.69153199172135</v>
      </c>
      <c r="U612" s="17">
        <f t="shared" si="55"/>
        <v>7.0833918183377783E-3</v>
      </c>
      <c r="V612" s="17">
        <f t="shared" si="54"/>
        <v>-55.440050219711239</v>
      </c>
      <c r="W612" s="17">
        <v>13149173</v>
      </c>
      <c r="X612" s="17">
        <f t="shared" si="56"/>
        <v>-8.3232152388084971E-2</v>
      </c>
      <c r="Y612" s="19">
        <f t="shared" si="57"/>
        <v>-8.2642586440836566E-2</v>
      </c>
    </row>
    <row r="613" spans="1:25" x14ac:dyDescent="0.2">
      <c r="A613" s="22">
        <v>21977</v>
      </c>
      <c r="B613" s="12" t="s">
        <v>566</v>
      </c>
      <c r="C613" s="12" t="s">
        <v>73</v>
      </c>
      <c r="D613" s="12">
        <v>900073223</v>
      </c>
      <c r="E613" s="12" t="s">
        <v>74</v>
      </c>
      <c r="F613" s="12" t="s">
        <v>1251</v>
      </c>
      <c r="G613" s="12" t="s">
        <v>102</v>
      </c>
      <c r="H613" s="12" t="s">
        <v>87</v>
      </c>
      <c r="I613" s="12" t="s">
        <v>1252</v>
      </c>
      <c r="J613" s="12" t="s">
        <v>148</v>
      </c>
      <c r="K613" s="12" t="s">
        <v>149</v>
      </c>
      <c r="L613" s="12" t="s">
        <v>81</v>
      </c>
      <c r="M613" s="12">
        <v>80121993</v>
      </c>
      <c r="N613" s="12">
        <v>81882864</v>
      </c>
      <c r="O613" s="17">
        <v>50468994</v>
      </c>
      <c r="P613" s="17">
        <v>50468994</v>
      </c>
      <c r="Q613" s="17">
        <v>31413870</v>
      </c>
      <c r="R613" s="19">
        <v>13141275</v>
      </c>
      <c r="S613" s="19">
        <v>753470</v>
      </c>
      <c r="T613" s="17">
        <f t="shared" si="58"/>
        <v>1.5875488423644823</v>
      </c>
      <c r="U613" s="17">
        <f t="shared" si="55"/>
        <v>0.61635599360569504</v>
      </c>
      <c r="V613" s="17">
        <f t="shared" si="54"/>
        <v>17.441006277622201</v>
      </c>
      <c r="W613" s="17">
        <v>13149174</v>
      </c>
      <c r="X613" s="17">
        <f t="shared" si="56"/>
        <v>0.41832715930892944</v>
      </c>
      <c r="Y613" s="19">
        <f t="shared" si="57"/>
        <v>0.16048870738082635</v>
      </c>
    </row>
    <row r="614" spans="1:25" x14ac:dyDescent="0.2">
      <c r="A614" s="22">
        <v>22075</v>
      </c>
      <c r="B614" s="12" t="s">
        <v>566</v>
      </c>
      <c r="C614" s="12" t="s">
        <v>73</v>
      </c>
      <c r="D614" s="12">
        <v>900076822</v>
      </c>
      <c r="E614" s="12" t="s">
        <v>74</v>
      </c>
      <c r="F614" s="12" t="s">
        <v>1253</v>
      </c>
      <c r="G614" s="12" t="s">
        <v>83</v>
      </c>
      <c r="H614" s="12" t="s">
        <v>87</v>
      </c>
      <c r="I614" s="12" t="s">
        <v>1254</v>
      </c>
      <c r="J614" s="12" t="s">
        <v>148</v>
      </c>
      <c r="K614" s="12" t="s">
        <v>149</v>
      </c>
      <c r="L614" s="12" t="s">
        <v>81</v>
      </c>
      <c r="M614" s="12">
        <v>2101193</v>
      </c>
      <c r="N614" s="12">
        <v>3244325</v>
      </c>
      <c r="O614" s="17">
        <v>768865</v>
      </c>
      <c r="P614" s="17">
        <v>851516</v>
      </c>
      <c r="Q614" s="17">
        <v>2392809</v>
      </c>
      <c r="R614" s="19">
        <v>606965</v>
      </c>
      <c r="S614" s="19">
        <v>50030</v>
      </c>
      <c r="T614" s="17">
        <f t="shared" si="58"/>
        <v>2.7328503703511018</v>
      </c>
      <c r="U614" s="17">
        <f t="shared" si="55"/>
        <v>0.26246322424541313</v>
      </c>
      <c r="V614" s="17">
        <f t="shared" si="54"/>
        <v>12.132020787527484</v>
      </c>
      <c r="W614" s="17">
        <v>13149175</v>
      </c>
      <c r="X614" s="17">
        <f t="shared" si="56"/>
        <v>0.25366211845575637</v>
      </c>
      <c r="Y614" s="19">
        <f t="shared" si="57"/>
        <v>0.18708514097693665</v>
      </c>
    </row>
    <row r="615" spans="1:25" x14ac:dyDescent="0.2">
      <c r="A615" s="22">
        <v>22081</v>
      </c>
      <c r="B615" s="12" t="s">
        <v>566</v>
      </c>
      <c r="C615" s="12" t="s">
        <v>73</v>
      </c>
      <c r="D615" s="12">
        <v>900076922</v>
      </c>
      <c r="E615" s="12" t="s">
        <v>74</v>
      </c>
      <c r="F615" s="12" t="s">
        <v>1255</v>
      </c>
      <c r="G615" s="12" t="s">
        <v>76</v>
      </c>
      <c r="H615" s="12" t="s">
        <v>87</v>
      </c>
      <c r="I615" s="12" t="s">
        <v>1256</v>
      </c>
      <c r="J615" s="12" t="s">
        <v>85</v>
      </c>
      <c r="K615" s="12" t="s">
        <v>85</v>
      </c>
      <c r="L615" s="12" t="s">
        <v>81</v>
      </c>
      <c r="M615" s="12">
        <v>10393014</v>
      </c>
      <c r="N615" s="12">
        <v>29496207</v>
      </c>
      <c r="O615" s="17">
        <v>1186319</v>
      </c>
      <c r="P615" s="17">
        <v>3582417</v>
      </c>
      <c r="Q615" s="17">
        <v>25913790</v>
      </c>
      <c r="R615" s="19">
        <v>1752285</v>
      </c>
      <c r="S615" s="19">
        <v>182827</v>
      </c>
      <c r="T615" s="17">
        <f t="shared" si="58"/>
        <v>8.7607245605945785</v>
      </c>
      <c r="U615" s="17">
        <f t="shared" si="55"/>
        <v>0.12145348044241756</v>
      </c>
      <c r="V615" s="17">
        <f t="shared" si="54"/>
        <v>9.5843885202951427</v>
      </c>
      <c r="W615" s="17">
        <v>13149176</v>
      </c>
      <c r="X615" s="17">
        <f t="shared" si="56"/>
        <v>6.7619788537300024E-2</v>
      </c>
      <c r="Y615" s="19">
        <f t="shared" si="57"/>
        <v>5.9407129872664645E-2</v>
      </c>
    </row>
    <row r="616" spans="1:25" x14ac:dyDescent="0.2">
      <c r="A616" s="22">
        <v>22119</v>
      </c>
      <c r="B616" s="12" t="s">
        <v>566</v>
      </c>
      <c r="C616" s="12" t="s">
        <v>73</v>
      </c>
      <c r="D616" s="12">
        <v>900077818</v>
      </c>
      <c r="E616" s="12" t="s">
        <v>74</v>
      </c>
      <c r="F616" s="12" t="s">
        <v>1257</v>
      </c>
      <c r="G616" s="12" t="s">
        <v>76</v>
      </c>
      <c r="H616" s="12" t="s">
        <v>87</v>
      </c>
      <c r="I616" s="12" t="s">
        <v>1258</v>
      </c>
      <c r="J616" s="12" t="s">
        <v>85</v>
      </c>
      <c r="K616" s="12" t="s">
        <v>85</v>
      </c>
      <c r="L616" s="12" t="s">
        <v>81</v>
      </c>
      <c r="M616" s="12">
        <v>6758637</v>
      </c>
      <c r="N616" s="12">
        <v>6960987</v>
      </c>
      <c r="O616" s="17">
        <v>2365340</v>
      </c>
      <c r="P616" s="17">
        <v>2380761</v>
      </c>
      <c r="Q616" s="17">
        <v>4580226</v>
      </c>
      <c r="R616" s="19">
        <v>749951</v>
      </c>
      <c r="S616" s="19"/>
      <c r="T616" s="17">
        <f t="shared" si="58"/>
        <v>2.857363846212384</v>
      </c>
      <c r="U616" s="17">
        <f t="shared" si="55"/>
        <v>0.34201486082361598</v>
      </c>
      <c r="V616" s="17"/>
      <c r="W616" s="17">
        <v>13149177</v>
      </c>
      <c r="X616" s="17">
        <f t="shared" si="56"/>
        <v>0.16373668024241597</v>
      </c>
      <c r="Y616" s="19">
        <f t="shared" si="57"/>
        <v>0.10773630233758517</v>
      </c>
    </row>
    <row r="617" spans="1:25" x14ac:dyDescent="0.2">
      <c r="A617" s="22">
        <v>22187</v>
      </c>
      <c r="B617" s="12" t="s">
        <v>566</v>
      </c>
      <c r="C617" s="12" t="s">
        <v>73</v>
      </c>
      <c r="D617" s="12">
        <v>900080250</v>
      </c>
      <c r="E617" s="12" t="s">
        <v>74</v>
      </c>
      <c r="F617" s="12" t="s">
        <v>1259</v>
      </c>
      <c r="G617" s="12" t="s">
        <v>102</v>
      </c>
      <c r="H617" s="12" t="s">
        <v>103</v>
      </c>
      <c r="I617" s="12" t="s">
        <v>1260</v>
      </c>
      <c r="J617" s="12" t="s">
        <v>85</v>
      </c>
      <c r="K617" s="12" t="s">
        <v>85</v>
      </c>
      <c r="L617" s="12" t="s">
        <v>81</v>
      </c>
      <c r="M617" s="12">
        <v>19055591</v>
      </c>
      <c r="N617" s="12">
        <v>29590273</v>
      </c>
      <c r="O617" s="17">
        <v>7581184</v>
      </c>
      <c r="P617" s="17">
        <v>18084851</v>
      </c>
      <c r="Q617" s="17">
        <v>11505422</v>
      </c>
      <c r="R617" s="19">
        <v>4845156</v>
      </c>
      <c r="S617" s="19">
        <v>1786843</v>
      </c>
      <c r="T617" s="17">
        <f t="shared" si="58"/>
        <v>2.5135375951830214</v>
      </c>
      <c r="U617" s="17">
        <f t="shared" si="55"/>
        <v>0.61117553731254859</v>
      </c>
      <c r="V617" s="17">
        <f t="shared" si="54"/>
        <v>2.711573428667208</v>
      </c>
      <c r="W617" s="17">
        <v>13149178</v>
      </c>
      <c r="X617" s="17">
        <f t="shared" si="56"/>
        <v>0.42111936441792402</v>
      </c>
      <c r="Y617" s="19">
        <f t="shared" si="57"/>
        <v>0.16374151059708034</v>
      </c>
    </row>
    <row r="618" spans="1:25" x14ac:dyDescent="0.2">
      <c r="A618" s="22">
        <v>22205</v>
      </c>
      <c r="B618" s="12" t="s">
        <v>566</v>
      </c>
      <c r="C618" s="12" t="s">
        <v>73</v>
      </c>
      <c r="D618" s="12">
        <v>900080924</v>
      </c>
      <c r="E618" s="12" t="s">
        <v>74</v>
      </c>
      <c r="F618" s="12" t="s">
        <v>1261</v>
      </c>
      <c r="G618" s="12" t="s">
        <v>102</v>
      </c>
      <c r="H618" s="12" t="s">
        <v>801</v>
      </c>
      <c r="I618" s="12" t="s">
        <v>1262</v>
      </c>
      <c r="J618" s="12" t="s">
        <v>85</v>
      </c>
      <c r="K618" s="12" t="s">
        <v>85</v>
      </c>
      <c r="L618" s="12" t="s">
        <v>81</v>
      </c>
      <c r="M618" s="12">
        <v>22089781</v>
      </c>
      <c r="N618" s="12">
        <v>25165820</v>
      </c>
      <c r="O618" s="17">
        <v>1343293</v>
      </c>
      <c r="P618" s="17">
        <v>8811732</v>
      </c>
      <c r="Q618" s="17">
        <v>16354088</v>
      </c>
      <c r="R618" s="19">
        <v>1831621</v>
      </c>
      <c r="S618" s="19">
        <v>148853</v>
      </c>
      <c r="T618" s="17">
        <f t="shared" si="58"/>
        <v>16.444499450231632</v>
      </c>
      <c r="U618" s="17">
        <f t="shared" si="55"/>
        <v>0.35014682613163411</v>
      </c>
      <c r="V618" s="17">
        <f t="shared" si="54"/>
        <v>12.304898120964978</v>
      </c>
      <c r="W618" s="17">
        <v>13149179</v>
      </c>
      <c r="X618" s="17">
        <f t="shared" si="56"/>
        <v>0.111997746373873</v>
      </c>
      <c r="Y618" s="19">
        <f t="shared" si="57"/>
        <v>7.2782090947165645E-2</v>
      </c>
    </row>
    <row r="619" spans="1:25" x14ac:dyDescent="0.2">
      <c r="A619" s="22">
        <v>22251</v>
      </c>
      <c r="B619" s="12" t="s">
        <v>566</v>
      </c>
      <c r="C619" s="12" t="s">
        <v>73</v>
      </c>
      <c r="D619" s="12">
        <v>900082687</v>
      </c>
      <c r="E619" s="12" t="s">
        <v>74</v>
      </c>
      <c r="F619" s="12" t="s">
        <v>1263</v>
      </c>
      <c r="G619" s="12" t="s">
        <v>102</v>
      </c>
      <c r="H619" s="12" t="s">
        <v>87</v>
      </c>
      <c r="I619" s="12" t="s">
        <v>1264</v>
      </c>
      <c r="J619" s="12" t="s">
        <v>89</v>
      </c>
      <c r="K619" s="12" t="s">
        <v>116</v>
      </c>
      <c r="L619" s="12" t="s">
        <v>81</v>
      </c>
      <c r="M619" s="12">
        <v>2516323</v>
      </c>
      <c r="N619" s="12">
        <v>3875440</v>
      </c>
      <c r="O619" s="17">
        <v>1596718</v>
      </c>
      <c r="P619" s="17">
        <v>2002375</v>
      </c>
      <c r="Q619" s="17">
        <v>1873065</v>
      </c>
      <c r="R619" s="19">
        <v>141581</v>
      </c>
      <c r="S619" s="19">
        <v>102945</v>
      </c>
      <c r="T619" s="17">
        <f t="shared" si="58"/>
        <v>1.5759345106650016</v>
      </c>
      <c r="U619" s="17">
        <f t="shared" si="55"/>
        <v>0.51668326693227096</v>
      </c>
      <c r="V619" s="17">
        <f t="shared" si="54"/>
        <v>1.3753072028753217</v>
      </c>
      <c r="W619" s="17">
        <v>13149180</v>
      </c>
      <c r="X619" s="17">
        <f t="shared" si="56"/>
        <v>7.5587873351965901E-2</v>
      </c>
      <c r="Y619" s="19">
        <f t="shared" si="57"/>
        <v>3.6532884008009414E-2</v>
      </c>
    </row>
    <row r="620" spans="1:25" x14ac:dyDescent="0.2">
      <c r="A620" s="22">
        <v>22295</v>
      </c>
      <c r="B620" s="12" t="s">
        <v>566</v>
      </c>
      <c r="C620" s="12" t="s">
        <v>73</v>
      </c>
      <c r="D620" s="12">
        <v>900084363</v>
      </c>
      <c r="E620" s="12" t="s">
        <v>74</v>
      </c>
      <c r="F620" s="12" t="s">
        <v>1265</v>
      </c>
      <c r="G620" s="12" t="s">
        <v>76</v>
      </c>
      <c r="H620" s="12" t="s">
        <v>87</v>
      </c>
      <c r="I620" s="12" t="s">
        <v>997</v>
      </c>
      <c r="J620" s="12" t="s">
        <v>97</v>
      </c>
      <c r="K620" s="12" t="s">
        <v>359</v>
      </c>
      <c r="L620" s="12" t="s">
        <v>81</v>
      </c>
      <c r="M620" s="12">
        <v>31212522</v>
      </c>
      <c r="N620" s="12">
        <v>40543567</v>
      </c>
      <c r="O620" s="17">
        <v>25957929</v>
      </c>
      <c r="P620" s="17">
        <v>30824070</v>
      </c>
      <c r="Q620" s="17">
        <v>9719497</v>
      </c>
      <c r="R620" s="19">
        <v>1934960</v>
      </c>
      <c r="S620" s="19">
        <v>2346396</v>
      </c>
      <c r="T620" s="17">
        <f t="shared" si="58"/>
        <v>1.2024272814676393</v>
      </c>
      <c r="U620" s="17">
        <f t="shared" si="55"/>
        <v>0.76027030379443428</v>
      </c>
      <c r="V620" s="17">
        <f t="shared" si="54"/>
        <v>0.82465193428560224</v>
      </c>
      <c r="W620" s="17">
        <v>13149181</v>
      </c>
      <c r="X620" s="17">
        <f t="shared" si="56"/>
        <v>0.1990802610464307</v>
      </c>
      <c r="Y620" s="19">
        <f t="shared" si="57"/>
        <v>4.7725450501185554E-2</v>
      </c>
    </row>
    <row r="621" spans="1:25" x14ac:dyDescent="0.2">
      <c r="A621" s="22">
        <v>22301</v>
      </c>
      <c r="B621" s="12" t="s">
        <v>566</v>
      </c>
      <c r="C621" s="12" t="s">
        <v>73</v>
      </c>
      <c r="D621" s="12">
        <v>900084476</v>
      </c>
      <c r="E621" s="12" t="s">
        <v>74</v>
      </c>
      <c r="F621" s="12" t="s">
        <v>1266</v>
      </c>
      <c r="G621" s="12" t="s">
        <v>76</v>
      </c>
      <c r="H621" s="12" t="s">
        <v>87</v>
      </c>
      <c r="I621" s="12" t="s">
        <v>1267</v>
      </c>
      <c r="J621" s="12" t="s">
        <v>851</v>
      </c>
      <c r="K621" s="12" t="s">
        <v>852</v>
      </c>
      <c r="L621" s="12" t="s">
        <v>81</v>
      </c>
      <c r="M621" s="12">
        <v>35950289</v>
      </c>
      <c r="N621" s="12">
        <v>41866479</v>
      </c>
      <c r="O621" s="17">
        <v>14860645</v>
      </c>
      <c r="P621" s="17">
        <v>19357075</v>
      </c>
      <c r="Q621" s="17">
        <v>22509404</v>
      </c>
      <c r="R621" s="19">
        <v>7977295</v>
      </c>
      <c r="S621" s="19">
        <v>890935</v>
      </c>
      <c r="T621" s="17">
        <f t="shared" si="58"/>
        <v>2.4191607430229305</v>
      </c>
      <c r="U621" s="17">
        <f t="shared" si="55"/>
        <v>0.46235259000404594</v>
      </c>
      <c r="V621" s="17">
        <f t="shared" si="54"/>
        <v>8.9538462401858716</v>
      </c>
      <c r="W621" s="17">
        <v>13149182</v>
      </c>
      <c r="X621" s="17">
        <f t="shared" si="56"/>
        <v>0.35439832169701163</v>
      </c>
      <c r="Y621" s="19">
        <f t="shared" si="57"/>
        <v>0.19054133976731122</v>
      </c>
    </row>
    <row r="622" spans="1:25" x14ac:dyDescent="0.2">
      <c r="A622" s="22">
        <v>22341</v>
      </c>
      <c r="B622" s="12" t="s">
        <v>566</v>
      </c>
      <c r="C622" s="12" t="s">
        <v>73</v>
      </c>
      <c r="D622" s="12">
        <v>900085630</v>
      </c>
      <c r="E622" s="12" t="s">
        <v>74</v>
      </c>
      <c r="F622" s="12" t="s">
        <v>1268</v>
      </c>
      <c r="G622" s="12" t="s">
        <v>102</v>
      </c>
      <c r="H622" s="12" t="s">
        <v>87</v>
      </c>
      <c r="I622" s="12" t="s">
        <v>1269</v>
      </c>
      <c r="J622" s="12" t="s">
        <v>89</v>
      </c>
      <c r="K622" s="12" t="s">
        <v>327</v>
      </c>
      <c r="L622" s="12" t="s">
        <v>81</v>
      </c>
      <c r="M622" s="12">
        <v>11934094</v>
      </c>
      <c r="N622" s="12">
        <v>23577291</v>
      </c>
      <c r="O622" s="17">
        <v>6295863</v>
      </c>
      <c r="P622" s="17">
        <v>18415499</v>
      </c>
      <c r="Q622" s="17">
        <v>5161792</v>
      </c>
      <c r="R622" s="19">
        <v>331624</v>
      </c>
      <c r="S622" s="19"/>
      <c r="T622" s="17">
        <f t="shared" si="58"/>
        <v>1.8955453763844607</v>
      </c>
      <c r="U622" s="17">
        <f t="shared" si="55"/>
        <v>0.78106933489517516</v>
      </c>
      <c r="V622" s="17"/>
      <c r="W622" s="17">
        <v>13149183</v>
      </c>
      <c r="X622" s="17">
        <f t="shared" si="56"/>
        <v>6.4245905298005029E-2</v>
      </c>
      <c r="Y622" s="19">
        <f t="shared" si="57"/>
        <v>1.4065398777153831E-2</v>
      </c>
    </row>
    <row r="623" spans="1:25" x14ac:dyDescent="0.2">
      <c r="A623" s="22">
        <v>22435</v>
      </c>
      <c r="B623" s="12" t="s">
        <v>566</v>
      </c>
      <c r="C623" s="12" t="s">
        <v>73</v>
      </c>
      <c r="D623" s="12">
        <v>900088853</v>
      </c>
      <c r="E623" s="12" t="s">
        <v>74</v>
      </c>
      <c r="F623" s="12" t="s">
        <v>1270</v>
      </c>
      <c r="G623" s="12" t="s">
        <v>83</v>
      </c>
      <c r="H623" s="12" t="s">
        <v>87</v>
      </c>
      <c r="I623" s="12" t="s">
        <v>1271</v>
      </c>
      <c r="J623" s="12" t="s">
        <v>85</v>
      </c>
      <c r="K623" s="12" t="s">
        <v>85</v>
      </c>
      <c r="L623" s="12" t="s">
        <v>81</v>
      </c>
      <c r="M623" s="12">
        <v>4585156</v>
      </c>
      <c r="N623" s="12">
        <v>10554552</v>
      </c>
      <c r="O623" s="17">
        <v>2694190</v>
      </c>
      <c r="P623" s="17">
        <v>4748100</v>
      </c>
      <c r="Q623" s="17">
        <v>5806452</v>
      </c>
      <c r="R623" s="19">
        <v>938081</v>
      </c>
      <c r="S623" s="19"/>
      <c r="T623" s="17">
        <f t="shared" si="58"/>
        <v>1.7018680939354685</v>
      </c>
      <c r="U623" s="17">
        <f t="shared" si="55"/>
        <v>0.44986277011094361</v>
      </c>
      <c r="V623" s="17"/>
      <c r="W623" s="17">
        <v>13149184</v>
      </c>
      <c r="X623" s="17">
        <f t="shared" si="56"/>
        <v>0.16155838367388553</v>
      </c>
      <c r="Y623" s="19">
        <f t="shared" si="57"/>
        <v>8.887928165970474E-2</v>
      </c>
    </row>
    <row r="624" spans="1:25" x14ac:dyDescent="0.2">
      <c r="A624" s="22">
        <v>22461</v>
      </c>
      <c r="B624" s="12" t="s">
        <v>566</v>
      </c>
      <c r="C624" s="12" t="s">
        <v>73</v>
      </c>
      <c r="D624" s="12">
        <v>900090719</v>
      </c>
      <c r="E624" s="12" t="s">
        <v>74</v>
      </c>
      <c r="F624" s="12" t="s">
        <v>1272</v>
      </c>
      <c r="G624" s="12" t="s">
        <v>102</v>
      </c>
      <c r="H624" s="12" t="s">
        <v>77</v>
      </c>
      <c r="I624" s="12" t="s">
        <v>1273</v>
      </c>
      <c r="J624" s="12" t="s">
        <v>85</v>
      </c>
      <c r="K624" s="12" t="s">
        <v>85</v>
      </c>
      <c r="L624" s="12" t="s">
        <v>81</v>
      </c>
      <c r="M624" s="12">
        <v>2420099</v>
      </c>
      <c r="N624" s="12">
        <v>5005873</v>
      </c>
      <c r="O624" s="17">
        <v>1815865</v>
      </c>
      <c r="P624" s="17">
        <v>1815865</v>
      </c>
      <c r="Q624" s="17">
        <v>3190008</v>
      </c>
      <c r="R624" s="19">
        <v>552591</v>
      </c>
      <c r="S624" s="19">
        <v>585524</v>
      </c>
      <c r="T624" s="17">
        <f t="shared" si="58"/>
        <v>1.3327527101408971</v>
      </c>
      <c r="U624" s="17">
        <f t="shared" si="55"/>
        <v>0.36274691747073889</v>
      </c>
      <c r="V624" s="17">
        <f t="shared" ref="V624:V685" si="59">R624/S624</f>
        <v>0.9437546539509909</v>
      </c>
      <c r="W624" s="17">
        <v>13149185</v>
      </c>
      <c r="X624" s="17">
        <f t="shared" si="56"/>
        <v>0.17322558438724919</v>
      </c>
      <c r="Y624" s="19">
        <f t="shared" si="57"/>
        <v>0.11038853762370719</v>
      </c>
    </row>
    <row r="625" spans="1:25" x14ac:dyDescent="0.2">
      <c r="A625" s="22">
        <v>22549</v>
      </c>
      <c r="B625" s="12" t="s">
        <v>566</v>
      </c>
      <c r="C625" s="12" t="s">
        <v>73</v>
      </c>
      <c r="D625" s="12">
        <v>900094992</v>
      </c>
      <c r="E625" s="12" t="s">
        <v>74</v>
      </c>
      <c r="F625" s="12" t="s">
        <v>1274</v>
      </c>
      <c r="G625" s="12" t="s">
        <v>102</v>
      </c>
      <c r="H625" s="12" t="s">
        <v>87</v>
      </c>
      <c r="I625" s="12" t="s">
        <v>1275</v>
      </c>
      <c r="J625" s="12" t="s">
        <v>79</v>
      </c>
      <c r="K625" s="12" t="s">
        <v>137</v>
      </c>
      <c r="L625" s="12" t="s">
        <v>81</v>
      </c>
      <c r="M625" s="12">
        <v>9253015</v>
      </c>
      <c r="N625" s="12">
        <v>21986828</v>
      </c>
      <c r="O625" s="17">
        <v>27569762</v>
      </c>
      <c r="P625" s="17">
        <v>27570025</v>
      </c>
      <c r="Q625" s="17">
        <v>-5583197</v>
      </c>
      <c r="R625" s="19">
        <v>-650731</v>
      </c>
      <c r="S625" s="19"/>
      <c r="T625" s="17">
        <f t="shared" si="58"/>
        <v>0.33562186717462417</v>
      </c>
      <c r="U625" s="17">
        <f t="shared" si="55"/>
        <v>1.253933718861129</v>
      </c>
      <c r="V625" s="17"/>
      <c r="W625" s="17">
        <v>13149186</v>
      </c>
      <c r="X625" s="17">
        <f t="shared" si="56"/>
        <v>0.1165516817694235</v>
      </c>
      <c r="Y625" s="19">
        <f t="shared" si="57"/>
        <v>-2.9596401991228566E-2</v>
      </c>
    </row>
    <row r="626" spans="1:25" x14ac:dyDescent="0.2">
      <c r="A626" s="22">
        <v>22679</v>
      </c>
      <c r="B626" s="12" t="s">
        <v>566</v>
      </c>
      <c r="C626" s="12" t="s">
        <v>73</v>
      </c>
      <c r="D626" s="12">
        <v>900099945</v>
      </c>
      <c r="E626" s="12" t="s">
        <v>74</v>
      </c>
      <c r="F626" s="12" t="s">
        <v>1276</v>
      </c>
      <c r="G626" s="12" t="s">
        <v>102</v>
      </c>
      <c r="H626" s="12" t="s">
        <v>87</v>
      </c>
      <c r="I626" s="12" t="s">
        <v>1277</v>
      </c>
      <c r="J626" s="12" t="s">
        <v>89</v>
      </c>
      <c r="K626" s="12" t="s">
        <v>116</v>
      </c>
      <c r="L626" s="12" t="s">
        <v>81</v>
      </c>
      <c r="M626" s="12">
        <v>69984132</v>
      </c>
      <c r="N626" s="12">
        <v>72206224</v>
      </c>
      <c r="O626" s="17">
        <v>48735771</v>
      </c>
      <c r="P626" s="17">
        <v>53261886</v>
      </c>
      <c r="Q626" s="17">
        <v>18944338</v>
      </c>
      <c r="R626" s="19">
        <v>9646005</v>
      </c>
      <c r="S626" s="19">
        <v>2135258</v>
      </c>
      <c r="T626" s="17">
        <f t="shared" si="58"/>
        <v>1.4359910711169419</v>
      </c>
      <c r="U626" s="17">
        <f t="shared" si="55"/>
        <v>0.7376356642053461</v>
      </c>
      <c r="V626" s="17">
        <f t="shared" si="59"/>
        <v>4.5174892214430296</v>
      </c>
      <c r="W626" s="17">
        <v>13149187</v>
      </c>
      <c r="X626" s="17">
        <f t="shared" si="56"/>
        <v>0.50917614540027734</v>
      </c>
      <c r="Y626" s="19">
        <f t="shared" si="57"/>
        <v>0.13358966119042592</v>
      </c>
    </row>
    <row r="627" spans="1:25" x14ac:dyDescent="0.2">
      <c r="A627" s="22">
        <v>22685</v>
      </c>
      <c r="B627" s="12" t="s">
        <v>566</v>
      </c>
      <c r="C627" s="12" t="s">
        <v>73</v>
      </c>
      <c r="D627" s="12">
        <v>900100196</v>
      </c>
      <c r="E627" s="12" t="s">
        <v>74</v>
      </c>
      <c r="F627" s="12" t="s">
        <v>1278</v>
      </c>
      <c r="G627" s="12" t="s">
        <v>76</v>
      </c>
      <c r="H627" s="12" t="s">
        <v>87</v>
      </c>
      <c r="I627" s="12" t="s">
        <v>1279</v>
      </c>
      <c r="J627" s="12" t="s">
        <v>79</v>
      </c>
      <c r="K627" s="12" t="s">
        <v>313</v>
      </c>
      <c r="L627" s="12" t="s">
        <v>81</v>
      </c>
      <c r="M627" s="12">
        <v>19069150</v>
      </c>
      <c r="N627" s="12">
        <v>22205111</v>
      </c>
      <c r="O627" s="17">
        <v>4592261</v>
      </c>
      <c r="P627" s="17">
        <v>4592261</v>
      </c>
      <c r="Q627" s="17">
        <v>17612850</v>
      </c>
      <c r="R627" s="19">
        <v>3446840</v>
      </c>
      <c r="S627" s="19">
        <v>553211</v>
      </c>
      <c r="T627" s="17">
        <f t="shared" si="58"/>
        <v>4.1524534428683388</v>
      </c>
      <c r="U627" s="17">
        <f t="shared" si="55"/>
        <v>0.20681099049673743</v>
      </c>
      <c r="V627" s="17">
        <f t="shared" si="59"/>
        <v>6.2306064051510184</v>
      </c>
      <c r="W627" s="17">
        <v>13149188</v>
      </c>
      <c r="X627" s="17">
        <f t="shared" si="56"/>
        <v>0.19570029836170749</v>
      </c>
      <c r="Y627" s="19">
        <f t="shared" si="57"/>
        <v>0.15522732581701573</v>
      </c>
    </row>
    <row r="628" spans="1:25" x14ac:dyDescent="0.2">
      <c r="A628" s="22">
        <v>22833</v>
      </c>
      <c r="B628" s="12" t="s">
        <v>566</v>
      </c>
      <c r="C628" s="12" t="s">
        <v>73</v>
      </c>
      <c r="D628" s="12">
        <v>900106843</v>
      </c>
      <c r="E628" s="12" t="s">
        <v>74</v>
      </c>
      <c r="F628" s="12" t="s">
        <v>1280</v>
      </c>
      <c r="G628" s="12" t="s">
        <v>102</v>
      </c>
      <c r="H628" s="12" t="s">
        <v>103</v>
      </c>
      <c r="I628" s="12" t="s">
        <v>1281</v>
      </c>
      <c r="J628" s="12" t="s">
        <v>89</v>
      </c>
      <c r="K628" s="12" t="s">
        <v>116</v>
      </c>
      <c r="L628" s="12" t="s">
        <v>81</v>
      </c>
      <c r="M628" s="12">
        <v>40098182</v>
      </c>
      <c r="N628" s="12">
        <v>41655514</v>
      </c>
      <c r="O628" s="17">
        <v>26330273</v>
      </c>
      <c r="P628" s="17">
        <v>31495300</v>
      </c>
      <c r="Q628" s="17">
        <v>10160214</v>
      </c>
      <c r="R628" s="19">
        <v>3776283</v>
      </c>
      <c r="S628" s="19">
        <v>1979638</v>
      </c>
      <c r="T628" s="17">
        <f t="shared" si="58"/>
        <v>1.522892755422627</v>
      </c>
      <c r="U628" s="17">
        <f t="shared" si="55"/>
        <v>0.75608957796079534</v>
      </c>
      <c r="V628" s="17">
        <f t="shared" si="59"/>
        <v>1.9075623927202852</v>
      </c>
      <c r="W628" s="17">
        <v>13149189</v>
      </c>
      <c r="X628" s="17">
        <f t="shared" si="56"/>
        <v>0.37167356908033627</v>
      </c>
      <c r="Y628" s="19">
        <f t="shared" si="57"/>
        <v>9.0655057095202329E-2</v>
      </c>
    </row>
    <row r="629" spans="1:25" x14ac:dyDescent="0.2">
      <c r="A629" s="22">
        <v>22865</v>
      </c>
      <c r="B629" s="12" t="s">
        <v>566</v>
      </c>
      <c r="C629" s="12" t="s">
        <v>73</v>
      </c>
      <c r="D629" s="12">
        <v>900108681</v>
      </c>
      <c r="E629" s="12" t="s">
        <v>74</v>
      </c>
      <c r="F629" s="12" t="s">
        <v>1282</v>
      </c>
      <c r="G629" s="12" t="s">
        <v>92</v>
      </c>
      <c r="H629" s="12" t="s">
        <v>103</v>
      </c>
      <c r="I629" s="12" t="s">
        <v>1283</v>
      </c>
      <c r="J629" s="12" t="s">
        <v>1284</v>
      </c>
      <c r="K629" s="12" t="s">
        <v>1285</v>
      </c>
      <c r="L629" s="12" t="s">
        <v>81</v>
      </c>
      <c r="M629" s="12">
        <v>2735663</v>
      </c>
      <c r="N629" s="12">
        <v>26638776</v>
      </c>
      <c r="O629" s="17">
        <v>1073039</v>
      </c>
      <c r="P629" s="17">
        <v>44556282</v>
      </c>
      <c r="Q629" s="17">
        <v>-17917506</v>
      </c>
      <c r="R629" s="19">
        <v>-1292487</v>
      </c>
      <c r="S629" s="19">
        <v>164541</v>
      </c>
      <c r="T629" s="17">
        <f t="shared" si="58"/>
        <v>2.549453468140487</v>
      </c>
      <c r="U629" s="17">
        <f t="shared" si="55"/>
        <v>1.6726099577548157</v>
      </c>
      <c r="V629" s="17">
        <f t="shared" si="59"/>
        <v>-7.8551060222072309</v>
      </c>
      <c r="W629" s="17">
        <v>13149190</v>
      </c>
      <c r="X629" s="17">
        <f t="shared" si="56"/>
        <v>7.2135430009064874E-2</v>
      </c>
      <c r="Y629" s="19">
        <f t="shared" si="57"/>
        <v>-4.8519008531022596E-2</v>
      </c>
    </row>
    <row r="630" spans="1:25" x14ac:dyDescent="0.2">
      <c r="A630" s="22">
        <v>22895</v>
      </c>
      <c r="B630" s="12" t="s">
        <v>566</v>
      </c>
      <c r="C630" s="12" t="s">
        <v>73</v>
      </c>
      <c r="D630" s="12">
        <v>900109762</v>
      </c>
      <c r="E630" s="12" t="s">
        <v>74</v>
      </c>
      <c r="F630" s="12" t="s">
        <v>1286</v>
      </c>
      <c r="G630" s="12" t="s">
        <v>76</v>
      </c>
      <c r="H630" s="12" t="s">
        <v>87</v>
      </c>
      <c r="I630" s="12" t="s">
        <v>1287</v>
      </c>
      <c r="J630" s="12" t="s">
        <v>309</v>
      </c>
      <c r="K630" s="12" t="s">
        <v>461</v>
      </c>
      <c r="L630" s="12" t="s">
        <v>81</v>
      </c>
      <c r="M630" s="12">
        <v>2370541</v>
      </c>
      <c r="N630" s="12">
        <v>3055092</v>
      </c>
      <c r="O630" s="17">
        <v>882023</v>
      </c>
      <c r="P630" s="17">
        <v>1597750</v>
      </c>
      <c r="Q630" s="17">
        <v>1457342</v>
      </c>
      <c r="R630" s="19">
        <v>372027</v>
      </c>
      <c r="S630" s="19">
        <v>354922</v>
      </c>
      <c r="T630" s="17">
        <f t="shared" si="58"/>
        <v>2.6876181233369199</v>
      </c>
      <c r="U630" s="17">
        <f t="shared" si="55"/>
        <v>0.52297934072034491</v>
      </c>
      <c r="V630" s="17">
        <f t="shared" si="59"/>
        <v>1.0481936876271407</v>
      </c>
      <c r="W630" s="17">
        <v>13149191</v>
      </c>
      <c r="X630" s="17">
        <f t="shared" si="56"/>
        <v>0.25527775909841344</v>
      </c>
      <c r="Y630" s="19">
        <f t="shared" si="57"/>
        <v>0.12177276494455813</v>
      </c>
    </row>
    <row r="631" spans="1:25" x14ac:dyDescent="0.2">
      <c r="A631" s="22">
        <v>23057</v>
      </c>
      <c r="B631" s="12" t="s">
        <v>566</v>
      </c>
      <c r="C631" s="12" t="s">
        <v>73</v>
      </c>
      <c r="D631" s="12">
        <v>900115658</v>
      </c>
      <c r="E631" s="12" t="s">
        <v>74</v>
      </c>
      <c r="F631" s="12" t="s">
        <v>1288</v>
      </c>
      <c r="G631" s="12" t="s">
        <v>76</v>
      </c>
      <c r="H631" s="12" t="s">
        <v>87</v>
      </c>
      <c r="I631" s="12" t="s">
        <v>1289</v>
      </c>
      <c r="J631" s="12" t="s">
        <v>85</v>
      </c>
      <c r="K631" s="12" t="s">
        <v>85</v>
      </c>
      <c r="L631" s="12" t="s">
        <v>81</v>
      </c>
      <c r="M631" s="12">
        <v>2132503</v>
      </c>
      <c r="N631" s="12">
        <v>2537972</v>
      </c>
      <c r="O631" s="17">
        <v>927150</v>
      </c>
      <c r="P631" s="17">
        <v>1631632</v>
      </c>
      <c r="Q631" s="17">
        <v>906340</v>
      </c>
      <c r="R631" s="19">
        <v>703488</v>
      </c>
      <c r="S631" s="19">
        <v>347790</v>
      </c>
      <c r="T631" s="17">
        <f t="shared" si="58"/>
        <v>2.3000625572992504</v>
      </c>
      <c r="U631" s="17">
        <f t="shared" si="55"/>
        <v>0.64288810120836637</v>
      </c>
      <c r="V631" s="17">
        <f t="shared" si="59"/>
        <v>2.0227378590528766</v>
      </c>
      <c r="W631" s="17">
        <v>13149192</v>
      </c>
      <c r="X631" s="17">
        <f t="shared" si="56"/>
        <v>0.77618553743628216</v>
      </c>
      <c r="Y631" s="19">
        <f t="shared" si="57"/>
        <v>0.27718509108847539</v>
      </c>
    </row>
    <row r="632" spans="1:25" x14ac:dyDescent="0.2">
      <c r="A632" s="22">
        <v>23127</v>
      </c>
      <c r="B632" s="12" t="s">
        <v>566</v>
      </c>
      <c r="C632" s="12" t="s">
        <v>73</v>
      </c>
      <c r="D632" s="12">
        <v>900119327</v>
      </c>
      <c r="E632" s="12" t="s">
        <v>74</v>
      </c>
      <c r="F632" s="12" t="s">
        <v>1290</v>
      </c>
      <c r="G632" s="12" t="s">
        <v>76</v>
      </c>
      <c r="H632" s="12" t="s">
        <v>87</v>
      </c>
      <c r="I632" s="12" t="s">
        <v>1291</v>
      </c>
      <c r="J632" s="12" t="s">
        <v>85</v>
      </c>
      <c r="K632" s="12" t="s">
        <v>85</v>
      </c>
      <c r="L632" s="12" t="s">
        <v>81</v>
      </c>
      <c r="M632" s="12">
        <v>14638384</v>
      </c>
      <c r="N632" s="12">
        <v>16349384</v>
      </c>
      <c r="O632" s="17">
        <v>3234224</v>
      </c>
      <c r="P632" s="17">
        <v>9726779</v>
      </c>
      <c r="Q632" s="17">
        <v>6622605</v>
      </c>
      <c r="R632" s="19">
        <v>1396915</v>
      </c>
      <c r="S632" s="19">
        <v>122833</v>
      </c>
      <c r="T632" s="17">
        <f t="shared" si="58"/>
        <v>4.5260884836671798</v>
      </c>
      <c r="U632" s="17">
        <f t="shared" si="55"/>
        <v>0.59493244516123667</v>
      </c>
      <c r="V632" s="17">
        <f t="shared" si="59"/>
        <v>11.372473195313964</v>
      </c>
      <c r="W632" s="17">
        <v>13149193</v>
      </c>
      <c r="X632" s="17">
        <f t="shared" si="56"/>
        <v>0.21093134801184729</v>
      </c>
      <c r="Y632" s="19">
        <f t="shared" si="57"/>
        <v>8.5441445378003231E-2</v>
      </c>
    </row>
    <row r="633" spans="1:25" x14ac:dyDescent="0.2">
      <c r="A633" s="22">
        <v>23349</v>
      </c>
      <c r="B633" s="12" t="s">
        <v>566</v>
      </c>
      <c r="C633" s="12" t="s">
        <v>73</v>
      </c>
      <c r="D633" s="12">
        <v>900128172</v>
      </c>
      <c r="E633" s="12" t="s">
        <v>74</v>
      </c>
      <c r="F633" s="12" t="s">
        <v>1292</v>
      </c>
      <c r="G633" s="12" t="s">
        <v>76</v>
      </c>
      <c r="H633" s="12" t="s">
        <v>87</v>
      </c>
      <c r="I633" s="12" t="s">
        <v>1293</v>
      </c>
      <c r="J633" s="12" t="s">
        <v>79</v>
      </c>
      <c r="K633" s="12" t="s">
        <v>137</v>
      </c>
      <c r="L633" s="12" t="s">
        <v>81</v>
      </c>
      <c r="M633" s="12">
        <v>1785280</v>
      </c>
      <c r="N633" s="12">
        <v>4399104</v>
      </c>
      <c r="O633" s="17">
        <v>911524</v>
      </c>
      <c r="P633" s="17">
        <v>3385600</v>
      </c>
      <c r="Q633" s="17">
        <v>1013504</v>
      </c>
      <c r="R633" s="19">
        <v>564619</v>
      </c>
      <c r="S633" s="19">
        <v>515265</v>
      </c>
      <c r="T633" s="17">
        <f t="shared" si="58"/>
        <v>1.958566093706803</v>
      </c>
      <c r="U633" s="17">
        <f t="shared" si="55"/>
        <v>0.76961126629422716</v>
      </c>
      <c r="V633" s="17">
        <f t="shared" si="59"/>
        <v>1.095783722938682</v>
      </c>
      <c r="W633" s="17">
        <v>13149194</v>
      </c>
      <c r="X633" s="17">
        <f t="shared" si="56"/>
        <v>0.55709597594089422</v>
      </c>
      <c r="Y633" s="19">
        <f t="shared" si="57"/>
        <v>0.12834863644960429</v>
      </c>
    </row>
    <row r="634" spans="1:25" x14ac:dyDescent="0.2">
      <c r="A634" s="22">
        <v>23383</v>
      </c>
      <c r="B634" s="12" t="s">
        <v>566</v>
      </c>
      <c r="C634" s="12" t="s">
        <v>73</v>
      </c>
      <c r="D634" s="12">
        <v>900129669</v>
      </c>
      <c r="E634" s="12" t="s">
        <v>74</v>
      </c>
      <c r="F634" s="12" t="s">
        <v>1294</v>
      </c>
      <c r="G634" s="12" t="s">
        <v>102</v>
      </c>
      <c r="H634" s="12" t="s">
        <v>87</v>
      </c>
      <c r="I634" s="12" t="s">
        <v>1295</v>
      </c>
      <c r="J634" s="12" t="s">
        <v>79</v>
      </c>
      <c r="K634" s="12" t="s">
        <v>137</v>
      </c>
      <c r="L634" s="12" t="s">
        <v>81</v>
      </c>
      <c r="M634" s="12">
        <v>3146340</v>
      </c>
      <c r="N634" s="12">
        <v>3360126</v>
      </c>
      <c r="O634" s="17">
        <v>1618590</v>
      </c>
      <c r="P634" s="17">
        <v>2130393</v>
      </c>
      <c r="Q634" s="17">
        <v>1229733</v>
      </c>
      <c r="R634" s="19">
        <v>-393168</v>
      </c>
      <c r="S634" s="19">
        <v>211431</v>
      </c>
      <c r="T634" s="17">
        <f t="shared" si="58"/>
        <v>1.9438770781976906</v>
      </c>
      <c r="U634" s="17">
        <f t="shared" si="55"/>
        <v>0.63402175989828957</v>
      </c>
      <c r="V634" s="17">
        <f t="shared" si="59"/>
        <v>-1.8595570186018133</v>
      </c>
      <c r="W634" s="17">
        <v>13149195</v>
      </c>
      <c r="X634" s="17">
        <f t="shared" si="56"/>
        <v>-0.3197181827274701</v>
      </c>
      <c r="Y634" s="19">
        <f t="shared" si="57"/>
        <v>-0.11700989784311659</v>
      </c>
    </row>
    <row r="635" spans="1:25" x14ac:dyDescent="0.2">
      <c r="A635" s="22">
        <v>23823</v>
      </c>
      <c r="B635" s="12" t="s">
        <v>566</v>
      </c>
      <c r="C635" s="12" t="s">
        <v>73</v>
      </c>
      <c r="D635" s="12">
        <v>900147125</v>
      </c>
      <c r="E635" s="12" t="s">
        <v>74</v>
      </c>
      <c r="F635" s="12" t="s">
        <v>1296</v>
      </c>
      <c r="G635" s="12" t="s">
        <v>102</v>
      </c>
      <c r="H635" s="12" t="s">
        <v>103</v>
      </c>
      <c r="I635" s="12" t="s">
        <v>1297</v>
      </c>
      <c r="J635" s="12" t="s">
        <v>89</v>
      </c>
      <c r="K635" s="12" t="s">
        <v>116</v>
      </c>
      <c r="L635" s="12" t="s">
        <v>81</v>
      </c>
      <c r="M635" s="12">
        <v>2826348</v>
      </c>
      <c r="N635" s="12">
        <v>3878087</v>
      </c>
      <c r="O635" s="17">
        <v>359062</v>
      </c>
      <c r="P635" s="17">
        <v>3538031</v>
      </c>
      <c r="Q635" s="17">
        <v>340056</v>
      </c>
      <c r="R635" s="19">
        <v>3084</v>
      </c>
      <c r="S635" s="19"/>
      <c r="T635" s="17">
        <f t="shared" si="58"/>
        <v>7.8714762353019809</v>
      </c>
      <c r="U635" s="17">
        <f t="shared" si="55"/>
        <v>0.91231346795469004</v>
      </c>
      <c r="V635" s="17"/>
      <c r="W635" s="17">
        <v>13149196</v>
      </c>
      <c r="X635" s="17">
        <f t="shared" si="56"/>
        <v>9.0690945020820094E-3</v>
      </c>
      <c r="Y635" s="19">
        <f t="shared" si="57"/>
        <v>7.9523744567875862E-4</v>
      </c>
    </row>
    <row r="636" spans="1:25" x14ac:dyDescent="0.2">
      <c r="A636" s="22">
        <v>23829</v>
      </c>
      <c r="B636" s="12" t="s">
        <v>566</v>
      </c>
      <c r="C636" s="12" t="s">
        <v>73</v>
      </c>
      <c r="D636" s="12">
        <v>900147214</v>
      </c>
      <c r="E636" s="12" t="s">
        <v>74</v>
      </c>
      <c r="F636" s="12" t="s">
        <v>1298</v>
      </c>
      <c r="G636" s="12" t="s">
        <v>102</v>
      </c>
      <c r="H636" s="12" t="s">
        <v>87</v>
      </c>
      <c r="I636" s="12" t="s">
        <v>1299</v>
      </c>
      <c r="J636" s="12" t="s">
        <v>148</v>
      </c>
      <c r="K636" s="12" t="s">
        <v>149</v>
      </c>
      <c r="L636" s="12" t="s">
        <v>81</v>
      </c>
      <c r="M636" s="12">
        <v>18632801</v>
      </c>
      <c r="N636" s="12">
        <v>19957679</v>
      </c>
      <c r="O636" s="17">
        <v>13576185</v>
      </c>
      <c r="P636" s="17">
        <v>19245197</v>
      </c>
      <c r="Q636" s="17">
        <v>712482</v>
      </c>
      <c r="R636" s="19">
        <v>-790910</v>
      </c>
      <c r="S636" s="19">
        <v>312</v>
      </c>
      <c r="T636" s="17">
        <f t="shared" si="58"/>
        <v>1.3724622196883733</v>
      </c>
      <c r="U636" s="17">
        <f t="shared" si="55"/>
        <v>0.96430035777206358</v>
      </c>
      <c r="V636" s="17">
        <f t="shared" si="59"/>
        <v>-2534.9679487179487</v>
      </c>
      <c r="W636" s="17">
        <v>13149197</v>
      </c>
      <c r="X636" s="17">
        <f t="shared" si="56"/>
        <v>-1.1100771668617593</v>
      </c>
      <c r="Y636" s="19">
        <f t="shared" si="57"/>
        <v>-3.9629357702366093E-2</v>
      </c>
    </row>
    <row r="637" spans="1:25" x14ac:dyDescent="0.2">
      <c r="A637" s="22">
        <v>23915</v>
      </c>
      <c r="B637" s="12" t="s">
        <v>566</v>
      </c>
      <c r="C637" s="12" t="s">
        <v>73</v>
      </c>
      <c r="D637" s="12">
        <v>900150205</v>
      </c>
      <c r="E637" s="12" t="s">
        <v>74</v>
      </c>
      <c r="F637" s="12" t="s">
        <v>1300</v>
      </c>
      <c r="G637" s="12" t="s">
        <v>76</v>
      </c>
      <c r="H637" s="12" t="s">
        <v>87</v>
      </c>
      <c r="I637" s="12" t="s">
        <v>1301</v>
      </c>
      <c r="J637" s="12" t="s">
        <v>85</v>
      </c>
      <c r="K637" s="12" t="s">
        <v>85</v>
      </c>
      <c r="L637" s="12" t="s">
        <v>81</v>
      </c>
      <c r="M637" s="12">
        <v>3819759</v>
      </c>
      <c r="N637" s="12">
        <v>4074058</v>
      </c>
      <c r="O637" s="17">
        <v>2343596</v>
      </c>
      <c r="P637" s="17">
        <v>2343596</v>
      </c>
      <c r="Q637" s="17">
        <v>1730462</v>
      </c>
      <c r="R637" s="19">
        <v>549082</v>
      </c>
      <c r="S637" s="19">
        <v>423995</v>
      </c>
      <c r="T637" s="17">
        <f t="shared" si="58"/>
        <v>1.6298709333861296</v>
      </c>
      <c r="U637" s="17">
        <f t="shared" si="55"/>
        <v>0.57524856052613882</v>
      </c>
      <c r="V637" s="17">
        <f t="shared" si="59"/>
        <v>1.2950199884432601</v>
      </c>
      <c r="W637" s="17">
        <v>13149198</v>
      </c>
      <c r="X637" s="17">
        <f t="shared" si="56"/>
        <v>0.3173037027106056</v>
      </c>
      <c r="Y637" s="19">
        <f t="shared" si="57"/>
        <v>0.13477520447671584</v>
      </c>
    </row>
    <row r="638" spans="1:25" x14ac:dyDescent="0.2">
      <c r="A638" s="22">
        <v>23981</v>
      </c>
      <c r="B638" s="12" t="s">
        <v>566</v>
      </c>
      <c r="C638" s="12" t="s">
        <v>73</v>
      </c>
      <c r="D638" s="12">
        <v>900153392</v>
      </c>
      <c r="E638" s="12" t="s">
        <v>74</v>
      </c>
      <c r="F638" s="12" t="s">
        <v>1302</v>
      </c>
      <c r="G638" s="12" t="s">
        <v>76</v>
      </c>
      <c r="H638" s="12" t="s">
        <v>77</v>
      </c>
      <c r="I638" s="12" t="s">
        <v>1303</v>
      </c>
      <c r="J638" s="12" t="s">
        <v>97</v>
      </c>
      <c r="K638" s="12" t="s">
        <v>359</v>
      </c>
      <c r="L638" s="12" t="s">
        <v>81</v>
      </c>
      <c r="M638" s="12">
        <v>12854317</v>
      </c>
      <c r="N638" s="12">
        <v>14246650</v>
      </c>
      <c r="O638" s="17">
        <v>4889812</v>
      </c>
      <c r="P638" s="17">
        <v>5722499</v>
      </c>
      <c r="Q638" s="17">
        <v>8524151</v>
      </c>
      <c r="R638" s="19">
        <v>3093052</v>
      </c>
      <c r="S638" s="19">
        <v>849979</v>
      </c>
      <c r="T638" s="17">
        <f t="shared" si="58"/>
        <v>2.6287957492026277</v>
      </c>
      <c r="U638" s="17">
        <f t="shared" si="55"/>
        <v>0.4016733056543117</v>
      </c>
      <c r="V638" s="17">
        <f t="shared" si="59"/>
        <v>3.6389746099609521</v>
      </c>
      <c r="W638" s="17">
        <v>13149199</v>
      </c>
      <c r="X638" s="17">
        <f t="shared" si="56"/>
        <v>0.36285748574843407</v>
      </c>
      <c r="Y638" s="19">
        <f t="shared" si="57"/>
        <v>0.21710731996644825</v>
      </c>
    </row>
    <row r="639" spans="1:25" x14ac:dyDescent="0.2">
      <c r="A639" s="22">
        <v>24077</v>
      </c>
      <c r="B639" s="12" t="s">
        <v>566</v>
      </c>
      <c r="C639" s="12" t="s">
        <v>73</v>
      </c>
      <c r="D639" s="12">
        <v>900156294</v>
      </c>
      <c r="E639" s="12" t="s">
        <v>74</v>
      </c>
      <c r="F639" s="12" t="s">
        <v>1304</v>
      </c>
      <c r="G639" s="12" t="s">
        <v>76</v>
      </c>
      <c r="H639" s="12" t="s">
        <v>103</v>
      </c>
      <c r="I639" s="12" t="s">
        <v>1305</v>
      </c>
      <c r="J639" s="12" t="s">
        <v>85</v>
      </c>
      <c r="K639" s="12" t="s">
        <v>85</v>
      </c>
      <c r="L639" s="12" t="s">
        <v>81</v>
      </c>
      <c r="M639" s="12">
        <v>12667360</v>
      </c>
      <c r="N639" s="12">
        <v>13120044</v>
      </c>
      <c r="O639" s="17">
        <v>7732384</v>
      </c>
      <c r="P639" s="17">
        <v>8751366</v>
      </c>
      <c r="Q639" s="17">
        <v>4368678</v>
      </c>
      <c r="R639" s="19">
        <v>1755197</v>
      </c>
      <c r="S639" s="19">
        <v>1348217</v>
      </c>
      <c r="T639" s="17">
        <f t="shared" si="58"/>
        <v>1.6382217955031722</v>
      </c>
      <c r="U639" s="17">
        <f t="shared" si="55"/>
        <v>0.66702261059490353</v>
      </c>
      <c r="V639" s="17">
        <f t="shared" si="59"/>
        <v>1.3018653525359789</v>
      </c>
      <c r="W639" s="17">
        <v>13149200</v>
      </c>
      <c r="X639" s="17">
        <f t="shared" si="56"/>
        <v>0.40176845260740207</v>
      </c>
      <c r="Y639" s="19">
        <f t="shared" si="57"/>
        <v>0.13377981049453797</v>
      </c>
    </row>
    <row r="640" spans="1:25" x14ac:dyDescent="0.2">
      <c r="A640" s="22">
        <v>24079</v>
      </c>
      <c r="B640" s="12" t="s">
        <v>566</v>
      </c>
      <c r="C640" s="12" t="s">
        <v>73</v>
      </c>
      <c r="D640" s="12">
        <v>900156573</v>
      </c>
      <c r="E640" s="12" t="s">
        <v>74</v>
      </c>
      <c r="F640" s="12" t="s">
        <v>1306</v>
      </c>
      <c r="G640" s="12" t="s">
        <v>76</v>
      </c>
      <c r="H640" s="12" t="s">
        <v>87</v>
      </c>
      <c r="I640" s="12" t="s">
        <v>1307</v>
      </c>
      <c r="J640" s="12" t="s">
        <v>79</v>
      </c>
      <c r="K640" s="12" t="s">
        <v>137</v>
      </c>
      <c r="L640" s="12" t="s">
        <v>81</v>
      </c>
      <c r="M640" s="12">
        <v>6807175</v>
      </c>
      <c r="N640" s="12">
        <v>6970436</v>
      </c>
      <c r="O640" s="17">
        <v>483715</v>
      </c>
      <c r="P640" s="17">
        <v>486586</v>
      </c>
      <c r="Q640" s="17">
        <v>6483850</v>
      </c>
      <c r="R640" s="19">
        <v>868963</v>
      </c>
      <c r="S640" s="19">
        <v>4232</v>
      </c>
      <c r="T640" s="17">
        <f t="shared" si="58"/>
        <v>14.072697766246653</v>
      </c>
      <c r="U640" s="17">
        <f t="shared" si="55"/>
        <v>6.9807111061632302E-2</v>
      </c>
      <c r="V640" s="17">
        <f t="shared" si="59"/>
        <v>205.33152173913044</v>
      </c>
      <c r="W640" s="17">
        <v>13149201</v>
      </c>
      <c r="X640" s="17">
        <f t="shared" si="56"/>
        <v>0.13401960255095352</v>
      </c>
      <c r="Y640" s="19">
        <f t="shared" si="57"/>
        <v>0.12466408127124329</v>
      </c>
    </row>
    <row r="641" spans="1:25" x14ac:dyDescent="0.2">
      <c r="A641" s="22">
        <v>24115</v>
      </c>
      <c r="B641" s="12" t="s">
        <v>566</v>
      </c>
      <c r="C641" s="12" t="s">
        <v>73</v>
      </c>
      <c r="D641" s="12">
        <v>900157301</v>
      </c>
      <c r="E641" s="12" t="s">
        <v>74</v>
      </c>
      <c r="F641" s="12" t="s">
        <v>1308</v>
      </c>
      <c r="G641" s="12" t="s">
        <v>102</v>
      </c>
      <c r="H641" s="12" t="s">
        <v>87</v>
      </c>
      <c r="I641" s="12" t="s">
        <v>1309</v>
      </c>
      <c r="J641" s="12" t="s">
        <v>85</v>
      </c>
      <c r="K641" s="12" t="s">
        <v>85</v>
      </c>
      <c r="L641" s="12" t="s">
        <v>81</v>
      </c>
      <c r="M641" s="12">
        <v>4062628</v>
      </c>
      <c r="N641" s="12">
        <v>5077122</v>
      </c>
      <c r="O641" s="17">
        <v>1707585</v>
      </c>
      <c r="P641" s="17">
        <v>1976465</v>
      </c>
      <c r="Q641" s="17">
        <v>3100657</v>
      </c>
      <c r="R641" s="19">
        <v>483766</v>
      </c>
      <c r="S641" s="19">
        <v>332620</v>
      </c>
      <c r="T641" s="17">
        <f t="shared" si="58"/>
        <v>2.3791658980372867</v>
      </c>
      <c r="U641" s="17">
        <f t="shared" ref="U641:U704" si="60">P641/N641</f>
        <v>0.38928845909158771</v>
      </c>
      <c r="V641" s="17">
        <f t="shared" si="59"/>
        <v>1.4544104383380434</v>
      </c>
      <c r="W641" s="17">
        <v>13149202</v>
      </c>
      <c r="X641" s="17">
        <f t="shared" ref="X641:X704" si="61">R641/Q641</f>
        <v>0.15602048211072686</v>
      </c>
      <c r="Y641" s="19">
        <f t="shared" ref="Y641:Y704" si="62">R641/N641</f>
        <v>9.5283509043115375E-2</v>
      </c>
    </row>
    <row r="642" spans="1:25" x14ac:dyDescent="0.2">
      <c r="A642" s="22">
        <v>24129</v>
      </c>
      <c r="B642" s="12" t="s">
        <v>566</v>
      </c>
      <c r="C642" s="12" t="s">
        <v>73</v>
      </c>
      <c r="D642" s="12">
        <v>900157842</v>
      </c>
      <c r="E642" s="12" t="s">
        <v>74</v>
      </c>
      <c r="F642" s="12" t="s">
        <v>1310</v>
      </c>
      <c r="G642" s="12" t="s">
        <v>76</v>
      </c>
      <c r="H642" s="12" t="s">
        <v>87</v>
      </c>
      <c r="I642" s="12" t="s">
        <v>1311</v>
      </c>
      <c r="J642" s="12" t="s">
        <v>85</v>
      </c>
      <c r="K642" s="12" t="s">
        <v>85</v>
      </c>
      <c r="L642" s="12" t="s">
        <v>81</v>
      </c>
      <c r="M642" s="12">
        <v>16873201</v>
      </c>
      <c r="N642" s="12">
        <v>17710556</v>
      </c>
      <c r="O642" s="17">
        <v>11498249</v>
      </c>
      <c r="P642" s="17">
        <v>11498249</v>
      </c>
      <c r="Q642" s="17">
        <v>6212307</v>
      </c>
      <c r="R642" s="19">
        <v>1144302</v>
      </c>
      <c r="S642" s="19">
        <v>44380</v>
      </c>
      <c r="T642" s="17">
        <f t="shared" ref="T642:T705" si="63">M642/O642</f>
        <v>1.4674583060429462</v>
      </c>
      <c r="U642" s="17">
        <f t="shared" si="60"/>
        <v>0.64923139623623338</v>
      </c>
      <c r="V642" s="17">
        <f t="shared" si="59"/>
        <v>25.784182063992791</v>
      </c>
      <c r="W642" s="17">
        <v>13149203</v>
      </c>
      <c r="X642" s="17">
        <f t="shared" si="61"/>
        <v>0.1841992032911445</v>
      </c>
      <c r="Y642" s="19">
        <f t="shared" si="62"/>
        <v>6.4611297352832969E-2</v>
      </c>
    </row>
    <row r="643" spans="1:25" x14ac:dyDescent="0.2">
      <c r="A643" s="22">
        <v>24217</v>
      </c>
      <c r="B643" s="12" t="s">
        <v>566</v>
      </c>
      <c r="C643" s="12" t="s">
        <v>73</v>
      </c>
      <c r="D643" s="12">
        <v>900161924</v>
      </c>
      <c r="E643" s="12" t="s">
        <v>74</v>
      </c>
      <c r="F643" s="12" t="s">
        <v>1312</v>
      </c>
      <c r="G643" s="12" t="s">
        <v>102</v>
      </c>
      <c r="H643" s="12" t="s">
        <v>77</v>
      </c>
      <c r="I643" s="12" t="s">
        <v>1313</v>
      </c>
      <c r="J643" s="12" t="s">
        <v>148</v>
      </c>
      <c r="K643" s="12" t="s">
        <v>149</v>
      </c>
      <c r="L643" s="12" t="s">
        <v>81</v>
      </c>
      <c r="M643" s="12">
        <v>12907257</v>
      </c>
      <c r="N643" s="12">
        <v>15649678</v>
      </c>
      <c r="O643" s="17">
        <v>3194125</v>
      </c>
      <c r="P643" s="17">
        <v>4742470</v>
      </c>
      <c r="Q643" s="17">
        <v>10907208</v>
      </c>
      <c r="R643" s="19">
        <v>1543437</v>
      </c>
      <c r="S643" s="19">
        <v>255857</v>
      </c>
      <c r="T643" s="17">
        <f t="shared" si="63"/>
        <v>4.0409367197589328</v>
      </c>
      <c r="U643" s="17">
        <f t="shared" si="60"/>
        <v>0.3030394618981937</v>
      </c>
      <c r="V643" s="17">
        <f t="shared" si="59"/>
        <v>6.0324204536127599</v>
      </c>
      <c r="W643" s="17">
        <v>13149204</v>
      </c>
      <c r="X643" s="17">
        <f t="shared" si="61"/>
        <v>0.14150614896131072</v>
      </c>
      <c r="Y643" s="19">
        <f t="shared" si="62"/>
        <v>9.8624201724789487E-2</v>
      </c>
    </row>
    <row r="644" spans="1:25" x14ac:dyDescent="0.2">
      <c r="A644" s="22">
        <v>24343</v>
      </c>
      <c r="B644" s="12" t="s">
        <v>566</v>
      </c>
      <c r="C644" s="12" t="s">
        <v>73</v>
      </c>
      <c r="D644" s="12">
        <v>900166251</v>
      </c>
      <c r="E644" s="12" t="s">
        <v>74</v>
      </c>
      <c r="F644" s="12" t="s">
        <v>1314</v>
      </c>
      <c r="G644" s="12" t="s">
        <v>102</v>
      </c>
      <c r="H644" s="12" t="s">
        <v>87</v>
      </c>
      <c r="I644" s="12" t="s">
        <v>1315</v>
      </c>
      <c r="J644" s="12" t="s">
        <v>79</v>
      </c>
      <c r="K644" s="12" t="s">
        <v>313</v>
      </c>
      <c r="L644" s="12" t="s">
        <v>81</v>
      </c>
      <c r="M644" s="12">
        <v>86254655</v>
      </c>
      <c r="N644" s="12">
        <v>92996305</v>
      </c>
      <c r="O644" s="17">
        <v>56014097</v>
      </c>
      <c r="P644" s="17">
        <v>60605392</v>
      </c>
      <c r="Q644" s="17">
        <v>32390913</v>
      </c>
      <c r="R644" s="19">
        <v>12668580</v>
      </c>
      <c r="S644" s="19"/>
      <c r="T644" s="17">
        <f t="shared" si="63"/>
        <v>1.5398740606315584</v>
      </c>
      <c r="U644" s="17">
        <f t="shared" si="60"/>
        <v>0.65169677440410134</v>
      </c>
      <c r="V644" s="17"/>
      <c r="W644" s="17">
        <v>13149205</v>
      </c>
      <c r="X644" s="17">
        <f t="shared" si="61"/>
        <v>0.39111524889712124</v>
      </c>
      <c r="Y644" s="19">
        <f t="shared" si="62"/>
        <v>0.13622670277061008</v>
      </c>
    </row>
    <row r="645" spans="1:25" x14ac:dyDescent="0.2">
      <c r="A645" s="22">
        <v>24383</v>
      </c>
      <c r="B645" s="12" t="s">
        <v>566</v>
      </c>
      <c r="C645" s="12" t="s">
        <v>73</v>
      </c>
      <c r="D645" s="12">
        <v>900168614</v>
      </c>
      <c r="E645" s="12" t="s">
        <v>74</v>
      </c>
      <c r="F645" s="12" t="s">
        <v>1316</v>
      </c>
      <c r="G645" s="12" t="s">
        <v>102</v>
      </c>
      <c r="H645" s="12" t="s">
        <v>77</v>
      </c>
      <c r="I645" s="12" t="s">
        <v>1317</v>
      </c>
      <c r="J645" s="12" t="s">
        <v>85</v>
      </c>
      <c r="K645" s="12" t="s">
        <v>85</v>
      </c>
      <c r="L645" s="12" t="s">
        <v>81</v>
      </c>
      <c r="M645" s="12">
        <v>2244867</v>
      </c>
      <c r="N645" s="12">
        <v>2436362</v>
      </c>
      <c r="O645" s="17">
        <v>1679482</v>
      </c>
      <c r="P645" s="17">
        <v>1679482</v>
      </c>
      <c r="Q645" s="17">
        <v>756880</v>
      </c>
      <c r="R645" s="19">
        <v>-429691</v>
      </c>
      <c r="S645" s="19"/>
      <c r="T645" s="17">
        <f t="shared" si="63"/>
        <v>1.3366424885768351</v>
      </c>
      <c r="U645" s="17">
        <f t="shared" si="60"/>
        <v>0.68934008985528428</v>
      </c>
      <c r="V645" s="17"/>
      <c r="W645" s="17">
        <v>13149206</v>
      </c>
      <c r="X645" s="17">
        <f t="shared" si="61"/>
        <v>-0.56771350808582599</v>
      </c>
      <c r="Y645" s="19">
        <f t="shared" si="62"/>
        <v>-0.17636582740988407</v>
      </c>
    </row>
    <row r="646" spans="1:25" x14ac:dyDescent="0.2">
      <c r="A646" s="22">
        <v>24395</v>
      </c>
      <c r="B646" s="12" t="s">
        <v>566</v>
      </c>
      <c r="C646" s="12" t="s">
        <v>73</v>
      </c>
      <c r="D646" s="12">
        <v>900169174</v>
      </c>
      <c r="E646" s="12" t="s">
        <v>74</v>
      </c>
      <c r="F646" s="12" t="s">
        <v>1318</v>
      </c>
      <c r="G646" s="12" t="s">
        <v>102</v>
      </c>
      <c r="H646" s="12" t="s">
        <v>87</v>
      </c>
      <c r="I646" s="12" t="s">
        <v>1319</v>
      </c>
      <c r="J646" s="12" t="s">
        <v>97</v>
      </c>
      <c r="K646" s="12" t="s">
        <v>359</v>
      </c>
      <c r="L646" s="12" t="s">
        <v>81</v>
      </c>
      <c r="M646" s="12">
        <v>15254171</v>
      </c>
      <c r="N646" s="12">
        <v>15931264</v>
      </c>
      <c r="O646" s="17">
        <v>3755676</v>
      </c>
      <c r="P646" s="17">
        <v>3755676</v>
      </c>
      <c r="Q646" s="17">
        <v>12175588</v>
      </c>
      <c r="R646" s="19">
        <v>6841580</v>
      </c>
      <c r="S646" s="19">
        <v>608066</v>
      </c>
      <c r="T646" s="17">
        <f t="shared" si="63"/>
        <v>4.0616312482759431</v>
      </c>
      <c r="U646" s="17">
        <f t="shared" si="60"/>
        <v>0.23574249977905079</v>
      </c>
      <c r="V646" s="17">
        <f t="shared" si="59"/>
        <v>11.251377317593814</v>
      </c>
      <c r="W646" s="17">
        <v>13149207</v>
      </c>
      <c r="X646" s="17">
        <f t="shared" si="61"/>
        <v>0.56190961783529469</v>
      </c>
      <c r="Y646" s="19">
        <f t="shared" si="62"/>
        <v>0.4294436398769112</v>
      </c>
    </row>
    <row r="647" spans="1:25" x14ac:dyDescent="0.2">
      <c r="A647" s="22">
        <v>24755</v>
      </c>
      <c r="B647" s="12" t="s">
        <v>566</v>
      </c>
      <c r="C647" s="12" t="s">
        <v>73</v>
      </c>
      <c r="D647" s="12">
        <v>900183077</v>
      </c>
      <c r="E647" s="12" t="s">
        <v>74</v>
      </c>
      <c r="F647" s="12" t="s">
        <v>1320</v>
      </c>
      <c r="G647" s="12" t="s">
        <v>76</v>
      </c>
      <c r="H647" s="12" t="s">
        <v>87</v>
      </c>
      <c r="I647" s="12" t="s">
        <v>1321</v>
      </c>
      <c r="J647" s="12" t="s">
        <v>85</v>
      </c>
      <c r="K647" s="12" t="s">
        <v>85</v>
      </c>
      <c r="L647" s="12" t="s">
        <v>81</v>
      </c>
      <c r="M647" s="12">
        <v>13087442</v>
      </c>
      <c r="N647" s="12">
        <v>15528665</v>
      </c>
      <c r="O647" s="17">
        <v>9547680</v>
      </c>
      <c r="P647" s="17">
        <v>11139456</v>
      </c>
      <c r="Q647" s="17">
        <v>4389209</v>
      </c>
      <c r="R647" s="19">
        <v>1591221</v>
      </c>
      <c r="S647" s="19"/>
      <c r="T647" s="17">
        <f t="shared" si="63"/>
        <v>1.3707457727950665</v>
      </c>
      <c r="U647" s="17">
        <f t="shared" si="60"/>
        <v>0.7173479497432651</v>
      </c>
      <c r="V647" s="17"/>
      <c r="W647" s="17">
        <v>13149208</v>
      </c>
      <c r="X647" s="17">
        <f t="shared" si="61"/>
        <v>0.36253024178160576</v>
      </c>
      <c r="Y647" s="19">
        <f t="shared" si="62"/>
        <v>0.10246991611964068</v>
      </c>
    </row>
    <row r="648" spans="1:25" x14ac:dyDescent="0.2">
      <c r="A648" s="22">
        <v>24971</v>
      </c>
      <c r="B648" s="12" t="s">
        <v>566</v>
      </c>
      <c r="C648" s="12" t="s">
        <v>73</v>
      </c>
      <c r="D648" s="12">
        <v>900192512</v>
      </c>
      <c r="E648" s="12" t="s">
        <v>74</v>
      </c>
      <c r="F648" s="12" t="s">
        <v>1322</v>
      </c>
      <c r="G648" s="12" t="s">
        <v>76</v>
      </c>
      <c r="H648" s="12" t="s">
        <v>77</v>
      </c>
      <c r="I648" s="12" t="s">
        <v>1323</v>
      </c>
      <c r="J648" s="12" t="s">
        <v>148</v>
      </c>
      <c r="K648" s="12" t="s">
        <v>149</v>
      </c>
      <c r="L648" s="12" t="s">
        <v>81</v>
      </c>
      <c r="M648" s="12">
        <v>6047730</v>
      </c>
      <c r="N648" s="12">
        <v>8501921</v>
      </c>
      <c r="O648" s="17">
        <v>5121446</v>
      </c>
      <c r="P648" s="17">
        <v>5195508</v>
      </c>
      <c r="Q648" s="17">
        <v>3306413</v>
      </c>
      <c r="R648" s="19">
        <v>886492</v>
      </c>
      <c r="S648" s="19">
        <v>324281</v>
      </c>
      <c r="T648" s="17">
        <f t="shared" si="63"/>
        <v>1.1808637638666892</v>
      </c>
      <c r="U648" s="17">
        <f t="shared" si="60"/>
        <v>0.61109812711738909</v>
      </c>
      <c r="V648" s="17">
        <f t="shared" si="59"/>
        <v>2.7337155121638332</v>
      </c>
      <c r="W648" s="17">
        <v>13149209</v>
      </c>
      <c r="X648" s="17">
        <f t="shared" si="61"/>
        <v>0.26811290664535858</v>
      </c>
      <c r="Y648" s="19">
        <f t="shared" si="62"/>
        <v>0.10426961153838056</v>
      </c>
    </row>
    <row r="649" spans="1:25" x14ac:dyDescent="0.2">
      <c r="A649" s="22">
        <v>25009</v>
      </c>
      <c r="B649" s="12" t="s">
        <v>566</v>
      </c>
      <c r="C649" s="12" t="s">
        <v>73</v>
      </c>
      <c r="D649" s="12">
        <v>900193357</v>
      </c>
      <c r="E649" s="12" t="s">
        <v>74</v>
      </c>
      <c r="F649" s="12" t="s">
        <v>1324</v>
      </c>
      <c r="G649" s="12" t="s">
        <v>76</v>
      </c>
      <c r="H649" s="12" t="s">
        <v>87</v>
      </c>
      <c r="I649" s="12" t="s">
        <v>1325</v>
      </c>
      <c r="J649" s="12" t="s">
        <v>85</v>
      </c>
      <c r="K649" s="12" t="s">
        <v>85</v>
      </c>
      <c r="L649" s="12" t="s">
        <v>81</v>
      </c>
      <c r="M649" s="12">
        <v>2217343</v>
      </c>
      <c r="N649" s="12">
        <v>8268505</v>
      </c>
      <c r="O649" s="17">
        <v>6098053</v>
      </c>
      <c r="P649" s="17">
        <v>8778802</v>
      </c>
      <c r="Q649" s="17">
        <v>-510297</v>
      </c>
      <c r="R649" s="19">
        <v>999117</v>
      </c>
      <c r="S649" s="19">
        <v>2199703</v>
      </c>
      <c r="T649" s="17">
        <f t="shared" si="63"/>
        <v>0.36361491118558659</v>
      </c>
      <c r="U649" s="17">
        <f t="shared" si="60"/>
        <v>1.0617157515173541</v>
      </c>
      <c r="V649" s="17">
        <f t="shared" si="59"/>
        <v>0.45420540863925724</v>
      </c>
      <c r="W649" s="17">
        <v>13149210</v>
      </c>
      <c r="X649" s="17">
        <f t="shared" si="61"/>
        <v>-1.9579127449308933</v>
      </c>
      <c r="Y649" s="19">
        <f t="shared" si="62"/>
        <v>0.12083405645881572</v>
      </c>
    </row>
    <row r="650" spans="1:25" x14ac:dyDescent="0.2">
      <c r="A650" s="22">
        <v>25069</v>
      </c>
      <c r="B650" s="12" t="s">
        <v>566</v>
      </c>
      <c r="C650" s="12" t="s">
        <v>73</v>
      </c>
      <c r="D650" s="12">
        <v>900194982</v>
      </c>
      <c r="E650" s="12" t="s">
        <v>74</v>
      </c>
      <c r="F650" s="12" t="s">
        <v>1326</v>
      </c>
      <c r="G650" s="12" t="s">
        <v>102</v>
      </c>
      <c r="H650" s="12" t="s">
        <v>87</v>
      </c>
      <c r="I650" s="12" t="s">
        <v>1327</v>
      </c>
      <c r="J650" s="12" t="s">
        <v>85</v>
      </c>
      <c r="K650" s="12" t="s">
        <v>85</v>
      </c>
      <c r="L650" s="12" t="s">
        <v>81</v>
      </c>
      <c r="M650" s="12">
        <v>19916384</v>
      </c>
      <c r="N650" s="12">
        <v>20321950</v>
      </c>
      <c r="O650" s="17">
        <v>11272096</v>
      </c>
      <c r="P650" s="17">
        <v>11461902</v>
      </c>
      <c r="Q650" s="17">
        <v>8860048</v>
      </c>
      <c r="R650" s="19">
        <v>3987477</v>
      </c>
      <c r="S650" s="19">
        <v>1253749</v>
      </c>
      <c r="T650" s="17">
        <f t="shared" si="63"/>
        <v>1.7668749449969199</v>
      </c>
      <c r="U650" s="17">
        <f t="shared" si="60"/>
        <v>0.56401585477771576</v>
      </c>
      <c r="V650" s="17">
        <f t="shared" si="59"/>
        <v>3.1804428159065332</v>
      </c>
      <c r="W650" s="17">
        <v>13149211</v>
      </c>
      <c r="X650" s="17">
        <f t="shared" si="61"/>
        <v>0.45005139927007165</v>
      </c>
      <c r="Y650" s="19">
        <f t="shared" si="62"/>
        <v>0.19621527461685517</v>
      </c>
    </row>
    <row r="651" spans="1:25" x14ac:dyDescent="0.2">
      <c r="A651" s="22">
        <v>25085</v>
      </c>
      <c r="B651" s="12" t="s">
        <v>566</v>
      </c>
      <c r="C651" s="12" t="s">
        <v>73</v>
      </c>
      <c r="D651" s="12">
        <v>900195829</v>
      </c>
      <c r="E651" s="12" t="s">
        <v>74</v>
      </c>
      <c r="F651" s="12" t="s">
        <v>1328</v>
      </c>
      <c r="G651" s="12" t="s">
        <v>102</v>
      </c>
      <c r="H651" s="12" t="s">
        <v>87</v>
      </c>
      <c r="I651" s="12" t="s">
        <v>1329</v>
      </c>
      <c r="J651" s="12" t="s">
        <v>851</v>
      </c>
      <c r="K651" s="12" t="s">
        <v>852</v>
      </c>
      <c r="L651" s="12" t="s">
        <v>81</v>
      </c>
      <c r="M651" s="12">
        <v>5080057</v>
      </c>
      <c r="N651" s="12">
        <v>6662798</v>
      </c>
      <c r="O651" s="17">
        <v>1806820</v>
      </c>
      <c r="P651" s="17">
        <v>1806820</v>
      </c>
      <c r="Q651" s="17">
        <v>4855978</v>
      </c>
      <c r="R651" s="19">
        <v>330736</v>
      </c>
      <c r="S651" s="19">
        <v>335017</v>
      </c>
      <c r="T651" s="17">
        <f t="shared" si="63"/>
        <v>2.8116010449297661</v>
      </c>
      <c r="U651" s="17">
        <f t="shared" si="60"/>
        <v>0.2711803659663703</v>
      </c>
      <c r="V651" s="17">
        <f t="shared" si="59"/>
        <v>0.9872215439813502</v>
      </c>
      <c r="W651" s="17">
        <v>13149212</v>
      </c>
      <c r="X651" s="17">
        <f t="shared" si="61"/>
        <v>6.8109040032718435E-2</v>
      </c>
      <c r="Y651" s="19">
        <f t="shared" si="62"/>
        <v>4.9639205631027687E-2</v>
      </c>
    </row>
    <row r="652" spans="1:25" x14ac:dyDescent="0.2">
      <c r="A652" s="22">
        <v>25107</v>
      </c>
      <c r="B652" s="12" t="s">
        <v>566</v>
      </c>
      <c r="C652" s="12" t="s">
        <v>73</v>
      </c>
      <c r="D652" s="12">
        <v>900196693</v>
      </c>
      <c r="E652" s="12" t="s">
        <v>74</v>
      </c>
      <c r="F652" s="12" t="s">
        <v>1330</v>
      </c>
      <c r="G652" s="12" t="s">
        <v>76</v>
      </c>
      <c r="H652" s="12" t="s">
        <v>103</v>
      </c>
      <c r="I652" s="12" t="s">
        <v>1331</v>
      </c>
      <c r="J652" s="12" t="s">
        <v>85</v>
      </c>
      <c r="K652" s="12" t="s">
        <v>85</v>
      </c>
      <c r="L652" s="12" t="s">
        <v>81</v>
      </c>
      <c r="M652" s="12">
        <v>23468387</v>
      </c>
      <c r="N652" s="12">
        <v>28889897</v>
      </c>
      <c r="O652" s="17">
        <v>15796090</v>
      </c>
      <c r="P652" s="17">
        <v>18786626</v>
      </c>
      <c r="Q652" s="17">
        <v>10103271</v>
      </c>
      <c r="R652" s="19">
        <v>77599</v>
      </c>
      <c r="S652" s="19"/>
      <c r="T652" s="17">
        <f t="shared" si="63"/>
        <v>1.4857086152332635</v>
      </c>
      <c r="U652" s="17">
        <f t="shared" si="60"/>
        <v>0.65028359221910692</v>
      </c>
      <c r="V652" s="17"/>
      <c r="W652" s="17">
        <v>13149213</v>
      </c>
      <c r="X652" s="17">
        <f t="shared" si="61"/>
        <v>7.6805818630421773E-3</v>
      </c>
      <c r="Y652" s="19">
        <f t="shared" si="62"/>
        <v>2.6860254988101896E-3</v>
      </c>
    </row>
    <row r="653" spans="1:25" x14ac:dyDescent="0.2">
      <c r="A653" s="22">
        <v>25141</v>
      </c>
      <c r="B653" s="12" t="s">
        <v>566</v>
      </c>
      <c r="C653" s="12" t="s">
        <v>73</v>
      </c>
      <c r="D653" s="12">
        <v>900198134</v>
      </c>
      <c r="E653" s="12" t="s">
        <v>74</v>
      </c>
      <c r="F653" s="12" t="s">
        <v>1332</v>
      </c>
      <c r="G653" s="12" t="s">
        <v>102</v>
      </c>
      <c r="H653" s="12" t="s">
        <v>87</v>
      </c>
      <c r="I653" s="12" t="s">
        <v>1333</v>
      </c>
      <c r="J653" s="12" t="s">
        <v>148</v>
      </c>
      <c r="K653" s="12" t="s">
        <v>149</v>
      </c>
      <c r="L653" s="12" t="s">
        <v>81</v>
      </c>
      <c r="M653" s="12">
        <v>9378194</v>
      </c>
      <c r="N653" s="12">
        <v>9401011</v>
      </c>
      <c r="O653" s="17">
        <v>1615976</v>
      </c>
      <c r="P653" s="17">
        <v>1615976</v>
      </c>
      <c r="Q653" s="17">
        <v>7785035</v>
      </c>
      <c r="R653" s="19">
        <v>2749342</v>
      </c>
      <c r="S653" s="19">
        <v>107608</v>
      </c>
      <c r="T653" s="17">
        <f t="shared" si="63"/>
        <v>5.8034240607533771</v>
      </c>
      <c r="U653" s="17">
        <f t="shared" si="60"/>
        <v>0.17189385269307736</v>
      </c>
      <c r="V653" s="17">
        <f t="shared" si="59"/>
        <v>25.549605977250764</v>
      </c>
      <c r="W653" s="17">
        <v>13149214</v>
      </c>
      <c r="X653" s="17">
        <f t="shared" si="61"/>
        <v>0.3531573075779364</v>
      </c>
      <c r="Y653" s="19">
        <f t="shared" si="62"/>
        <v>0.29245173737165076</v>
      </c>
    </row>
    <row r="654" spans="1:25" x14ac:dyDescent="0.2">
      <c r="A654" s="22">
        <v>25145</v>
      </c>
      <c r="B654" s="12" t="s">
        <v>566</v>
      </c>
      <c r="C654" s="12" t="s">
        <v>73</v>
      </c>
      <c r="D654" s="12">
        <v>900198381</v>
      </c>
      <c r="E654" s="12" t="s">
        <v>74</v>
      </c>
      <c r="F654" s="12" t="s">
        <v>1334</v>
      </c>
      <c r="G654" s="12" t="s">
        <v>76</v>
      </c>
      <c r="H654" s="12" t="s">
        <v>87</v>
      </c>
      <c r="I654" s="12" t="s">
        <v>1335</v>
      </c>
      <c r="J654" s="12" t="s">
        <v>85</v>
      </c>
      <c r="K654" s="12" t="s">
        <v>85</v>
      </c>
      <c r="L654" s="12" t="s">
        <v>81</v>
      </c>
      <c r="M654" s="12">
        <v>2511599</v>
      </c>
      <c r="N654" s="12">
        <v>3498827</v>
      </c>
      <c r="O654" s="17">
        <v>1189653</v>
      </c>
      <c r="P654" s="17">
        <v>1189653</v>
      </c>
      <c r="Q654" s="17">
        <v>2309174</v>
      </c>
      <c r="R654" s="19">
        <v>1543629</v>
      </c>
      <c r="S654" s="19"/>
      <c r="T654" s="17">
        <f t="shared" si="63"/>
        <v>2.1112030146605774</v>
      </c>
      <c r="U654" s="17">
        <f t="shared" si="60"/>
        <v>0.34001481067797867</v>
      </c>
      <c r="V654" s="17"/>
      <c r="W654" s="17">
        <v>13149215</v>
      </c>
      <c r="X654" s="17">
        <f t="shared" si="61"/>
        <v>0.66847669339772575</v>
      </c>
      <c r="Y654" s="19">
        <f t="shared" si="62"/>
        <v>0.44118471704945689</v>
      </c>
    </row>
    <row r="655" spans="1:25" x14ac:dyDescent="0.2">
      <c r="A655" s="22">
        <v>25271</v>
      </c>
      <c r="B655" s="12" t="s">
        <v>566</v>
      </c>
      <c r="C655" s="12" t="s">
        <v>73</v>
      </c>
      <c r="D655" s="12">
        <v>900203293</v>
      </c>
      <c r="E655" s="12" t="s">
        <v>74</v>
      </c>
      <c r="F655" s="12" t="s">
        <v>1336</v>
      </c>
      <c r="G655" s="12" t="s">
        <v>102</v>
      </c>
      <c r="H655" s="12" t="s">
        <v>87</v>
      </c>
      <c r="I655" s="12" t="s">
        <v>1337</v>
      </c>
      <c r="J655" s="12" t="s">
        <v>148</v>
      </c>
      <c r="K655" s="12" t="s">
        <v>149</v>
      </c>
      <c r="L655" s="12" t="s">
        <v>81</v>
      </c>
      <c r="M655" s="12">
        <v>41116417</v>
      </c>
      <c r="N655" s="12">
        <v>41538961</v>
      </c>
      <c r="O655" s="17">
        <v>7390376</v>
      </c>
      <c r="P655" s="17">
        <v>7440959</v>
      </c>
      <c r="Q655" s="17">
        <v>34098002</v>
      </c>
      <c r="R655" s="19">
        <v>5949412</v>
      </c>
      <c r="S655" s="19">
        <v>834385</v>
      </c>
      <c r="T655" s="17">
        <f t="shared" si="63"/>
        <v>5.5635081354453417</v>
      </c>
      <c r="U655" s="17">
        <f t="shared" si="60"/>
        <v>0.17913204425117904</v>
      </c>
      <c r="V655" s="17">
        <f t="shared" si="59"/>
        <v>7.130295966490289</v>
      </c>
      <c r="W655" s="17">
        <v>13149216</v>
      </c>
      <c r="X655" s="17">
        <f t="shared" si="61"/>
        <v>0.17447978330225919</v>
      </c>
      <c r="Y655" s="19">
        <f t="shared" si="62"/>
        <v>0.14322486303882276</v>
      </c>
    </row>
    <row r="656" spans="1:25" x14ac:dyDescent="0.2">
      <c r="A656" s="22">
        <v>25429</v>
      </c>
      <c r="B656" s="12" t="s">
        <v>566</v>
      </c>
      <c r="C656" s="12" t="s">
        <v>73</v>
      </c>
      <c r="D656" s="12">
        <v>900209646</v>
      </c>
      <c r="E656" s="12" t="s">
        <v>74</v>
      </c>
      <c r="F656" s="12" t="s">
        <v>1338</v>
      </c>
      <c r="G656" s="12" t="s">
        <v>102</v>
      </c>
      <c r="H656" s="12" t="s">
        <v>103</v>
      </c>
      <c r="I656" s="12" t="s">
        <v>1339</v>
      </c>
      <c r="J656" s="12" t="s">
        <v>97</v>
      </c>
      <c r="K656" s="12" t="s">
        <v>191</v>
      </c>
      <c r="L656" s="12" t="s">
        <v>81</v>
      </c>
      <c r="M656" s="12">
        <v>3433560</v>
      </c>
      <c r="N656" s="12">
        <v>3521336</v>
      </c>
      <c r="O656" s="17">
        <v>993907</v>
      </c>
      <c r="P656" s="17">
        <v>993907</v>
      </c>
      <c r="Q656" s="17">
        <v>2527429</v>
      </c>
      <c r="R656" s="19">
        <v>124268</v>
      </c>
      <c r="S656" s="19">
        <v>282005</v>
      </c>
      <c r="T656" s="17">
        <f t="shared" si="63"/>
        <v>3.454608932224041</v>
      </c>
      <c r="U656" s="17">
        <f t="shared" si="60"/>
        <v>0.28225281540869718</v>
      </c>
      <c r="V656" s="17">
        <f t="shared" si="59"/>
        <v>0.44065885356642615</v>
      </c>
      <c r="W656" s="17">
        <v>13149217</v>
      </c>
      <c r="X656" s="17">
        <f t="shared" si="61"/>
        <v>4.9167751102009195E-2</v>
      </c>
      <c r="Y656" s="19">
        <f t="shared" si="62"/>
        <v>3.5290014926153031E-2</v>
      </c>
    </row>
    <row r="657" spans="1:25" x14ac:dyDescent="0.2">
      <c r="A657" s="22">
        <v>25715</v>
      </c>
      <c r="B657" s="12" t="s">
        <v>566</v>
      </c>
      <c r="C657" s="12" t="s">
        <v>73</v>
      </c>
      <c r="D657" s="12">
        <v>900222640</v>
      </c>
      <c r="E657" s="12" t="s">
        <v>74</v>
      </c>
      <c r="F657" s="12" t="s">
        <v>1340</v>
      </c>
      <c r="G657" s="12" t="s">
        <v>76</v>
      </c>
      <c r="H657" s="12" t="s">
        <v>87</v>
      </c>
      <c r="I657" s="12" t="s">
        <v>1341</v>
      </c>
      <c r="J657" s="12" t="s">
        <v>85</v>
      </c>
      <c r="K657" s="12" t="s">
        <v>85</v>
      </c>
      <c r="L657" s="12" t="s">
        <v>81</v>
      </c>
      <c r="M657" s="12">
        <v>9765699</v>
      </c>
      <c r="N657" s="12">
        <v>12644566</v>
      </c>
      <c r="O657" s="17">
        <v>6662284</v>
      </c>
      <c r="P657" s="17">
        <v>6988825</v>
      </c>
      <c r="Q657" s="17">
        <v>5655741</v>
      </c>
      <c r="R657" s="19">
        <v>2756147</v>
      </c>
      <c r="S657" s="19">
        <v>555712</v>
      </c>
      <c r="T657" s="17">
        <f t="shared" si="63"/>
        <v>1.4658184790681394</v>
      </c>
      <c r="U657" s="17">
        <f t="shared" si="60"/>
        <v>0.5527137111704743</v>
      </c>
      <c r="V657" s="17">
        <f t="shared" si="59"/>
        <v>4.959667957503167</v>
      </c>
      <c r="W657" s="17">
        <v>13149218</v>
      </c>
      <c r="X657" s="17">
        <f t="shared" si="61"/>
        <v>0.48731846101156329</v>
      </c>
      <c r="Y657" s="19">
        <f t="shared" si="62"/>
        <v>0.21797086590397804</v>
      </c>
    </row>
    <row r="658" spans="1:25" x14ac:dyDescent="0.2">
      <c r="A658" s="22">
        <v>25775</v>
      </c>
      <c r="B658" s="12" t="s">
        <v>566</v>
      </c>
      <c r="C658" s="12" t="s">
        <v>73</v>
      </c>
      <c r="D658" s="12">
        <v>900225640</v>
      </c>
      <c r="E658" s="12" t="s">
        <v>74</v>
      </c>
      <c r="F658" s="12" t="s">
        <v>1342</v>
      </c>
      <c r="G658" s="12" t="s">
        <v>102</v>
      </c>
      <c r="H658" s="12" t="s">
        <v>87</v>
      </c>
      <c r="I658" s="12" t="s">
        <v>1343</v>
      </c>
      <c r="J658" s="12" t="s">
        <v>85</v>
      </c>
      <c r="K658" s="12" t="s">
        <v>85</v>
      </c>
      <c r="L658" s="12" t="s">
        <v>81</v>
      </c>
      <c r="M658" s="12">
        <v>5793908</v>
      </c>
      <c r="N658" s="12">
        <v>7930560</v>
      </c>
      <c r="O658" s="17">
        <v>1468063</v>
      </c>
      <c r="P658" s="17">
        <v>3874854</v>
      </c>
      <c r="Q658" s="17">
        <v>4055706</v>
      </c>
      <c r="R658" s="19">
        <v>721127</v>
      </c>
      <c r="S658" s="19"/>
      <c r="T658" s="17">
        <f t="shared" si="63"/>
        <v>3.9466344427997981</v>
      </c>
      <c r="U658" s="17">
        <f t="shared" si="60"/>
        <v>0.48859777871928339</v>
      </c>
      <c r="V658" s="17"/>
      <c r="W658" s="17">
        <v>13149219</v>
      </c>
      <c r="X658" s="17">
        <f t="shared" si="61"/>
        <v>0.1778055411314331</v>
      </c>
      <c r="Y658" s="19">
        <f t="shared" si="62"/>
        <v>9.0930148690634705E-2</v>
      </c>
    </row>
    <row r="659" spans="1:25" x14ac:dyDescent="0.2">
      <c r="A659" s="22">
        <v>25841</v>
      </c>
      <c r="B659" s="12" t="s">
        <v>566</v>
      </c>
      <c r="C659" s="12" t="s">
        <v>73</v>
      </c>
      <c r="D659" s="12">
        <v>900227871</v>
      </c>
      <c r="E659" s="12" t="s">
        <v>74</v>
      </c>
      <c r="F659" s="12" t="s">
        <v>1344</v>
      </c>
      <c r="G659" s="12" t="s">
        <v>102</v>
      </c>
      <c r="H659" s="12" t="s">
        <v>103</v>
      </c>
      <c r="I659" s="12" t="s">
        <v>1345</v>
      </c>
      <c r="J659" s="12" t="s">
        <v>85</v>
      </c>
      <c r="K659" s="12" t="s">
        <v>85</v>
      </c>
      <c r="L659" s="12" t="s">
        <v>81</v>
      </c>
      <c r="M659" s="12">
        <v>14530609</v>
      </c>
      <c r="N659" s="12">
        <v>33091251</v>
      </c>
      <c r="O659" s="17">
        <v>4377785</v>
      </c>
      <c r="P659" s="17">
        <v>27275185</v>
      </c>
      <c r="Q659" s="17">
        <v>5816066</v>
      </c>
      <c r="R659" s="19">
        <v>2172519</v>
      </c>
      <c r="S659" s="19">
        <v>198073</v>
      </c>
      <c r="T659" s="17">
        <f t="shared" si="63"/>
        <v>3.3191691688833509</v>
      </c>
      <c r="U659" s="17">
        <f t="shared" si="60"/>
        <v>0.82424157974565548</v>
      </c>
      <c r="V659" s="17">
        <f t="shared" si="59"/>
        <v>10.968274323103099</v>
      </c>
      <c r="W659" s="17">
        <v>13149220</v>
      </c>
      <c r="X659" s="17">
        <f t="shared" si="61"/>
        <v>0.37353754238689862</v>
      </c>
      <c r="Y659" s="19">
        <f t="shared" si="62"/>
        <v>6.5652368355611584E-2</v>
      </c>
    </row>
    <row r="660" spans="1:25" x14ac:dyDescent="0.2">
      <c r="A660" s="22">
        <v>25863</v>
      </c>
      <c r="B660" s="12" t="s">
        <v>566</v>
      </c>
      <c r="C660" s="12" t="s">
        <v>73</v>
      </c>
      <c r="D660" s="12">
        <v>900228842</v>
      </c>
      <c r="E660" s="12" t="s">
        <v>74</v>
      </c>
      <c r="F660" s="12" t="s">
        <v>1346</v>
      </c>
      <c r="G660" s="12" t="s">
        <v>102</v>
      </c>
      <c r="H660" s="12" t="s">
        <v>87</v>
      </c>
      <c r="I660" s="12" t="s">
        <v>1347</v>
      </c>
      <c r="J660" s="12" t="s">
        <v>89</v>
      </c>
      <c r="K660" s="12" t="s">
        <v>116</v>
      </c>
      <c r="L660" s="12" t="s">
        <v>81</v>
      </c>
      <c r="M660" s="12">
        <v>24447851</v>
      </c>
      <c r="N660" s="12">
        <v>29250943</v>
      </c>
      <c r="O660" s="17">
        <v>16818137</v>
      </c>
      <c r="P660" s="17">
        <v>20205838</v>
      </c>
      <c r="Q660" s="17">
        <v>9045105</v>
      </c>
      <c r="R660" s="19">
        <v>4499629</v>
      </c>
      <c r="S660" s="19">
        <v>1460803</v>
      </c>
      <c r="T660" s="17">
        <f t="shared" si="63"/>
        <v>1.453659879212543</v>
      </c>
      <c r="U660" s="17">
        <f t="shared" si="60"/>
        <v>0.6907756102085324</v>
      </c>
      <c r="V660" s="17">
        <f t="shared" si="59"/>
        <v>3.0802435372873687</v>
      </c>
      <c r="W660" s="17">
        <v>13149221</v>
      </c>
      <c r="X660" s="17">
        <f t="shared" si="61"/>
        <v>0.49746564578299535</v>
      </c>
      <c r="Y660" s="19">
        <f t="shared" si="62"/>
        <v>0.15382851075946508</v>
      </c>
    </row>
    <row r="661" spans="1:25" x14ac:dyDescent="0.2">
      <c r="A661" s="22">
        <v>25931</v>
      </c>
      <c r="B661" s="12" t="s">
        <v>566</v>
      </c>
      <c r="C661" s="12" t="s">
        <v>73</v>
      </c>
      <c r="D661" s="12">
        <v>900231137</v>
      </c>
      <c r="E661" s="12" t="s">
        <v>74</v>
      </c>
      <c r="F661" s="12" t="s">
        <v>1348</v>
      </c>
      <c r="G661" s="12" t="s">
        <v>102</v>
      </c>
      <c r="H661" s="12" t="s">
        <v>103</v>
      </c>
      <c r="I661" s="12" t="s">
        <v>1349</v>
      </c>
      <c r="J661" s="12" t="s">
        <v>89</v>
      </c>
      <c r="K661" s="12" t="s">
        <v>272</v>
      </c>
      <c r="L661" s="12" t="s">
        <v>81</v>
      </c>
      <c r="M661" s="12">
        <v>15202627</v>
      </c>
      <c r="N661" s="12">
        <v>15447277</v>
      </c>
      <c r="O661" s="17">
        <v>9316124</v>
      </c>
      <c r="P661" s="17">
        <v>9439634</v>
      </c>
      <c r="Q661" s="17">
        <v>6007643</v>
      </c>
      <c r="R661" s="19">
        <v>1939836</v>
      </c>
      <c r="S661" s="19">
        <v>658877</v>
      </c>
      <c r="T661" s="17">
        <f t="shared" si="63"/>
        <v>1.6318618129170457</v>
      </c>
      <c r="U661" s="17">
        <f t="shared" si="60"/>
        <v>0.61108724858109298</v>
      </c>
      <c r="V661" s="17">
        <f t="shared" si="59"/>
        <v>2.9441549788503774</v>
      </c>
      <c r="W661" s="17">
        <v>13149222</v>
      </c>
      <c r="X661" s="17">
        <f t="shared" si="61"/>
        <v>0.32289468598583504</v>
      </c>
      <c r="Y661" s="19">
        <f t="shared" si="62"/>
        <v>0.12557786074529512</v>
      </c>
    </row>
    <row r="662" spans="1:25" x14ac:dyDescent="0.2">
      <c r="A662" s="22">
        <v>26023</v>
      </c>
      <c r="B662" s="12" t="s">
        <v>566</v>
      </c>
      <c r="C662" s="12" t="s">
        <v>73</v>
      </c>
      <c r="D662" s="12">
        <v>900235110</v>
      </c>
      <c r="E662" s="12" t="s">
        <v>74</v>
      </c>
      <c r="F662" s="12" t="s">
        <v>1350</v>
      </c>
      <c r="G662" s="12" t="s">
        <v>76</v>
      </c>
      <c r="H662" s="12" t="s">
        <v>87</v>
      </c>
      <c r="I662" s="12" t="s">
        <v>1351</v>
      </c>
      <c r="J662" s="12" t="s">
        <v>79</v>
      </c>
      <c r="K662" s="12" t="s">
        <v>137</v>
      </c>
      <c r="L662" s="12" t="s">
        <v>81</v>
      </c>
      <c r="M662" s="12">
        <v>22767555</v>
      </c>
      <c r="N662" s="12">
        <v>56978985</v>
      </c>
      <c r="O662" s="17">
        <v>16793521</v>
      </c>
      <c r="P662" s="17">
        <v>22692108</v>
      </c>
      <c r="Q662" s="17">
        <v>34286877</v>
      </c>
      <c r="R662" s="19">
        <v>3598441</v>
      </c>
      <c r="S662" s="19">
        <v>590729</v>
      </c>
      <c r="T662" s="17">
        <f t="shared" si="63"/>
        <v>1.3557344525903769</v>
      </c>
      <c r="U662" s="17">
        <f t="shared" si="60"/>
        <v>0.39825398785183697</v>
      </c>
      <c r="V662" s="17">
        <f t="shared" si="59"/>
        <v>6.0915258942763941</v>
      </c>
      <c r="W662" s="17">
        <v>13149223</v>
      </c>
      <c r="X662" s="17">
        <f t="shared" si="61"/>
        <v>0.10495097001689598</v>
      </c>
      <c r="Y662" s="19">
        <f t="shared" si="62"/>
        <v>6.3153827678748581E-2</v>
      </c>
    </row>
    <row r="663" spans="1:25" x14ac:dyDescent="0.2">
      <c r="A663" s="22">
        <v>26107</v>
      </c>
      <c r="B663" s="12" t="s">
        <v>566</v>
      </c>
      <c r="C663" s="12" t="s">
        <v>73</v>
      </c>
      <c r="D663" s="12">
        <v>900238649</v>
      </c>
      <c r="E663" s="12" t="s">
        <v>74</v>
      </c>
      <c r="F663" s="12" t="s">
        <v>1352</v>
      </c>
      <c r="G663" s="12" t="s">
        <v>76</v>
      </c>
      <c r="H663" s="12" t="s">
        <v>87</v>
      </c>
      <c r="I663" s="12" t="s">
        <v>1353</v>
      </c>
      <c r="J663" s="12" t="s">
        <v>362</v>
      </c>
      <c r="K663" s="12" t="s">
        <v>1073</v>
      </c>
      <c r="L663" s="12" t="s">
        <v>81</v>
      </c>
      <c r="M663" s="12">
        <v>3358442</v>
      </c>
      <c r="N663" s="12">
        <v>3448742</v>
      </c>
      <c r="O663" s="17">
        <v>2750533</v>
      </c>
      <c r="P663" s="17">
        <v>2750533</v>
      </c>
      <c r="Q663" s="17">
        <v>698209</v>
      </c>
      <c r="R663" s="19">
        <v>-62398</v>
      </c>
      <c r="S663" s="19">
        <v>84300</v>
      </c>
      <c r="T663" s="17">
        <f t="shared" si="63"/>
        <v>1.2210149814599571</v>
      </c>
      <c r="U663" s="17">
        <f t="shared" si="60"/>
        <v>0.79754675762930372</v>
      </c>
      <c r="V663" s="17">
        <f t="shared" si="59"/>
        <v>-0.74018979833926457</v>
      </c>
      <c r="W663" s="17">
        <v>13149224</v>
      </c>
      <c r="X663" s="17">
        <f t="shared" si="61"/>
        <v>-8.9368656090081905E-2</v>
      </c>
      <c r="Y663" s="19">
        <f t="shared" si="62"/>
        <v>-1.809297419174876E-2</v>
      </c>
    </row>
    <row r="664" spans="1:25" x14ac:dyDescent="0.2">
      <c r="A664" s="22">
        <v>26113</v>
      </c>
      <c r="B664" s="12" t="s">
        <v>566</v>
      </c>
      <c r="C664" s="12" t="s">
        <v>73</v>
      </c>
      <c r="D664" s="12">
        <v>900238791</v>
      </c>
      <c r="E664" s="12" t="s">
        <v>74</v>
      </c>
      <c r="F664" s="12" t="s">
        <v>1354</v>
      </c>
      <c r="G664" s="12" t="s">
        <v>102</v>
      </c>
      <c r="H664" s="12" t="s">
        <v>87</v>
      </c>
      <c r="I664" s="12" t="s">
        <v>1355</v>
      </c>
      <c r="J664" s="12" t="s">
        <v>851</v>
      </c>
      <c r="K664" s="12" t="s">
        <v>852</v>
      </c>
      <c r="L664" s="12" t="s">
        <v>81</v>
      </c>
      <c r="M664" s="12">
        <v>4469219</v>
      </c>
      <c r="N664" s="12">
        <v>4485757</v>
      </c>
      <c r="O664" s="17">
        <v>1118024</v>
      </c>
      <c r="P664" s="17">
        <v>1918995</v>
      </c>
      <c r="Q664" s="17">
        <v>2566762</v>
      </c>
      <c r="R664" s="19">
        <v>854049</v>
      </c>
      <c r="S664" s="19">
        <v>108755</v>
      </c>
      <c r="T664" s="17">
        <f t="shared" si="63"/>
        <v>3.9974267099811809</v>
      </c>
      <c r="U664" s="17">
        <f t="shared" si="60"/>
        <v>0.42779735950921999</v>
      </c>
      <c r="V664" s="17">
        <f t="shared" si="59"/>
        <v>7.8529630821571423</v>
      </c>
      <c r="W664" s="17">
        <v>13149225</v>
      </c>
      <c r="X664" s="17">
        <f t="shared" si="61"/>
        <v>0.33273400494475142</v>
      </c>
      <c r="Y664" s="19">
        <f t="shared" si="62"/>
        <v>0.19039127621045901</v>
      </c>
    </row>
    <row r="665" spans="1:25" x14ac:dyDescent="0.2">
      <c r="A665" s="22">
        <v>26131</v>
      </c>
      <c r="B665" s="12" t="s">
        <v>566</v>
      </c>
      <c r="C665" s="12" t="s">
        <v>73</v>
      </c>
      <c r="D665" s="12">
        <v>900239671</v>
      </c>
      <c r="E665" s="12" t="s">
        <v>74</v>
      </c>
      <c r="F665" s="12" t="s">
        <v>1356</v>
      </c>
      <c r="G665" s="12" t="s">
        <v>92</v>
      </c>
      <c r="H665" s="12" t="s">
        <v>77</v>
      </c>
      <c r="I665" s="12" t="s">
        <v>1357</v>
      </c>
      <c r="J665" s="12" t="s">
        <v>97</v>
      </c>
      <c r="K665" s="12" t="s">
        <v>191</v>
      </c>
      <c r="L665" s="12" t="s">
        <v>81</v>
      </c>
      <c r="M665" s="12">
        <v>16862977</v>
      </c>
      <c r="N665" s="12">
        <v>76702817</v>
      </c>
      <c r="O665" s="17">
        <v>8965430</v>
      </c>
      <c r="P665" s="17">
        <v>45607641</v>
      </c>
      <c r="Q665" s="17">
        <v>31095176</v>
      </c>
      <c r="R665" s="19">
        <v>6690507</v>
      </c>
      <c r="S665" s="19">
        <v>2710068</v>
      </c>
      <c r="T665" s="17">
        <f t="shared" si="63"/>
        <v>1.8808888140334596</v>
      </c>
      <c r="U665" s="17">
        <f t="shared" si="60"/>
        <v>0.59460190360414011</v>
      </c>
      <c r="V665" s="17">
        <f t="shared" si="59"/>
        <v>2.468759824476729</v>
      </c>
      <c r="W665" s="17">
        <v>13149226</v>
      </c>
      <c r="X665" s="17">
        <f t="shared" si="61"/>
        <v>0.21516221680173156</v>
      </c>
      <c r="Y665" s="19">
        <f t="shared" si="62"/>
        <v>8.7226353107735272E-2</v>
      </c>
    </row>
    <row r="666" spans="1:25" x14ac:dyDescent="0.2">
      <c r="A666" s="22">
        <v>26141</v>
      </c>
      <c r="B666" s="12" t="s">
        <v>566</v>
      </c>
      <c r="C666" s="12" t="s">
        <v>73</v>
      </c>
      <c r="D666" s="12">
        <v>900240177</v>
      </c>
      <c r="E666" s="12" t="s">
        <v>74</v>
      </c>
      <c r="F666" s="12" t="s">
        <v>1358</v>
      </c>
      <c r="G666" s="12" t="s">
        <v>102</v>
      </c>
      <c r="H666" s="12" t="s">
        <v>87</v>
      </c>
      <c r="I666" s="12" t="s">
        <v>1359</v>
      </c>
      <c r="J666" s="12" t="s">
        <v>148</v>
      </c>
      <c r="K666" s="12" t="s">
        <v>149</v>
      </c>
      <c r="L666" s="12" t="s">
        <v>81</v>
      </c>
      <c r="M666" s="12">
        <v>37328899</v>
      </c>
      <c r="N666" s="12">
        <v>55493763</v>
      </c>
      <c r="O666" s="17">
        <v>27986352</v>
      </c>
      <c r="P666" s="17">
        <v>42241867</v>
      </c>
      <c r="Q666" s="17">
        <v>13251896</v>
      </c>
      <c r="R666" s="19">
        <v>8581679</v>
      </c>
      <c r="S666" s="19">
        <v>3676947</v>
      </c>
      <c r="T666" s="17">
        <f t="shared" si="63"/>
        <v>1.3338251087530093</v>
      </c>
      <c r="U666" s="17">
        <f t="shared" si="60"/>
        <v>0.76120026317191714</v>
      </c>
      <c r="V666" s="17">
        <f t="shared" si="59"/>
        <v>2.333914250055821</v>
      </c>
      <c r="W666" s="17">
        <v>13149227</v>
      </c>
      <c r="X666" s="17">
        <f t="shared" si="61"/>
        <v>0.64758122158519804</v>
      </c>
      <c r="Y666" s="19">
        <f t="shared" si="62"/>
        <v>0.1546422252893537</v>
      </c>
    </row>
    <row r="667" spans="1:25" x14ac:dyDescent="0.2">
      <c r="A667" s="22">
        <v>26395</v>
      </c>
      <c r="B667" s="12" t="s">
        <v>566</v>
      </c>
      <c r="C667" s="12" t="s">
        <v>73</v>
      </c>
      <c r="D667" s="12">
        <v>900252067</v>
      </c>
      <c r="E667" s="12" t="s">
        <v>74</v>
      </c>
      <c r="F667" s="12" t="s">
        <v>1360</v>
      </c>
      <c r="G667" s="12" t="s">
        <v>102</v>
      </c>
      <c r="H667" s="12" t="s">
        <v>157</v>
      </c>
      <c r="I667" s="12" t="s">
        <v>1361</v>
      </c>
      <c r="J667" s="12" t="s">
        <v>85</v>
      </c>
      <c r="K667" s="12" t="s">
        <v>85</v>
      </c>
      <c r="L667" s="12" t="s">
        <v>81</v>
      </c>
      <c r="M667" s="12">
        <v>20764906</v>
      </c>
      <c r="N667" s="12">
        <v>20965906</v>
      </c>
      <c r="O667" s="17">
        <v>13576238</v>
      </c>
      <c r="P667" s="17">
        <v>13576238</v>
      </c>
      <c r="Q667" s="17">
        <v>7389668</v>
      </c>
      <c r="R667" s="19">
        <v>-4149318</v>
      </c>
      <c r="S667" s="19">
        <v>11529</v>
      </c>
      <c r="T667" s="17">
        <f t="shared" si="63"/>
        <v>1.5295036813585619</v>
      </c>
      <c r="U667" s="17">
        <f t="shared" si="60"/>
        <v>0.64753881849894779</v>
      </c>
      <c r="V667" s="17">
        <f t="shared" si="59"/>
        <v>-359.90268019776215</v>
      </c>
      <c r="W667" s="17">
        <v>13149228</v>
      </c>
      <c r="X667" s="17">
        <f t="shared" si="61"/>
        <v>-0.56150262772292336</v>
      </c>
      <c r="Y667" s="19">
        <f t="shared" si="62"/>
        <v>-0.19790787958316708</v>
      </c>
    </row>
    <row r="668" spans="1:25" x14ac:dyDescent="0.2">
      <c r="A668" s="22">
        <v>26481</v>
      </c>
      <c r="B668" s="12" t="s">
        <v>566</v>
      </c>
      <c r="C668" s="12" t="s">
        <v>73</v>
      </c>
      <c r="D668" s="12">
        <v>900255743</v>
      </c>
      <c r="E668" s="12" t="s">
        <v>74</v>
      </c>
      <c r="F668" s="12" t="s">
        <v>1362</v>
      </c>
      <c r="G668" s="12" t="s">
        <v>76</v>
      </c>
      <c r="H668" s="12" t="s">
        <v>87</v>
      </c>
      <c r="I668" s="12" t="s">
        <v>1363</v>
      </c>
      <c r="J668" s="12" t="s">
        <v>85</v>
      </c>
      <c r="K668" s="12" t="s">
        <v>85</v>
      </c>
      <c r="L668" s="12" t="s">
        <v>81</v>
      </c>
      <c r="M668" s="12">
        <v>4540306</v>
      </c>
      <c r="N668" s="12">
        <v>4736207</v>
      </c>
      <c r="O668" s="17">
        <v>2328369</v>
      </c>
      <c r="P668" s="17">
        <v>2328369</v>
      </c>
      <c r="Q668" s="17">
        <v>2407838</v>
      </c>
      <c r="R668" s="19">
        <v>957174</v>
      </c>
      <c r="S668" s="19">
        <v>439241</v>
      </c>
      <c r="T668" s="17">
        <f t="shared" si="63"/>
        <v>1.9499941804756893</v>
      </c>
      <c r="U668" s="17">
        <f t="shared" si="60"/>
        <v>0.49161048070745217</v>
      </c>
      <c r="V668" s="17">
        <f t="shared" si="59"/>
        <v>2.1791544960511429</v>
      </c>
      <c r="W668" s="17">
        <v>13149229</v>
      </c>
      <c r="X668" s="17">
        <f t="shared" si="61"/>
        <v>0.39752425204685699</v>
      </c>
      <c r="Y668" s="19">
        <f t="shared" si="62"/>
        <v>0.20209716340523123</v>
      </c>
    </row>
    <row r="669" spans="1:25" x14ac:dyDescent="0.2">
      <c r="A669" s="22">
        <v>26691</v>
      </c>
      <c r="B669" s="12" t="s">
        <v>566</v>
      </c>
      <c r="C669" s="12" t="s">
        <v>73</v>
      </c>
      <c r="D669" s="12">
        <v>900262768</v>
      </c>
      <c r="E669" s="12" t="s">
        <v>74</v>
      </c>
      <c r="F669" s="12" t="s">
        <v>1364</v>
      </c>
      <c r="G669" s="12" t="s">
        <v>76</v>
      </c>
      <c r="H669" s="12" t="s">
        <v>87</v>
      </c>
      <c r="I669" s="12" t="s">
        <v>1365</v>
      </c>
      <c r="J669" s="12" t="s">
        <v>85</v>
      </c>
      <c r="K669" s="12" t="s">
        <v>85</v>
      </c>
      <c r="L669" s="12" t="s">
        <v>81</v>
      </c>
      <c r="M669" s="12">
        <v>2350803</v>
      </c>
      <c r="N669" s="12">
        <v>2665426</v>
      </c>
      <c r="O669" s="17">
        <v>225768</v>
      </c>
      <c r="P669" s="17">
        <v>312830</v>
      </c>
      <c r="Q669" s="17">
        <v>2352596</v>
      </c>
      <c r="R669" s="19">
        <v>-58017</v>
      </c>
      <c r="S669" s="19">
        <v>0</v>
      </c>
      <c r="T669" s="17">
        <f t="shared" si="63"/>
        <v>10.412472095248219</v>
      </c>
      <c r="U669" s="17">
        <f t="shared" si="60"/>
        <v>0.11736585446378928</v>
      </c>
      <c r="V669" s="17"/>
      <c r="W669" s="17">
        <v>13149230</v>
      </c>
      <c r="X669" s="17">
        <f t="shared" si="61"/>
        <v>-2.4660842745630785E-2</v>
      </c>
      <c r="Y669" s="19">
        <f t="shared" si="62"/>
        <v>-2.1766501864992689E-2</v>
      </c>
    </row>
    <row r="670" spans="1:25" x14ac:dyDescent="0.2">
      <c r="A670" s="22">
        <v>26703</v>
      </c>
      <c r="B670" s="12" t="s">
        <v>566</v>
      </c>
      <c r="C670" s="12" t="s">
        <v>73</v>
      </c>
      <c r="D670" s="12">
        <v>900263240</v>
      </c>
      <c r="E670" s="12" t="s">
        <v>74</v>
      </c>
      <c r="F670" s="12" t="s">
        <v>1366</v>
      </c>
      <c r="G670" s="12" t="s">
        <v>76</v>
      </c>
      <c r="H670" s="12" t="s">
        <v>87</v>
      </c>
      <c r="I670" s="12" t="s">
        <v>1367</v>
      </c>
      <c r="J670" s="12" t="s">
        <v>97</v>
      </c>
      <c r="K670" s="12" t="s">
        <v>208</v>
      </c>
      <c r="L670" s="12" t="s">
        <v>81</v>
      </c>
      <c r="M670" s="12">
        <v>9605653</v>
      </c>
      <c r="N670" s="12">
        <v>11256695</v>
      </c>
      <c r="O670" s="17">
        <v>6019583</v>
      </c>
      <c r="P670" s="17">
        <v>6019583</v>
      </c>
      <c r="Q670" s="17">
        <v>5237112</v>
      </c>
      <c r="R670" s="19">
        <v>1895756</v>
      </c>
      <c r="S670" s="19">
        <v>381054</v>
      </c>
      <c r="T670" s="17">
        <f t="shared" si="63"/>
        <v>1.5957339569867215</v>
      </c>
      <c r="U670" s="17">
        <f t="shared" si="60"/>
        <v>0.53475580532296563</v>
      </c>
      <c r="V670" s="17">
        <f t="shared" si="59"/>
        <v>4.9750324101046042</v>
      </c>
      <c r="W670" s="17">
        <v>13149231</v>
      </c>
      <c r="X670" s="17">
        <f t="shared" si="61"/>
        <v>0.36198500242118176</v>
      </c>
      <c r="Y670" s="19">
        <f t="shared" si="62"/>
        <v>0.16841142093660705</v>
      </c>
    </row>
    <row r="671" spans="1:25" x14ac:dyDescent="0.2">
      <c r="A671" s="22">
        <v>27005</v>
      </c>
      <c r="B671" s="12" t="s">
        <v>566</v>
      </c>
      <c r="C671" s="12" t="s">
        <v>73</v>
      </c>
      <c r="D671" s="12">
        <v>900276657</v>
      </c>
      <c r="E671" s="12" t="s">
        <v>74</v>
      </c>
      <c r="F671" s="12" t="s">
        <v>1368</v>
      </c>
      <c r="G671" s="12" t="s">
        <v>102</v>
      </c>
      <c r="H671" s="12" t="s">
        <v>87</v>
      </c>
      <c r="I671" s="12" t="s">
        <v>1369</v>
      </c>
      <c r="J671" s="12" t="s">
        <v>85</v>
      </c>
      <c r="K671" s="12" t="s">
        <v>85</v>
      </c>
      <c r="L671" s="12" t="s">
        <v>81</v>
      </c>
      <c r="M671" s="12">
        <v>13261591</v>
      </c>
      <c r="N671" s="12">
        <v>13261591</v>
      </c>
      <c r="O671" s="17">
        <v>106667</v>
      </c>
      <c r="P671" s="17">
        <v>11700949</v>
      </c>
      <c r="Q671" s="17">
        <v>1560642</v>
      </c>
      <c r="R671" s="19">
        <v>760865</v>
      </c>
      <c r="S671" s="19">
        <v>487412</v>
      </c>
      <c r="T671" s="17">
        <f t="shared" si="63"/>
        <v>124.32702710304031</v>
      </c>
      <c r="U671" s="17">
        <f t="shared" si="60"/>
        <v>0.88231864487451017</v>
      </c>
      <c r="V671" s="17">
        <f t="shared" si="59"/>
        <v>1.5610305039678958</v>
      </c>
      <c r="W671" s="17">
        <v>13149232</v>
      </c>
      <c r="X671" s="17">
        <f t="shared" si="61"/>
        <v>0.48753333564007634</v>
      </c>
      <c r="Y671" s="19">
        <f t="shared" si="62"/>
        <v>5.7373583606974456E-2</v>
      </c>
    </row>
    <row r="672" spans="1:25" x14ac:dyDescent="0.2">
      <c r="A672" s="22">
        <v>27041</v>
      </c>
      <c r="B672" s="12" t="s">
        <v>566</v>
      </c>
      <c r="C672" s="12" t="s">
        <v>73</v>
      </c>
      <c r="D672" s="12">
        <v>900277748</v>
      </c>
      <c r="E672" s="12" t="s">
        <v>74</v>
      </c>
      <c r="F672" s="12" t="s">
        <v>1370</v>
      </c>
      <c r="G672" s="12" t="s">
        <v>76</v>
      </c>
      <c r="H672" s="12" t="s">
        <v>87</v>
      </c>
      <c r="I672" s="12" t="s">
        <v>1371</v>
      </c>
      <c r="J672" s="12" t="s">
        <v>85</v>
      </c>
      <c r="K672" s="12" t="s">
        <v>85</v>
      </c>
      <c r="L672" s="12" t="s">
        <v>81</v>
      </c>
      <c r="M672" s="12">
        <v>1393777</v>
      </c>
      <c r="N672" s="12">
        <v>1419290</v>
      </c>
      <c r="O672" s="17">
        <v>669286</v>
      </c>
      <c r="P672" s="17">
        <v>669286</v>
      </c>
      <c r="Q672" s="17">
        <v>750004</v>
      </c>
      <c r="R672" s="19">
        <v>257998</v>
      </c>
      <c r="S672" s="19">
        <v>73360</v>
      </c>
      <c r="T672" s="17">
        <f t="shared" si="63"/>
        <v>2.0824834226324769</v>
      </c>
      <c r="U672" s="17">
        <f t="shared" si="60"/>
        <v>0.47156395098957932</v>
      </c>
      <c r="V672" s="17">
        <f t="shared" si="59"/>
        <v>3.5168756815703381</v>
      </c>
      <c r="W672" s="17">
        <v>13149233</v>
      </c>
      <c r="X672" s="17">
        <f t="shared" si="61"/>
        <v>0.34399549869067364</v>
      </c>
      <c r="Y672" s="19">
        <f t="shared" si="62"/>
        <v>0.18177962220546892</v>
      </c>
    </row>
    <row r="673" spans="1:25" x14ac:dyDescent="0.2">
      <c r="A673" s="22">
        <v>27115</v>
      </c>
      <c r="B673" s="12" t="s">
        <v>566</v>
      </c>
      <c r="C673" s="12" t="s">
        <v>73</v>
      </c>
      <c r="D673" s="12">
        <v>900281390</v>
      </c>
      <c r="E673" s="12" t="s">
        <v>74</v>
      </c>
      <c r="F673" s="12" t="s">
        <v>1372</v>
      </c>
      <c r="G673" s="12" t="s">
        <v>102</v>
      </c>
      <c r="H673" s="12" t="s">
        <v>87</v>
      </c>
      <c r="I673" s="12" t="s">
        <v>1373</v>
      </c>
      <c r="J673" s="12" t="s">
        <v>85</v>
      </c>
      <c r="K673" s="12" t="s">
        <v>85</v>
      </c>
      <c r="L673" s="12" t="s">
        <v>81</v>
      </c>
      <c r="M673" s="12">
        <v>13274432</v>
      </c>
      <c r="N673" s="12">
        <v>13553273</v>
      </c>
      <c r="O673" s="17">
        <v>5390288</v>
      </c>
      <c r="P673" s="17">
        <v>5414036</v>
      </c>
      <c r="Q673" s="17">
        <v>8139237</v>
      </c>
      <c r="R673" s="19">
        <v>3952506</v>
      </c>
      <c r="S673" s="19"/>
      <c r="T673" s="17">
        <f t="shared" si="63"/>
        <v>2.4626572828761653</v>
      </c>
      <c r="U673" s="17">
        <f t="shared" si="60"/>
        <v>0.39946336209711114</v>
      </c>
      <c r="V673" s="17"/>
      <c r="W673" s="17">
        <v>13149234</v>
      </c>
      <c r="X673" s="17">
        <f t="shared" si="61"/>
        <v>0.48561136627425888</v>
      </c>
      <c r="Y673" s="19">
        <f t="shared" si="62"/>
        <v>0.29162741722977176</v>
      </c>
    </row>
    <row r="674" spans="1:25" x14ac:dyDescent="0.2">
      <c r="A674" s="22">
        <v>27175</v>
      </c>
      <c r="B674" s="12" t="s">
        <v>566</v>
      </c>
      <c r="C674" s="12" t="s">
        <v>73</v>
      </c>
      <c r="D674" s="12">
        <v>900284069</v>
      </c>
      <c r="E674" s="12" t="s">
        <v>74</v>
      </c>
      <c r="F674" s="12" t="s">
        <v>1374</v>
      </c>
      <c r="G674" s="12" t="s">
        <v>76</v>
      </c>
      <c r="H674" s="12" t="s">
        <v>87</v>
      </c>
      <c r="I674" s="12" t="s">
        <v>1375</v>
      </c>
      <c r="J674" s="12" t="s">
        <v>79</v>
      </c>
      <c r="K674" s="12" t="s">
        <v>767</v>
      </c>
      <c r="L674" s="12" t="s">
        <v>81</v>
      </c>
      <c r="M674" s="12">
        <v>11215574</v>
      </c>
      <c r="N674" s="12">
        <v>16772919</v>
      </c>
      <c r="O674" s="17">
        <v>4825917</v>
      </c>
      <c r="P674" s="17">
        <v>8632418</v>
      </c>
      <c r="Q674" s="17">
        <v>8140501</v>
      </c>
      <c r="R674" s="19">
        <v>1076138</v>
      </c>
      <c r="S674" s="19">
        <v>430275</v>
      </c>
      <c r="T674" s="17">
        <f t="shared" si="63"/>
        <v>2.3240296092949797</v>
      </c>
      <c r="U674" s="17">
        <f t="shared" si="60"/>
        <v>0.51466402478900664</v>
      </c>
      <c r="V674" s="17">
        <f t="shared" si="59"/>
        <v>2.5010470048224973</v>
      </c>
      <c r="W674" s="17">
        <v>13149235</v>
      </c>
      <c r="X674" s="17">
        <f t="shared" si="61"/>
        <v>0.13219554914371978</v>
      </c>
      <c r="Y674" s="19">
        <f t="shared" si="62"/>
        <v>6.4159255762220035E-2</v>
      </c>
    </row>
    <row r="675" spans="1:25" x14ac:dyDescent="0.2">
      <c r="A675" s="22">
        <v>27433</v>
      </c>
      <c r="B675" s="12" t="s">
        <v>566</v>
      </c>
      <c r="C675" s="12" t="s">
        <v>73</v>
      </c>
      <c r="D675" s="12">
        <v>900298456</v>
      </c>
      <c r="E675" s="12" t="s">
        <v>74</v>
      </c>
      <c r="F675" s="12" t="s">
        <v>1376</v>
      </c>
      <c r="G675" s="12" t="s">
        <v>92</v>
      </c>
      <c r="H675" s="12" t="s">
        <v>87</v>
      </c>
      <c r="I675" s="12" t="s">
        <v>1377</v>
      </c>
      <c r="J675" s="12" t="s">
        <v>85</v>
      </c>
      <c r="K675" s="12" t="s">
        <v>85</v>
      </c>
      <c r="L675" s="12" t="s">
        <v>81</v>
      </c>
      <c r="M675" s="12">
        <v>2076040</v>
      </c>
      <c r="N675" s="12">
        <v>8173192</v>
      </c>
      <c r="O675" s="17">
        <v>2205365</v>
      </c>
      <c r="P675" s="17">
        <v>2763031</v>
      </c>
      <c r="Q675" s="17">
        <v>5410161</v>
      </c>
      <c r="R675" s="19">
        <v>330469</v>
      </c>
      <c r="S675" s="19"/>
      <c r="T675" s="17">
        <f t="shared" si="63"/>
        <v>0.94135891337715072</v>
      </c>
      <c r="U675" s="17">
        <f t="shared" si="60"/>
        <v>0.33806020952401461</v>
      </c>
      <c r="V675" s="17"/>
      <c r="W675" s="17">
        <v>13149236</v>
      </c>
      <c r="X675" s="17">
        <f t="shared" si="61"/>
        <v>6.1083025070788097E-2</v>
      </c>
      <c r="Y675" s="19">
        <f t="shared" si="62"/>
        <v>4.0433284816996838E-2</v>
      </c>
    </row>
    <row r="676" spans="1:25" x14ac:dyDescent="0.2">
      <c r="A676" s="22">
        <v>27457</v>
      </c>
      <c r="B676" s="12" t="s">
        <v>566</v>
      </c>
      <c r="C676" s="12" t="s">
        <v>73</v>
      </c>
      <c r="D676" s="12">
        <v>900299296</v>
      </c>
      <c r="E676" s="12" t="s">
        <v>74</v>
      </c>
      <c r="F676" s="12" t="s">
        <v>1378</v>
      </c>
      <c r="G676" s="12" t="s">
        <v>76</v>
      </c>
      <c r="H676" s="12" t="s">
        <v>103</v>
      </c>
      <c r="I676" s="12" t="s">
        <v>1379</v>
      </c>
      <c r="J676" s="12" t="s">
        <v>97</v>
      </c>
      <c r="K676" s="12" t="s">
        <v>359</v>
      </c>
      <c r="L676" s="12" t="s">
        <v>81</v>
      </c>
      <c r="M676" s="12">
        <v>11300748</v>
      </c>
      <c r="N676" s="12">
        <v>15489252</v>
      </c>
      <c r="O676" s="17">
        <v>4921127</v>
      </c>
      <c r="P676" s="17">
        <v>5995215</v>
      </c>
      <c r="Q676" s="17">
        <v>9494037</v>
      </c>
      <c r="R676" s="19">
        <v>1396909</v>
      </c>
      <c r="S676" s="19">
        <v>565352</v>
      </c>
      <c r="T676" s="17">
        <f t="shared" si="63"/>
        <v>2.2963739810006936</v>
      </c>
      <c r="U676" s="17">
        <f t="shared" si="60"/>
        <v>0.38705645695479679</v>
      </c>
      <c r="V676" s="17">
        <f t="shared" si="59"/>
        <v>2.470865938388827</v>
      </c>
      <c r="W676" s="17">
        <v>13149237</v>
      </c>
      <c r="X676" s="17">
        <f t="shared" si="61"/>
        <v>0.14713540720348994</v>
      </c>
      <c r="Y676" s="19">
        <f t="shared" si="62"/>
        <v>9.0185697798705833E-2</v>
      </c>
    </row>
    <row r="677" spans="1:25" x14ac:dyDescent="0.2">
      <c r="A677" s="22">
        <v>27509</v>
      </c>
      <c r="B677" s="12" t="s">
        <v>566</v>
      </c>
      <c r="C677" s="12" t="s">
        <v>73</v>
      </c>
      <c r="D677" s="12">
        <v>900301820</v>
      </c>
      <c r="E677" s="12" t="s">
        <v>74</v>
      </c>
      <c r="F677" s="12" t="s">
        <v>1380</v>
      </c>
      <c r="G677" s="12" t="s">
        <v>102</v>
      </c>
      <c r="H677" s="12" t="s">
        <v>77</v>
      </c>
      <c r="I677" s="12" t="s">
        <v>1381</v>
      </c>
      <c r="J677" s="12" t="s">
        <v>792</v>
      </c>
      <c r="K677" s="12" t="s">
        <v>1382</v>
      </c>
      <c r="L677" s="12" t="s">
        <v>81</v>
      </c>
      <c r="M677" s="12">
        <v>4597698</v>
      </c>
      <c r="N677" s="12">
        <v>4840319</v>
      </c>
      <c r="O677" s="17">
        <v>377118</v>
      </c>
      <c r="P677" s="17">
        <v>377118</v>
      </c>
      <c r="Q677" s="17">
        <v>4463201</v>
      </c>
      <c r="R677" s="19">
        <v>532943</v>
      </c>
      <c r="S677" s="19"/>
      <c r="T677" s="17">
        <f t="shared" si="63"/>
        <v>12.191669450941085</v>
      </c>
      <c r="U677" s="17">
        <f t="shared" si="60"/>
        <v>7.7911807052386428E-2</v>
      </c>
      <c r="V677" s="17"/>
      <c r="W677" s="17">
        <v>13149238</v>
      </c>
      <c r="X677" s="17">
        <f t="shared" si="61"/>
        <v>0.1194082453378192</v>
      </c>
      <c r="Y677" s="19">
        <f t="shared" si="62"/>
        <v>0.11010493316659502</v>
      </c>
    </row>
    <row r="678" spans="1:25" x14ac:dyDescent="0.2">
      <c r="A678" s="22">
        <v>27601</v>
      </c>
      <c r="B678" s="12" t="s">
        <v>566</v>
      </c>
      <c r="C678" s="12" t="s">
        <v>73</v>
      </c>
      <c r="D678" s="12">
        <v>900306706</v>
      </c>
      <c r="E678" s="12" t="s">
        <v>74</v>
      </c>
      <c r="F678" s="12" t="s">
        <v>1383</v>
      </c>
      <c r="G678" s="12" t="s">
        <v>76</v>
      </c>
      <c r="H678" s="12" t="s">
        <v>87</v>
      </c>
      <c r="I678" s="12" t="s">
        <v>1384</v>
      </c>
      <c r="J678" s="12" t="s">
        <v>97</v>
      </c>
      <c r="K678" s="12" t="s">
        <v>359</v>
      </c>
      <c r="L678" s="12" t="s">
        <v>81</v>
      </c>
      <c r="M678" s="12">
        <v>5113529</v>
      </c>
      <c r="N678" s="12">
        <v>5543290</v>
      </c>
      <c r="O678" s="17">
        <v>1771160</v>
      </c>
      <c r="P678" s="17">
        <v>3529458</v>
      </c>
      <c r="Q678" s="17">
        <v>2013832</v>
      </c>
      <c r="R678" s="19">
        <v>853477</v>
      </c>
      <c r="S678" s="19">
        <v>395045</v>
      </c>
      <c r="T678" s="17">
        <f t="shared" si="63"/>
        <v>2.8871073194968271</v>
      </c>
      <c r="U678" s="17">
        <f t="shared" si="60"/>
        <v>0.63670816428510868</v>
      </c>
      <c r="V678" s="17">
        <f t="shared" si="59"/>
        <v>2.1604551380222508</v>
      </c>
      <c r="W678" s="17">
        <v>13149239</v>
      </c>
      <c r="X678" s="17">
        <f t="shared" si="61"/>
        <v>0.42380744769176376</v>
      </c>
      <c r="Y678" s="19">
        <f t="shared" si="62"/>
        <v>0.15396578566158364</v>
      </c>
    </row>
    <row r="679" spans="1:25" x14ac:dyDescent="0.2">
      <c r="A679" s="22">
        <v>27635</v>
      </c>
      <c r="B679" s="12" t="s">
        <v>566</v>
      </c>
      <c r="C679" s="12" t="s">
        <v>73</v>
      </c>
      <c r="D679" s="12">
        <v>900308070</v>
      </c>
      <c r="E679" s="12" t="s">
        <v>74</v>
      </c>
      <c r="F679" s="12" t="s">
        <v>1385</v>
      </c>
      <c r="G679" s="12" t="s">
        <v>102</v>
      </c>
      <c r="H679" s="12" t="s">
        <v>87</v>
      </c>
      <c r="I679" s="12" t="s">
        <v>1386</v>
      </c>
      <c r="J679" s="12" t="s">
        <v>148</v>
      </c>
      <c r="K679" s="12" t="s">
        <v>149</v>
      </c>
      <c r="L679" s="12" t="s">
        <v>81</v>
      </c>
      <c r="M679" s="12">
        <v>4666130</v>
      </c>
      <c r="N679" s="12">
        <v>5593030</v>
      </c>
      <c r="O679" s="17">
        <v>1258186</v>
      </c>
      <c r="P679" s="17">
        <v>2025228</v>
      </c>
      <c r="Q679" s="17">
        <v>3567802</v>
      </c>
      <c r="R679" s="19">
        <v>1164246</v>
      </c>
      <c r="S679" s="19">
        <v>89195</v>
      </c>
      <c r="T679" s="17">
        <f t="shared" si="63"/>
        <v>3.7086170089319066</v>
      </c>
      <c r="U679" s="17">
        <f t="shared" si="60"/>
        <v>0.36209854050487839</v>
      </c>
      <c r="V679" s="17">
        <f t="shared" si="59"/>
        <v>13.052816861931722</v>
      </c>
      <c r="W679" s="17">
        <v>13149240</v>
      </c>
      <c r="X679" s="17">
        <f t="shared" si="61"/>
        <v>0.32632023862310744</v>
      </c>
      <c r="Y679" s="19">
        <f t="shared" si="62"/>
        <v>0.20816015648047659</v>
      </c>
    </row>
    <row r="680" spans="1:25" x14ac:dyDescent="0.2">
      <c r="A680" s="22">
        <v>27669</v>
      </c>
      <c r="B680" s="12" t="s">
        <v>566</v>
      </c>
      <c r="C680" s="12" t="s">
        <v>73</v>
      </c>
      <c r="D680" s="12">
        <v>900309589</v>
      </c>
      <c r="E680" s="12" t="s">
        <v>74</v>
      </c>
      <c r="F680" s="12" t="s">
        <v>1387</v>
      </c>
      <c r="G680" s="12" t="s">
        <v>76</v>
      </c>
      <c r="H680" s="12" t="s">
        <v>87</v>
      </c>
      <c r="I680" s="12" t="s">
        <v>1388</v>
      </c>
      <c r="J680" s="12" t="s">
        <v>85</v>
      </c>
      <c r="K680" s="12" t="s">
        <v>85</v>
      </c>
      <c r="L680" s="12" t="s">
        <v>81</v>
      </c>
      <c r="M680" s="12">
        <v>7267584</v>
      </c>
      <c r="N680" s="12">
        <v>9499033</v>
      </c>
      <c r="O680" s="17">
        <v>4591727</v>
      </c>
      <c r="P680" s="17">
        <v>4591727</v>
      </c>
      <c r="Q680" s="17">
        <v>4907306</v>
      </c>
      <c r="R680" s="19">
        <v>2007283</v>
      </c>
      <c r="S680" s="19">
        <v>81440</v>
      </c>
      <c r="T680" s="17">
        <f t="shared" si="63"/>
        <v>1.5827561176873102</v>
      </c>
      <c r="U680" s="17">
        <f t="shared" si="60"/>
        <v>0.48338888811103192</v>
      </c>
      <c r="V680" s="17">
        <f t="shared" si="59"/>
        <v>24.647384577603145</v>
      </c>
      <c r="W680" s="17">
        <v>13149241</v>
      </c>
      <c r="X680" s="17">
        <f t="shared" si="61"/>
        <v>0.40903970528840061</v>
      </c>
      <c r="Y680" s="19">
        <f t="shared" si="62"/>
        <v>0.21131445695577644</v>
      </c>
    </row>
    <row r="681" spans="1:25" x14ac:dyDescent="0.2">
      <c r="A681" s="22">
        <v>27713</v>
      </c>
      <c r="B681" s="12" t="s">
        <v>566</v>
      </c>
      <c r="C681" s="12" t="s">
        <v>73</v>
      </c>
      <c r="D681" s="12">
        <v>900311634</v>
      </c>
      <c r="E681" s="12" t="s">
        <v>74</v>
      </c>
      <c r="F681" s="12" t="s">
        <v>1389</v>
      </c>
      <c r="G681" s="12" t="s">
        <v>102</v>
      </c>
      <c r="H681" s="12" t="s">
        <v>87</v>
      </c>
      <c r="I681" s="12" t="s">
        <v>1390</v>
      </c>
      <c r="J681" s="12" t="s">
        <v>133</v>
      </c>
      <c r="K681" s="12" t="s">
        <v>134</v>
      </c>
      <c r="L681" s="12" t="s">
        <v>81</v>
      </c>
      <c r="M681" s="12">
        <v>65659818</v>
      </c>
      <c r="N681" s="12">
        <v>69712416</v>
      </c>
      <c r="O681" s="17">
        <v>10940184</v>
      </c>
      <c r="P681" s="17">
        <v>43246301</v>
      </c>
      <c r="Q681" s="17">
        <v>26466115</v>
      </c>
      <c r="R681" s="19">
        <v>3789076</v>
      </c>
      <c r="S681" s="19">
        <v>790</v>
      </c>
      <c r="T681" s="17">
        <f t="shared" si="63"/>
        <v>6.0017105745205015</v>
      </c>
      <c r="U681" s="17">
        <f t="shared" si="60"/>
        <v>0.62035292249805252</v>
      </c>
      <c r="V681" s="17">
        <f t="shared" si="59"/>
        <v>4796.298734177215</v>
      </c>
      <c r="W681" s="17">
        <v>13149242</v>
      </c>
      <c r="X681" s="17">
        <f t="shared" si="61"/>
        <v>0.14316706475430943</v>
      </c>
      <c r="Y681" s="19">
        <f t="shared" si="62"/>
        <v>5.4352957728505638E-2</v>
      </c>
    </row>
    <row r="682" spans="1:25" x14ac:dyDescent="0.2">
      <c r="A682" s="22">
        <v>27879</v>
      </c>
      <c r="B682" s="12" t="s">
        <v>566</v>
      </c>
      <c r="C682" s="12" t="s">
        <v>73</v>
      </c>
      <c r="D682" s="12">
        <v>900317040</v>
      </c>
      <c r="E682" s="12" t="s">
        <v>74</v>
      </c>
      <c r="F682" s="12" t="s">
        <v>1391</v>
      </c>
      <c r="G682" s="12" t="s">
        <v>102</v>
      </c>
      <c r="H682" s="12" t="s">
        <v>87</v>
      </c>
      <c r="I682" s="12" t="s">
        <v>1392</v>
      </c>
      <c r="J682" s="12" t="s">
        <v>85</v>
      </c>
      <c r="K682" s="12" t="s">
        <v>85</v>
      </c>
      <c r="L682" s="12" t="s">
        <v>81</v>
      </c>
      <c r="M682" s="12">
        <v>1712461</v>
      </c>
      <c r="N682" s="12">
        <v>2912518</v>
      </c>
      <c r="O682" s="17">
        <v>773346</v>
      </c>
      <c r="P682" s="17">
        <v>949346</v>
      </c>
      <c r="Q682" s="17">
        <v>1963172</v>
      </c>
      <c r="R682" s="19">
        <v>788243</v>
      </c>
      <c r="S682" s="19">
        <v>0</v>
      </c>
      <c r="T682" s="17">
        <f t="shared" si="63"/>
        <v>2.2143529545636751</v>
      </c>
      <c r="U682" s="17">
        <f t="shared" si="60"/>
        <v>0.32595369367674293</v>
      </c>
      <c r="V682" s="17"/>
      <c r="W682" s="17">
        <v>13149243</v>
      </c>
      <c r="X682" s="17">
        <f t="shared" si="61"/>
        <v>0.40151499715766115</v>
      </c>
      <c r="Y682" s="19">
        <f t="shared" si="62"/>
        <v>0.27063970076751459</v>
      </c>
    </row>
    <row r="683" spans="1:25" x14ac:dyDescent="0.2">
      <c r="A683" s="22">
        <v>27897</v>
      </c>
      <c r="B683" s="12" t="s">
        <v>566</v>
      </c>
      <c r="C683" s="12" t="s">
        <v>73</v>
      </c>
      <c r="D683" s="12">
        <v>900317971</v>
      </c>
      <c r="E683" s="12" t="s">
        <v>74</v>
      </c>
      <c r="F683" s="12" t="s">
        <v>1393</v>
      </c>
      <c r="G683" s="12" t="s">
        <v>92</v>
      </c>
      <c r="H683" s="12" t="s">
        <v>87</v>
      </c>
      <c r="I683" s="12" t="s">
        <v>1394</v>
      </c>
      <c r="J683" s="12" t="s">
        <v>97</v>
      </c>
      <c r="K683" s="12" t="s">
        <v>191</v>
      </c>
      <c r="L683" s="12" t="s">
        <v>81</v>
      </c>
      <c r="M683" s="12">
        <v>8825528</v>
      </c>
      <c r="N683" s="12">
        <v>15774953</v>
      </c>
      <c r="O683" s="17">
        <v>3018164</v>
      </c>
      <c r="P683" s="17">
        <v>4797699</v>
      </c>
      <c r="Q683" s="17">
        <v>10977254</v>
      </c>
      <c r="R683" s="19">
        <v>1454081</v>
      </c>
      <c r="S683" s="19">
        <v>534528</v>
      </c>
      <c r="T683" s="17">
        <f t="shared" si="63"/>
        <v>2.9241379858748564</v>
      </c>
      <c r="U683" s="17">
        <f t="shared" si="60"/>
        <v>0.30413396477314386</v>
      </c>
      <c r="V683" s="17">
        <f t="shared" si="59"/>
        <v>2.7203083842193485</v>
      </c>
      <c r="W683" s="17">
        <v>13149244</v>
      </c>
      <c r="X683" s="17">
        <f t="shared" si="61"/>
        <v>0.13246309140701309</v>
      </c>
      <c r="Y683" s="19">
        <f t="shared" si="62"/>
        <v>9.2176566231290835E-2</v>
      </c>
    </row>
    <row r="684" spans="1:25" x14ac:dyDescent="0.2">
      <c r="A684" s="22">
        <v>27921</v>
      </c>
      <c r="B684" s="12" t="s">
        <v>566</v>
      </c>
      <c r="C684" s="12" t="s">
        <v>73</v>
      </c>
      <c r="D684" s="12">
        <v>900319132</v>
      </c>
      <c r="E684" s="12" t="s">
        <v>74</v>
      </c>
      <c r="F684" s="12" t="s">
        <v>1395</v>
      </c>
      <c r="G684" s="12" t="s">
        <v>76</v>
      </c>
      <c r="H684" s="12" t="s">
        <v>87</v>
      </c>
      <c r="I684" s="12" t="s">
        <v>1396</v>
      </c>
      <c r="J684" s="12" t="s">
        <v>85</v>
      </c>
      <c r="K684" s="12" t="s">
        <v>85</v>
      </c>
      <c r="L684" s="12" t="s">
        <v>81</v>
      </c>
      <c r="M684" s="12">
        <v>2352982</v>
      </c>
      <c r="N684" s="12">
        <v>4358062</v>
      </c>
      <c r="O684" s="17">
        <v>1367517</v>
      </c>
      <c r="P684" s="17">
        <v>1443191</v>
      </c>
      <c r="Q684" s="17">
        <v>2914871</v>
      </c>
      <c r="R684" s="19">
        <v>773729</v>
      </c>
      <c r="S684" s="19">
        <v>28595</v>
      </c>
      <c r="T684" s="17">
        <f t="shared" si="63"/>
        <v>1.7206235827415675</v>
      </c>
      <c r="U684" s="17">
        <f t="shared" si="60"/>
        <v>0.33115430666199791</v>
      </c>
      <c r="V684" s="17">
        <f t="shared" si="59"/>
        <v>27.058191991606925</v>
      </c>
      <c r="W684" s="17">
        <v>13149245</v>
      </c>
      <c r="X684" s="17">
        <f t="shared" si="61"/>
        <v>0.26544193550932443</v>
      </c>
      <c r="Y684" s="19">
        <f t="shared" si="62"/>
        <v>0.17753969539671532</v>
      </c>
    </row>
    <row r="685" spans="1:25" x14ac:dyDescent="0.2">
      <c r="A685" s="22">
        <v>27923</v>
      </c>
      <c r="B685" s="12" t="s">
        <v>566</v>
      </c>
      <c r="C685" s="12" t="s">
        <v>73</v>
      </c>
      <c r="D685" s="12">
        <v>900319193</v>
      </c>
      <c r="E685" s="12" t="s">
        <v>74</v>
      </c>
      <c r="F685" s="12" t="s">
        <v>1397</v>
      </c>
      <c r="G685" s="12" t="s">
        <v>102</v>
      </c>
      <c r="H685" s="12" t="s">
        <v>77</v>
      </c>
      <c r="I685" s="12" t="s">
        <v>1398</v>
      </c>
      <c r="J685" s="12" t="s">
        <v>1399</v>
      </c>
      <c r="K685" s="12" t="s">
        <v>1400</v>
      </c>
      <c r="L685" s="12" t="s">
        <v>81</v>
      </c>
      <c r="M685" s="12">
        <v>4578684</v>
      </c>
      <c r="N685" s="12">
        <v>4838896</v>
      </c>
      <c r="O685" s="17">
        <v>2176677</v>
      </c>
      <c r="P685" s="17">
        <v>3411586</v>
      </c>
      <c r="Q685" s="17">
        <v>1427310</v>
      </c>
      <c r="R685" s="19">
        <v>709951</v>
      </c>
      <c r="S685" s="19">
        <v>531794</v>
      </c>
      <c r="T685" s="17">
        <f t="shared" si="63"/>
        <v>2.1035201823697314</v>
      </c>
      <c r="U685" s="17">
        <f t="shared" si="60"/>
        <v>0.70503395815905112</v>
      </c>
      <c r="V685" s="17">
        <f t="shared" si="59"/>
        <v>1.3350113013685752</v>
      </c>
      <c r="W685" s="17">
        <v>13149246</v>
      </c>
      <c r="X685" s="17">
        <f t="shared" si="61"/>
        <v>0.49740490853423575</v>
      </c>
      <c r="Y685" s="19">
        <f t="shared" si="62"/>
        <v>0.1467175570626027</v>
      </c>
    </row>
    <row r="686" spans="1:25" x14ac:dyDescent="0.2">
      <c r="A686" s="22">
        <v>27929</v>
      </c>
      <c r="B686" s="12" t="s">
        <v>566</v>
      </c>
      <c r="C686" s="12" t="s">
        <v>73</v>
      </c>
      <c r="D686" s="12">
        <v>900319340</v>
      </c>
      <c r="E686" s="12" t="s">
        <v>74</v>
      </c>
      <c r="F686" s="12" t="s">
        <v>1401</v>
      </c>
      <c r="G686" s="12" t="s">
        <v>102</v>
      </c>
      <c r="H686" s="12" t="s">
        <v>87</v>
      </c>
      <c r="I686" s="12" t="s">
        <v>1402</v>
      </c>
      <c r="J686" s="12" t="s">
        <v>79</v>
      </c>
      <c r="K686" s="12" t="s">
        <v>137</v>
      </c>
      <c r="L686" s="12" t="s">
        <v>81</v>
      </c>
      <c r="M686" s="12">
        <v>13157556</v>
      </c>
      <c r="N686" s="12">
        <v>13792167</v>
      </c>
      <c r="O686" s="17">
        <v>6828362</v>
      </c>
      <c r="P686" s="17">
        <v>6828362</v>
      </c>
      <c r="Q686" s="17">
        <v>6963805</v>
      </c>
      <c r="R686" s="19">
        <v>1695279</v>
      </c>
      <c r="S686" s="19"/>
      <c r="T686" s="17">
        <f t="shared" si="63"/>
        <v>1.9268978416785754</v>
      </c>
      <c r="U686" s="17">
        <f t="shared" si="60"/>
        <v>0.49508985788817667</v>
      </c>
      <c r="V686" s="17"/>
      <c r="W686" s="17">
        <v>13149247</v>
      </c>
      <c r="X686" s="17">
        <f t="shared" si="61"/>
        <v>0.24344148062732945</v>
      </c>
      <c r="Y686" s="19">
        <f t="shared" si="62"/>
        <v>0.12291607257945759</v>
      </c>
    </row>
    <row r="687" spans="1:25" x14ac:dyDescent="0.2">
      <c r="A687" s="22">
        <v>27935</v>
      </c>
      <c r="B687" s="12" t="s">
        <v>566</v>
      </c>
      <c r="C687" s="12" t="s">
        <v>73</v>
      </c>
      <c r="D687" s="12">
        <v>900319471</v>
      </c>
      <c r="E687" s="12" t="s">
        <v>74</v>
      </c>
      <c r="F687" s="12" t="s">
        <v>1403</v>
      </c>
      <c r="G687" s="12" t="s">
        <v>102</v>
      </c>
      <c r="H687" s="12" t="s">
        <v>87</v>
      </c>
      <c r="I687" s="12" t="s">
        <v>1404</v>
      </c>
      <c r="J687" s="12" t="s">
        <v>309</v>
      </c>
      <c r="K687" s="12" t="s">
        <v>461</v>
      </c>
      <c r="L687" s="12" t="s">
        <v>81</v>
      </c>
      <c r="M687" s="12">
        <v>31856093</v>
      </c>
      <c r="N687" s="12">
        <v>34407632</v>
      </c>
      <c r="O687" s="17">
        <v>13254708</v>
      </c>
      <c r="P687" s="17">
        <v>15082820</v>
      </c>
      <c r="Q687" s="17">
        <v>19324812</v>
      </c>
      <c r="R687" s="19">
        <v>1799950</v>
      </c>
      <c r="S687" s="19">
        <v>0</v>
      </c>
      <c r="T687" s="17">
        <f t="shared" si="63"/>
        <v>2.4033794633574725</v>
      </c>
      <c r="U687" s="17">
        <f t="shared" si="60"/>
        <v>0.43835681572041924</v>
      </c>
      <c r="V687" s="17"/>
      <c r="W687" s="17">
        <v>13149248</v>
      </c>
      <c r="X687" s="17">
        <f t="shared" si="61"/>
        <v>9.3141915171024686E-2</v>
      </c>
      <c r="Y687" s="19">
        <f t="shared" si="62"/>
        <v>5.2312521826552896E-2</v>
      </c>
    </row>
    <row r="688" spans="1:25" x14ac:dyDescent="0.2">
      <c r="A688" s="22">
        <v>27957</v>
      </c>
      <c r="B688" s="12" t="s">
        <v>566</v>
      </c>
      <c r="C688" s="12" t="s">
        <v>73</v>
      </c>
      <c r="D688" s="12">
        <v>900320144</v>
      </c>
      <c r="E688" s="12" t="s">
        <v>74</v>
      </c>
      <c r="F688" s="12" t="s">
        <v>1405</v>
      </c>
      <c r="G688" s="12" t="s">
        <v>102</v>
      </c>
      <c r="H688" s="12" t="s">
        <v>77</v>
      </c>
      <c r="I688" s="12" t="s">
        <v>1406</v>
      </c>
      <c r="J688" s="12" t="s">
        <v>1407</v>
      </c>
      <c r="K688" s="12" t="s">
        <v>1408</v>
      </c>
      <c r="L688" s="12" t="s">
        <v>81</v>
      </c>
      <c r="M688" s="12">
        <v>12883740</v>
      </c>
      <c r="N688" s="12">
        <v>13978237</v>
      </c>
      <c r="O688" s="17">
        <v>7351706</v>
      </c>
      <c r="P688" s="17">
        <v>7351706</v>
      </c>
      <c r="Q688" s="17">
        <v>6626531</v>
      </c>
      <c r="R688" s="19">
        <v>1550855</v>
      </c>
      <c r="S688" s="19"/>
      <c r="T688" s="17">
        <f t="shared" si="63"/>
        <v>1.752483029109162</v>
      </c>
      <c r="U688" s="17">
        <f t="shared" si="60"/>
        <v>0.52593942998677157</v>
      </c>
      <c r="V688" s="17"/>
      <c r="W688" s="17">
        <v>13149249</v>
      </c>
      <c r="X688" s="17">
        <f t="shared" si="61"/>
        <v>0.2340372360741993</v>
      </c>
      <c r="Y688" s="19">
        <f t="shared" si="62"/>
        <v>0.11094782553765543</v>
      </c>
    </row>
    <row r="689" spans="1:25" x14ac:dyDescent="0.2">
      <c r="A689" s="22">
        <v>27977</v>
      </c>
      <c r="B689" s="12" t="s">
        <v>566</v>
      </c>
      <c r="C689" s="12" t="s">
        <v>73</v>
      </c>
      <c r="D689" s="12">
        <v>900320596</v>
      </c>
      <c r="E689" s="12" t="s">
        <v>74</v>
      </c>
      <c r="F689" s="12" t="s">
        <v>1409</v>
      </c>
      <c r="G689" s="12" t="s">
        <v>102</v>
      </c>
      <c r="H689" s="12" t="s">
        <v>87</v>
      </c>
      <c r="I689" s="12" t="s">
        <v>1410</v>
      </c>
      <c r="J689" s="12" t="s">
        <v>89</v>
      </c>
      <c r="K689" s="12" t="s">
        <v>272</v>
      </c>
      <c r="L689" s="12" t="s">
        <v>81</v>
      </c>
      <c r="M689" s="12">
        <v>30311740</v>
      </c>
      <c r="N689" s="12">
        <v>43325426</v>
      </c>
      <c r="O689" s="17">
        <v>16821109</v>
      </c>
      <c r="P689" s="17">
        <v>18205393</v>
      </c>
      <c r="Q689" s="17">
        <v>25120033</v>
      </c>
      <c r="R689" s="19">
        <v>10383473</v>
      </c>
      <c r="S689" s="19">
        <v>2847522</v>
      </c>
      <c r="T689" s="17">
        <f t="shared" si="63"/>
        <v>1.8020060389597381</v>
      </c>
      <c r="U689" s="17">
        <f t="shared" si="60"/>
        <v>0.4202011308555858</v>
      </c>
      <c r="V689" s="17">
        <f t="shared" ref="V689:V749" si="64">R689/S689</f>
        <v>3.6464943905613372</v>
      </c>
      <c r="W689" s="17">
        <v>13149250</v>
      </c>
      <c r="X689" s="17">
        <f t="shared" si="61"/>
        <v>0.41335427385784085</v>
      </c>
      <c r="Y689" s="19">
        <f t="shared" si="62"/>
        <v>0.23966234053878663</v>
      </c>
    </row>
    <row r="690" spans="1:25" x14ac:dyDescent="0.2">
      <c r="A690" s="22">
        <v>28111</v>
      </c>
      <c r="B690" s="12" t="s">
        <v>566</v>
      </c>
      <c r="C690" s="12" t="s">
        <v>73</v>
      </c>
      <c r="D690" s="12">
        <v>900324995</v>
      </c>
      <c r="E690" s="12" t="s">
        <v>74</v>
      </c>
      <c r="F690" s="12" t="s">
        <v>1411</v>
      </c>
      <c r="G690" s="12" t="s">
        <v>83</v>
      </c>
      <c r="H690" s="12" t="s">
        <v>87</v>
      </c>
      <c r="I690" s="12" t="s">
        <v>1412</v>
      </c>
      <c r="J690" s="12" t="s">
        <v>85</v>
      </c>
      <c r="K690" s="12" t="s">
        <v>85</v>
      </c>
      <c r="L690" s="12" t="s">
        <v>81</v>
      </c>
      <c r="M690" s="12">
        <v>3543644</v>
      </c>
      <c r="N690" s="12">
        <v>6184471</v>
      </c>
      <c r="O690" s="17">
        <v>987137</v>
      </c>
      <c r="P690" s="17">
        <v>987137</v>
      </c>
      <c r="Q690" s="17">
        <v>5197334</v>
      </c>
      <c r="R690" s="19">
        <v>1202571</v>
      </c>
      <c r="S690" s="19">
        <v>44860</v>
      </c>
      <c r="T690" s="17">
        <f t="shared" si="63"/>
        <v>3.5898198527661309</v>
      </c>
      <c r="U690" s="17">
        <f t="shared" si="60"/>
        <v>0.15961543032540698</v>
      </c>
      <c r="V690" s="17">
        <f t="shared" si="64"/>
        <v>26.80720017833259</v>
      </c>
      <c r="W690" s="17">
        <v>13149251</v>
      </c>
      <c r="X690" s="17">
        <f t="shared" si="61"/>
        <v>0.23138228176214959</v>
      </c>
      <c r="Y690" s="19">
        <f t="shared" si="62"/>
        <v>0.19445009928900953</v>
      </c>
    </row>
    <row r="691" spans="1:25" x14ac:dyDescent="0.2">
      <c r="A691" s="22">
        <v>28157</v>
      </c>
      <c r="B691" s="12" t="s">
        <v>566</v>
      </c>
      <c r="C691" s="12" t="s">
        <v>73</v>
      </c>
      <c r="D691" s="12">
        <v>900327111</v>
      </c>
      <c r="E691" s="12" t="s">
        <v>74</v>
      </c>
      <c r="F691" s="12" t="s">
        <v>1413</v>
      </c>
      <c r="G691" s="12" t="s">
        <v>102</v>
      </c>
      <c r="H691" s="12" t="s">
        <v>87</v>
      </c>
      <c r="I691" s="12" t="s">
        <v>1414</v>
      </c>
      <c r="J691" s="12" t="s">
        <v>85</v>
      </c>
      <c r="K691" s="12" t="s">
        <v>85</v>
      </c>
      <c r="L691" s="12" t="s">
        <v>81</v>
      </c>
      <c r="M691" s="12">
        <v>1297924</v>
      </c>
      <c r="N691" s="12">
        <v>1337903</v>
      </c>
      <c r="O691" s="17">
        <v>1042947</v>
      </c>
      <c r="P691" s="17">
        <v>1042947</v>
      </c>
      <c r="Q691" s="17">
        <v>294956</v>
      </c>
      <c r="R691" s="19">
        <v>119309</v>
      </c>
      <c r="S691" s="19"/>
      <c r="T691" s="17">
        <f t="shared" si="63"/>
        <v>1.2444774279038149</v>
      </c>
      <c r="U691" s="17">
        <f t="shared" si="60"/>
        <v>0.77953857641398516</v>
      </c>
      <c r="V691" s="17"/>
      <c r="W691" s="17">
        <v>13149252</v>
      </c>
      <c r="X691" s="17">
        <f t="shared" si="61"/>
        <v>0.40449761998399764</v>
      </c>
      <c r="Y691" s="19">
        <f t="shared" si="62"/>
        <v>8.9176121138826961E-2</v>
      </c>
    </row>
    <row r="692" spans="1:25" x14ac:dyDescent="0.2">
      <c r="A692" s="22">
        <v>28185</v>
      </c>
      <c r="B692" s="12" t="s">
        <v>566</v>
      </c>
      <c r="C692" s="12" t="s">
        <v>73</v>
      </c>
      <c r="D692" s="12">
        <v>900328425</v>
      </c>
      <c r="E692" s="12" t="s">
        <v>74</v>
      </c>
      <c r="F692" s="12" t="s">
        <v>1415</v>
      </c>
      <c r="G692" s="12" t="s">
        <v>83</v>
      </c>
      <c r="H692" s="12" t="s">
        <v>87</v>
      </c>
      <c r="I692" s="12" t="s">
        <v>1416</v>
      </c>
      <c r="J692" s="12" t="s">
        <v>148</v>
      </c>
      <c r="K692" s="12" t="s">
        <v>149</v>
      </c>
      <c r="L692" s="12" t="s">
        <v>81</v>
      </c>
      <c r="M692" s="12">
        <v>919531</v>
      </c>
      <c r="N692" s="12">
        <v>12000530</v>
      </c>
      <c r="O692" s="17">
        <v>2997707</v>
      </c>
      <c r="P692" s="17">
        <v>9319391</v>
      </c>
      <c r="Q692" s="17">
        <v>2681139</v>
      </c>
      <c r="R692" s="19">
        <v>-89594</v>
      </c>
      <c r="S692" s="19">
        <v>22358</v>
      </c>
      <c r="T692" s="17">
        <f t="shared" si="63"/>
        <v>0.30674478860008669</v>
      </c>
      <c r="U692" s="17">
        <f t="shared" si="60"/>
        <v>0.77658161764522071</v>
      </c>
      <c r="V692" s="17">
        <f t="shared" si="64"/>
        <v>-4.0072457285982646</v>
      </c>
      <c r="W692" s="17">
        <v>13149253</v>
      </c>
      <c r="X692" s="17">
        <f t="shared" si="61"/>
        <v>-3.3416395047030388E-2</v>
      </c>
      <c r="Y692" s="19">
        <f t="shared" si="62"/>
        <v>-7.4658369255357886E-3</v>
      </c>
    </row>
    <row r="693" spans="1:25" x14ac:dyDescent="0.2">
      <c r="A693" s="22">
        <v>28255</v>
      </c>
      <c r="B693" s="12" t="s">
        <v>566</v>
      </c>
      <c r="C693" s="12" t="s">
        <v>73</v>
      </c>
      <c r="D693" s="12">
        <v>900330053</v>
      </c>
      <c r="E693" s="12" t="s">
        <v>74</v>
      </c>
      <c r="F693" s="12" t="s">
        <v>1417</v>
      </c>
      <c r="G693" s="12" t="s">
        <v>102</v>
      </c>
      <c r="H693" s="12" t="s">
        <v>87</v>
      </c>
      <c r="I693" s="12" t="s">
        <v>1418</v>
      </c>
      <c r="J693" s="12" t="s">
        <v>89</v>
      </c>
      <c r="K693" s="12" t="s">
        <v>116</v>
      </c>
      <c r="L693" s="12" t="s">
        <v>81</v>
      </c>
      <c r="M693" s="12">
        <v>15768020</v>
      </c>
      <c r="N693" s="12">
        <v>16505336</v>
      </c>
      <c r="O693" s="17">
        <v>10721381</v>
      </c>
      <c r="P693" s="17">
        <v>12096551</v>
      </c>
      <c r="Q693" s="17">
        <v>4408785</v>
      </c>
      <c r="R693" s="19">
        <v>1438482</v>
      </c>
      <c r="S693" s="19">
        <v>251825</v>
      </c>
      <c r="T693" s="17">
        <f t="shared" si="63"/>
        <v>1.4707079246600787</v>
      </c>
      <c r="U693" s="17">
        <f t="shared" si="60"/>
        <v>0.73288729172190137</v>
      </c>
      <c r="V693" s="17">
        <f t="shared" si="64"/>
        <v>5.712228730269036</v>
      </c>
      <c r="W693" s="17">
        <v>13149254</v>
      </c>
      <c r="X693" s="17">
        <f t="shared" si="61"/>
        <v>0.32627628700424266</v>
      </c>
      <c r="Y693" s="19">
        <f t="shared" si="62"/>
        <v>8.7152542668625474E-2</v>
      </c>
    </row>
    <row r="694" spans="1:25" x14ac:dyDescent="0.2">
      <c r="A694" s="22">
        <v>28269</v>
      </c>
      <c r="B694" s="12" t="s">
        <v>566</v>
      </c>
      <c r="C694" s="12" t="s">
        <v>73</v>
      </c>
      <c r="D694" s="12">
        <v>900330656</v>
      </c>
      <c r="E694" s="12" t="s">
        <v>74</v>
      </c>
      <c r="F694" s="12" t="s">
        <v>1419</v>
      </c>
      <c r="G694" s="12" t="s">
        <v>102</v>
      </c>
      <c r="H694" s="12" t="s">
        <v>87</v>
      </c>
      <c r="I694" s="12" t="s">
        <v>1420</v>
      </c>
      <c r="J694" s="12" t="s">
        <v>89</v>
      </c>
      <c r="K694" s="12" t="s">
        <v>116</v>
      </c>
      <c r="L694" s="12" t="s">
        <v>81</v>
      </c>
      <c r="M694" s="12">
        <v>29361499</v>
      </c>
      <c r="N694" s="12">
        <v>39980049</v>
      </c>
      <c r="O694" s="17">
        <v>21381107</v>
      </c>
      <c r="P694" s="17">
        <v>24909555</v>
      </c>
      <c r="Q694" s="17">
        <v>15070494</v>
      </c>
      <c r="R694" s="19">
        <v>3767634</v>
      </c>
      <c r="S694" s="19">
        <v>1611291</v>
      </c>
      <c r="T694" s="17">
        <f t="shared" si="63"/>
        <v>1.3732450335709934</v>
      </c>
      <c r="U694" s="17">
        <f t="shared" si="60"/>
        <v>0.62304963658248647</v>
      </c>
      <c r="V694" s="17">
        <f t="shared" si="64"/>
        <v>2.3382703682947401</v>
      </c>
      <c r="W694" s="17">
        <v>13149255</v>
      </c>
      <c r="X694" s="17">
        <f t="shared" si="61"/>
        <v>0.25000069672566805</v>
      </c>
      <c r="Y694" s="19">
        <f t="shared" si="62"/>
        <v>9.4237853485372169E-2</v>
      </c>
    </row>
    <row r="695" spans="1:25" x14ac:dyDescent="0.2">
      <c r="A695" s="22">
        <v>28469</v>
      </c>
      <c r="B695" s="12" t="s">
        <v>566</v>
      </c>
      <c r="C695" s="12" t="s">
        <v>73</v>
      </c>
      <c r="D695" s="12">
        <v>900336752</v>
      </c>
      <c r="E695" s="12" t="s">
        <v>74</v>
      </c>
      <c r="F695" s="12" t="s">
        <v>1421</v>
      </c>
      <c r="G695" s="12" t="s">
        <v>76</v>
      </c>
      <c r="H695" s="12" t="s">
        <v>87</v>
      </c>
      <c r="I695" s="12" t="s">
        <v>1422</v>
      </c>
      <c r="J695" s="12" t="s">
        <v>79</v>
      </c>
      <c r="K695" s="12" t="s">
        <v>137</v>
      </c>
      <c r="L695" s="12" t="s">
        <v>81</v>
      </c>
      <c r="M695" s="12">
        <v>8384155</v>
      </c>
      <c r="N695" s="12">
        <v>12045824</v>
      </c>
      <c r="O695" s="17">
        <v>7003473</v>
      </c>
      <c r="P695" s="17">
        <v>7359795</v>
      </c>
      <c r="Q695" s="17">
        <v>4686029</v>
      </c>
      <c r="R695" s="19">
        <v>957643</v>
      </c>
      <c r="S695" s="19">
        <v>404238</v>
      </c>
      <c r="T695" s="17">
        <f t="shared" si="63"/>
        <v>1.1971424748835329</v>
      </c>
      <c r="U695" s="17">
        <f t="shared" si="60"/>
        <v>0.61098310916712717</v>
      </c>
      <c r="V695" s="17">
        <f t="shared" si="64"/>
        <v>2.3690078617052333</v>
      </c>
      <c r="W695" s="17">
        <v>13149256</v>
      </c>
      <c r="X695" s="17">
        <f t="shared" si="61"/>
        <v>0.20436130463554536</v>
      </c>
      <c r="Y695" s="19">
        <f t="shared" si="62"/>
        <v>7.9499999335869431E-2</v>
      </c>
    </row>
    <row r="696" spans="1:25" x14ac:dyDescent="0.2">
      <c r="A696" s="22">
        <v>28523</v>
      </c>
      <c r="B696" s="12" t="s">
        <v>566</v>
      </c>
      <c r="C696" s="12" t="s">
        <v>73</v>
      </c>
      <c r="D696" s="12">
        <v>900337975</v>
      </c>
      <c r="E696" s="12" t="s">
        <v>74</v>
      </c>
      <c r="F696" s="12" t="s">
        <v>1423</v>
      </c>
      <c r="G696" s="12" t="s">
        <v>76</v>
      </c>
      <c r="H696" s="12" t="s">
        <v>87</v>
      </c>
      <c r="I696" s="12" t="s">
        <v>1424</v>
      </c>
      <c r="J696" s="12" t="s">
        <v>85</v>
      </c>
      <c r="K696" s="12" t="s">
        <v>85</v>
      </c>
      <c r="L696" s="12" t="s">
        <v>81</v>
      </c>
      <c r="M696" s="12">
        <v>2535578</v>
      </c>
      <c r="N696" s="12">
        <v>2779830</v>
      </c>
      <c r="O696" s="17">
        <v>2157094</v>
      </c>
      <c r="P696" s="17">
        <v>2157094</v>
      </c>
      <c r="Q696" s="17">
        <v>622736</v>
      </c>
      <c r="R696" s="19">
        <v>651876</v>
      </c>
      <c r="S696" s="19"/>
      <c r="T696" s="17">
        <f t="shared" si="63"/>
        <v>1.1754601329381102</v>
      </c>
      <c r="U696" s="17">
        <f t="shared" si="60"/>
        <v>0.77598054557293072</v>
      </c>
      <c r="V696" s="17"/>
      <c r="W696" s="17">
        <v>13149257</v>
      </c>
      <c r="X696" s="17">
        <f t="shared" si="61"/>
        <v>1.0467935047917576</v>
      </c>
      <c r="Y696" s="19">
        <f t="shared" si="62"/>
        <v>0.23450210984124928</v>
      </c>
    </row>
    <row r="697" spans="1:25" x14ac:dyDescent="0.2">
      <c r="A697" s="22">
        <v>28525</v>
      </c>
      <c r="B697" s="12" t="s">
        <v>566</v>
      </c>
      <c r="C697" s="12" t="s">
        <v>73</v>
      </c>
      <c r="D697" s="12">
        <v>900337999</v>
      </c>
      <c r="E697" s="12" t="s">
        <v>74</v>
      </c>
      <c r="F697" s="12" t="s">
        <v>1425</v>
      </c>
      <c r="G697" s="12" t="s">
        <v>76</v>
      </c>
      <c r="H697" s="12" t="s">
        <v>87</v>
      </c>
      <c r="I697" s="12" t="s">
        <v>1426</v>
      </c>
      <c r="J697" s="12" t="s">
        <v>309</v>
      </c>
      <c r="K697" s="12" t="s">
        <v>461</v>
      </c>
      <c r="L697" s="12" t="s">
        <v>81</v>
      </c>
      <c r="M697" s="12">
        <v>118196</v>
      </c>
      <c r="N697" s="12">
        <v>308144</v>
      </c>
      <c r="O697" s="17">
        <v>277854</v>
      </c>
      <c r="P697" s="17">
        <v>277854</v>
      </c>
      <c r="Q697" s="17">
        <v>30290</v>
      </c>
      <c r="R697" s="19">
        <v>49739</v>
      </c>
      <c r="S697" s="19"/>
      <c r="T697" s="17">
        <f t="shared" si="63"/>
        <v>0.42538887329316838</v>
      </c>
      <c r="U697" s="17">
        <f t="shared" si="60"/>
        <v>0.90170180175502368</v>
      </c>
      <c r="V697" s="17"/>
      <c r="W697" s="17">
        <v>13149258</v>
      </c>
      <c r="X697" s="17">
        <f t="shared" si="61"/>
        <v>1.6420931000330141</v>
      </c>
      <c r="Y697" s="19">
        <f t="shared" si="62"/>
        <v>0.16141479308375306</v>
      </c>
    </row>
    <row r="698" spans="1:25" x14ac:dyDescent="0.2">
      <c r="A698" s="22">
        <v>28703</v>
      </c>
      <c r="B698" s="12" t="s">
        <v>566</v>
      </c>
      <c r="C698" s="12" t="s">
        <v>73</v>
      </c>
      <c r="D698" s="12">
        <v>900343901</v>
      </c>
      <c r="E698" s="12" t="s">
        <v>74</v>
      </c>
      <c r="F698" s="12" t="s">
        <v>1427</v>
      </c>
      <c r="G698" s="12" t="s">
        <v>83</v>
      </c>
      <c r="H698" s="12" t="s">
        <v>87</v>
      </c>
      <c r="I698" s="12" t="s">
        <v>1428</v>
      </c>
      <c r="J698" s="12" t="s">
        <v>89</v>
      </c>
      <c r="K698" s="12" t="s">
        <v>116</v>
      </c>
      <c r="L698" s="12" t="s">
        <v>81</v>
      </c>
      <c r="M698" s="12">
        <v>10046399</v>
      </c>
      <c r="N698" s="12">
        <v>13056580</v>
      </c>
      <c r="O698" s="17">
        <v>6874569</v>
      </c>
      <c r="P698" s="17">
        <v>8267352</v>
      </c>
      <c r="Q698" s="17">
        <v>4789228</v>
      </c>
      <c r="R698" s="19">
        <v>2002169</v>
      </c>
      <c r="S698" s="19">
        <v>637811</v>
      </c>
      <c r="T698" s="17">
        <f t="shared" si="63"/>
        <v>1.4613860156178518</v>
      </c>
      <c r="U698" s="17">
        <f t="shared" si="60"/>
        <v>0.63319429743470346</v>
      </c>
      <c r="V698" s="17">
        <f t="shared" si="64"/>
        <v>3.1391258538971578</v>
      </c>
      <c r="W698" s="17">
        <v>13149259</v>
      </c>
      <c r="X698" s="17">
        <f t="shared" si="61"/>
        <v>0.41805673064635884</v>
      </c>
      <c r="Y698" s="19">
        <f t="shared" si="62"/>
        <v>0.15334559279688861</v>
      </c>
    </row>
    <row r="699" spans="1:25" x14ac:dyDescent="0.2">
      <c r="A699" s="22">
        <v>28777</v>
      </c>
      <c r="B699" s="12" t="s">
        <v>566</v>
      </c>
      <c r="C699" s="12" t="s">
        <v>73</v>
      </c>
      <c r="D699" s="12">
        <v>900346567</v>
      </c>
      <c r="E699" s="12" t="s">
        <v>74</v>
      </c>
      <c r="F699" s="12" t="s">
        <v>1429</v>
      </c>
      <c r="G699" s="12" t="s">
        <v>102</v>
      </c>
      <c r="H699" s="12" t="s">
        <v>87</v>
      </c>
      <c r="I699" s="12" t="s">
        <v>1430</v>
      </c>
      <c r="J699" s="12" t="s">
        <v>1407</v>
      </c>
      <c r="K699" s="12" t="s">
        <v>1408</v>
      </c>
      <c r="L699" s="12" t="s">
        <v>81</v>
      </c>
      <c r="M699" s="12">
        <v>21107625</v>
      </c>
      <c r="N699" s="12">
        <v>26717433</v>
      </c>
      <c r="O699" s="17">
        <v>14424924</v>
      </c>
      <c r="P699" s="17">
        <v>15591029</v>
      </c>
      <c r="Q699" s="17">
        <v>11126404</v>
      </c>
      <c r="R699" s="19">
        <v>2874135</v>
      </c>
      <c r="S699" s="19">
        <v>553446</v>
      </c>
      <c r="T699" s="17">
        <f t="shared" si="63"/>
        <v>1.4632746072007035</v>
      </c>
      <c r="U699" s="17">
        <f t="shared" si="60"/>
        <v>0.58355265642473964</v>
      </c>
      <c r="V699" s="17">
        <f t="shared" si="64"/>
        <v>5.1931624765559787</v>
      </c>
      <c r="W699" s="17">
        <v>13149260</v>
      </c>
      <c r="X699" s="17">
        <f t="shared" si="61"/>
        <v>0.25831661334605505</v>
      </c>
      <c r="Y699" s="19">
        <f t="shared" si="62"/>
        <v>0.10757526742932227</v>
      </c>
    </row>
    <row r="700" spans="1:25" x14ac:dyDescent="0.2">
      <c r="A700" s="22">
        <v>28825</v>
      </c>
      <c r="B700" s="12" t="s">
        <v>566</v>
      </c>
      <c r="C700" s="12" t="s">
        <v>73</v>
      </c>
      <c r="D700" s="12">
        <v>900348489</v>
      </c>
      <c r="E700" s="12" t="s">
        <v>74</v>
      </c>
      <c r="F700" s="12" t="s">
        <v>1431</v>
      </c>
      <c r="G700" s="12" t="s">
        <v>102</v>
      </c>
      <c r="H700" s="12" t="s">
        <v>87</v>
      </c>
      <c r="I700" s="12" t="s">
        <v>1432</v>
      </c>
      <c r="J700" s="12" t="s">
        <v>97</v>
      </c>
      <c r="K700" s="12" t="s">
        <v>359</v>
      </c>
      <c r="L700" s="12" t="s">
        <v>81</v>
      </c>
      <c r="M700" s="12">
        <v>20424257</v>
      </c>
      <c r="N700" s="12">
        <v>21803034</v>
      </c>
      <c r="O700" s="17">
        <v>2727994</v>
      </c>
      <c r="P700" s="17">
        <v>2762461</v>
      </c>
      <c r="Q700" s="17">
        <v>19040573</v>
      </c>
      <c r="R700" s="19">
        <v>4698543</v>
      </c>
      <c r="S700" s="19">
        <v>395472</v>
      </c>
      <c r="T700" s="17">
        <f t="shared" si="63"/>
        <v>7.4869141940928019</v>
      </c>
      <c r="U700" s="17">
        <f t="shared" si="60"/>
        <v>0.12670076100417951</v>
      </c>
      <c r="V700" s="17">
        <f t="shared" si="64"/>
        <v>11.880848707367399</v>
      </c>
      <c r="W700" s="17">
        <v>13149261</v>
      </c>
      <c r="X700" s="17">
        <f t="shared" si="61"/>
        <v>0.2467647901142471</v>
      </c>
      <c r="Y700" s="19">
        <f t="shared" si="62"/>
        <v>0.21549950341773536</v>
      </c>
    </row>
    <row r="701" spans="1:25" x14ac:dyDescent="0.2">
      <c r="A701" s="22">
        <v>28845</v>
      </c>
      <c r="B701" s="12" t="s">
        <v>566</v>
      </c>
      <c r="C701" s="12" t="s">
        <v>73</v>
      </c>
      <c r="D701" s="12">
        <v>900349268</v>
      </c>
      <c r="E701" s="12" t="s">
        <v>74</v>
      </c>
      <c r="F701" s="12" t="s">
        <v>1433</v>
      </c>
      <c r="G701" s="12" t="s">
        <v>76</v>
      </c>
      <c r="H701" s="12" t="s">
        <v>87</v>
      </c>
      <c r="I701" s="12" t="s">
        <v>1434</v>
      </c>
      <c r="J701" s="12" t="s">
        <v>85</v>
      </c>
      <c r="K701" s="12" t="s">
        <v>85</v>
      </c>
      <c r="L701" s="12" t="s">
        <v>81</v>
      </c>
      <c r="M701" s="12">
        <v>1936677</v>
      </c>
      <c r="N701" s="12">
        <v>2139570</v>
      </c>
      <c r="O701" s="17">
        <v>870661</v>
      </c>
      <c r="P701" s="17">
        <v>870661</v>
      </c>
      <c r="Q701" s="17">
        <v>1268909</v>
      </c>
      <c r="R701" s="19">
        <v>277644</v>
      </c>
      <c r="S701" s="19">
        <v>109500</v>
      </c>
      <c r="T701" s="17">
        <f t="shared" si="63"/>
        <v>2.2243755032096302</v>
      </c>
      <c r="U701" s="17">
        <f t="shared" si="60"/>
        <v>0.40693270143066129</v>
      </c>
      <c r="V701" s="17">
        <f t="shared" si="64"/>
        <v>2.5355616438356163</v>
      </c>
      <c r="W701" s="17">
        <v>13149262</v>
      </c>
      <c r="X701" s="17">
        <f t="shared" si="61"/>
        <v>0.2188052886377195</v>
      </c>
      <c r="Y701" s="19">
        <f t="shared" si="62"/>
        <v>0.12976626144505671</v>
      </c>
    </row>
    <row r="702" spans="1:25" x14ac:dyDescent="0.2">
      <c r="A702" s="22">
        <v>29109</v>
      </c>
      <c r="B702" s="12" t="s">
        <v>566</v>
      </c>
      <c r="C702" s="12" t="s">
        <v>73</v>
      </c>
      <c r="D702" s="12">
        <v>900358975</v>
      </c>
      <c r="E702" s="12" t="s">
        <v>74</v>
      </c>
      <c r="F702" s="12" t="s">
        <v>1435</v>
      </c>
      <c r="G702" s="12" t="s">
        <v>76</v>
      </c>
      <c r="H702" s="12" t="s">
        <v>87</v>
      </c>
      <c r="I702" s="12" t="s">
        <v>1436</v>
      </c>
      <c r="J702" s="12" t="s">
        <v>85</v>
      </c>
      <c r="K702" s="12" t="s">
        <v>85</v>
      </c>
      <c r="L702" s="12" t="s">
        <v>81</v>
      </c>
      <c r="M702" s="12">
        <v>1385212</v>
      </c>
      <c r="N702" s="12">
        <v>1398583</v>
      </c>
      <c r="O702" s="17">
        <v>986400</v>
      </c>
      <c r="P702" s="17">
        <v>1031461</v>
      </c>
      <c r="Q702" s="17">
        <v>367122</v>
      </c>
      <c r="R702" s="19">
        <v>-3523</v>
      </c>
      <c r="S702" s="19">
        <v>0</v>
      </c>
      <c r="T702" s="17">
        <f t="shared" si="63"/>
        <v>1.4043106244931063</v>
      </c>
      <c r="U702" s="17">
        <f t="shared" si="60"/>
        <v>0.73750431686928841</v>
      </c>
      <c r="V702" s="17"/>
      <c r="W702" s="17">
        <v>13149263</v>
      </c>
      <c r="X702" s="17">
        <f t="shared" si="61"/>
        <v>-9.5962650018250068E-3</v>
      </c>
      <c r="Y702" s="19">
        <f t="shared" si="62"/>
        <v>-2.5189781371573942E-3</v>
      </c>
    </row>
    <row r="703" spans="1:25" x14ac:dyDescent="0.2">
      <c r="A703" s="22">
        <v>29299</v>
      </c>
      <c r="B703" s="12" t="s">
        <v>566</v>
      </c>
      <c r="C703" s="12" t="s">
        <v>73</v>
      </c>
      <c r="D703" s="12">
        <v>900365786</v>
      </c>
      <c r="E703" s="12" t="s">
        <v>74</v>
      </c>
      <c r="F703" s="12" t="s">
        <v>1437</v>
      </c>
      <c r="G703" s="12" t="s">
        <v>102</v>
      </c>
      <c r="H703" s="12" t="s">
        <v>87</v>
      </c>
      <c r="I703" s="12" t="s">
        <v>1438</v>
      </c>
      <c r="J703" s="12" t="s">
        <v>309</v>
      </c>
      <c r="K703" s="12" t="s">
        <v>461</v>
      </c>
      <c r="L703" s="12" t="s">
        <v>81</v>
      </c>
      <c r="M703" s="12">
        <v>50100144</v>
      </c>
      <c r="N703" s="12">
        <v>66182175</v>
      </c>
      <c r="O703" s="17">
        <v>23745328</v>
      </c>
      <c r="P703" s="17">
        <v>50518007</v>
      </c>
      <c r="Q703" s="17">
        <v>15664168</v>
      </c>
      <c r="R703" s="19">
        <v>7806340</v>
      </c>
      <c r="S703" s="19">
        <v>2641446</v>
      </c>
      <c r="T703" s="17">
        <f t="shared" si="63"/>
        <v>2.1098947969891171</v>
      </c>
      <c r="U703" s="17">
        <f t="shared" si="60"/>
        <v>0.76331741892737737</v>
      </c>
      <c r="V703" s="17">
        <f t="shared" si="64"/>
        <v>2.9553282558114002</v>
      </c>
      <c r="W703" s="17">
        <v>13149264</v>
      </c>
      <c r="X703" s="17">
        <f t="shared" si="61"/>
        <v>0.49835650383729285</v>
      </c>
      <c r="Y703" s="19">
        <f t="shared" si="62"/>
        <v>0.11795230362253885</v>
      </c>
    </row>
    <row r="704" spans="1:25" x14ac:dyDescent="0.2">
      <c r="A704" s="22">
        <v>29371</v>
      </c>
      <c r="B704" s="12" t="s">
        <v>566</v>
      </c>
      <c r="C704" s="12" t="s">
        <v>73</v>
      </c>
      <c r="D704" s="12">
        <v>900368444</v>
      </c>
      <c r="E704" s="12" t="s">
        <v>74</v>
      </c>
      <c r="F704" s="12" t="s">
        <v>1439</v>
      </c>
      <c r="G704" s="12" t="s">
        <v>102</v>
      </c>
      <c r="H704" s="12" t="s">
        <v>87</v>
      </c>
      <c r="I704" s="12" t="s">
        <v>1440</v>
      </c>
      <c r="J704" s="12" t="s">
        <v>851</v>
      </c>
      <c r="K704" s="12" t="s">
        <v>852</v>
      </c>
      <c r="L704" s="12" t="s">
        <v>81</v>
      </c>
      <c r="M704" s="12">
        <v>5659779</v>
      </c>
      <c r="N704" s="12">
        <v>5945545</v>
      </c>
      <c r="O704" s="17">
        <v>2382178</v>
      </c>
      <c r="P704" s="17">
        <v>3399527</v>
      </c>
      <c r="Q704" s="17">
        <v>2546018</v>
      </c>
      <c r="R704" s="19">
        <v>-114759</v>
      </c>
      <c r="S704" s="19">
        <v>0</v>
      </c>
      <c r="T704" s="17">
        <f t="shared" si="63"/>
        <v>2.3758841698647206</v>
      </c>
      <c r="U704" s="17">
        <f t="shared" si="60"/>
        <v>0.57177718779354958</v>
      </c>
      <c r="V704" s="17"/>
      <c r="W704" s="17">
        <v>13149265</v>
      </c>
      <c r="X704" s="17">
        <f t="shared" si="61"/>
        <v>-4.5073915424007217E-2</v>
      </c>
      <c r="Y704" s="19">
        <f t="shared" si="62"/>
        <v>-1.9301678820024069E-2</v>
      </c>
    </row>
    <row r="705" spans="1:25" x14ac:dyDescent="0.2">
      <c r="A705" s="22">
        <v>29379</v>
      </c>
      <c r="B705" s="12" t="s">
        <v>566</v>
      </c>
      <c r="C705" s="12" t="s">
        <v>73</v>
      </c>
      <c r="D705" s="12">
        <v>900368553</v>
      </c>
      <c r="E705" s="12" t="s">
        <v>74</v>
      </c>
      <c r="F705" s="12" t="s">
        <v>1441</v>
      </c>
      <c r="G705" s="12" t="s">
        <v>76</v>
      </c>
      <c r="H705" s="12" t="s">
        <v>87</v>
      </c>
      <c r="I705" s="12" t="s">
        <v>1442</v>
      </c>
      <c r="J705" s="12" t="s">
        <v>85</v>
      </c>
      <c r="K705" s="12" t="s">
        <v>85</v>
      </c>
      <c r="L705" s="12" t="s">
        <v>81</v>
      </c>
      <c r="M705" s="12">
        <v>13482945</v>
      </c>
      <c r="N705" s="12">
        <v>17868224</v>
      </c>
      <c r="O705" s="17">
        <v>4075753</v>
      </c>
      <c r="P705" s="17">
        <v>8290384</v>
      </c>
      <c r="Q705" s="17">
        <v>9577840</v>
      </c>
      <c r="R705" s="19">
        <v>889216</v>
      </c>
      <c r="S705" s="19">
        <v>485524</v>
      </c>
      <c r="T705" s="17">
        <f t="shared" si="63"/>
        <v>3.3080868737629587</v>
      </c>
      <c r="U705" s="17">
        <f t="shared" ref="U705:U768" si="65">P705/N705</f>
        <v>0.46397358797382438</v>
      </c>
      <c r="V705" s="17">
        <f t="shared" si="64"/>
        <v>1.8314563234773151</v>
      </c>
      <c r="W705" s="17">
        <v>13149266</v>
      </c>
      <c r="X705" s="17">
        <f t="shared" ref="X705:X768" si="66">R705/Q705</f>
        <v>9.2840974582995742E-2</v>
      </c>
      <c r="Y705" s="19">
        <f t="shared" ref="Y705:Y768" si="67">R705/N705</f>
        <v>4.976521449473658E-2</v>
      </c>
    </row>
    <row r="706" spans="1:25" x14ac:dyDescent="0.2">
      <c r="A706" s="22">
        <v>29455</v>
      </c>
      <c r="B706" s="12" t="s">
        <v>566</v>
      </c>
      <c r="C706" s="12" t="s">
        <v>73</v>
      </c>
      <c r="D706" s="12">
        <v>900371464</v>
      </c>
      <c r="E706" s="12" t="s">
        <v>74</v>
      </c>
      <c r="F706" s="12" t="s">
        <v>1443</v>
      </c>
      <c r="G706" s="12" t="s">
        <v>76</v>
      </c>
      <c r="H706" s="12" t="s">
        <v>87</v>
      </c>
      <c r="I706" s="12" t="s">
        <v>1444</v>
      </c>
      <c r="J706" s="12" t="s">
        <v>85</v>
      </c>
      <c r="K706" s="12" t="s">
        <v>85</v>
      </c>
      <c r="L706" s="12" t="s">
        <v>81</v>
      </c>
      <c r="M706" s="12">
        <v>9758086</v>
      </c>
      <c r="N706" s="12">
        <v>19966344</v>
      </c>
      <c r="O706" s="17">
        <v>7665142</v>
      </c>
      <c r="P706" s="17">
        <v>19109557</v>
      </c>
      <c r="Q706" s="17">
        <v>856787</v>
      </c>
      <c r="R706" s="19">
        <v>2170697</v>
      </c>
      <c r="S706" s="19">
        <v>916555</v>
      </c>
      <c r="T706" s="17">
        <f t="shared" ref="T706:T769" si="68">M706/O706</f>
        <v>1.2730469963896298</v>
      </c>
      <c r="U706" s="17">
        <f t="shared" si="65"/>
        <v>0.95708843842418023</v>
      </c>
      <c r="V706" s="17">
        <f t="shared" si="64"/>
        <v>2.3683215955398205</v>
      </c>
      <c r="W706" s="17">
        <v>13149267</v>
      </c>
      <c r="X706" s="17">
        <f t="shared" si="66"/>
        <v>2.5335316712321734</v>
      </c>
      <c r="Y706" s="19">
        <f t="shared" si="67"/>
        <v>0.10871780031436902</v>
      </c>
    </row>
    <row r="707" spans="1:25" x14ac:dyDescent="0.2">
      <c r="A707" s="22">
        <v>29471</v>
      </c>
      <c r="B707" s="12" t="s">
        <v>566</v>
      </c>
      <c r="C707" s="12" t="s">
        <v>73</v>
      </c>
      <c r="D707" s="12">
        <v>900372276</v>
      </c>
      <c r="E707" s="12" t="s">
        <v>74</v>
      </c>
      <c r="F707" s="12" t="s">
        <v>1445</v>
      </c>
      <c r="G707" s="12" t="s">
        <v>102</v>
      </c>
      <c r="H707" s="12" t="s">
        <v>87</v>
      </c>
      <c r="I707" s="12" t="s">
        <v>1446</v>
      </c>
      <c r="J707" s="12" t="s">
        <v>89</v>
      </c>
      <c r="K707" s="12" t="s">
        <v>116</v>
      </c>
      <c r="L707" s="12" t="s">
        <v>81</v>
      </c>
      <c r="M707" s="12">
        <v>8771095</v>
      </c>
      <c r="N707" s="12">
        <v>11727929</v>
      </c>
      <c r="O707" s="17">
        <v>1253484</v>
      </c>
      <c r="P707" s="17">
        <v>1682736</v>
      </c>
      <c r="Q707" s="17">
        <v>10045193</v>
      </c>
      <c r="R707" s="19">
        <v>3305673</v>
      </c>
      <c r="S707" s="19">
        <v>837888</v>
      </c>
      <c r="T707" s="17">
        <f t="shared" si="68"/>
        <v>6.9973729221912686</v>
      </c>
      <c r="U707" s="17">
        <f t="shared" si="65"/>
        <v>0.14348108689948583</v>
      </c>
      <c r="V707" s="17">
        <f t="shared" si="64"/>
        <v>3.9452444718148487</v>
      </c>
      <c r="W707" s="17">
        <v>13149268</v>
      </c>
      <c r="X707" s="17">
        <f t="shared" si="66"/>
        <v>0.32908008835668962</v>
      </c>
      <c r="Y707" s="19">
        <f t="shared" si="67"/>
        <v>0.28186331960229294</v>
      </c>
    </row>
    <row r="708" spans="1:25" x14ac:dyDescent="0.2">
      <c r="A708" s="22">
        <v>29501</v>
      </c>
      <c r="B708" s="12" t="s">
        <v>566</v>
      </c>
      <c r="C708" s="12" t="s">
        <v>73</v>
      </c>
      <c r="D708" s="12">
        <v>900374140</v>
      </c>
      <c r="E708" s="12" t="s">
        <v>74</v>
      </c>
      <c r="F708" s="12" t="s">
        <v>1447</v>
      </c>
      <c r="G708" s="12" t="s">
        <v>102</v>
      </c>
      <c r="H708" s="12" t="s">
        <v>87</v>
      </c>
      <c r="I708" s="12" t="s">
        <v>1448</v>
      </c>
      <c r="J708" s="12" t="s">
        <v>85</v>
      </c>
      <c r="K708" s="12" t="s">
        <v>85</v>
      </c>
      <c r="L708" s="12" t="s">
        <v>81</v>
      </c>
      <c r="M708" s="12">
        <v>25576515</v>
      </c>
      <c r="N708" s="12">
        <v>27329623</v>
      </c>
      <c r="O708" s="17">
        <v>6009671</v>
      </c>
      <c r="P708" s="17">
        <v>10968153</v>
      </c>
      <c r="Q708" s="17">
        <v>16361470</v>
      </c>
      <c r="R708" s="19">
        <v>3164525</v>
      </c>
      <c r="S708" s="19">
        <v>480833</v>
      </c>
      <c r="T708" s="17">
        <f t="shared" si="68"/>
        <v>4.2558927102665018</v>
      </c>
      <c r="U708" s="17">
        <f t="shared" si="65"/>
        <v>0.40132836812275091</v>
      </c>
      <c r="V708" s="17">
        <f t="shared" si="64"/>
        <v>6.5813390511882508</v>
      </c>
      <c r="W708" s="17">
        <v>13149269</v>
      </c>
      <c r="X708" s="17">
        <f t="shared" si="66"/>
        <v>0.19341324465344495</v>
      </c>
      <c r="Y708" s="19">
        <f t="shared" si="67"/>
        <v>0.11579102280335152</v>
      </c>
    </row>
    <row r="709" spans="1:25" x14ac:dyDescent="0.2">
      <c r="A709" s="22">
        <v>29643</v>
      </c>
      <c r="B709" s="12" t="s">
        <v>566</v>
      </c>
      <c r="C709" s="12" t="s">
        <v>73</v>
      </c>
      <c r="D709" s="12">
        <v>900378926</v>
      </c>
      <c r="E709" s="12" t="s">
        <v>74</v>
      </c>
      <c r="F709" s="12" t="s">
        <v>1449</v>
      </c>
      <c r="G709" s="12" t="s">
        <v>102</v>
      </c>
      <c r="H709" s="12" t="s">
        <v>103</v>
      </c>
      <c r="I709" s="12" t="s">
        <v>1450</v>
      </c>
      <c r="J709" s="12" t="s">
        <v>79</v>
      </c>
      <c r="K709" s="12" t="s">
        <v>137</v>
      </c>
      <c r="L709" s="12" t="s">
        <v>81</v>
      </c>
      <c r="M709" s="12">
        <v>1938687</v>
      </c>
      <c r="N709" s="12">
        <v>1945901</v>
      </c>
      <c r="O709" s="17">
        <v>889889</v>
      </c>
      <c r="P709" s="17">
        <v>928996</v>
      </c>
      <c r="Q709" s="17">
        <v>1016905</v>
      </c>
      <c r="R709" s="19">
        <v>-102160</v>
      </c>
      <c r="S709" s="19">
        <v>116138</v>
      </c>
      <c r="T709" s="17">
        <f t="shared" si="68"/>
        <v>2.1785717095053427</v>
      </c>
      <c r="U709" s="17">
        <f t="shared" si="65"/>
        <v>0.47741174910748285</v>
      </c>
      <c r="V709" s="17">
        <f t="shared" si="64"/>
        <v>-0.87964318310974876</v>
      </c>
      <c r="W709" s="17">
        <v>13149270</v>
      </c>
      <c r="X709" s="17">
        <f t="shared" si="66"/>
        <v>-0.10046169504525988</v>
      </c>
      <c r="Y709" s="19">
        <f t="shared" si="67"/>
        <v>-5.2500101495399819E-2</v>
      </c>
    </row>
    <row r="710" spans="1:25" x14ac:dyDescent="0.2">
      <c r="A710" s="22">
        <v>29715</v>
      </c>
      <c r="B710" s="12" t="s">
        <v>566</v>
      </c>
      <c r="C710" s="12" t="s">
        <v>73</v>
      </c>
      <c r="D710" s="12">
        <v>900382069</v>
      </c>
      <c r="E710" s="12" t="s">
        <v>74</v>
      </c>
      <c r="F710" s="12" t="s">
        <v>1451</v>
      </c>
      <c r="G710" s="12" t="s">
        <v>83</v>
      </c>
      <c r="H710" s="12" t="s">
        <v>1452</v>
      </c>
      <c r="I710" s="12" t="s">
        <v>1453</v>
      </c>
      <c r="J710" s="12" t="s">
        <v>85</v>
      </c>
      <c r="K710" s="12" t="s">
        <v>85</v>
      </c>
      <c r="L710" s="12" t="s">
        <v>81</v>
      </c>
      <c r="M710" s="12">
        <v>482531</v>
      </c>
      <c r="N710" s="12">
        <v>584888</v>
      </c>
      <c r="O710" s="17">
        <v>307645</v>
      </c>
      <c r="P710" s="17">
        <v>478679</v>
      </c>
      <c r="Q710" s="17">
        <v>106209</v>
      </c>
      <c r="R710" s="19">
        <v>21960</v>
      </c>
      <c r="S710" s="19"/>
      <c r="T710" s="17">
        <f t="shared" si="68"/>
        <v>1.5684669017861497</v>
      </c>
      <c r="U710" s="17">
        <f t="shared" si="65"/>
        <v>0.81841138816320391</v>
      </c>
      <c r="V710" s="17"/>
      <c r="W710" s="17">
        <v>13149271</v>
      </c>
      <c r="X710" s="17">
        <f t="shared" si="66"/>
        <v>0.20676213880179645</v>
      </c>
      <c r="Y710" s="19">
        <f t="shared" si="67"/>
        <v>3.7545649765425175E-2</v>
      </c>
    </row>
    <row r="711" spans="1:25" x14ac:dyDescent="0.2">
      <c r="A711" s="22">
        <v>29723</v>
      </c>
      <c r="B711" s="12" t="s">
        <v>566</v>
      </c>
      <c r="C711" s="12" t="s">
        <v>73</v>
      </c>
      <c r="D711" s="12">
        <v>900382525</v>
      </c>
      <c r="E711" s="12" t="s">
        <v>74</v>
      </c>
      <c r="F711" s="12" t="s">
        <v>1454</v>
      </c>
      <c r="G711" s="12" t="s">
        <v>102</v>
      </c>
      <c r="H711" s="12" t="s">
        <v>87</v>
      </c>
      <c r="I711" s="12" t="s">
        <v>1455</v>
      </c>
      <c r="J711" s="12" t="s">
        <v>85</v>
      </c>
      <c r="K711" s="12" t="s">
        <v>85</v>
      </c>
      <c r="L711" s="12" t="s">
        <v>81</v>
      </c>
      <c r="M711" s="12">
        <v>44587574</v>
      </c>
      <c r="N711" s="12">
        <v>47003421</v>
      </c>
      <c r="O711" s="17">
        <v>24900480</v>
      </c>
      <c r="P711" s="17">
        <v>25192694</v>
      </c>
      <c r="Q711" s="17">
        <v>21810727</v>
      </c>
      <c r="R711" s="19">
        <v>12894174</v>
      </c>
      <c r="S711" s="19">
        <v>2230140</v>
      </c>
      <c r="T711" s="17">
        <f t="shared" si="68"/>
        <v>1.7906311042999974</v>
      </c>
      <c r="U711" s="17">
        <f t="shared" si="65"/>
        <v>0.53597575376481643</v>
      </c>
      <c r="V711" s="17">
        <f t="shared" si="64"/>
        <v>5.7817778256073611</v>
      </c>
      <c r="W711" s="17">
        <v>13149272</v>
      </c>
      <c r="X711" s="17">
        <f t="shared" si="66"/>
        <v>0.59118497058809638</v>
      </c>
      <c r="Y711" s="19">
        <f t="shared" si="67"/>
        <v>0.27432416036271062</v>
      </c>
    </row>
    <row r="712" spans="1:25" x14ac:dyDescent="0.2">
      <c r="A712" s="22">
        <v>29735</v>
      </c>
      <c r="B712" s="12" t="s">
        <v>566</v>
      </c>
      <c r="C712" s="12" t="s">
        <v>73</v>
      </c>
      <c r="D712" s="12">
        <v>900382713</v>
      </c>
      <c r="E712" s="12" t="s">
        <v>74</v>
      </c>
      <c r="F712" s="12" t="s">
        <v>1456</v>
      </c>
      <c r="G712" s="12" t="s">
        <v>102</v>
      </c>
      <c r="H712" s="12" t="s">
        <v>87</v>
      </c>
      <c r="I712" s="12" t="s">
        <v>1457</v>
      </c>
      <c r="J712" s="12" t="s">
        <v>89</v>
      </c>
      <c r="K712" s="12" t="s">
        <v>116</v>
      </c>
      <c r="L712" s="12" t="s">
        <v>81</v>
      </c>
      <c r="M712" s="12">
        <v>38992743</v>
      </c>
      <c r="N712" s="12">
        <v>44186731</v>
      </c>
      <c r="O712" s="17">
        <v>12544538</v>
      </c>
      <c r="P712" s="17">
        <v>13744538</v>
      </c>
      <c r="Q712" s="17">
        <v>30442193</v>
      </c>
      <c r="R712" s="19">
        <v>2491426</v>
      </c>
      <c r="S712" s="19">
        <v>157893</v>
      </c>
      <c r="T712" s="17">
        <f t="shared" si="68"/>
        <v>3.1083442849788492</v>
      </c>
      <c r="U712" s="17">
        <f t="shared" si="65"/>
        <v>0.31105577826067288</v>
      </c>
      <c r="V712" s="17">
        <f t="shared" si="64"/>
        <v>15.779204904587283</v>
      </c>
      <c r="W712" s="17">
        <v>13149273</v>
      </c>
      <c r="X712" s="17">
        <f t="shared" si="66"/>
        <v>8.1841212950722705E-2</v>
      </c>
      <c r="Y712" s="19">
        <f t="shared" si="67"/>
        <v>5.6384030762538194E-2</v>
      </c>
    </row>
    <row r="713" spans="1:25" x14ac:dyDescent="0.2">
      <c r="A713" s="22">
        <v>29845</v>
      </c>
      <c r="B713" s="12" t="s">
        <v>566</v>
      </c>
      <c r="C713" s="12" t="s">
        <v>73</v>
      </c>
      <c r="D713" s="12">
        <v>900386451</v>
      </c>
      <c r="E713" s="12" t="s">
        <v>74</v>
      </c>
      <c r="F713" s="12" t="s">
        <v>1458</v>
      </c>
      <c r="G713" s="12" t="s">
        <v>76</v>
      </c>
      <c r="H713" s="12" t="s">
        <v>87</v>
      </c>
      <c r="I713" s="12" t="s">
        <v>1459</v>
      </c>
      <c r="J713" s="12" t="s">
        <v>89</v>
      </c>
      <c r="K713" s="12" t="s">
        <v>116</v>
      </c>
      <c r="L713" s="12" t="s">
        <v>81</v>
      </c>
      <c r="M713" s="12">
        <v>3635162</v>
      </c>
      <c r="N713" s="12">
        <v>3635162</v>
      </c>
      <c r="O713" s="17">
        <v>1947988</v>
      </c>
      <c r="P713" s="17">
        <v>1947988</v>
      </c>
      <c r="Q713" s="17">
        <v>1687174</v>
      </c>
      <c r="R713" s="19">
        <v>-335278</v>
      </c>
      <c r="S713" s="19"/>
      <c r="T713" s="17">
        <f t="shared" si="68"/>
        <v>1.8661110848732128</v>
      </c>
      <c r="U713" s="17">
        <f t="shared" si="65"/>
        <v>0.53587377949043258</v>
      </c>
      <c r="V713" s="17"/>
      <c r="W713" s="17">
        <v>13149274</v>
      </c>
      <c r="X713" s="17">
        <f t="shared" si="66"/>
        <v>-0.19872164933788691</v>
      </c>
      <c r="Y713" s="19">
        <f t="shared" si="67"/>
        <v>-9.2231928040621025E-2</v>
      </c>
    </row>
    <row r="714" spans="1:25" x14ac:dyDescent="0.2">
      <c r="A714" s="22">
        <v>29861</v>
      </c>
      <c r="B714" s="12" t="s">
        <v>566</v>
      </c>
      <c r="C714" s="12" t="s">
        <v>73</v>
      </c>
      <c r="D714" s="12">
        <v>900386830</v>
      </c>
      <c r="E714" s="12" t="s">
        <v>74</v>
      </c>
      <c r="F714" s="12" t="s">
        <v>1460</v>
      </c>
      <c r="G714" s="12" t="s">
        <v>76</v>
      </c>
      <c r="H714" s="12" t="s">
        <v>87</v>
      </c>
      <c r="I714" s="12" t="s">
        <v>1461</v>
      </c>
      <c r="J714" s="12" t="s">
        <v>85</v>
      </c>
      <c r="K714" s="12" t="s">
        <v>85</v>
      </c>
      <c r="L714" s="12" t="s">
        <v>81</v>
      </c>
      <c r="M714" s="12">
        <v>7403740</v>
      </c>
      <c r="N714" s="12">
        <v>8778447</v>
      </c>
      <c r="O714" s="17">
        <v>5094632</v>
      </c>
      <c r="P714" s="17">
        <v>6669162</v>
      </c>
      <c r="Q714" s="17">
        <v>2109285</v>
      </c>
      <c r="R714" s="19">
        <v>504159</v>
      </c>
      <c r="S714" s="19"/>
      <c r="T714" s="17">
        <f t="shared" si="68"/>
        <v>1.4532433353380578</v>
      </c>
      <c r="U714" s="17">
        <f t="shared" si="65"/>
        <v>0.75972002792749105</v>
      </c>
      <c r="V714" s="17"/>
      <c r="W714" s="17">
        <v>13149275</v>
      </c>
      <c r="X714" s="17">
        <f t="shared" si="66"/>
        <v>0.23901890925123917</v>
      </c>
      <c r="Y714" s="19">
        <f t="shared" si="67"/>
        <v>5.7431456839689296E-2</v>
      </c>
    </row>
    <row r="715" spans="1:25" x14ac:dyDescent="0.2">
      <c r="A715" s="22">
        <v>30191</v>
      </c>
      <c r="B715" s="12" t="s">
        <v>566</v>
      </c>
      <c r="C715" s="12" t="s">
        <v>73</v>
      </c>
      <c r="D715" s="12">
        <v>900396581</v>
      </c>
      <c r="E715" s="12" t="s">
        <v>74</v>
      </c>
      <c r="F715" s="12" t="s">
        <v>1462</v>
      </c>
      <c r="G715" s="12" t="s">
        <v>102</v>
      </c>
      <c r="H715" s="12" t="s">
        <v>87</v>
      </c>
      <c r="I715" s="12" t="s">
        <v>1463</v>
      </c>
      <c r="J715" s="12" t="s">
        <v>85</v>
      </c>
      <c r="K715" s="12" t="s">
        <v>85</v>
      </c>
      <c r="L715" s="12" t="s">
        <v>81</v>
      </c>
      <c r="M715" s="12">
        <v>13156778</v>
      </c>
      <c r="N715" s="12">
        <v>17141429</v>
      </c>
      <c r="O715" s="17">
        <v>7212831</v>
      </c>
      <c r="P715" s="17">
        <v>7212831</v>
      </c>
      <c r="Q715" s="17">
        <v>9928598</v>
      </c>
      <c r="R715" s="19">
        <v>4599759</v>
      </c>
      <c r="S715" s="19">
        <v>574410</v>
      </c>
      <c r="T715" s="17">
        <f t="shared" si="68"/>
        <v>1.8240796158956172</v>
      </c>
      <c r="U715" s="17">
        <f t="shared" si="65"/>
        <v>0.42078352977455963</v>
      </c>
      <c r="V715" s="17">
        <f t="shared" si="64"/>
        <v>8.0077975661983594</v>
      </c>
      <c r="W715" s="17">
        <v>13149276</v>
      </c>
      <c r="X715" s="17">
        <f t="shared" si="66"/>
        <v>0.46328383926914957</v>
      </c>
      <c r="Y715" s="19">
        <f t="shared" si="67"/>
        <v>0.26834163009396705</v>
      </c>
    </row>
    <row r="716" spans="1:25" x14ac:dyDescent="0.2">
      <c r="A716" s="22">
        <v>30211</v>
      </c>
      <c r="B716" s="12" t="s">
        <v>566</v>
      </c>
      <c r="C716" s="12" t="s">
        <v>73</v>
      </c>
      <c r="D716" s="12">
        <v>900397066</v>
      </c>
      <c r="E716" s="12" t="s">
        <v>74</v>
      </c>
      <c r="F716" s="12" t="s">
        <v>1464</v>
      </c>
      <c r="G716" s="12" t="s">
        <v>102</v>
      </c>
      <c r="H716" s="12" t="s">
        <v>87</v>
      </c>
      <c r="I716" s="12" t="s">
        <v>1465</v>
      </c>
      <c r="J716" s="12" t="s">
        <v>79</v>
      </c>
      <c r="K716" s="12" t="s">
        <v>137</v>
      </c>
      <c r="L716" s="12" t="s">
        <v>81</v>
      </c>
      <c r="M716" s="12">
        <v>29628837</v>
      </c>
      <c r="N716" s="12">
        <v>29638240</v>
      </c>
      <c r="O716" s="17">
        <v>18156292</v>
      </c>
      <c r="P716" s="17">
        <v>18156292</v>
      </c>
      <c r="Q716" s="17">
        <v>11481948</v>
      </c>
      <c r="R716" s="19">
        <v>11120411</v>
      </c>
      <c r="S716" s="19">
        <v>3077149</v>
      </c>
      <c r="T716" s="17">
        <f t="shared" si="68"/>
        <v>1.6318770925252799</v>
      </c>
      <c r="U716" s="17">
        <f t="shared" si="65"/>
        <v>0.61259683435993495</v>
      </c>
      <c r="V716" s="17">
        <f t="shared" si="64"/>
        <v>3.6138682267254527</v>
      </c>
      <c r="W716" s="17">
        <v>13149277</v>
      </c>
      <c r="X716" s="17">
        <f t="shared" si="66"/>
        <v>0.96851257295364868</v>
      </c>
      <c r="Y716" s="19">
        <f t="shared" si="67"/>
        <v>0.37520483672444788</v>
      </c>
    </row>
    <row r="717" spans="1:25" x14ac:dyDescent="0.2">
      <c r="A717" s="22">
        <v>30217</v>
      </c>
      <c r="B717" s="12" t="s">
        <v>566</v>
      </c>
      <c r="C717" s="12" t="s">
        <v>73</v>
      </c>
      <c r="D717" s="12">
        <v>900397248</v>
      </c>
      <c r="E717" s="12" t="s">
        <v>74</v>
      </c>
      <c r="F717" s="12" t="s">
        <v>1466</v>
      </c>
      <c r="G717" s="12" t="s">
        <v>102</v>
      </c>
      <c r="H717" s="12" t="s">
        <v>87</v>
      </c>
      <c r="I717" s="12" t="s">
        <v>1467</v>
      </c>
      <c r="J717" s="12" t="s">
        <v>85</v>
      </c>
      <c r="K717" s="12" t="s">
        <v>85</v>
      </c>
      <c r="L717" s="12" t="s">
        <v>81</v>
      </c>
      <c r="M717" s="12">
        <v>8553479</v>
      </c>
      <c r="N717" s="12">
        <v>12342963</v>
      </c>
      <c r="O717" s="17">
        <v>808590</v>
      </c>
      <c r="P717" s="17">
        <v>910666</v>
      </c>
      <c r="Q717" s="17">
        <v>11432297</v>
      </c>
      <c r="R717" s="19">
        <v>2615312</v>
      </c>
      <c r="S717" s="19"/>
      <c r="T717" s="17">
        <f t="shared" si="68"/>
        <v>10.578264633497817</v>
      </c>
      <c r="U717" s="17">
        <f t="shared" si="65"/>
        <v>7.3780177417691356E-2</v>
      </c>
      <c r="V717" s="17"/>
      <c r="W717" s="17">
        <v>13149278</v>
      </c>
      <c r="X717" s="17">
        <f t="shared" si="66"/>
        <v>0.22876522539608618</v>
      </c>
      <c r="Y717" s="19">
        <f t="shared" si="67"/>
        <v>0.21188688647936479</v>
      </c>
    </row>
    <row r="718" spans="1:25" x14ac:dyDescent="0.2">
      <c r="A718" s="22">
        <v>30291</v>
      </c>
      <c r="B718" s="12" t="s">
        <v>566</v>
      </c>
      <c r="C718" s="12" t="s">
        <v>73</v>
      </c>
      <c r="D718" s="12">
        <v>900399132</v>
      </c>
      <c r="E718" s="12" t="s">
        <v>74</v>
      </c>
      <c r="F718" s="12" t="s">
        <v>1468</v>
      </c>
      <c r="G718" s="12" t="s">
        <v>102</v>
      </c>
      <c r="H718" s="12" t="s">
        <v>87</v>
      </c>
      <c r="I718" s="12" t="s">
        <v>1469</v>
      </c>
      <c r="J718" s="12" t="s">
        <v>85</v>
      </c>
      <c r="K718" s="12" t="s">
        <v>85</v>
      </c>
      <c r="L718" s="12" t="s">
        <v>81</v>
      </c>
      <c r="M718" s="12">
        <v>17172432</v>
      </c>
      <c r="N718" s="12">
        <v>19278029</v>
      </c>
      <c r="O718" s="17">
        <v>9176201</v>
      </c>
      <c r="P718" s="17">
        <v>12307902</v>
      </c>
      <c r="Q718" s="17">
        <v>6970127</v>
      </c>
      <c r="R718" s="19">
        <v>5631082</v>
      </c>
      <c r="S718" s="19">
        <v>3665798</v>
      </c>
      <c r="T718" s="17">
        <f t="shared" si="68"/>
        <v>1.8714097478902216</v>
      </c>
      <c r="U718" s="17">
        <f t="shared" si="65"/>
        <v>0.6384419278547615</v>
      </c>
      <c r="V718" s="17">
        <f t="shared" si="64"/>
        <v>1.5361135556296337</v>
      </c>
      <c r="W718" s="17">
        <v>13149279</v>
      </c>
      <c r="X718" s="17">
        <f t="shared" si="66"/>
        <v>0.80788800548397466</v>
      </c>
      <c r="Y718" s="19">
        <f t="shared" si="67"/>
        <v>0.29209842977204775</v>
      </c>
    </row>
    <row r="719" spans="1:25" x14ac:dyDescent="0.2">
      <c r="A719" s="22">
        <v>30375</v>
      </c>
      <c r="B719" s="12" t="s">
        <v>566</v>
      </c>
      <c r="C719" s="12" t="s">
        <v>73</v>
      </c>
      <c r="D719" s="12">
        <v>900400717</v>
      </c>
      <c r="E719" s="12" t="s">
        <v>74</v>
      </c>
      <c r="F719" s="12" t="s">
        <v>1470</v>
      </c>
      <c r="G719" s="12" t="s">
        <v>76</v>
      </c>
      <c r="H719" s="12" t="s">
        <v>87</v>
      </c>
      <c r="I719" s="12" t="s">
        <v>1471</v>
      </c>
      <c r="J719" s="12" t="s">
        <v>309</v>
      </c>
      <c r="K719" s="12" t="s">
        <v>310</v>
      </c>
      <c r="L719" s="12" t="s">
        <v>81</v>
      </c>
      <c r="M719" s="12">
        <v>2475312</v>
      </c>
      <c r="N719" s="12">
        <v>2941302</v>
      </c>
      <c r="O719" s="17">
        <v>670601</v>
      </c>
      <c r="P719" s="17">
        <v>1274434</v>
      </c>
      <c r="Q719" s="17">
        <v>1666868</v>
      </c>
      <c r="R719" s="19">
        <v>170082</v>
      </c>
      <c r="S719" s="19">
        <v>0</v>
      </c>
      <c r="T719" s="17">
        <f t="shared" si="68"/>
        <v>3.691184474821839</v>
      </c>
      <c r="U719" s="17">
        <f t="shared" si="65"/>
        <v>0.43328906722261096</v>
      </c>
      <c r="V719" s="17"/>
      <c r="W719" s="17">
        <v>13149280</v>
      </c>
      <c r="X719" s="17">
        <f t="shared" si="66"/>
        <v>0.10203687394562737</v>
      </c>
      <c r="Y719" s="19">
        <f t="shared" si="67"/>
        <v>5.7825412011415354E-2</v>
      </c>
    </row>
    <row r="720" spans="1:25" x14ac:dyDescent="0.2">
      <c r="A720" s="22">
        <v>30457</v>
      </c>
      <c r="B720" s="12" t="s">
        <v>566</v>
      </c>
      <c r="C720" s="12" t="s">
        <v>73</v>
      </c>
      <c r="D720" s="12">
        <v>900402619</v>
      </c>
      <c r="E720" s="12" t="s">
        <v>74</v>
      </c>
      <c r="F720" s="12" t="s">
        <v>1472</v>
      </c>
      <c r="G720" s="12" t="s">
        <v>102</v>
      </c>
      <c r="H720" s="12" t="s">
        <v>87</v>
      </c>
      <c r="I720" s="12" t="s">
        <v>1473</v>
      </c>
      <c r="J720" s="12" t="s">
        <v>97</v>
      </c>
      <c r="K720" s="12" t="s">
        <v>359</v>
      </c>
      <c r="L720" s="12" t="s">
        <v>81</v>
      </c>
      <c r="M720" s="12">
        <v>6554120</v>
      </c>
      <c r="N720" s="12">
        <v>12457524</v>
      </c>
      <c r="O720" s="17">
        <v>3535319</v>
      </c>
      <c r="P720" s="17">
        <v>4590994</v>
      </c>
      <c r="Q720" s="17">
        <v>7866530</v>
      </c>
      <c r="R720" s="19">
        <v>624993</v>
      </c>
      <c r="S720" s="19"/>
      <c r="T720" s="17">
        <f t="shared" si="68"/>
        <v>1.853897767075616</v>
      </c>
      <c r="U720" s="17">
        <f t="shared" si="65"/>
        <v>0.36853182060897494</v>
      </c>
      <c r="V720" s="17"/>
      <c r="W720" s="17">
        <v>13149281</v>
      </c>
      <c r="X720" s="17">
        <f t="shared" si="66"/>
        <v>7.9449642981085686E-2</v>
      </c>
      <c r="Y720" s="19">
        <f t="shared" si="67"/>
        <v>5.0169921406533112E-2</v>
      </c>
    </row>
    <row r="721" spans="1:25" x14ac:dyDescent="0.2">
      <c r="A721" s="22">
        <v>30535</v>
      </c>
      <c r="B721" s="12" t="s">
        <v>566</v>
      </c>
      <c r="C721" s="12" t="s">
        <v>73</v>
      </c>
      <c r="D721" s="12">
        <v>900403633</v>
      </c>
      <c r="E721" s="12" t="s">
        <v>74</v>
      </c>
      <c r="F721" s="12" t="s">
        <v>1474</v>
      </c>
      <c r="G721" s="12" t="s">
        <v>102</v>
      </c>
      <c r="H721" s="12" t="s">
        <v>87</v>
      </c>
      <c r="I721" s="12" t="s">
        <v>1475</v>
      </c>
      <c r="J721" s="12" t="s">
        <v>97</v>
      </c>
      <c r="K721" s="12" t="s">
        <v>359</v>
      </c>
      <c r="L721" s="12" t="s">
        <v>81</v>
      </c>
      <c r="M721" s="12">
        <v>19706399</v>
      </c>
      <c r="N721" s="12">
        <v>19901949</v>
      </c>
      <c r="O721" s="17">
        <v>11189046</v>
      </c>
      <c r="P721" s="17">
        <v>11189046</v>
      </c>
      <c r="Q721" s="17">
        <v>8712903</v>
      </c>
      <c r="R721" s="19">
        <v>3969661</v>
      </c>
      <c r="S721" s="19">
        <v>1574972</v>
      </c>
      <c r="T721" s="17">
        <f t="shared" si="68"/>
        <v>1.7612224491703761</v>
      </c>
      <c r="U721" s="17">
        <f t="shared" si="65"/>
        <v>0.56220855555403138</v>
      </c>
      <c r="V721" s="17">
        <f t="shared" si="64"/>
        <v>2.5204644907972966</v>
      </c>
      <c r="W721" s="17">
        <v>13149282</v>
      </c>
      <c r="X721" s="17">
        <f t="shared" si="66"/>
        <v>0.45560716101166282</v>
      </c>
      <c r="Y721" s="19">
        <f t="shared" si="67"/>
        <v>0.19946091711922284</v>
      </c>
    </row>
    <row r="722" spans="1:25" x14ac:dyDescent="0.2">
      <c r="A722" s="22">
        <v>30651</v>
      </c>
      <c r="B722" s="12" t="s">
        <v>566</v>
      </c>
      <c r="C722" s="12" t="s">
        <v>73</v>
      </c>
      <c r="D722" s="12">
        <v>900405967</v>
      </c>
      <c r="E722" s="12" t="s">
        <v>74</v>
      </c>
      <c r="F722" s="12" t="s">
        <v>1476</v>
      </c>
      <c r="G722" s="12" t="s">
        <v>102</v>
      </c>
      <c r="H722" s="12" t="s">
        <v>87</v>
      </c>
      <c r="I722" s="12" t="s">
        <v>1477</v>
      </c>
      <c r="J722" s="12" t="s">
        <v>148</v>
      </c>
      <c r="K722" s="12" t="s">
        <v>149</v>
      </c>
      <c r="L722" s="12" t="s">
        <v>81</v>
      </c>
      <c r="M722" s="12">
        <v>3530150</v>
      </c>
      <c r="N722" s="12">
        <v>4764490</v>
      </c>
      <c r="O722" s="17">
        <v>3023141</v>
      </c>
      <c r="P722" s="17">
        <v>3506121</v>
      </c>
      <c r="Q722" s="17">
        <v>1258369</v>
      </c>
      <c r="R722" s="19">
        <v>291052</v>
      </c>
      <c r="S722" s="19">
        <v>448560</v>
      </c>
      <c r="T722" s="17">
        <f t="shared" si="68"/>
        <v>1.1677093460080095</v>
      </c>
      <c r="U722" s="17">
        <f t="shared" si="65"/>
        <v>0.73588589754622213</v>
      </c>
      <c r="V722" s="17">
        <f t="shared" si="64"/>
        <v>0.64885856964508648</v>
      </c>
      <c r="W722" s="17">
        <v>13149283</v>
      </c>
      <c r="X722" s="17">
        <f t="shared" si="66"/>
        <v>0.23129304679311077</v>
      </c>
      <c r="Y722" s="19">
        <f t="shared" si="67"/>
        <v>6.1087755457562093E-2</v>
      </c>
    </row>
    <row r="723" spans="1:25" x14ac:dyDescent="0.2">
      <c r="A723" s="22">
        <v>30849</v>
      </c>
      <c r="B723" s="12" t="s">
        <v>566</v>
      </c>
      <c r="C723" s="12" t="s">
        <v>73</v>
      </c>
      <c r="D723" s="12">
        <v>900411678</v>
      </c>
      <c r="E723" s="12" t="s">
        <v>74</v>
      </c>
      <c r="F723" s="12" t="s">
        <v>1478</v>
      </c>
      <c r="G723" s="12" t="s">
        <v>102</v>
      </c>
      <c r="H723" s="12" t="s">
        <v>87</v>
      </c>
      <c r="I723" s="12" t="s">
        <v>1479</v>
      </c>
      <c r="J723" s="12" t="s">
        <v>471</v>
      </c>
      <c r="K723" s="12" t="s">
        <v>472</v>
      </c>
      <c r="L723" s="12" t="s">
        <v>81</v>
      </c>
      <c r="M723" s="12">
        <v>2947170</v>
      </c>
      <c r="N723" s="12">
        <v>3554680</v>
      </c>
      <c r="O723" s="17">
        <v>1568208</v>
      </c>
      <c r="P723" s="17">
        <v>1984618</v>
      </c>
      <c r="Q723" s="17">
        <v>1570062</v>
      </c>
      <c r="R723" s="19">
        <v>613478</v>
      </c>
      <c r="S723" s="19">
        <v>378166</v>
      </c>
      <c r="T723" s="17">
        <f t="shared" si="68"/>
        <v>1.8793234060787856</v>
      </c>
      <c r="U723" s="17">
        <f t="shared" si="65"/>
        <v>0.55831129665680179</v>
      </c>
      <c r="V723" s="17">
        <f t="shared" si="64"/>
        <v>1.622245257373746</v>
      </c>
      <c r="W723" s="17">
        <v>13149284</v>
      </c>
      <c r="X723" s="17">
        <f t="shared" si="66"/>
        <v>0.39073488817639046</v>
      </c>
      <c r="Y723" s="19">
        <f t="shared" si="67"/>
        <v>0.17258318610957948</v>
      </c>
    </row>
    <row r="724" spans="1:25" x14ac:dyDescent="0.2">
      <c r="A724" s="22">
        <v>31005</v>
      </c>
      <c r="B724" s="12" t="s">
        <v>566</v>
      </c>
      <c r="C724" s="12" t="s">
        <v>73</v>
      </c>
      <c r="D724" s="12">
        <v>900417978</v>
      </c>
      <c r="E724" s="12" t="s">
        <v>74</v>
      </c>
      <c r="F724" s="12" t="s">
        <v>1480</v>
      </c>
      <c r="G724" s="12" t="s">
        <v>102</v>
      </c>
      <c r="H724" s="12" t="s">
        <v>87</v>
      </c>
      <c r="I724" s="12" t="s">
        <v>1481</v>
      </c>
      <c r="J724" s="12" t="s">
        <v>85</v>
      </c>
      <c r="K724" s="12" t="s">
        <v>85</v>
      </c>
      <c r="L724" s="12" t="s">
        <v>81</v>
      </c>
      <c r="M724" s="12">
        <v>3254020</v>
      </c>
      <c r="N724" s="12">
        <v>4276279</v>
      </c>
      <c r="O724" s="17">
        <v>1773162</v>
      </c>
      <c r="P724" s="17">
        <v>1773162</v>
      </c>
      <c r="Q724" s="17">
        <v>2503117</v>
      </c>
      <c r="R724" s="19">
        <v>1528</v>
      </c>
      <c r="S724" s="19">
        <v>43561</v>
      </c>
      <c r="T724" s="17">
        <f t="shared" si="68"/>
        <v>1.835150990152056</v>
      </c>
      <c r="U724" s="17">
        <f t="shared" si="65"/>
        <v>0.41465068111785969</v>
      </c>
      <c r="V724" s="17">
        <f t="shared" si="64"/>
        <v>3.5077247997061592E-2</v>
      </c>
      <c r="W724" s="17">
        <v>13149285</v>
      </c>
      <c r="X724" s="17">
        <f t="shared" si="66"/>
        <v>6.1043890477352838E-4</v>
      </c>
      <c r="Y724" s="19">
        <f t="shared" si="67"/>
        <v>3.5731999712834451E-4</v>
      </c>
    </row>
    <row r="725" spans="1:25" x14ac:dyDescent="0.2">
      <c r="A725" s="22">
        <v>31123</v>
      </c>
      <c r="B725" s="12" t="s">
        <v>566</v>
      </c>
      <c r="C725" s="12" t="s">
        <v>73</v>
      </c>
      <c r="D725" s="12">
        <v>900422207</v>
      </c>
      <c r="E725" s="12" t="s">
        <v>74</v>
      </c>
      <c r="F725" s="12" t="s">
        <v>1482</v>
      </c>
      <c r="G725" s="12" t="s">
        <v>76</v>
      </c>
      <c r="H725" s="12" t="s">
        <v>87</v>
      </c>
      <c r="I725" s="12" t="s">
        <v>1483</v>
      </c>
      <c r="J725" s="12" t="s">
        <v>85</v>
      </c>
      <c r="K725" s="12" t="s">
        <v>85</v>
      </c>
      <c r="L725" s="12" t="s">
        <v>81</v>
      </c>
      <c r="M725" s="12">
        <v>10652594</v>
      </c>
      <c r="N725" s="12">
        <v>11083794</v>
      </c>
      <c r="O725" s="17">
        <v>2754079</v>
      </c>
      <c r="P725" s="17">
        <v>2831957</v>
      </c>
      <c r="Q725" s="17">
        <v>8251837</v>
      </c>
      <c r="R725" s="19">
        <v>2234079</v>
      </c>
      <c r="S725" s="19">
        <v>240132</v>
      </c>
      <c r="T725" s="17">
        <f t="shared" si="68"/>
        <v>3.8679333454123865</v>
      </c>
      <c r="U725" s="17">
        <f t="shared" si="65"/>
        <v>0.25550429753566334</v>
      </c>
      <c r="V725" s="17">
        <f t="shared" si="64"/>
        <v>9.303545549947529</v>
      </c>
      <c r="W725" s="17">
        <v>13149286</v>
      </c>
      <c r="X725" s="17">
        <f t="shared" si="66"/>
        <v>0.27073717040217832</v>
      </c>
      <c r="Y725" s="19">
        <f t="shared" si="67"/>
        <v>0.20156265986177657</v>
      </c>
    </row>
    <row r="726" spans="1:25" x14ac:dyDescent="0.2">
      <c r="A726" s="22">
        <v>31125</v>
      </c>
      <c r="B726" s="12" t="s">
        <v>566</v>
      </c>
      <c r="C726" s="12" t="s">
        <v>73</v>
      </c>
      <c r="D726" s="12">
        <v>900422231</v>
      </c>
      <c r="E726" s="12" t="s">
        <v>74</v>
      </c>
      <c r="F726" s="12" t="s">
        <v>1484</v>
      </c>
      <c r="G726" s="12" t="s">
        <v>102</v>
      </c>
      <c r="H726" s="12" t="s">
        <v>87</v>
      </c>
      <c r="I726" s="12" t="s">
        <v>1485</v>
      </c>
      <c r="J726" s="12" t="s">
        <v>1486</v>
      </c>
      <c r="K726" s="12" t="s">
        <v>1487</v>
      </c>
      <c r="L726" s="12" t="s">
        <v>81</v>
      </c>
      <c r="M726" s="12">
        <v>10127843</v>
      </c>
      <c r="N726" s="12">
        <v>10208674</v>
      </c>
      <c r="O726" s="17">
        <v>4847622</v>
      </c>
      <c r="P726" s="17">
        <v>4899636</v>
      </c>
      <c r="Q726" s="17">
        <v>5309038</v>
      </c>
      <c r="R726" s="19">
        <v>1755542</v>
      </c>
      <c r="S726" s="19">
        <v>0</v>
      </c>
      <c r="T726" s="17">
        <f t="shared" si="68"/>
        <v>2.0892394250211752</v>
      </c>
      <c r="U726" s="17">
        <f t="shared" si="65"/>
        <v>0.47994832629585388</v>
      </c>
      <c r="V726" s="17"/>
      <c r="W726" s="17">
        <v>13149287</v>
      </c>
      <c r="X726" s="17">
        <f t="shared" si="66"/>
        <v>0.33067045291444513</v>
      </c>
      <c r="Y726" s="19">
        <f t="shared" si="67"/>
        <v>0.17196572248266523</v>
      </c>
    </row>
    <row r="727" spans="1:25" x14ac:dyDescent="0.2">
      <c r="A727" s="22">
        <v>31131</v>
      </c>
      <c r="B727" s="12" t="s">
        <v>566</v>
      </c>
      <c r="C727" s="12" t="s">
        <v>73</v>
      </c>
      <c r="D727" s="12">
        <v>900422533</v>
      </c>
      <c r="E727" s="12" t="s">
        <v>74</v>
      </c>
      <c r="F727" s="12" t="s">
        <v>1488</v>
      </c>
      <c r="G727" s="12" t="s">
        <v>102</v>
      </c>
      <c r="H727" s="12" t="s">
        <v>87</v>
      </c>
      <c r="I727" s="12" t="s">
        <v>1489</v>
      </c>
      <c r="J727" s="12" t="s">
        <v>85</v>
      </c>
      <c r="K727" s="12" t="s">
        <v>85</v>
      </c>
      <c r="L727" s="12" t="s">
        <v>81</v>
      </c>
      <c r="M727" s="12">
        <v>25415020</v>
      </c>
      <c r="N727" s="12">
        <v>30989633</v>
      </c>
      <c r="O727" s="17">
        <v>10078647</v>
      </c>
      <c r="P727" s="17">
        <v>14543785</v>
      </c>
      <c r="Q727" s="17">
        <v>16445848</v>
      </c>
      <c r="R727" s="19">
        <v>5464780</v>
      </c>
      <c r="S727" s="19"/>
      <c r="T727" s="17">
        <f t="shared" si="68"/>
        <v>2.5216698233403751</v>
      </c>
      <c r="U727" s="17">
        <f t="shared" si="65"/>
        <v>0.46931130162141643</v>
      </c>
      <c r="V727" s="17"/>
      <c r="W727" s="17">
        <v>13149288</v>
      </c>
      <c r="X727" s="17">
        <f t="shared" si="66"/>
        <v>0.33228934135837812</v>
      </c>
      <c r="Y727" s="19">
        <f t="shared" si="67"/>
        <v>0.17634219805055451</v>
      </c>
    </row>
    <row r="728" spans="1:25" x14ac:dyDescent="0.2">
      <c r="A728" s="22">
        <v>31185</v>
      </c>
      <c r="B728" s="12" t="s">
        <v>566</v>
      </c>
      <c r="C728" s="12" t="s">
        <v>73</v>
      </c>
      <c r="D728" s="12">
        <v>900423650</v>
      </c>
      <c r="E728" s="12" t="s">
        <v>74</v>
      </c>
      <c r="F728" s="12" t="s">
        <v>1490</v>
      </c>
      <c r="G728" s="12" t="s">
        <v>95</v>
      </c>
      <c r="H728" s="12" t="s">
        <v>87</v>
      </c>
      <c r="I728" s="12" t="s">
        <v>1491</v>
      </c>
      <c r="J728" s="12" t="s">
        <v>85</v>
      </c>
      <c r="K728" s="12" t="s">
        <v>85</v>
      </c>
      <c r="L728" s="12" t="s">
        <v>81</v>
      </c>
      <c r="M728" s="12">
        <v>1559913</v>
      </c>
      <c r="N728" s="12">
        <v>2522280</v>
      </c>
      <c r="O728" s="17">
        <v>2166769</v>
      </c>
      <c r="P728" s="17">
        <v>2884369</v>
      </c>
      <c r="Q728" s="17">
        <v>-362089</v>
      </c>
      <c r="R728" s="19">
        <v>179306</v>
      </c>
      <c r="S728" s="19"/>
      <c r="T728" s="17">
        <f t="shared" si="68"/>
        <v>0.71992584350246847</v>
      </c>
      <c r="U728" s="17">
        <f t="shared" si="65"/>
        <v>1.1435562269058153</v>
      </c>
      <c r="V728" s="17"/>
      <c r="W728" s="17">
        <v>13149289</v>
      </c>
      <c r="X728" s="17">
        <f t="shared" si="66"/>
        <v>-0.4951986942436804</v>
      </c>
      <c r="Y728" s="19">
        <f t="shared" si="67"/>
        <v>7.1088856114309276E-2</v>
      </c>
    </row>
    <row r="729" spans="1:25" x14ac:dyDescent="0.2">
      <c r="A729" s="22">
        <v>31239</v>
      </c>
      <c r="B729" s="12" t="s">
        <v>566</v>
      </c>
      <c r="C729" s="12" t="s">
        <v>73</v>
      </c>
      <c r="D729" s="12">
        <v>900425356</v>
      </c>
      <c r="E729" s="12" t="s">
        <v>74</v>
      </c>
      <c r="F729" s="12" t="s">
        <v>1492</v>
      </c>
      <c r="G729" s="12" t="s">
        <v>102</v>
      </c>
      <c r="H729" s="12" t="s">
        <v>87</v>
      </c>
      <c r="I729" s="12" t="s">
        <v>1493</v>
      </c>
      <c r="J729" s="12" t="s">
        <v>85</v>
      </c>
      <c r="K729" s="12" t="s">
        <v>85</v>
      </c>
      <c r="L729" s="12" t="s">
        <v>81</v>
      </c>
      <c r="M729" s="12">
        <v>2739725</v>
      </c>
      <c r="N729" s="12">
        <v>5127401</v>
      </c>
      <c r="O729" s="17">
        <v>689821</v>
      </c>
      <c r="P729" s="17">
        <v>2865960</v>
      </c>
      <c r="Q729" s="17">
        <v>2261441</v>
      </c>
      <c r="R729" s="19">
        <v>734559</v>
      </c>
      <c r="S729" s="19"/>
      <c r="T729" s="17">
        <f t="shared" si="68"/>
        <v>3.9716462676549424</v>
      </c>
      <c r="U729" s="17">
        <f t="shared" si="65"/>
        <v>0.55894984613062249</v>
      </c>
      <c r="V729" s="17"/>
      <c r="W729" s="17">
        <v>13149290</v>
      </c>
      <c r="X729" s="17">
        <f t="shared" si="66"/>
        <v>0.32481899815206322</v>
      </c>
      <c r="Y729" s="19">
        <f t="shared" si="67"/>
        <v>0.14326146911466453</v>
      </c>
    </row>
    <row r="730" spans="1:25" x14ac:dyDescent="0.2">
      <c r="A730" s="22">
        <v>31241</v>
      </c>
      <c r="B730" s="12" t="s">
        <v>566</v>
      </c>
      <c r="C730" s="12" t="s">
        <v>73</v>
      </c>
      <c r="D730" s="12">
        <v>900425471</v>
      </c>
      <c r="E730" s="12" t="s">
        <v>74</v>
      </c>
      <c r="F730" s="12" t="s">
        <v>1494</v>
      </c>
      <c r="G730" s="12" t="s">
        <v>92</v>
      </c>
      <c r="H730" s="12" t="s">
        <v>87</v>
      </c>
      <c r="I730" s="12" t="s">
        <v>1495</v>
      </c>
      <c r="J730" s="12" t="s">
        <v>97</v>
      </c>
      <c r="K730" s="12" t="s">
        <v>1040</v>
      </c>
      <c r="L730" s="12" t="s">
        <v>81</v>
      </c>
      <c r="M730" s="12">
        <v>1708178</v>
      </c>
      <c r="N730" s="12">
        <v>2966114</v>
      </c>
      <c r="O730" s="17">
        <v>1621584</v>
      </c>
      <c r="P730" s="17">
        <v>3043258</v>
      </c>
      <c r="Q730" s="17">
        <v>-77144</v>
      </c>
      <c r="R730" s="19">
        <v>560967</v>
      </c>
      <c r="S730" s="19">
        <v>380567</v>
      </c>
      <c r="T730" s="17">
        <f t="shared" si="68"/>
        <v>1.0534008722335693</v>
      </c>
      <c r="U730" s="17">
        <f t="shared" si="65"/>
        <v>1.0260084406735548</v>
      </c>
      <c r="V730" s="17">
        <f t="shared" si="64"/>
        <v>1.4740295401335375</v>
      </c>
      <c r="W730" s="17">
        <v>13149291</v>
      </c>
      <c r="X730" s="17">
        <f t="shared" si="66"/>
        <v>-7.2716867157523595</v>
      </c>
      <c r="Y730" s="19">
        <f t="shared" si="67"/>
        <v>0.189125232543321</v>
      </c>
    </row>
    <row r="731" spans="1:25" x14ac:dyDescent="0.2">
      <c r="A731" s="22">
        <v>31287</v>
      </c>
      <c r="B731" s="12" t="s">
        <v>566</v>
      </c>
      <c r="C731" s="12" t="s">
        <v>73</v>
      </c>
      <c r="D731" s="12">
        <v>900426910</v>
      </c>
      <c r="E731" s="12" t="s">
        <v>74</v>
      </c>
      <c r="F731" s="12" t="s">
        <v>1496</v>
      </c>
      <c r="G731" s="12" t="s">
        <v>83</v>
      </c>
      <c r="H731" s="12" t="s">
        <v>87</v>
      </c>
      <c r="I731" s="12" t="s">
        <v>1497</v>
      </c>
      <c r="J731" s="12" t="s">
        <v>97</v>
      </c>
      <c r="K731" s="12" t="s">
        <v>208</v>
      </c>
      <c r="L731" s="12" t="s">
        <v>81</v>
      </c>
      <c r="M731" s="12">
        <v>36363446</v>
      </c>
      <c r="N731" s="12">
        <v>47614487</v>
      </c>
      <c r="O731" s="17">
        <v>13233963</v>
      </c>
      <c r="P731" s="17">
        <v>14711353</v>
      </c>
      <c r="Q731" s="17">
        <v>32903134</v>
      </c>
      <c r="R731" s="19">
        <v>19362479</v>
      </c>
      <c r="S731" s="19">
        <v>1403384</v>
      </c>
      <c r="T731" s="17">
        <f t="shared" si="68"/>
        <v>2.7477367134848421</v>
      </c>
      <c r="U731" s="17">
        <f t="shared" si="65"/>
        <v>0.30896800379262723</v>
      </c>
      <c r="V731" s="17">
        <f t="shared" si="64"/>
        <v>13.79699284016349</v>
      </c>
      <c r="W731" s="17">
        <v>13149292</v>
      </c>
      <c r="X731" s="17">
        <f t="shared" si="66"/>
        <v>0.58846914096389724</v>
      </c>
      <c r="Y731" s="19">
        <f t="shared" si="67"/>
        <v>0.40665100518671976</v>
      </c>
    </row>
    <row r="732" spans="1:25" x14ac:dyDescent="0.2">
      <c r="A732" s="22">
        <v>31317</v>
      </c>
      <c r="B732" s="12" t="s">
        <v>566</v>
      </c>
      <c r="C732" s="12" t="s">
        <v>73</v>
      </c>
      <c r="D732" s="12">
        <v>900428257</v>
      </c>
      <c r="E732" s="12" t="s">
        <v>74</v>
      </c>
      <c r="F732" s="12" t="s">
        <v>1498</v>
      </c>
      <c r="G732" s="12" t="s">
        <v>102</v>
      </c>
      <c r="H732" s="12" t="s">
        <v>87</v>
      </c>
      <c r="I732" s="12" t="s">
        <v>1499</v>
      </c>
      <c r="J732" s="12" t="s">
        <v>309</v>
      </c>
      <c r="K732" s="12" t="s">
        <v>461</v>
      </c>
      <c r="L732" s="12" t="s">
        <v>81</v>
      </c>
      <c r="M732" s="12">
        <v>7850209</v>
      </c>
      <c r="N732" s="12">
        <v>7998440</v>
      </c>
      <c r="O732" s="17">
        <v>5761482</v>
      </c>
      <c r="P732" s="17">
        <v>5866097</v>
      </c>
      <c r="Q732" s="17">
        <v>2132343</v>
      </c>
      <c r="R732" s="19">
        <v>2153809</v>
      </c>
      <c r="S732" s="19">
        <v>140234</v>
      </c>
      <c r="T732" s="17">
        <f t="shared" si="68"/>
        <v>1.3625329385737905</v>
      </c>
      <c r="U732" s="17">
        <f t="shared" si="65"/>
        <v>0.73340513900210536</v>
      </c>
      <c r="V732" s="17">
        <f t="shared" si="64"/>
        <v>15.358679064991371</v>
      </c>
      <c r="W732" s="17">
        <v>13149293</v>
      </c>
      <c r="X732" s="17">
        <f t="shared" si="66"/>
        <v>1.0100668607255023</v>
      </c>
      <c r="Y732" s="19">
        <f t="shared" si="67"/>
        <v>0.26927863433369509</v>
      </c>
    </row>
    <row r="733" spans="1:25" x14ac:dyDescent="0.2">
      <c r="A733" s="22">
        <v>31361</v>
      </c>
      <c r="B733" s="12" t="s">
        <v>566</v>
      </c>
      <c r="C733" s="12" t="s">
        <v>73</v>
      </c>
      <c r="D733" s="12">
        <v>900429702</v>
      </c>
      <c r="E733" s="12" t="s">
        <v>74</v>
      </c>
      <c r="F733" s="12" t="s">
        <v>1500</v>
      </c>
      <c r="G733" s="12" t="s">
        <v>83</v>
      </c>
      <c r="H733" s="12" t="s">
        <v>87</v>
      </c>
      <c r="I733" s="12" t="s">
        <v>1501</v>
      </c>
      <c r="J733" s="12" t="s">
        <v>148</v>
      </c>
      <c r="K733" s="12" t="s">
        <v>1502</v>
      </c>
      <c r="L733" s="12" t="s">
        <v>81</v>
      </c>
      <c r="M733" s="12">
        <v>603165</v>
      </c>
      <c r="N733" s="12">
        <v>7014854</v>
      </c>
      <c r="O733" s="17">
        <v>2961530</v>
      </c>
      <c r="P733" s="17">
        <v>5513373</v>
      </c>
      <c r="Q733" s="17">
        <v>1501481</v>
      </c>
      <c r="R733" s="19">
        <v>-7599</v>
      </c>
      <c r="S733" s="19">
        <v>24855</v>
      </c>
      <c r="T733" s="17">
        <f t="shared" si="68"/>
        <v>0.20366668580092048</v>
      </c>
      <c r="U733" s="17">
        <f t="shared" si="65"/>
        <v>0.78595691371481147</v>
      </c>
      <c r="V733" s="17">
        <f t="shared" si="64"/>
        <v>-0.30573325286662645</v>
      </c>
      <c r="W733" s="17">
        <v>13149294</v>
      </c>
      <c r="X733" s="17">
        <f t="shared" si="66"/>
        <v>-5.0610031029363674E-3</v>
      </c>
      <c r="Y733" s="19">
        <f t="shared" si="67"/>
        <v>-1.0832727238514158E-3</v>
      </c>
    </row>
    <row r="734" spans="1:25" x14ac:dyDescent="0.2">
      <c r="A734" s="22">
        <v>31461</v>
      </c>
      <c r="B734" s="12" t="s">
        <v>566</v>
      </c>
      <c r="C734" s="12" t="s">
        <v>73</v>
      </c>
      <c r="D734" s="12">
        <v>900433437</v>
      </c>
      <c r="E734" s="12" t="s">
        <v>74</v>
      </c>
      <c r="F734" s="12" t="s">
        <v>1503</v>
      </c>
      <c r="G734" s="12" t="s">
        <v>102</v>
      </c>
      <c r="H734" s="12" t="s">
        <v>87</v>
      </c>
      <c r="I734" s="12" t="s">
        <v>1504</v>
      </c>
      <c r="J734" s="12" t="s">
        <v>85</v>
      </c>
      <c r="K734" s="12" t="s">
        <v>85</v>
      </c>
      <c r="L734" s="12" t="s">
        <v>81</v>
      </c>
      <c r="M734" s="12">
        <v>153484754</v>
      </c>
      <c r="N734" s="12">
        <v>168564416</v>
      </c>
      <c r="O734" s="17">
        <v>119022261</v>
      </c>
      <c r="P734" s="17">
        <v>132985886</v>
      </c>
      <c r="Q734" s="17">
        <v>35578530</v>
      </c>
      <c r="R734" s="19">
        <v>32321884</v>
      </c>
      <c r="S734" s="19">
        <v>978300</v>
      </c>
      <c r="T734" s="17">
        <f t="shared" si="68"/>
        <v>1.289546616829939</v>
      </c>
      <c r="U734" s="17">
        <f t="shared" si="65"/>
        <v>0.78893214330597505</v>
      </c>
      <c r="V734" s="17">
        <f t="shared" si="64"/>
        <v>33.038826535827454</v>
      </c>
      <c r="W734" s="17">
        <v>13149295</v>
      </c>
      <c r="X734" s="17">
        <f t="shared" si="66"/>
        <v>0.90846597653135186</v>
      </c>
      <c r="Y734" s="19">
        <f t="shared" si="67"/>
        <v>0.19174796654591678</v>
      </c>
    </row>
    <row r="735" spans="1:25" x14ac:dyDescent="0.2">
      <c r="A735" s="22">
        <v>31573</v>
      </c>
      <c r="B735" s="12" t="s">
        <v>566</v>
      </c>
      <c r="C735" s="12" t="s">
        <v>73</v>
      </c>
      <c r="D735" s="12">
        <v>900437543</v>
      </c>
      <c r="E735" s="12" t="s">
        <v>74</v>
      </c>
      <c r="F735" s="12" t="s">
        <v>1505</v>
      </c>
      <c r="G735" s="12" t="s">
        <v>76</v>
      </c>
      <c r="H735" s="12" t="s">
        <v>87</v>
      </c>
      <c r="I735" s="12" t="s">
        <v>1506</v>
      </c>
      <c r="J735" s="12" t="s">
        <v>85</v>
      </c>
      <c r="K735" s="12" t="s">
        <v>85</v>
      </c>
      <c r="L735" s="12" t="s">
        <v>81</v>
      </c>
      <c r="M735" s="12">
        <v>1076541</v>
      </c>
      <c r="N735" s="12">
        <v>1365015</v>
      </c>
      <c r="O735" s="17">
        <v>559478</v>
      </c>
      <c r="P735" s="17">
        <v>559478</v>
      </c>
      <c r="Q735" s="17">
        <v>805537</v>
      </c>
      <c r="R735" s="19">
        <v>12713</v>
      </c>
      <c r="S735" s="19">
        <v>24034</v>
      </c>
      <c r="T735" s="17">
        <f t="shared" si="68"/>
        <v>1.9241882612006191</v>
      </c>
      <c r="U735" s="17">
        <f t="shared" si="65"/>
        <v>0.40986948861367822</v>
      </c>
      <c r="V735" s="17">
        <f t="shared" si="64"/>
        <v>0.52895897478572018</v>
      </c>
      <c r="W735" s="17">
        <v>13149296</v>
      </c>
      <c r="X735" s="17">
        <f t="shared" si="66"/>
        <v>1.5782018703051504E-2</v>
      </c>
      <c r="Y735" s="19">
        <f t="shared" si="67"/>
        <v>9.3134507679402782E-3</v>
      </c>
    </row>
    <row r="736" spans="1:25" x14ac:dyDescent="0.2">
      <c r="A736" s="22">
        <v>31585</v>
      </c>
      <c r="B736" s="12" t="s">
        <v>566</v>
      </c>
      <c r="C736" s="12" t="s">
        <v>73</v>
      </c>
      <c r="D736" s="12">
        <v>900438053</v>
      </c>
      <c r="E736" s="12" t="s">
        <v>74</v>
      </c>
      <c r="F736" s="12" t="s">
        <v>1507</v>
      </c>
      <c r="G736" s="12" t="s">
        <v>102</v>
      </c>
      <c r="H736" s="12" t="s">
        <v>87</v>
      </c>
      <c r="I736" s="12" t="s">
        <v>1508</v>
      </c>
      <c r="J736" s="12" t="s">
        <v>85</v>
      </c>
      <c r="K736" s="12" t="s">
        <v>85</v>
      </c>
      <c r="L736" s="12" t="s">
        <v>81</v>
      </c>
      <c r="M736" s="12">
        <v>6808837</v>
      </c>
      <c r="N736" s="12">
        <v>15572164</v>
      </c>
      <c r="O736" s="17">
        <v>8113573</v>
      </c>
      <c r="P736" s="17">
        <v>12391074</v>
      </c>
      <c r="Q736" s="17">
        <v>3181090</v>
      </c>
      <c r="R736" s="19">
        <v>567173</v>
      </c>
      <c r="S736" s="19">
        <v>409375</v>
      </c>
      <c r="T736" s="17">
        <f t="shared" si="68"/>
        <v>0.83919094583853504</v>
      </c>
      <c r="U736" s="17">
        <f t="shared" si="65"/>
        <v>0.79571946455226128</v>
      </c>
      <c r="V736" s="17">
        <f t="shared" si="64"/>
        <v>1.3854607633587785</v>
      </c>
      <c r="W736" s="17">
        <v>13149297</v>
      </c>
      <c r="X736" s="17">
        <f t="shared" si="66"/>
        <v>0.1782951755530337</v>
      </c>
      <c r="Y736" s="19">
        <f t="shared" si="67"/>
        <v>3.6422233929722291E-2</v>
      </c>
    </row>
    <row r="737" spans="1:25" x14ac:dyDescent="0.2">
      <c r="A737" s="22">
        <v>31691</v>
      </c>
      <c r="B737" s="12" t="s">
        <v>566</v>
      </c>
      <c r="C737" s="12" t="s">
        <v>73</v>
      </c>
      <c r="D737" s="12">
        <v>900441355</v>
      </c>
      <c r="E737" s="12" t="s">
        <v>74</v>
      </c>
      <c r="F737" s="12" t="s">
        <v>1509</v>
      </c>
      <c r="G737" s="12" t="s">
        <v>102</v>
      </c>
      <c r="H737" s="12" t="s">
        <v>87</v>
      </c>
      <c r="I737" s="12" t="s">
        <v>1510</v>
      </c>
      <c r="J737" s="12" t="s">
        <v>148</v>
      </c>
      <c r="K737" s="12" t="s">
        <v>149</v>
      </c>
      <c r="L737" s="12" t="s">
        <v>81</v>
      </c>
      <c r="M737" s="12">
        <v>14643074</v>
      </c>
      <c r="N737" s="12">
        <v>16300490</v>
      </c>
      <c r="O737" s="17">
        <v>751163</v>
      </c>
      <c r="P737" s="17">
        <v>10078483</v>
      </c>
      <c r="Q737" s="17">
        <v>6222007</v>
      </c>
      <c r="R737" s="19">
        <v>18332</v>
      </c>
      <c r="S737" s="19">
        <v>17810</v>
      </c>
      <c r="T737" s="17">
        <f t="shared" si="68"/>
        <v>19.493870171986639</v>
      </c>
      <c r="U737" s="17">
        <f t="shared" si="65"/>
        <v>0.61829325376108324</v>
      </c>
      <c r="V737" s="17">
        <f t="shared" si="64"/>
        <v>1.0293093767546322</v>
      </c>
      <c r="W737" s="17">
        <v>13149298</v>
      </c>
      <c r="X737" s="17">
        <f t="shared" si="66"/>
        <v>2.9463161966870174E-3</v>
      </c>
      <c r="Y737" s="19">
        <f t="shared" si="67"/>
        <v>1.1246287688284216E-3</v>
      </c>
    </row>
    <row r="738" spans="1:25" x14ac:dyDescent="0.2">
      <c r="A738" s="22">
        <v>31823</v>
      </c>
      <c r="B738" s="12" t="s">
        <v>566</v>
      </c>
      <c r="C738" s="12" t="s">
        <v>73</v>
      </c>
      <c r="D738" s="12">
        <v>900445522</v>
      </c>
      <c r="E738" s="12" t="s">
        <v>74</v>
      </c>
      <c r="F738" s="12" t="s">
        <v>1511</v>
      </c>
      <c r="G738" s="12" t="s">
        <v>76</v>
      </c>
      <c r="H738" s="12" t="s">
        <v>87</v>
      </c>
      <c r="I738" s="12" t="s">
        <v>1512</v>
      </c>
      <c r="J738" s="12" t="s">
        <v>85</v>
      </c>
      <c r="K738" s="12" t="s">
        <v>85</v>
      </c>
      <c r="L738" s="12" t="s">
        <v>81</v>
      </c>
      <c r="M738" s="12">
        <v>1795579</v>
      </c>
      <c r="N738" s="12">
        <v>3605410</v>
      </c>
      <c r="O738" s="17">
        <v>2716984</v>
      </c>
      <c r="P738" s="17">
        <v>2808577</v>
      </c>
      <c r="Q738" s="17">
        <v>796833</v>
      </c>
      <c r="R738" s="19">
        <v>219663</v>
      </c>
      <c r="S738" s="19">
        <v>28325</v>
      </c>
      <c r="T738" s="17">
        <f t="shared" si="68"/>
        <v>0.66087212880164181</v>
      </c>
      <c r="U738" s="17">
        <f t="shared" si="65"/>
        <v>0.77898962947348571</v>
      </c>
      <c r="V738" s="17">
        <f t="shared" si="64"/>
        <v>7.7550926743159749</v>
      </c>
      <c r="W738" s="17">
        <v>13149299</v>
      </c>
      <c r="X738" s="17">
        <f t="shared" si="66"/>
        <v>0.27567005884545442</v>
      </c>
      <c r="Y738" s="19">
        <f t="shared" si="67"/>
        <v>6.0925941848499893E-2</v>
      </c>
    </row>
    <row r="739" spans="1:25" x14ac:dyDescent="0.2">
      <c r="A739" s="22">
        <v>31871</v>
      </c>
      <c r="B739" s="12" t="s">
        <v>566</v>
      </c>
      <c r="C739" s="12" t="s">
        <v>73</v>
      </c>
      <c r="D739" s="12">
        <v>900446911</v>
      </c>
      <c r="E739" s="12" t="s">
        <v>74</v>
      </c>
      <c r="F739" s="12" t="s">
        <v>1513</v>
      </c>
      <c r="G739" s="12" t="s">
        <v>76</v>
      </c>
      <c r="H739" s="12" t="s">
        <v>87</v>
      </c>
      <c r="I739" s="12" t="s">
        <v>1514</v>
      </c>
      <c r="J739" s="12" t="s">
        <v>148</v>
      </c>
      <c r="K739" s="12" t="s">
        <v>149</v>
      </c>
      <c r="L739" s="12" t="s">
        <v>81</v>
      </c>
      <c r="M739" s="12">
        <v>5589029</v>
      </c>
      <c r="N739" s="12">
        <v>5619029</v>
      </c>
      <c r="O739" s="17">
        <v>105307</v>
      </c>
      <c r="P739" s="17">
        <v>5558042</v>
      </c>
      <c r="Q739" s="17">
        <v>60987</v>
      </c>
      <c r="R739" s="19">
        <v>-1030</v>
      </c>
      <c r="S739" s="19">
        <v>4</v>
      </c>
      <c r="T739" s="17">
        <f t="shared" si="68"/>
        <v>53.073670316313255</v>
      </c>
      <c r="U739" s="17">
        <f t="shared" si="65"/>
        <v>0.98914634539170376</v>
      </c>
      <c r="V739" s="17">
        <f t="shared" si="64"/>
        <v>-257.5</v>
      </c>
      <c r="W739" s="17">
        <v>13149300</v>
      </c>
      <c r="X739" s="17">
        <f t="shared" si="66"/>
        <v>-1.6888845163723416E-2</v>
      </c>
      <c r="Y739" s="19">
        <f t="shared" si="67"/>
        <v>-1.8330569214004768E-4</v>
      </c>
    </row>
    <row r="740" spans="1:25" x14ac:dyDescent="0.2">
      <c r="A740" s="22">
        <v>32357</v>
      </c>
      <c r="B740" s="12" t="s">
        <v>566</v>
      </c>
      <c r="C740" s="12" t="s">
        <v>73</v>
      </c>
      <c r="D740" s="12">
        <v>900464794</v>
      </c>
      <c r="E740" s="12" t="s">
        <v>74</v>
      </c>
      <c r="F740" s="12" t="s">
        <v>1515</v>
      </c>
      <c r="G740" s="12" t="s">
        <v>102</v>
      </c>
      <c r="H740" s="12" t="s">
        <v>87</v>
      </c>
      <c r="I740" s="12" t="s">
        <v>1516</v>
      </c>
      <c r="J740" s="12" t="s">
        <v>89</v>
      </c>
      <c r="K740" s="12" t="s">
        <v>116</v>
      </c>
      <c r="L740" s="12" t="s">
        <v>81</v>
      </c>
      <c r="M740" s="12">
        <v>8163277</v>
      </c>
      <c r="N740" s="12">
        <v>9077674</v>
      </c>
      <c r="O740" s="17">
        <v>4308822</v>
      </c>
      <c r="P740" s="17">
        <v>5608822</v>
      </c>
      <c r="Q740" s="17">
        <v>3468852</v>
      </c>
      <c r="R740" s="19">
        <v>1455592</v>
      </c>
      <c r="S740" s="19">
        <v>162403</v>
      </c>
      <c r="T740" s="17">
        <f t="shared" si="68"/>
        <v>1.8945496007957627</v>
      </c>
      <c r="U740" s="17">
        <f t="shared" si="65"/>
        <v>0.61786995214853502</v>
      </c>
      <c r="V740" s="17">
        <f t="shared" si="64"/>
        <v>8.9628393564158291</v>
      </c>
      <c r="W740" s="17">
        <v>13149301</v>
      </c>
      <c r="X740" s="17">
        <f t="shared" si="66"/>
        <v>0.41961778709498126</v>
      </c>
      <c r="Y740" s="19">
        <f t="shared" si="67"/>
        <v>0.16034856506193107</v>
      </c>
    </row>
    <row r="741" spans="1:25" x14ac:dyDescent="0.2">
      <c r="A741" s="22">
        <v>32423</v>
      </c>
      <c r="B741" s="12" t="s">
        <v>566</v>
      </c>
      <c r="C741" s="12" t="s">
        <v>73</v>
      </c>
      <c r="D741" s="12">
        <v>900467409</v>
      </c>
      <c r="E741" s="12" t="s">
        <v>74</v>
      </c>
      <c r="F741" s="12" t="s">
        <v>1517</v>
      </c>
      <c r="G741" s="12" t="s">
        <v>102</v>
      </c>
      <c r="H741" s="12" t="s">
        <v>87</v>
      </c>
      <c r="I741" s="12" t="s">
        <v>1518</v>
      </c>
      <c r="J741" s="12" t="s">
        <v>89</v>
      </c>
      <c r="K741" s="12" t="s">
        <v>1519</v>
      </c>
      <c r="L741" s="12" t="s">
        <v>81</v>
      </c>
      <c r="M741" s="12">
        <v>5710636</v>
      </c>
      <c r="N741" s="12">
        <v>5786359</v>
      </c>
      <c r="O741" s="17">
        <v>707482</v>
      </c>
      <c r="P741" s="17">
        <v>3160411</v>
      </c>
      <c r="Q741" s="17">
        <v>2625948</v>
      </c>
      <c r="R741" s="19">
        <v>502514</v>
      </c>
      <c r="S741" s="19">
        <v>181048</v>
      </c>
      <c r="T741" s="17">
        <f t="shared" si="68"/>
        <v>8.0717756776850855</v>
      </c>
      <c r="U741" s="17">
        <f t="shared" si="65"/>
        <v>0.54618301422362492</v>
      </c>
      <c r="V741" s="17">
        <f t="shared" si="64"/>
        <v>2.7755843754142546</v>
      </c>
      <c r="W741" s="17">
        <v>13149302</v>
      </c>
      <c r="X741" s="17">
        <f t="shared" si="66"/>
        <v>0.19136479473317827</v>
      </c>
      <c r="Y741" s="19">
        <f t="shared" si="67"/>
        <v>8.6844594329525696E-2</v>
      </c>
    </row>
    <row r="742" spans="1:25" x14ac:dyDescent="0.2">
      <c r="A742" s="22">
        <v>32569</v>
      </c>
      <c r="B742" s="12" t="s">
        <v>566</v>
      </c>
      <c r="C742" s="12" t="s">
        <v>73</v>
      </c>
      <c r="D742" s="12">
        <v>900472595</v>
      </c>
      <c r="E742" s="12" t="s">
        <v>74</v>
      </c>
      <c r="F742" s="12" t="s">
        <v>1520</v>
      </c>
      <c r="G742" s="12" t="s">
        <v>102</v>
      </c>
      <c r="H742" s="12" t="s">
        <v>87</v>
      </c>
      <c r="I742" s="12" t="s">
        <v>1521</v>
      </c>
      <c r="J742" s="12" t="s">
        <v>148</v>
      </c>
      <c r="K742" s="12" t="s">
        <v>149</v>
      </c>
      <c r="L742" s="12" t="s">
        <v>81</v>
      </c>
      <c r="M742" s="12">
        <v>5822332</v>
      </c>
      <c r="N742" s="12">
        <v>5952873</v>
      </c>
      <c r="O742" s="17">
        <v>1890341</v>
      </c>
      <c r="P742" s="17">
        <v>5010993</v>
      </c>
      <c r="Q742" s="17">
        <v>941880</v>
      </c>
      <c r="R742" s="19">
        <v>152397</v>
      </c>
      <c r="S742" s="19">
        <v>47778</v>
      </c>
      <c r="T742" s="17">
        <f t="shared" si="68"/>
        <v>3.0800432302954865</v>
      </c>
      <c r="U742" s="17">
        <f t="shared" si="65"/>
        <v>0.84177723932628834</v>
      </c>
      <c r="V742" s="17">
        <f t="shared" si="64"/>
        <v>3.1896898153962074</v>
      </c>
      <c r="W742" s="17">
        <v>13149303</v>
      </c>
      <c r="X742" s="17">
        <f t="shared" si="66"/>
        <v>0.16180086635240157</v>
      </c>
      <c r="Y742" s="19">
        <f t="shared" si="67"/>
        <v>2.5600579753675242E-2</v>
      </c>
    </row>
    <row r="743" spans="1:25" x14ac:dyDescent="0.2">
      <c r="A743" s="22">
        <v>32631</v>
      </c>
      <c r="B743" s="12" t="s">
        <v>566</v>
      </c>
      <c r="C743" s="12" t="s">
        <v>73</v>
      </c>
      <c r="D743" s="12">
        <v>900474342</v>
      </c>
      <c r="E743" s="12" t="s">
        <v>74</v>
      </c>
      <c r="F743" s="12" t="s">
        <v>1522</v>
      </c>
      <c r="G743" s="12" t="s">
        <v>76</v>
      </c>
      <c r="H743" s="12" t="s">
        <v>87</v>
      </c>
      <c r="I743" s="12" t="s">
        <v>1523</v>
      </c>
      <c r="J743" s="12" t="s">
        <v>89</v>
      </c>
      <c r="K743" s="12" t="s">
        <v>116</v>
      </c>
      <c r="L743" s="12" t="s">
        <v>81</v>
      </c>
      <c r="M743" s="12">
        <v>11720940</v>
      </c>
      <c r="N743" s="12">
        <v>14855579</v>
      </c>
      <c r="O743" s="17">
        <v>4912360</v>
      </c>
      <c r="P743" s="17">
        <v>7017125</v>
      </c>
      <c r="Q743" s="17">
        <v>7838454</v>
      </c>
      <c r="R743" s="19">
        <v>1300050</v>
      </c>
      <c r="S743" s="19">
        <v>532098</v>
      </c>
      <c r="T743" s="17">
        <f t="shared" si="68"/>
        <v>2.3860099829817032</v>
      </c>
      <c r="U743" s="17">
        <f t="shared" si="65"/>
        <v>0.47235621041764847</v>
      </c>
      <c r="V743" s="17">
        <f t="shared" si="64"/>
        <v>2.4432529346097898</v>
      </c>
      <c r="W743" s="17">
        <v>13149304</v>
      </c>
      <c r="X743" s="17">
        <f t="shared" si="66"/>
        <v>0.16585540975299465</v>
      </c>
      <c r="Y743" s="19">
        <f t="shared" si="67"/>
        <v>8.7512576924803812E-2</v>
      </c>
    </row>
    <row r="744" spans="1:25" x14ac:dyDescent="0.2">
      <c r="A744" s="22">
        <v>32891</v>
      </c>
      <c r="B744" s="12" t="s">
        <v>566</v>
      </c>
      <c r="C744" s="12" t="s">
        <v>73</v>
      </c>
      <c r="D744" s="12">
        <v>900482439</v>
      </c>
      <c r="E744" s="12" t="s">
        <v>74</v>
      </c>
      <c r="F744" s="12" t="s">
        <v>1524</v>
      </c>
      <c r="G744" s="12" t="s">
        <v>102</v>
      </c>
      <c r="H744" s="12" t="s">
        <v>87</v>
      </c>
      <c r="I744" s="12" t="s">
        <v>1525</v>
      </c>
      <c r="J744" s="12" t="s">
        <v>97</v>
      </c>
      <c r="K744" s="12" t="s">
        <v>208</v>
      </c>
      <c r="L744" s="12" t="s">
        <v>81</v>
      </c>
      <c r="M744" s="12">
        <v>1936164</v>
      </c>
      <c r="N744" s="12">
        <v>2650702</v>
      </c>
      <c r="O744" s="17">
        <v>1895592</v>
      </c>
      <c r="P744" s="17">
        <v>2726947</v>
      </c>
      <c r="Q744" s="17">
        <v>-76245</v>
      </c>
      <c r="R744" s="19">
        <v>-39694</v>
      </c>
      <c r="S744" s="19">
        <v>256690</v>
      </c>
      <c r="T744" s="17">
        <f t="shared" si="68"/>
        <v>1.0214033399592317</v>
      </c>
      <c r="U744" s="17">
        <f t="shared" si="65"/>
        <v>1.0287640783460381</v>
      </c>
      <c r="V744" s="17">
        <f t="shared" si="64"/>
        <v>-0.15463789006194242</v>
      </c>
      <c r="W744" s="17">
        <v>13149305</v>
      </c>
      <c r="X744" s="17">
        <f t="shared" si="66"/>
        <v>0.52061118761886027</v>
      </c>
      <c r="Y744" s="19">
        <f t="shared" si="67"/>
        <v>-1.497490098849286E-2</v>
      </c>
    </row>
    <row r="745" spans="1:25" x14ac:dyDescent="0.2">
      <c r="A745" s="22">
        <v>33029</v>
      </c>
      <c r="B745" s="12" t="s">
        <v>566</v>
      </c>
      <c r="C745" s="12" t="s">
        <v>73</v>
      </c>
      <c r="D745" s="12">
        <v>900487988</v>
      </c>
      <c r="E745" s="12" t="s">
        <v>74</v>
      </c>
      <c r="F745" s="12" t="s">
        <v>1526</v>
      </c>
      <c r="G745" s="12" t="s">
        <v>76</v>
      </c>
      <c r="H745" s="12" t="s">
        <v>87</v>
      </c>
      <c r="I745" s="12" t="s">
        <v>1527</v>
      </c>
      <c r="J745" s="12" t="s">
        <v>97</v>
      </c>
      <c r="K745" s="12" t="s">
        <v>359</v>
      </c>
      <c r="L745" s="12" t="s">
        <v>81</v>
      </c>
      <c r="M745" s="12">
        <v>10625943</v>
      </c>
      <c r="N745" s="12">
        <v>11016855</v>
      </c>
      <c r="O745" s="17">
        <v>8788885</v>
      </c>
      <c r="P745" s="17">
        <v>8824471</v>
      </c>
      <c r="Q745" s="17">
        <v>2192384</v>
      </c>
      <c r="R745" s="19">
        <v>3436923</v>
      </c>
      <c r="S745" s="19">
        <v>3957044</v>
      </c>
      <c r="T745" s="17">
        <f t="shared" si="68"/>
        <v>1.2090205981759916</v>
      </c>
      <c r="U745" s="17">
        <f t="shared" si="65"/>
        <v>0.80099729006145581</v>
      </c>
      <c r="V745" s="17">
        <f t="shared" si="64"/>
        <v>0.8685581964719119</v>
      </c>
      <c r="W745" s="17">
        <v>13149306</v>
      </c>
      <c r="X745" s="17">
        <f t="shared" si="66"/>
        <v>1.5676646974252686</v>
      </c>
      <c r="Y745" s="19">
        <f t="shared" si="67"/>
        <v>0.31196952306261633</v>
      </c>
    </row>
    <row r="746" spans="1:25" x14ac:dyDescent="0.2">
      <c r="A746" s="22">
        <v>33103</v>
      </c>
      <c r="B746" s="12" t="s">
        <v>566</v>
      </c>
      <c r="C746" s="12" t="s">
        <v>73</v>
      </c>
      <c r="D746" s="12">
        <v>900490683</v>
      </c>
      <c r="E746" s="12" t="s">
        <v>74</v>
      </c>
      <c r="F746" s="12" t="s">
        <v>1528</v>
      </c>
      <c r="G746" s="12" t="s">
        <v>76</v>
      </c>
      <c r="H746" s="12" t="s">
        <v>87</v>
      </c>
      <c r="I746" s="12" t="s">
        <v>1529</v>
      </c>
      <c r="J746" s="12" t="s">
        <v>89</v>
      </c>
      <c r="K746" s="12" t="s">
        <v>327</v>
      </c>
      <c r="L746" s="12" t="s">
        <v>81</v>
      </c>
      <c r="M746" s="12">
        <v>18613054</v>
      </c>
      <c r="N746" s="12">
        <v>22621792</v>
      </c>
      <c r="O746" s="17">
        <v>14328732</v>
      </c>
      <c r="P746" s="17">
        <v>14328732</v>
      </c>
      <c r="Q746" s="17">
        <v>8293060</v>
      </c>
      <c r="R746" s="19">
        <v>1414514</v>
      </c>
      <c r="S746" s="19"/>
      <c r="T746" s="17">
        <f t="shared" si="68"/>
        <v>1.2990021726974865</v>
      </c>
      <c r="U746" s="17">
        <f t="shared" si="65"/>
        <v>0.63340393192546374</v>
      </c>
      <c r="V746" s="17"/>
      <c r="W746" s="17">
        <v>13149307</v>
      </c>
      <c r="X746" s="17">
        <f t="shared" si="66"/>
        <v>0.17056599132286515</v>
      </c>
      <c r="Y746" s="19">
        <f t="shared" si="67"/>
        <v>6.2528821766197826E-2</v>
      </c>
    </row>
    <row r="747" spans="1:25" x14ac:dyDescent="0.2">
      <c r="A747" s="22">
        <v>33161</v>
      </c>
      <c r="B747" s="12" t="s">
        <v>566</v>
      </c>
      <c r="C747" s="12" t="s">
        <v>73</v>
      </c>
      <c r="D747" s="12">
        <v>900492666</v>
      </c>
      <c r="E747" s="12" t="s">
        <v>74</v>
      </c>
      <c r="F747" s="12" t="s">
        <v>1530</v>
      </c>
      <c r="G747" s="12" t="s">
        <v>102</v>
      </c>
      <c r="H747" s="12" t="s">
        <v>87</v>
      </c>
      <c r="I747" s="12" t="s">
        <v>1531</v>
      </c>
      <c r="J747" s="12" t="s">
        <v>148</v>
      </c>
      <c r="K747" s="12" t="s">
        <v>149</v>
      </c>
      <c r="L747" s="12" t="s">
        <v>81</v>
      </c>
      <c r="M747" s="12">
        <v>32857412</v>
      </c>
      <c r="N747" s="12">
        <v>69610707</v>
      </c>
      <c r="O747" s="17">
        <v>52255586</v>
      </c>
      <c r="P747" s="17">
        <v>52255586</v>
      </c>
      <c r="Q747" s="17">
        <v>17355121</v>
      </c>
      <c r="R747" s="19">
        <v>8015140</v>
      </c>
      <c r="S747" s="19">
        <v>99630</v>
      </c>
      <c r="T747" s="17">
        <f t="shared" si="68"/>
        <v>0.62878276783653331</v>
      </c>
      <c r="U747" s="17">
        <f t="shared" si="65"/>
        <v>0.7506831671742682</v>
      </c>
      <c r="V747" s="17">
        <f t="shared" si="64"/>
        <v>80.449061527652319</v>
      </c>
      <c r="W747" s="17">
        <v>13149308</v>
      </c>
      <c r="X747" s="17">
        <f t="shared" si="66"/>
        <v>0.46183140987608212</v>
      </c>
      <c r="Y747" s="19">
        <f t="shared" si="67"/>
        <v>0.1151423444097472</v>
      </c>
    </row>
    <row r="748" spans="1:25" x14ac:dyDescent="0.2">
      <c r="A748" s="22">
        <v>33173</v>
      </c>
      <c r="B748" s="12" t="s">
        <v>566</v>
      </c>
      <c r="C748" s="12" t="s">
        <v>73</v>
      </c>
      <c r="D748" s="12">
        <v>900493018</v>
      </c>
      <c r="E748" s="12" t="s">
        <v>74</v>
      </c>
      <c r="F748" s="12" t="s">
        <v>1532</v>
      </c>
      <c r="G748" s="12" t="s">
        <v>102</v>
      </c>
      <c r="H748" s="12" t="s">
        <v>87</v>
      </c>
      <c r="I748" s="12" t="s">
        <v>1533</v>
      </c>
      <c r="J748" s="12" t="s">
        <v>792</v>
      </c>
      <c r="K748" s="12" t="s">
        <v>793</v>
      </c>
      <c r="L748" s="12" t="s">
        <v>81</v>
      </c>
      <c r="M748" s="12">
        <v>14986198</v>
      </c>
      <c r="N748" s="12">
        <v>20268441</v>
      </c>
      <c r="O748" s="17">
        <v>260908</v>
      </c>
      <c r="P748" s="17">
        <v>4882343</v>
      </c>
      <c r="Q748" s="17">
        <v>15386098</v>
      </c>
      <c r="R748" s="19">
        <v>1851725</v>
      </c>
      <c r="S748" s="19">
        <v>211248</v>
      </c>
      <c r="T748" s="17">
        <f t="shared" si="68"/>
        <v>57.43862970855627</v>
      </c>
      <c r="U748" s="17">
        <f t="shared" si="65"/>
        <v>0.24088399300173111</v>
      </c>
      <c r="V748" s="17">
        <f t="shared" si="64"/>
        <v>8.7656451185336675</v>
      </c>
      <c r="W748" s="17">
        <v>13149309</v>
      </c>
      <c r="X748" s="17">
        <f t="shared" si="66"/>
        <v>0.12035052681973038</v>
      </c>
      <c r="Y748" s="19">
        <f t="shared" si="67"/>
        <v>9.1360011359531798E-2</v>
      </c>
    </row>
    <row r="749" spans="1:25" x14ac:dyDescent="0.2">
      <c r="A749" s="22">
        <v>33213</v>
      </c>
      <c r="B749" s="12" t="s">
        <v>566</v>
      </c>
      <c r="C749" s="12" t="s">
        <v>73</v>
      </c>
      <c r="D749" s="12">
        <v>900494362</v>
      </c>
      <c r="E749" s="12" t="s">
        <v>74</v>
      </c>
      <c r="F749" s="12" t="s">
        <v>1534</v>
      </c>
      <c r="G749" s="12" t="s">
        <v>102</v>
      </c>
      <c r="H749" s="12" t="s">
        <v>87</v>
      </c>
      <c r="I749" s="12" t="s">
        <v>1535</v>
      </c>
      <c r="J749" s="12" t="s">
        <v>89</v>
      </c>
      <c r="K749" s="12" t="s">
        <v>116</v>
      </c>
      <c r="L749" s="12" t="s">
        <v>81</v>
      </c>
      <c r="M749" s="12">
        <v>9381766</v>
      </c>
      <c r="N749" s="12">
        <v>14022942</v>
      </c>
      <c r="O749" s="17">
        <v>5932212</v>
      </c>
      <c r="P749" s="17">
        <v>6502212</v>
      </c>
      <c r="Q749" s="17">
        <v>7520730</v>
      </c>
      <c r="R749" s="19">
        <v>2498802</v>
      </c>
      <c r="S749" s="19">
        <v>756565</v>
      </c>
      <c r="T749" s="17">
        <f t="shared" si="68"/>
        <v>1.5814954017152456</v>
      </c>
      <c r="U749" s="17">
        <f t="shared" si="65"/>
        <v>0.46368386890568325</v>
      </c>
      <c r="V749" s="17">
        <f t="shared" si="64"/>
        <v>3.3028252694745328</v>
      </c>
      <c r="W749" s="17">
        <v>13149310</v>
      </c>
      <c r="X749" s="17">
        <f t="shared" si="66"/>
        <v>0.33225524649867766</v>
      </c>
      <c r="Y749" s="19">
        <f t="shared" si="67"/>
        <v>0.17819384833795932</v>
      </c>
    </row>
    <row r="750" spans="1:25" x14ac:dyDescent="0.2">
      <c r="A750" s="22">
        <v>33261</v>
      </c>
      <c r="B750" s="12" t="s">
        <v>566</v>
      </c>
      <c r="C750" s="12" t="s">
        <v>73</v>
      </c>
      <c r="D750" s="12">
        <v>900496602</v>
      </c>
      <c r="E750" s="12" t="s">
        <v>74</v>
      </c>
      <c r="F750" s="12" t="s">
        <v>1536</v>
      </c>
      <c r="G750" s="12" t="s">
        <v>102</v>
      </c>
      <c r="H750" s="12" t="s">
        <v>87</v>
      </c>
      <c r="I750" s="12" t="s">
        <v>1537</v>
      </c>
      <c r="J750" s="12" t="s">
        <v>89</v>
      </c>
      <c r="K750" s="12" t="s">
        <v>116</v>
      </c>
      <c r="L750" s="12" t="s">
        <v>81</v>
      </c>
      <c r="M750" s="12">
        <v>6516136</v>
      </c>
      <c r="N750" s="12">
        <v>6516136</v>
      </c>
      <c r="O750" s="17">
        <v>3307329</v>
      </c>
      <c r="P750" s="17">
        <v>5097332</v>
      </c>
      <c r="Q750" s="17">
        <v>1418804</v>
      </c>
      <c r="R750" s="19">
        <v>96563</v>
      </c>
      <c r="S750" s="19">
        <v>0</v>
      </c>
      <c r="T750" s="17">
        <f t="shared" si="68"/>
        <v>1.9702110071299226</v>
      </c>
      <c r="U750" s="17">
        <f t="shared" si="65"/>
        <v>0.78226298530294636</v>
      </c>
      <c r="V750" s="17"/>
      <c r="W750" s="17">
        <v>13149311</v>
      </c>
      <c r="X750" s="17">
        <f t="shared" si="66"/>
        <v>6.8059435975652727E-2</v>
      </c>
      <c r="Y750" s="19">
        <f t="shared" si="67"/>
        <v>1.4819058411303878E-2</v>
      </c>
    </row>
    <row r="751" spans="1:25" x14ac:dyDescent="0.2">
      <c r="A751" s="22">
        <v>33465</v>
      </c>
      <c r="B751" s="12" t="s">
        <v>566</v>
      </c>
      <c r="C751" s="12" t="s">
        <v>73</v>
      </c>
      <c r="D751" s="12">
        <v>900505356</v>
      </c>
      <c r="E751" s="12" t="s">
        <v>74</v>
      </c>
      <c r="F751" s="12" t="s">
        <v>1538</v>
      </c>
      <c r="G751" s="12" t="s">
        <v>102</v>
      </c>
      <c r="H751" s="12" t="s">
        <v>87</v>
      </c>
      <c r="I751" s="12" t="s">
        <v>1539</v>
      </c>
      <c r="J751" s="12" t="s">
        <v>85</v>
      </c>
      <c r="K751" s="12" t="s">
        <v>85</v>
      </c>
      <c r="L751" s="12" t="s">
        <v>81</v>
      </c>
      <c r="M751" s="12">
        <v>2842663</v>
      </c>
      <c r="N751" s="12">
        <v>2865388</v>
      </c>
      <c r="O751" s="17">
        <v>1862298</v>
      </c>
      <c r="P751" s="17">
        <v>2161022</v>
      </c>
      <c r="Q751" s="17">
        <v>704366</v>
      </c>
      <c r="R751" s="19">
        <v>336968</v>
      </c>
      <c r="S751" s="19">
        <v>350346</v>
      </c>
      <c r="T751" s="17">
        <f t="shared" si="68"/>
        <v>1.5264275642244152</v>
      </c>
      <c r="U751" s="17">
        <f t="shared" si="65"/>
        <v>0.75418128365163806</v>
      </c>
      <c r="V751" s="17">
        <f t="shared" ref="V751:V811" si="69">R751/S751</f>
        <v>0.9618148915643393</v>
      </c>
      <c r="W751" s="17">
        <v>13149312</v>
      </c>
      <c r="X751" s="17">
        <f t="shared" si="66"/>
        <v>0.47839901414889419</v>
      </c>
      <c r="Y751" s="19">
        <f t="shared" si="67"/>
        <v>0.11759943156040299</v>
      </c>
    </row>
    <row r="752" spans="1:25" x14ac:dyDescent="0.2">
      <c r="A752" s="22">
        <v>33551</v>
      </c>
      <c r="B752" s="12" t="s">
        <v>566</v>
      </c>
      <c r="C752" s="12" t="s">
        <v>73</v>
      </c>
      <c r="D752" s="12">
        <v>900509567</v>
      </c>
      <c r="E752" s="12" t="s">
        <v>74</v>
      </c>
      <c r="F752" s="12" t="s">
        <v>1540</v>
      </c>
      <c r="G752" s="12" t="s">
        <v>102</v>
      </c>
      <c r="H752" s="12" t="s">
        <v>87</v>
      </c>
      <c r="I752" s="12" t="s">
        <v>1541</v>
      </c>
      <c r="J752" s="12" t="s">
        <v>309</v>
      </c>
      <c r="K752" s="12" t="s">
        <v>461</v>
      </c>
      <c r="L752" s="12" t="s">
        <v>81</v>
      </c>
      <c r="M752" s="12">
        <v>5576865</v>
      </c>
      <c r="N752" s="12">
        <v>6120606</v>
      </c>
      <c r="O752" s="17">
        <v>2623927</v>
      </c>
      <c r="P752" s="17">
        <v>2838936</v>
      </c>
      <c r="Q752" s="17">
        <v>3281670</v>
      </c>
      <c r="R752" s="19">
        <v>962593</v>
      </c>
      <c r="S752" s="19"/>
      <c r="T752" s="17">
        <f t="shared" si="68"/>
        <v>2.1253887779652407</v>
      </c>
      <c r="U752" s="17">
        <f t="shared" si="65"/>
        <v>0.46383250286001093</v>
      </c>
      <c r="V752" s="17"/>
      <c r="W752" s="17">
        <v>13149313</v>
      </c>
      <c r="X752" s="17">
        <f t="shared" si="66"/>
        <v>0.29332413070174634</v>
      </c>
      <c r="Y752" s="19">
        <f t="shared" si="67"/>
        <v>0.15727086500911838</v>
      </c>
    </row>
    <row r="753" spans="1:25" x14ac:dyDescent="0.2">
      <c r="A753" s="22">
        <v>33611</v>
      </c>
      <c r="B753" s="12" t="s">
        <v>566</v>
      </c>
      <c r="C753" s="12" t="s">
        <v>73</v>
      </c>
      <c r="D753" s="12">
        <v>900512976</v>
      </c>
      <c r="E753" s="12" t="s">
        <v>74</v>
      </c>
      <c r="F753" s="12" t="s">
        <v>1542</v>
      </c>
      <c r="G753" s="12" t="s">
        <v>102</v>
      </c>
      <c r="H753" s="12" t="s">
        <v>87</v>
      </c>
      <c r="I753" s="12" t="s">
        <v>1543</v>
      </c>
      <c r="J753" s="12" t="s">
        <v>79</v>
      </c>
      <c r="K753" s="12" t="s">
        <v>137</v>
      </c>
      <c r="L753" s="12" t="s">
        <v>81</v>
      </c>
      <c r="M753" s="12">
        <v>6645118</v>
      </c>
      <c r="N753" s="12">
        <v>7115404</v>
      </c>
      <c r="O753" s="17">
        <v>3853024</v>
      </c>
      <c r="P753" s="17">
        <v>3853024</v>
      </c>
      <c r="Q753" s="17">
        <v>3262380</v>
      </c>
      <c r="R753" s="19">
        <v>87982</v>
      </c>
      <c r="S753" s="19"/>
      <c r="T753" s="17">
        <f t="shared" si="68"/>
        <v>1.7246500411105667</v>
      </c>
      <c r="U753" s="17">
        <f t="shared" si="65"/>
        <v>0.54150460044152093</v>
      </c>
      <c r="V753" s="17"/>
      <c r="W753" s="17">
        <v>13149314</v>
      </c>
      <c r="X753" s="17">
        <f t="shared" si="66"/>
        <v>2.6968654785769899E-2</v>
      </c>
      <c r="Y753" s="19">
        <f t="shared" si="67"/>
        <v>1.2365004151556258E-2</v>
      </c>
    </row>
    <row r="754" spans="1:25" x14ac:dyDescent="0.2">
      <c r="A754" s="22">
        <v>33619</v>
      </c>
      <c r="B754" s="12" t="s">
        <v>566</v>
      </c>
      <c r="C754" s="12" t="s">
        <v>73</v>
      </c>
      <c r="D754" s="12">
        <v>900513504</v>
      </c>
      <c r="E754" s="12" t="s">
        <v>74</v>
      </c>
      <c r="F754" s="12" t="s">
        <v>1544</v>
      </c>
      <c r="G754" s="12" t="s">
        <v>102</v>
      </c>
      <c r="H754" s="12" t="s">
        <v>103</v>
      </c>
      <c r="I754" s="12" t="s">
        <v>1545</v>
      </c>
      <c r="J754" s="12" t="s">
        <v>85</v>
      </c>
      <c r="K754" s="12" t="s">
        <v>85</v>
      </c>
      <c r="L754" s="12" t="s">
        <v>81</v>
      </c>
      <c r="M754" s="12">
        <v>3324171</v>
      </c>
      <c r="N754" s="12">
        <v>4135321</v>
      </c>
      <c r="O754" s="17">
        <v>1759314</v>
      </c>
      <c r="P754" s="17">
        <v>1759314</v>
      </c>
      <c r="Q754" s="17">
        <v>2376007</v>
      </c>
      <c r="R754" s="19">
        <v>598252</v>
      </c>
      <c r="S754" s="19">
        <v>40145</v>
      </c>
      <c r="T754" s="17">
        <f t="shared" si="68"/>
        <v>1.8894699865970486</v>
      </c>
      <c r="U754" s="17">
        <f t="shared" si="65"/>
        <v>0.42543589723748171</v>
      </c>
      <c r="V754" s="17">
        <f t="shared" si="69"/>
        <v>14.902279237763109</v>
      </c>
      <c r="W754" s="17">
        <v>13149315</v>
      </c>
      <c r="X754" s="17">
        <f t="shared" si="66"/>
        <v>0.25178882048748175</v>
      </c>
      <c r="Y754" s="19">
        <f t="shared" si="67"/>
        <v>0.14466881772902274</v>
      </c>
    </row>
    <row r="755" spans="1:25" x14ac:dyDescent="0.2">
      <c r="A755" s="22">
        <v>33735</v>
      </c>
      <c r="B755" s="12" t="s">
        <v>566</v>
      </c>
      <c r="C755" s="12" t="s">
        <v>73</v>
      </c>
      <c r="D755" s="12">
        <v>900519323</v>
      </c>
      <c r="E755" s="12" t="s">
        <v>74</v>
      </c>
      <c r="F755" s="12" t="s">
        <v>1546</v>
      </c>
      <c r="G755" s="12" t="s">
        <v>102</v>
      </c>
      <c r="H755" s="12" t="s">
        <v>87</v>
      </c>
      <c r="I755" s="12" t="s">
        <v>1547</v>
      </c>
      <c r="J755" s="12" t="s">
        <v>148</v>
      </c>
      <c r="K755" s="12" t="s">
        <v>149</v>
      </c>
      <c r="L755" s="12" t="s">
        <v>81</v>
      </c>
      <c r="M755" s="12">
        <v>34039688</v>
      </c>
      <c r="N755" s="12">
        <v>52944201</v>
      </c>
      <c r="O755" s="17">
        <v>15117225</v>
      </c>
      <c r="P755" s="17">
        <v>35395796</v>
      </c>
      <c r="Q755" s="17">
        <v>17548405</v>
      </c>
      <c r="R755" s="19">
        <v>7303083</v>
      </c>
      <c r="S755" s="19">
        <v>4848681</v>
      </c>
      <c r="T755" s="17">
        <f t="shared" si="68"/>
        <v>2.2517153776569443</v>
      </c>
      <c r="U755" s="17">
        <f t="shared" si="65"/>
        <v>0.66854906356977606</v>
      </c>
      <c r="V755" s="17">
        <f t="shared" si="69"/>
        <v>1.5061999335489384</v>
      </c>
      <c r="W755" s="17">
        <v>13149316</v>
      </c>
      <c r="X755" s="17">
        <f t="shared" si="66"/>
        <v>0.41616790813752019</v>
      </c>
      <c r="Y755" s="19">
        <f t="shared" si="67"/>
        <v>0.13793924286438849</v>
      </c>
    </row>
    <row r="756" spans="1:25" x14ac:dyDescent="0.2">
      <c r="A756" s="22">
        <v>33773</v>
      </c>
      <c r="B756" s="12" t="s">
        <v>566</v>
      </c>
      <c r="C756" s="12" t="s">
        <v>73</v>
      </c>
      <c r="D756" s="12">
        <v>900520849</v>
      </c>
      <c r="E756" s="12" t="s">
        <v>74</v>
      </c>
      <c r="F756" s="12" t="s">
        <v>1548</v>
      </c>
      <c r="G756" s="12" t="s">
        <v>102</v>
      </c>
      <c r="H756" s="12" t="s">
        <v>87</v>
      </c>
      <c r="I756" s="12" t="s">
        <v>1549</v>
      </c>
      <c r="J756" s="12" t="s">
        <v>872</v>
      </c>
      <c r="K756" s="12" t="s">
        <v>873</v>
      </c>
      <c r="L756" s="12" t="s">
        <v>81</v>
      </c>
      <c r="M756" s="12">
        <v>2473418</v>
      </c>
      <c r="N756" s="12">
        <v>8277411</v>
      </c>
      <c r="O756" s="17">
        <v>5416287</v>
      </c>
      <c r="P756" s="17">
        <v>5984977</v>
      </c>
      <c r="Q756" s="17">
        <v>2292434</v>
      </c>
      <c r="R756" s="19">
        <v>404535</v>
      </c>
      <c r="S756" s="19"/>
      <c r="T756" s="17">
        <f t="shared" si="68"/>
        <v>0.45666302394980179</v>
      </c>
      <c r="U756" s="17">
        <f t="shared" si="65"/>
        <v>0.72304939310129701</v>
      </c>
      <c r="V756" s="17"/>
      <c r="W756" s="17">
        <v>13149317</v>
      </c>
      <c r="X756" s="17">
        <f t="shared" si="66"/>
        <v>0.17646527664482381</v>
      </c>
      <c r="Y756" s="19">
        <f t="shared" si="67"/>
        <v>4.8872165463331473E-2</v>
      </c>
    </row>
    <row r="757" spans="1:25" x14ac:dyDescent="0.2">
      <c r="A757" s="22">
        <v>33785</v>
      </c>
      <c r="B757" s="12" t="s">
        <v>566</v>
      </c>
      <c r="C757" s="12" t="s">
        <v>73</v>
      </c>
      <c r="D757" s="12">
        <v>900521360</v>
      </c>
      <c r="E757" s="12" t="s">
        <v>74</v>
      </c>
      <c r="F757" s="12" t="s">
        <v>1550</v>
      </c>
      <c r="G757" s="12" t="s">
        <v>102</v>
      </c>
      <c r="H757" s="12" t="s">
        <v>87</v>
      </c>
      <c r="I757" s="12" t="s">
        <v>1551</v>
      </c>
      <c r="J757" s="12" t="s">
        <v>85</v>
      </c>
      <c r="K757" s="12" t="s">
        <v>85</v>
      </c>
      <c r="L757" s="12" t="s">
        <v>81</v>
      </c>
      <c r="M757" s="12">
        <v>14770691</v>
      </c>
      <c r="N757" s="12">
        <v>14770691</v>
      </c>
      <c r="O757" s="17">
        <v>485419</v>
      </c>
      <c r="P757" s="17">
        <v>485419</v>
      </c>
      <c r="Q757" s="17">
        <v>14285272</v>
      </c>
      <c r="R757" s="19">
        <v>-1221602</v>
      </c>
      <c r="S757" s="19">
        <v>37328</v>
      </c>
      <c r="T757" s="17">
        <f t="shared" si="68"/>
        <v>30.428745063543044</v>
      </c>
      <c r="U757" s="17">
        <f t="shared" si="65"/>
        <v>3.2863662234894765E-2</v>
      </c>
      <c r="V757" s="17">
        <f t="shared" si="69"/>
        <v>-32.726157308186885</v>
      </c>
      <c r="W757" s="17">
        <v>13149318</v>
      </c>
      <c r="X757" s="17">
        <f t="shared" si="66"/>
        <v>-8.5514787537822171E-2</v>
      </c>
      <c r="Y757" s="19">
        <f t="shared" si="67"/>
        <v>-8.2704458444090398E-2</v>
      </c>
    </row>
    <row r="758" spans="1:25" x14ac:dyDescent="0.2">
      <c r="A758" s="22">
        <v>33841</v>
      </c>
      <c r="B758" s="12" t="s">
        <v>566</v>
      </c>
      <c r="C758" s="12" t="s">
        <v>73</v>
      </c>
      <c r="D758" s="12">
        <v>900524225</v>
      </c>
      <c r="E758" s="12" t="s">
        <v>74</v>
      </c>
      <c r="F758" s="12" t="s">
        <v>1552</v>
      </c>
      <c r="G758" s="12" t="s">
        <v>76</v>
      </c>
      <c r="H758" s="12" t="s">
        <v>87</v>
      </c>
      <c r="I758" s="12" t="s">
        <v>1553</v>
      </c>
      <c r="J758" s="12" t="s">
        <v>89</v>
      </c>
      <c r="K758" s="12" t="s">
        <v>116</v>
      </c>
      <c r="L758" s="12" t="s">
        <v>81</v>
      </c>
      <c r="M758" s="12">
        <v>51431080</v>
      </c>
      <c r="N758" s="12">
        <v>52709981</v>
      </c>
      <c r="O758" s="17">
        <v>34545300</v>
      </c>
      <c r="P758" s="17">
        <v>35774591</v>
      </c>
      <c r="Q758" s="17">
        <v>16935390</v>
      </c>
      <c r="R758" s="19">
        <v>-2447716</v>
      </c>
      <c r="S758" s="19">
        <v>5562113</v>
      </c>
      <c r="T758" s="17">
        <f t="shared" si="68"/>
        <v>1.4888010814785224</v>
      </c>
      <c r="U758" s="17">
        <f t="shared" si="65"/>
        <v>0.67870620177229812</v>
      </c>
      <c r="V758" s="17">
        <f t="shared" si="69"/>
        <v>-0.44006944842724338</v>
      </c>
      <c r="W758" s="17">
        <v>13149319</v>
      </c>
      <c r="X758" s="17">
        <f t="shared" si="66"/>
        <v>-0.14453260302833298</v>
      </c>
      <c r="Y758" s="19">
        <f t="shared" si="67"/>
        <v>-4.6437428994709748E-2</v>
      </c>
    </row>
    <row r="759" spans="1:25" x14ac:dyDescent="0.2">
      <c r="A759" s="22">
        <v>34027</v>
      </c>
      <c r="B759" s="12" t="s">
        <v>566</v>
      </c>
      <c r="C759" s="12" t="s">
        <v>73</v>
      </c>
      <c r="D759" s="12">
        <v>900532979</v>
      </c>
      <c r="E759" s="12" t="s">
        <v>74</v>
      </c>
      <c r="F759" s="12" t="s">
        <v>1554</v>
      </c>
      <c r="G759" s="12" t="s">
        <v>95</v>
      </c>
      <c r="H759" s="12" t="s">
        <v>87</v>
      </c>
      <c r="I759" s="12" t="s">
        <v>1555</v>
      </c>
      <c r="J759" s="12" t="s">
        <v>1486</v>
      </c>
      <c r="K759" s="12" t="s">
        <v>1487</v>
      </c>
      <c r="L759" s="12" t="s">
        <v>81</v>
      </c>
      <c r="M759" s="12">
        <v>4843096</v>
      </c>
      <c r="N759" s="12">
        <v>6080111</v>
      </c>
      <c r="O759" s="17">
        <v>2625989</v>
      </c>
      <c r="P759" s="17">
        <v>2625989</v>
      </c>
      <c r="Q759" s="17">
        <v>3454122</v>
      </c>
      <c r="R759" s="19">
        <v>410931</v>
      </c>
      <c r="S759" s="19">
        <v>39802</v>
      </c>
      <c r="T759" s="17">
        <f t="shared" si="68"/>
        <v>1.8442940926256737</v>
      </c>
      <c r="U759" s="17">
        <f t="shared" si="65"/>
        <v>0.43189820054272038</v>
      </c>
      <c r="V759" s="17">
        <f t="shared" si="69"/>
        <v>10.324380684387719</v>
      </c>
      <c r="W759" s="17">
        <v>13149320</v>
      </c>
      <c r="X759" s="17">
        <f t="shared" si="66"/>
        <v>0.11896829353450747</v>
      </c>
      <c r="Y759" s="19">
        <f t="shared" si="67"/>
        <v>6.7586101635315546E-2</v>
      </c>
    </row>
    <row r="760" spans="1:25" x14ac:dyDescent="0.2">
      <c r="A760" s="22">
        <v>34067</v>
      </c>
      <c r="B760" s="12" t="s">
        <v>566</v>
      </c>
      <c r="C760" s="12" t="s">
        <v>73</v>
      </c>
      <c r="D760" s="12">
        <v>900534615</v>
      </c>
      <c r="E760" s="12" t="s">
        <v>74</v>
      </c>
      <c r="F760" s="12" t="s">
        <v>1556</v>
      </c>
      <c r="G760" s="12" t="s">
        <v>76</v>
      </c>
      <c r="H760" s="12" t="s">
        <v>87</v>
      </c>
      <c r="I760" s="12" t="s">
        <v>1557</v>
      </c>
      <c r="J760" s="12" t="s">
        <v>362</v>
      </c>
      <c r="K760" s="12" t="s">
        <v>1073</v>
      </c>
      <c r="L760" s="12" t="s">
        <v>81</v>
      </c>
      <c r="M760" s="12">
        <v>507061</v>
      </c>
      <c r="N760" s="12">
        <v>691349</v>
      </c>
      <c r="O760" s="17">
        <v>295983</v>
      </c>
      <c r="P760" s="17">
        <v>305295</v>
      </c>
      <c r="Q760" s="17">
        <v>386054</v>
      </c>
      <c r="R760" s="19">
        <v>-3533</v>
      </c>
      <c r="S760" s="19">
        <v>0</v>
      </c>
      <c r="T760" s="17">
        <f t="shared" si="68"/>
        <v>1.7131423088488191</v>
      </c>
      <c r="U760" s="17">
        <f t="shared" si="65"/>
        <v>0.44159317508233903</v>
      </c>
      <c r="V760" s="17"/>
      <c r="W760" s="17">
        <v>13149321</v>
      </c>
      <c r="X760" s="17">
        <f t="shared" si="66"/>
        <v>-9.1515694695560729E-3</v>
      </c>
      <c r="Y760" s="19">
        <f t="shared" si="67"/>
        <v>-5.1102988505082091E-3</v>
      </c>
    </row>
    <row r="761" spans="1:25" x14ac:dyDescent="0.2">
      <c r="A761" s="22">
        <v>34175</v>
      </c>
      <c r="B761" s="12" t="s">
        <v>566</v>
      </c>
      <c r="C761" s="12" t="s">
        <v>73</v>
      </c>
      <c r="D761" s="12">
        <v>900538127</v>
      </c>
      <c r="E761" s="12" t="s">
        <v>74</v>
      </c>
      <c r="F761" s="12" t="s">
        <v>1558</v>
      </c>
      <c r="G761" s="12" t="s">
        <v>102</v>
      </c>
      <c r="H761" s="12" t="s">
        <v>87</v>
      </c>
      <c r="I761" s="12" t="s">
        <v>1559</v>
      </c>
      <c r="J761" s="12" t="s">
        <v>85</v>
      </c>
      <c r="K761" s="12" t="s">
        <v>85</v>
      </c>
      <c r="L761" s="12" t="s">
        <v>81</v>
      </c>
      <c r="M761" s="12">
        <v>2435960</v>
      </c>
      <c r="N761" s="12">
        <v>2762062</v>
      </c>
      <c r="O761" s="17">
        <v>736176</v>
      </c>
      <c r="P761" s="17">
        <v>913429</v>
      </c>
      <c r="Q761" s="17">
        <v>1848633</v>
      </c>
      <c r="R761" s="19">
        <v>952163</v>
      </c>
      <c r="S761" s="19">
        <v>486305</v>
      </c>
      <c r="T761" s="17">
        <f t="shared" si="68"/>
        <v>3.3089369933276824</v>
      </c>
      <c r="U761" s="17">
        <f t="shared" si="65"/>
        <v>0.33070546569917691</v>
      </c>
      <c r="V761" s="17">
        <f t="shared" si="69"/>
        <v>1.9579543701997717</v>
      </c>
      <c r="W761" s="17">
        <v>13149322</v>
      </c>
      <c r="X761" s="17">
        <f t="shared" si="66"/>
        <v>0.51506329271412987</v>
      </c>
      <c r="Y761" s="19">
        <f t="shared" si="67"/>
        <v>0.34472904663255205</v>
      </c>
    </row>
    <row r="762" spans="1:25" x14ac:dyDescent="0.2">
      <c r="A762" s="22">
        <v>34247</v>
      </c>
      <c r="B762" s="12" t="s">
        <v>566</v>
      </c>
      <c r="C762" s="12" t="s">
        <v>73</v>
      </c>
      <c r="D762" s="12">
        <v>900540921</v>
      </c>
      <c r="E762" s="12" t="s">
        <v>74</v>
      </c>
      <c r="F762" s="12" t="s">
        <v>1560</v>
      </c>
      <c r="G762" s="12" t="s">
        <v>76</v>
      </c>
      <c r="H762" s="12" t="s">
        <v>87</v>
      </c>
      <c r="I762" s="12" t="s">
        <v>1561</v>
      </c>
      <c r="J762" s="12" t="s">
        <v>79</v>
      </c>
      <c r="K762" s="12" t="s">
        <v>313</v>
      </c>
      <c r="L762" s="12" t="s">
        <v>81</v>
      </c>
      <c r="M762" s="12">
        <v>1412476</v>
      </c>
      <c r="N762" s="12">
        <v>1740317</v>
      </c>
      <c r="O762" s="17">
        <v>488093</v>
      </c>
      <c r="P762" s="17">
        <v>889899</v>
      </c>
      <c r="Q762" s="17">
        <v>850418</v>
      </c>
      <c r="R762" s="19">
        <v>140578</v>
      </c>
      <c r="S762" s="19">
        <v>116897</v>
      </c>
      <c r="T762" s="17">
        <f t="shared" si="68"/>
        <v>2.8938665377294899</v>
      </c>
      <c r="U762" s="17">
        <f t="shared" si="65"/>
        <v>0.51134304842163814</v>
      </c>
      <c r="V762" s="17">
        <f t="shared" si="69"/>
        <v>1.2025800491030565</v>
      </c>
      <c r="W762" s="17">
        <v>13149323</v>
      </c>
      <c r="X762" s="17">
        <f t="shared" si="66"/>
        <v>0.16530459138917566</v>
      </c>
      <c r="Y762" s="19">
        <f t="shared" si="67"/>
        <v>8.0777237710141309E-2</v>
      </c>
    </row>
    <row r="763" spans="1:25" x14ac:dyDescent="0.2">
      <c r="A763" s="22">
        <v>34275</v>
      </c>
      <c r="B763" s="12" t="s">
        <v>566</v>
      </c>
      <c r="C763" s="12" t="s">
        <v>73</v>
      </c>
      <c r="D763" s="12">
        <v>900542229</v>
      </c>
      <c r="E763" s="12" t="s">
        <v>74</v>
      </c>
      <c r="F763" s="12" t="s">
        <v>1562</v>
      </c>
      <c r="G763" s="12" t="s">
        <v>102</v>
      </c>
      <c r="H763" s="12" t="s">
        <v>87</v>
      </c>
      <c r="I763" s="12" t="s">
        <v>1563</v>
      </c>
      <c r="J763" s="12" t="s">
        <v>97</v>
      </c>
      <c r="K763" s="12" t="s">
        <v>359</v>
      </c>
      <c r="L763" s="12" t="s">
        <v>81</v>
      </c>
      <c r="M763" s="12">
        <v>2775121</v>
      </c>
      <c r="N763" s="12">
        <v>6249611</v>
      </c>
      <c r="O763" s="17">
        <v>806814</v>
      </c>
      <c r="P763" s="17">
        <v>911254</v>
      </c>
      <c r="Q763" s="17">
        <v>5338357</v>
      </c>
      <c r="R763" s="19">
        <v>331044</v>
      </c>
      <c r="S763" s="19">
        <v>0</v>
      </c>
      <c r="T763" s="17">
        <f t="shared" si="68"/>
        <v>3.4396044193581172</v>
      </c>
      <c r="U763" s="17">
        <f t="shared" si="65"/>
        <v>0.14580971519667385</v>
      </c>
      <c r="V763" s="17"/>
      <c r="W763" s="17">
        <v>13149324</v>
      </c>
      <c r="X763" s="17">
        <f t="shared" si="66"/>
        <v>6.2012338253136685E-2</v>
      </c>
      <c r="Y763" s="19">
        <f t="shared" si="67"/>
        <v>5.2970336873767024E-2</v>
      </c>
    </row>
    <row r="764" spans="1:25" x14ac:dyDescent="0.2">
      <c r="A764" s="22">
        <v>34291</v>
      </c>
      <c r="B764" s="12" t="s">
        <v>566</v>
      </c>
      <c r="C764" s="12" t="s">
        <v>73</v>
      </c>
      <c r="D764" s="12">
        <v>900542924</v>
      </c>
      <c r="E764" s="12" t="s">
        <v>74</v>
      </c>
      <c r="F764" s="12" t="s">
        <v>1564</v>
      </c>
      <c r="G764" s="12" t="s">
        <v>102</v>
      </c>
      <c r="H764" s="12" t="s">
        <v>87</v>
      </c>
      <c r="I764" s="12" t="s">
        <v>1565</v>
      </c>
      <c r="J764" s="12" t="s">
        <v>1407</v>
      </c>
      <c r="K764" s="12" t="s">
        <v>1408</v>
      </c>
      <c r="L764" s="12" t="s">
        <v>81</v>
      </c>
      <c r="M764" s="12">
        <v>14518940</v>
      </c>
      <c r="N764" s="12">
        <v>21482028</v>
      </c>
      <c r="O764" s="17">
        <v>9597255</v>
      </c>
      <c r="P764" s="17">
        <v>9597255</v>
      </c>
      <c r="Q764" s="17">
        <v>11884773</v>
      </c>
      <c r="R764" s="19">
        <v>4197603</v>
      </c>
      <c r="S764" s="19"/>
      <c r="T764" s="17">
        <f t="shared" si="68"/>
        <v>1.5128221559185413</v>
      </c>
      <c r="U764" s="17">
        <f t="shared" si="65"/>
        <v>0.44675740111687778</v>
      </c>
      <c r="V764" s="17"/>
      <c r="W764" s="17">
        <v>13149325</v>
      </c>
      <c r="X764" s="17">
        <f t="shared" si="66"/>
        <v>0.35319168485590763</v>
      </c>
      <c r="Y764" s="19">
        <f t="shared" si="67"/>
        <v>0.19540068563359103</v>
      </c>
    </row>
    <row r="765" spans="1:25" x14ac:dyDescent="0.2">
      <c r="A765" s="22">
        <v>34349</v>
      </c>
      <c r="B765" s="12" t="s">
        <v>566</v>
      </c>
      <c r="C765" s="12" t="s">
        <v>73</v>
      </c>
      <c r="D765" s="12">
        <v>900545363</v>
      </c>
      <c r="E765" s="12" t="s">
        <v>74</v>
      </c>
      <c r="F765" s="12" t="s">
        <v>1566</v>
      </c>
      <c r="G765" s="12" t="s">
        <v>76</v>
      </c>
      <c r="H765" s="12" t="s">
        <v>87</v>
      </c>
      <c r="I765" s="12" t="s">
        <v>1567</v>
      </c>
      <c r="J765" s="12" t="s">
        <v>85</v>
      </c>
      <c r="K765" s="12" t="s">
        <v>85</v>
      </c>
      <c r="L765" s="12" t="s">
        <v>81</v>
      </c>
      <c r="M765" s="12">
        <v>5116167</v>
      </c>
      <c r="N765" s="12">
        <v>6212601</v>
      </c>
      <c r="O765" s="17">
        <v>71368</v>
      </c>
      <c r="P765" s="17">
        <v>4671304</v>
      </c>
      <c r="Q765" s="17">
        <v>1541297</v>
      </c>
      <c r="R765" s="19">
        <v>8172</v>
      </c>
      <c r="S765" s="19">
        <v>24945</v>
      </c>
      <c r="T765" s="17">
        <f t="shared" si="68"/>
        <v>71.687128685124989</v>
      </c>
      <c r="U765" s="17">
        <f t="shared" si="65"/>
        <v>0.75190793678847234</v>
      </c>
      <c r="V765" s="17">
        <f t="shared" si="69"/>
        <v>0.32760072158749248</v>
      </c>
      <c r="W765" s="17">
        <v>13149326</v>
      </c>
      <c r="X765" s="17">
        <f t="shared" si="66"/>
        <v>5.302028097115611E-3</v>
      </c>
      <c r="Y765" s="19">
        <f t="shared" si="67"/>
        <v>1.3153910898189018E-3</v>
      </c>
    </row>
    <row r="766" spans="1:25" x14ac:dyDescent="0.2">
      <c r="A766" s="22">
        <v>34715</v>
      </c>
      <c r="B766" s="12" t="s">
        <v>566</v>
      </c>
      <c r="C766" s="12" t="s">
        <v>73</v>
      </c>
      <c r="D766" s="12">
        <v>900562298</v>
      </c>
      <c r="E766" s="12" t="s">
        <v>74</v>
      </c>
      <c r="F766" s="12" t="s">
        <v>1568</v>
      </c>
      <c r="G766" s="12" t="s">
        <v>92</v>
      </c>
      <c r="H766" s="12" t="s">
        <v>87</v>
      </c>
      <c r="I766" s="12" t="s">
        <v>1569</v>
      </c>
      <c r="J766" s="12" t="s">
        <v>79</v>
      </c>
      <c r="K766" s="12" t="s">
        <v>767</v>
      </c>
      <c r="L766" s="12" t="s">
        <v>81</v>
      </c>
      <c r="M766" s="12">
        <v>16072344</v>
      </c>
      <c r="N766" s="12">
        <v>31601977</v>
      </c>
      <c r="O766" s="17">
        <v>19702244</v>
      </c>
      <c r="P766" s="17">
        <v>22180998</v>
      </c>
      <c r="Q766" s="17">
        <v>9420979</v>
      </c>
      <c r="R766" s="19">
        <v>4978354</v>
      </c>
      <c r="S766" s="19">
        <v>1966333</v>
      </c>
      <c r="T766" s="17">
        <f t="shared" si="68"/>
        <v>0.81576210303760321</v>
      </c>
      <c r="U766" s="17">
        <f t="shared" si="65"/>
        <v>0.70188640413224779</v>
      </c>
      <c r="V766" s="17">
        <f t="shared" si="69"/>
        <v>2.5317959877599572</v>
      </c>
      <c r="W766" s="17">
        <v>13149327</v>
      </c>
      <c r="X766" s="17">
        <f t="shared" si="66"/>
        <v>0.52843276691307772</v>
      </c>
      <c r="Y766" s="19">
        <f t="shared" si="67"/>
        <v>0.15753299231880336</v>
      </c>
    </row>
    <row r="767" spans="1:25" x14ac:dyDescent="0.2">
      <c r="A767" s="22">
        <v>34741</v>
      </c>
      <c r="B767" s="12" t="s">
        <v>566</v>
      </c>
      <c r="C767" s="12" t="s">
        <v>73</v>
      </c>
      <c r="D767" s="12">
        <v>900563107</v>
      </c>
      <c r="E767" s="12" t="s">
        <v>74</v>
      </c>
      <c r="F767" s="12" t="s">
        <v>1570</v>
      </c>
      <c r="G767" s="12" t="s">
        <v>102</v>
      </c>
      <c r="H767" s="12" t="s">
        <v>87</v>
      </c>
      <c r="I767" s="12" t="s">
        <v>1571</v>
      </c>
      <c r="J767" s="12" t="s">
        <v>148</v>
      </c>
      <c r="K767" s="12" t="s">
        <v>149</v>
      </c>
      <c r="L767" s="12" t="s">
        <v>81</v>
      </c>
      <c r="M767" s="12">
        <v>24219268</v>
      </c>
      <c r="N767" s="12">
        <v>26899705</v>
      </c>
      <c r="O767" s="17">
        <v>12093325</v>
      </c>
      <c r="P767" s="17">
        <v>16535160</v>
      </c>
      <c r="Q767" s="17">
        <v>10364545</v>
      </c>
      <c r="R767" s="19">
        <v>3381076</v>
      </c>
      <c r="S767" s="19">
        <v>788831</v>
      </c>
      <c r="T767" s="17">
        <f t="shared" si="68"/>
        <v>2.0026971903922206</v>
      </c>
      <c r="U767" s="17">
        <f t="shared" si="65"/>
        <v>0.61469670392296127</v>
      </c>
      <c r="V767" s="17">
        <f t="shared" si="69"/>
        <v>4.2861855074154036</v>
      </c>
      <c r="W767" s="17">
        <v>13149328</v>
      </c>
      <c r="X767" s="17">
        <f t="shared" si="66"/>
        <v>0.32621557434503878</v>
      </c>
      <c r="Y767" s="19">
        <f t="shared" si="67"/>
        <v>0.12569193602680773</v>
      </c>
    </row>
    <row r="768" spans="1:25" x14ac:dyDescent="0.2">
      <c r="A768" s="22">
        <v>34759</v>
      </c>
      <c r="B768" s="12" t="s">
        <v>566</v>
      </c>
      <c r="C768" s="12" t="s">
        <v>73</v>
      </c>
      <c r="D768" s="12">
        <v>900563720</v>
      </c>
      <c r="E768" s="12" t="s">
        <v>74</v>
      </c>
      <c r="F768" s="12" t="s">
        <v>1572</v>
      </c>
      <c r="G768" s="12" t="s">
        <v>102</v>
      </c>
      <c r="H768" s="12" t="s">
        <v>87</v>
      </c>
      <c r="I768" s="12" t="s">
        <v>1573</v>
      </c>
      <c r="J768" s="12" t="s">
        <v>148</v>
      </c>
      <c r="K768" s="12" t="s">
        <v>149</v>
      </c>
      <c r="L768" s="12" t="s">
        <v>81</v>
      </c>
      <c r="M768" s="12">
        <v>19453373</v>
      </c>
      <c r="N768" s="12">
        <v>20803605</v>
      </c>
      <c r="O768" s="17">
        <v>7134141</v>
      </c>
      <c r="P768" s="17">
        <v>8914206</v>
      </c>
      <c r="Q768" s="17">
        <v>11889399</v>
      </c>
      <c r="R768" s="19">
        <v>6632303</v>
      </c>
      <c r="S768" s="19">
        <v>562634</v>
      </c>
      <c r="T768" s="17">
        <f t="shared" si="68"/>
        <v>2.7267996245098045</v>
      </c>
      <c r="U768" s="17">
        <f t="shared" si="65"/>
        <v>0.42849333084338026</v>
      </c>
      <c r="V768" s="17">
        <f t="shared" si="69"/>
        <v>11.787952736592528</v>
      </c>
      <c r="W768" s="17">
        <v>13149329</v>
      </c>
      <c r="X768" s="17">
        <f t="shared" si="66"/>
        <v>0.55783332698313848</v>
      </c>
      <c r="Y768" s="19">
        <f t="shared" si="67"/>
        <v>0.31880546664868903</v>
      </c>
    </row>
    <row r="769" spans="1:25" x14ac:dyDescent="0.2">
      <c r="A769" s="22">
        <v>34851</v>
      </c>
      <c r="B769" s="12" t="s">
        <v>566</v>
      </c>
      <c r="C769" s="12" t="s">
        <v>73</v>
      </c>
      <c r="D769" s="12">
        <v>900566998</v>
      </c>
      <c r="E769" s="12" t="s">
        <v>74</v>
      </c>
      <c r="F769" s="12" t="s">
        <v>1574</v>
      </c>
      <c r="G769" s="12" t="s">
        <v>102</v>
      </c>
      <c r="H769" s="12" t="s">
        <v>87</v>
      </c>
      <c r="I769" s="12" t="s">
        <v>1575</v>
      </c>
      <c r="J769" s="12" t="s">
        <v>851</v>
      </c>
      <c r="K769" s="12" t="s">
        <v>852</v>
      </c>
      <c r="L769" s="12" t="s">
        <v>81</v>
      </c>
      <c r="M769" s="12">
        <v>4402777</v>
      </c>
      <c r="N769" s="12">
        <v>5541159</v>
      </c>
      <c r="O769" s="17">
        <v>1788049</v>
      </c>
      <c r="P769" s="17">
        <v>1788049</v>
      </c>
      <c r="Q769" s="17">
        <v>3753110</v>
      </c>
      <c r="R769" s="19">
        <v>1496815</v>
      </c>
      <c r="S769" s="19">
        <v>71328</v>
      </c>
      <c r="T769" s="17">
        <f t="shared" si="68"/>
        <v>2.4623357637290701</v>
      </c>
      <c r="U769" s="17">
        <f t="shared" ref="U769:U832" si="70">P769/N769</f>
        <v>0.32268501950584705</v>
      </c>
      <c r="V769" s="17">
        <f t="shared" si="69"/>
        <v>20.984956819201436</v>
      </c>
      <c r="W769" s="17">
        <v>13149330</v>
      </c>
      <c r="X769" s="17">
        <f t="shared" ref="X769:X832" si="71">R769/Q769</f>
        <v>0.39881991201963174</v>
      </c>
      <c r="Y769" s="19">
        <f t="shared" ref="Y769:Y832" si="72">R769/N769</f>
        <v>0.27012670093025665</v>
      </c>
    </row>
    <row r="770" spans="1:25" x14ac:dyDescent="0.2">
      <c r="A770" s="22">
        <v>34855</v>
      </c>
      <c r="B770" s="12" t="s">
        <v>566</v>
      </c>
      <c r="C770" s="12" t="s">
        <v>73</v>
      </c>
      <c r="D770" s="12">
        <v>900567160</v>
      </c>
      <c r="E770" s="12" t="s">
        <v>74</v>
      </c>
      <c r="F770" s="12" t="s">
        <v>1576</v>
      </c>
      <c r="G770" s="12" t="s">
        <v>76</v>
      </c>
      <c r="H770" s="12" t="s">
        <v>87</v>
      </c>
      <c r="I770" s="12" t="s">
        <v>1577</v>
      </c>
      <c r="J770" s="12" t="s">
        <v>85</v>
      </c>
      <c r="K770" s="12" t="s">
        <v>85</v>
      </c>
      <c r="L770" s="12" t="s">
        <v>81</v>
      </c>
      <c r="M770" s="12">
        <v>4556788</v>
      </c>
      <c r="N770" s="12">
        <v>4564329</v>
      </c>
      <c r="O770" s="17">
        <v>2227972</v>
      </c>
      <c r="P770" s="17">
        <v>3047153</v>
      </c>
      <c r="Q770" s="17">
        <v>1517176</v>
      </c>
      <c r="R770" s="19">
        <v>793080</v>
      </c>
      <c r="S770" s="19">
        <v>346019</v>
      </c>
      <c r="T770" s="17">
        <f t="shared" ref="T770:T833" si="73">M770/O770</f>
        <v>2.045262687322821</v>
      </c>
      <c r="U770" s="17">
        <f t="shared" si="70"/>
        <v>0.66760152478053181</v>
      </c>
      <c r="V770" s="17">
        <f t="shared" si="69"/>
        <v>2.2920128663454897</v>
      </c>
      <c r="W770" s="17">
        <v>13149331</v>
      </c>
      <c r="X770" s="17">
        <f t="shared" si="71"/>
        <v>0.52273434327988311</v>
      </c>
      <c r="Y770" s="19">
        <f t="shared" si="72"/>
        <v>0.17375609865108321</v>
      </c>
    </row>
    <row r="771" spans="1:25" x14ac:dyDescent="0.2">
      <c r="A771" s="22">
        <v>35111</v>
      </c>
      <c r="B771" s="12" t="s">
        <v>566</v>
      </c>
      <c r="C771" s="12" t="s">
        <v>73</v>
      </c>
      <c r="D771" s="12">
        <v>900577604</v>
      </c>
      <c r="E771" s="12" t="s">
        <v>74</v>
      </c>
      <c r="F771" s="12" t="s">
        <v>1578</v>
      </c>
      <c r="G771" s="12" t="s">
        <v>83</v>
      </c>
      <c r="H771" s="12" t="s">
        <v>87</v>
      </c>
      <c r="I771" s="12" t="s">
        <v>1579</v>
      </c>
      <c r="J771" s="12" t="s">
        <v>97</v>
      </c>
      <c r="K771" s="12" t="s">
        <v>191</v>
      </c>
      <c r="L771" s="12" t="s">
        <v>81</v>
      </c>
      <c r="M771" s="12">
        <v>11796567</v>
      </c>
      <c r="N771" s="12">
        <v>12300474</v>
      </c>
      <c r="O771" s="17">
        <v>5305300</v>
      </c>
      <c r="P771" s="17">
        <v>7568494</v>
      </c>
      <c r="Q771" s="17">
        <v>4731980</v>
      </c>
      <c r="R771" s="19">
        <v>1099272</v>
      </c>
      <c r="S771" s="19"/>
      <c r="T771" s="17">
        <f t="shared" si="73"/>
        <v>2.2235438146758901</v>
      </c>
      <c r="U771" s="17">
        <f t="shared" si="70"/>
        <v>0.61530100384749398</v>
      </c>
      <c r="V771" s="17"/>
      <c r="W771" s="17">
        <v>13149332</v>
      </c>
      <c r="X771" s="17">
        <f t="shared" si="71"/>
        <v>0.23230698354599977</v>
      </c>
      <c r="Y771" s="19">
        <f t="shared" si="72"/>
        <v>8.9368263369362835E-2</v>
      </c>
    </row>
    <row r="772" spans="1:25" x14ac:dyDescent="0.2">
      <c r="A772" s="22">
        <v>35141</v>
      </c>
      <c r="B772" s="12" t="s">
        <v>566</v>
      </c>
      <c r="C772" s="12" t="s">
        <v>73</v>
      </c>
      <c r="D772" s="12">
        <v>900578349</v>
      </c>
      <c r="E772" s="12" t="s">
        <v>74</v>
      </c>
      <c r="F772" s="12" t="s">
        <v>1580</v>
      </c>
      <c r="G772" s="12" t="s">
        <v>102</v>
      </c>
      <c r="H772" s="12" t="s">
        <v>87</v>
      </c>
      <c r="I772" s="12" t="s">
        <v>1581</v>
      </c>
      <c r="J772" s="12" t="s">
        <v>85</v>
      </c>
      <c r="K772" s="12" t="s">
        <v>85</v>
      </c>
      <c r="L772" s="12" t="s">
        <v>81</v>
      </c>
      <c r="M772" s="12">
        <v>22986144</v>
      </c>
      <c r="N772" s="12">
        <v>23009150</v>
      </c>
      <c r="O772" s="17">
        <v>27736645</v>
      </c>
      <c r="P772" s="17">
        <v>27736645</v>
      </c>
      <c r="Q772" s="17">
        <v>-4727495</v>
      </c>
      <c r="R772" s="19">
        <v>1221448</v>
      </c>
      <c r="S772" s="19">
        <v>2475678</v>
      </c>
      <c r="T772" s="17">
        <f t="shared" si="73"/>
        <v>0.82872834836369003</v>
      </c>
      <c r="U772" s="17">
        <f t="shared" si="70"/>
        <v>1.2054615229158834</v>
      </c>
      <c r="V772" s="17">
        <f t="shared" si="69"/>
        <v>0.49337918743875414</v>
      </c>
      <c r="W772" s="17">
        <v>13149333</v>
      </c>
      <c r="X772" s="17">
        <f t="shared" si="71"/>
        <v>-0.2583710823596852</v>
      </c>
      <c r="Y772" s="19">
        <f t="shared" si="72"/>
        <v>5.3085316059046074E-2</v>
      </c>
    </row>
    <row r="773" spans="1:25" x14ac:dyDescent="0.2">
      <c r="A773" s="22">
        <v>35161</v>
      </c>
      <c r="B773" s="12" t="s">
        <v>566</v>
      </c>
      <c r="C773" s="12" t="s">
        <v>73</v>
      </c>
      <c r="D773" s="12">
        <v>900578842</v>
      </c>
      <c r="E773" s="12" t="s">
        <v>74</v>
      </c>
      <c r="F773" s="12" t="s">
        <v>1582</v>
      </c>
      <c r="G773" s="12" t="s">
        <v>102</v>
      </c>
      <c r="H773" s="12" t="s">
        <v>87</v>
      </c>
      <c r="I773" s="12" t="s">
        <v>1583</v>
      </c>
      <c r="J773" s="12" t="s">
        <v>79</v>
      </c>
      <c r="K773" s="12" t="s">
        <v>137</v>
      </c>
      <c r="L773" s="12" t="s">
        <v>81</v>
      </c>
      <c r="M773" s="12">
        <v>6053039</v>
      </c>
      <c r="N773" s="12">
        <v>6965220</v>
      </c>
      <c r="O773" s="17">
        <v>5139728</v>
      </c>
      <c r="P773" s="17">
        <v>5845121</v>
      </c>
      <c r="Q773" s="17">
        <v>1120099</v>
      </c>
      <c r="R773" s="19">
        <v>424398</v>
      </c>
      <c r="S773" s="19">
        <v>395928</v>
      </c>
      <c r="T773" s="17">
        <f t="shared" si="73"/>
        <v>1.1776963683681316</v>
      </c>
      <c r="U773" s="17">
        <f t="shared" si="70"/>
        <v>0.83918684549806033</v>
      </c>
      <c r="V773" s="17">
        <f t="shared" si="69"/>
        <v>1.0719070133963751</v>
      </c>
      <c r="W773" s="17">
        <v>13149334</v>
      </c>
      <c r="X773" s="17">
        <f t="shared" si="71"/>
        <v>0.37889329425345436</v>
      </c>
      <c r="Y773" s="19">
        <f t="shared" si="72"/>
        <v>6.0931025868529637E-2</v>
      </c>
    </row>
    <row r="774" spans="1:25" x14ac:dyDescent="0.2">
      <c r="A774" s="22">
        <v>35223</v>
      </c>
      <c r="B774" s="12" t="s">
        <v>566</v>
      </c>
      <c r="C774" s="12" t="s">
        <v>73</v>
      </c>
      <c r="D774" s="12">
        <v>900580513</v>
      </c>
      <c r="E774" s="12" t="s">
        <v>74</v>
      </c>
      <c r="F774" s="12" t="s">
        <v>1584</v>
      </c>
      <c r="G774" s="12" t="s">
        <v>76</v>
      </c>
      <c r="H774" s="12" t="s">
        <v>801</v>
      </c>
      <c r="I774" s="12" t="s">
        <v>1585</v>
      </c>
      <c r="J774" s="12" t="s">
        <v>79</v>
      </c>
      <c r="K774" s="12" t="s">
        <v>1586</v>
      </c>
      <c r="L774" s="12" t="s">
        <v>81</v>
      </c>
      <c r="M774" s="12">
        <v>1727047</v>
      </c>
      <c r="N774" s="12">
        <v>6694556</v>
      </c>
      <c r="O774" s="17">
        <v>114656</v>
      </c>
      <c r="P774" s="17">
        <v>1354997</v>
      </c>
      <c r="Q774" s="17">
        <v>5339559</v>
      </c>
      <c r="R774" s="19">
        <v>160288</v>
      </c>
      <c r="S774" s="19"/>
      <c r="T774" s="17">
        <f t="shared" si="73"/>
        <v>15.062857591403851</v>
      </c>
      <c r="U774" s="17">
        <f t="shared" si="70"/>
        <v>0.20240281805096558</v>
      </c>
      <c r="V774" s="17"/>
      <c r="W774" s="17">
        <v>13149335</v>
      </c>
      <c r="X774" s="17">
        <f t="shared" si="71"/>
        <v>3.0018958494512374E-2</v>
      </c>
      <c r="Y774" s="19">
        <f t="shared" si="72"/>
        <v>2.3943036700268098E-2</v>
      </c>
    </row>
    <row r="775" spans="1:25" x14ac:dyDescent="0.2">
      <c r="A775" s="22">
        <v>35271</v>
      </c>
      <c r="B775" s="12" t="s">
        <v>566</v>
      </c>
      <c r="C775" s="12" t="s">
        <v>73</v>
      </c>
      <c r="D775" s="12">
        <v>900582805</v>
      </c>
      <c r="E775" s="12" t="s">
        <v>74</v>
      </c>
      <c r="F775" s="12" t="s">
        <v>1587</v>
      </c>
      <c r="G775" s="12" t="s">
        <v>102</v>
      </c>
      <c r="H775" s="12" t="s">
        <v>87</v>
      </c>
      <c r="I775" s="12" t="s">
        <v>1588</v>
      </c>
      <c r="J775" s="12" t="s">
        <v>471</v>
      </c>
      <c r="K775" s="12" t="s">
        <v>472</v>
      </c>
      <c r="L775" s="12" t="s">
        <v>81</v>
      </c>
      <c r="M775" s="12">
        <v>44671</v>
      </c>
      <c r="N775" s="12">
        <v>57847</v>
      </c>
      <c r="O775" s="17">
        <v>26089</v>
      </c>
      <c r="P775" s="17">
        <v>42757</v>
      </c>
      <c r="Q775" s="17">
        <v>15090</v>
      </c>
      <c r="R775" s="19">
        <v>-23840</v>
      </c>
      <c r="S775" s="19">
        <v>4183</v>
      </c>
      <c r="T775" s="17">
        <f t="shared" si="73"/>
        <v>1.7122542067538042</v>
      </c>
      <c r="U775" s="17">
        <f t="shared" si="70"/>
        <v>0.73913945407713455</v>
      </c>
      <c r="V775" s="17">
        <f t="shared" si="69"/>
        <v>-5.699258905092039</v>
      </c>
      <c r="W775" s="17">
        <v>13149336</v>
      </c>
      <c r="X775" s="17">
        <f t="shared" si="71"/>
        <v>-1.5798542080848244</v>
      </c>
      <c r="Y775" s="19">
        <f t="shared" si="72"/>
        <v>-0.41212163119954365</v>
      </c>
    </row>
    <row r="776" spans="1:25" x14ac:dyDescent="0.2">
      <c r="A776" s="22">
        <v>35333</v>
      </c>
      <c r="B776" s="12" t="s">
        <v>566</v>
      </c>
      <c r="C776" s="12" t="s">
        <v>73</v>
      </c>
      <c r="D776" s="12">
        <v>900585467</v>
      </c>
      <c r="E776" s="12" t="s">
        <v>74</v>
      </c>
      <c r="F776" s="12" t="s">
        <v>1589</v>
      </c>
      <c r="G776" s="12" t="s">
        <v>76</v>
      </c>
      <c r="H776" s="12" t="s">
        <v>87</v>
      </c>
      <c r="I776" s="12" t="s">
        <v>1590</v>
      </c>
      <c r="J776" s="12" t="s">
        <v>85</v>
      </c>
      <c r="K776" s="12" t="s">
        <v>85</v>
      </c>
      <c r="L776" s="12" t="s">
        <v>81</v>
      </c>
      <c r="M776" s="12">
        <v>9183812</v>
      </c>
      <c r="N776" s="12">
        <v>9439674</v>
      </c>
      <c r="O776" s="17">
        <v>6988642</v>
      </c>
      <c r="P776" s="17">
        <v>7105052</v>
      </c>
      <c r="Q776" s="17">
        <v>2334622</v>
      </c>
      <c r="R776" s="19">
        <v>77999</v>
      </c>
      <c r="S776" s="19">
        <v>188397</v>
      </c>
      <c r="T776" s="17">
        <f t="shared" si="73"/>
        <v>1.3141053726890002</v>
      </c>
      <c r="U776" s="17">
        <f t="shared" si="70"/>
        <v>0.75267980652721689</v>
      </c>
      <c r="V776" s="17">
        <f t="shared" si="69"/>
        <v>0.41401402357787015</v>
      </c>
      <c r="W776" s="17">
        <v>13149337</v>
      </c>
      <c r="X776" s="17">
        <f t="shared" si="71"/>
        <v>3.3409691161995388E-2</v>
      </c>
      <c r="Y776" s="19">
        <f t="shared" si="72"/>
        <v>8.2628912820506308E-3</v>
      </c>
    </row>
    <row r="777" spans="1:25" x14ac:dyDescent="0.2">
      <c r="A777" s="22">
        <v>35337</v>
      </c>
      <c r="B777" s="12" t="s">
        <v>566</v>
      </c>
      <c r="C777" s="12" t="s">
        <v>73</v>
      </c>
      <c r="D777" s="12">
        <v>900585479</v>
      </c>
      <c r="E777" s="12" t="s">
        <v>74</v>
      </c>
      <c r="F777" s="12" t="s">
        <v>1591</v>
      </c>
      <c r="G777" s="12" t="s">
        <v>102</v>
      </c>
      <c r="H777" s="12" t="s">
        <v>87</v>
      </c>
      <c r="I777" s="12" t="s">
        <v>1592</v>
      </c>
      <c r="J777" s="12" t="s">
        <v>89</v>
      </c>
      <c r="K777" s="12" t="s">
        <v>116</v>
      </c>
      <c r="L777" s="12" t="s">
        <v>81</v>
      </c>
      <c r="M777" s="12">
        <v>2746542</v>
      </c>
      <c r="N777" s="12">
        <v>2976795</v>
      </c>
      <c r="O777" s="17">
        <v>766428</v>
      </c>
      <c r="P777" s="17">
        <v>1476292</v>
      </c>
      <c r="Q777" s="17">
        <v>1500503</v>
      </c>
      <c r="R777" s="19">
        <v>171100</v>
      </c>
      <c r="S777" s="19">
        <v>33198</v>
      </c>
      <c r="T777" s="17">
        <f t="shared" si="73"/>
        <v>3.5835616652836273</v>
      </c>
      <c r="U777" s="17">
        <f t="shared" si="70"/>
        <v>0.49593337801225817</v>
      </c>
      <c r="V777" s="17">
        <f t="shared" si="69"/>
        <v>5.1539249352370629</v>
      </c>
      <c r="W777" s="17">
        <v>13149338</v>
      </c>
      <c r="X777" s="17">
        <f t="shared" si="71"/>
        <v>0.11402842913343059</v>
      </c>
      <c r="Y777" s="19">
        <f t="shared" si="72"/>
        <v>5.7477925083856969E-2</v>
      </c>
    </row>
    <row r="778" spans="1:25" x14ac:dyDescent="0.2">
      <c r="A778" s="22">
        <v>35381</v>
      </c>
      <c r="B778" s="12" t="s">
        <v>566</v>
      </c>
      <c r="C778" s="12" t="s">
        <v>73</v>
      </c>
      <c r="D778" s="12">
        <v>900586928</v>
      </c>
      <c r="E778" s="12" t="s">
        <v>74</v>
      </c>
      <c r="F778" s="12" t="s">
        <v>1593</v>
      </c>
      <c r="G778" s="12" t="s">
        <v>102</v>
      </c>
      <c r="H778" s="12" t="s">
        <v>87</v>
      </c>
      <c r="I778" s="12" t="s">
        <v>1594</v>
      </c>
      <c r="J778" s="12" t="s">
        <v>309</v>
      </c>
      <c r="K778" s="12" t="s">
        <v>461</v>
      </c>
      <c r="L778" s="12" t="s">
        <v>81</v>
      </c>
      <c r="M778" s="12">
        <v>15809108</v>
      </c>
      <c r="N778" s="12">
        <v>16597261</v>
      </c>
      <c r="O778" s="17">
        <v>8469490</v>
      </c>
      <c r="P778" s="17">
        <v>10719618</v>
      </c>
      <c r="Q778" s="17">
        <v>5877643</v>
      </c>
      <c r="R778" s="19">
        <v>2368784</v>
      </c>
      <c r="S778" s="19">
        <v>796074</v>
      </c>
      <c r="T778" s="17">
        <f t="shared" si="73"/>
        <v>1.8665950370093123</v>
      </c>
      <c r="U778" s="17">
        <f t="shared" si="70"/>
        <v>0.64586668848552786</v>
      </c>
      <c r="V778" s="17">
        <f t="shared" si="69"/>
        <v>2.9755826719626568</v>
      </c>
      <c r="W778" s="17">
        <v>13149339</v>
      </c>
      <c r="X778" s="17">
        <f t="shared" si="71"/>
        <v>0.40301597085770607</v>
      </c>
      <c r="Y778" s="19">
        <f t="shared" si="72"/>
        <v>0.14272138035305945</v>
      </c>
    </row>
    <row r="779" spans="1:25" x14ac:dyDescent="0.2">
      <c r="A779" s="22">
        <v>35461</v>
      </c>
      <c r="B779" s="12" t="s">
        <v>566</v>
      </c>
      <c r="C779" s="12" t="s">
        <v>73</v>
      </c>
      <c r="D779" s="12">
        <v>900591767</v>
      </c>
      <c r="E779" s="12" t="s">
        <v>74</v>
      </c>
      <c r="F779" s="12" t="s">
        <v>1595</v>
      </c>
      <c r="G779" s="12" t="s">
        <v>76</v>
      </c>
      <c r="H779" s="12" t="s">
        <v>87</v>
      </c>
      <c r="I779" s="12" t="s">
        <v>1596</v>
      </c>
      <c r="J779" s="12" t="s">
        <v>85</v>
      </c>
      <c r="K779" s="12" t="s">
        <v>85</v>
      </c>
      <c r="L779" s="12" t="s">
        <v>81</v>
      </c>
      <c r="M779" s="12">
        <v>2567244</v>
      </c>
      <c r="N779" s="12">
        <v>2613890</v>
      </c>
      <c r="O779" s="17">
        <v>1889548</v>
      </c>
      <c r="P779" s="17">
        <v>1918061</v>
      </c>
      <c r="Q779" s="17">
        <v>695829</v>
      </c>
      <c r="R779" s="19">
        <v>218151</v>
      </c>
      <c r="S779" s="19">
        <v>33287</v>
      </c>
      <c r="T779" s="17">
        <f t="shared" si="73"/>
        <v>1.3586550857665431</v>
      </c>
      <c r="U779" s="17">
        <f t="shared" si="70"/>
        <v>0.73379560731323812</v>
      </c>
      <c r="V779" s="17">
        <f t="shared" si="69"/>
        <v>6.5536395589869922</v>
      </c>
      <c r="W779" s="17">
        <v>13149340</v>
      </c>
      <c r="X779" s="17">
        <f t="shared" si="71"/>
        <v>0.31351237157405054</v>
      </c>
      <c r="Y779" s="19">
        <f t="shared" si="72"/>
        <v>8.345837047465654E-2</v>
      </c>
    </row>
    <row r="780" spans="1:25" x14ac:dyDescent="0.2">
      <c r="A780" s="22">
        <v>35467</v>
      </c>
      <c r="B780" s="12" t="s">
        <v>566</v>
      </c>
      <c r="C780" s="12" t="s">
        <v>73</v>
      </c>
      <c r="D780" s="12">
        <v>900592014</v>
      </c>
      <c r="E780" s="12" t="s">
        <v>74</v>
      </c>
      <c r="F780" s="12" t="s">
        <v>1597</v>
      </c>
      <c r="G780" s="12" t="s">
        <v>83</v>
      </c>
      <c r="H780" s="12" t="s">
        <v>87</v>
      </c>
      <c r="I780" s="12" t="s">
        <v>1598</v>
      </c>
      <c r="J780" s="12" t="s">
        <v>85</v>
      </c>
      <c r="K780" s="12" t="s">
        <v>85</v>
      </c>
      <c r="L780" s="12" t="s">
        <v>81</v>
      </c>
      <c r="M780" s="12">
        <v>4559953</v>
      </c>
      <c r="N780" s="12">
        <v>8891526</v>
      </c>
      <c r="O780" s="17">
        <v>3885191</v>
      </c>
      <c r="P780" s="17">
        <v>6427847</v>
      </c>
      <c r="Q780" s="17">
        <v>2463679</v>
      </c>
      <c r="R780" s="19">
        <v>815218</v>
      </c>
      <c r="S780" s="19">
        <v>0</v>
      </c>
      <c r="T780" s="17">
        <f t="shared" si="73"/>
        <v>1.1736753740034918</v>
      </c>
      <c r="U780" s="17">
        <f t="shared" si="70"/>
        <v>0.72291831570868714</v>
      </c>
      <c r="V780" s="17"/>
      <c r="W780" s="17">
        <v>13149341</v>
      </c>
      <c r="X780" s="17">
        <f t="shared" si="71"/>
        <v>0.33089456865119199</v>
      </c>
      <c r="Y780" s="19">
        <f t="shared" si="72"/>
        <v>9.1684824404719728E-2</v>
      </c>
    </row>
    <row r="781" spans="1:25" x14ac:dyDescent="0.2">
      <c r="A781" s="22">
        <v>35469</v>
      </c>
      <c r="B781" s="12" t="s">
        <v>566</v>
      </c>
      <c r="C781" s="12" t="s">
        <v>73</v>
      </c>
      <c r="D781" s="12">
        <v>900592050</v>
      </c>
      <c r="E781" s="12" t="s">
        <v>74</v>
      </c>
      <c r="F781" s="12" t="s">
        <v>1599</v>
      </c>
      <c r="G781" s="12" t="s">
        <v>76</v>
      </c>
      <c r="H781" s="12" t="s">
        <v>87</v>
      </c>
      <c r="I781" s="12" t="s">
        <v>1600</v>
      </c>
      <c r="J781" s="12" t="s">
        <v>85</v>
      </c>
      <c r="K781" s="12" t="s">
        <v>85</v>
      </c>
      <c r="L781" s="12" t="s">
        <v>81</v>
      </c>
      <c r="M781" s="12">
        <v>4198145</v>
      </c>
      <c r="N781" s="12">
        <v>4250550</v>
      </c>
      <c r="O781" s="17">
        <v>2486017</v>
      </c>
      <c r="P781" s="17">
        <v>2486017</v>
      </c>
      <c r="Q781" s="17">
        <v>1764533</v>
      </c>
      <c r="R781" s="19">
        <v>-835161</v>
      </c>
      <c r="S781" s="19">
        <v>56408</v>
      </c>
      <c r="T781" s="17">
        <f t="shared" si="73"/>
        <v>1.6887032550461241</v>
      </c>
      <c r="U781" s="17">
        <f t="shared" si="70"/>
        <v>0.58486948747809109</v>
      </c>
      <c r="V781" s="17">
        <f t="shared" si="69"/>
        <v>-14.805719046943697</v>
      </c>
      <c r="W781" s="17">
        <v>13149342</v>
      </c>
      <c r="X781" s="17">
        <f t="shared" si="71"/>
        <v>-0.47330426804145914</v>
      </c>
      <c r="Y781" s="19">
        <f t="shared" si="72"/>
        <v>-0.1964830433708579</v>
      </c>
    </row>
    <row r="782" spans="1:25" x14ac:dyDescent="0.2">
      <c r="A782" s="22">
        <v>35495</v>
      </c>
      <c r="B782" s="12" t="s">
        <v>566</v>
      </c>
      <c r="C782" s="12" t="s">
        <v>73</v>
      </c>
      <c r="D782" s="12">
        <v>900593392</v>
      </c>
      <c r="E782" s="12" t="s">
        <v>74</v>
      </c>
      <c r="F782" s="12" t="s">
        <v>1601</v>
      </c>
      <c r="G782" s="12" t="s">
        <v>102</v>
      </c>
      <c r="H782" s="12" t="s">
        <v>87</v>
      </c>
      <c r="I782" s="12" t="s">
        <v>1602</v>
      </c>
      <c r="J782" s="12" t="s">
        <v>547</v>
      </c>
      <c r="K782" s="12" t="s">
        <v>1603</v>
      </c>
      <c r="L782" s="12" t="s">
        <v>81</v>
      </c>
      <c r="M782" s="12">
        <v>7341770</v>
      </c>
      <c r="N782" s="12">
        <v>7766588</v>
      </c>
      <c r="O782" s="17">
        <v>3537753</v>
      </c>
      <c r="P782" s="17">
        <v>3814691</v>
      </c>
      <c r="Q782" s="17">
        <v>3951897</v>
      </c>
      <c r="R782" s="19">
        <v>1048138</v>
      </c>
      <c r="S782" s="19">
        <v>71142</v>
      </c>
      <c r="T782" s="17">
        <f t="shared" si="73"/>
        <v>2.0752635924554372</v>
      </c>
      <c r="U782" s="17">
        <f t="shared" si="70"/>
        <v>0.49116690623990872</v>
      </c>
      <c r="V782" s="17">
        <f t="shared" si="69"/>
        <v>14.733040960332856</v>
      </c>
      <c r="W782" s="17">
        <v>13149343</v>
      </c>
      <c r="X782" s="17">
        <f t="shared" si="71"/>
        <v>0.26522401773123133</v>
      </c>
      <c r="Y782" s="19">
        <f t="shared" si="72"/>
        <v>0.13495475748166377</v>
      </c>
    </row>
    <row r="783" spans="1:25" x14ac:dyDescent="0.2">
      <c r="A783" s="22">
        <v>35513</v>
      </c>
      <c r="B783" s="12" t="s">
        <v>566</v>
      </c>
      <c r="C783" s="12" t="s">
        <v>73</v>
      </c>
      <c r="D783" s="12">
        <v>900595327</v>
      </c>
      <c r="E783" s="12" t="s">
        <v>74</v>
      </c>
      <c r="F783" s="12" t="s">
        <v>1604</v>
      </c>
      <c r="G783" s="12" t="s">
        <v>102</v>
      </c>
      <c r="H783" s="12" t="s">
        <v>87</v>
      </c>
      <c r="I783" s="12" t="s">
        <v>1605</v>
      </c>
      <c r="J783" s="12" t="s">
        <v>85</v>
      </c>
      <c r="K783" s="12" t="s">
        <v>85</v>
      </c>
      <c r="L783" s="12" t="s">
        <v>81</v>
      </c>
      <c r="M783" s="12">
        <v>2491118</v>
      </c>
      <c r="N783" s="12">
        <v>5044865</v>
      </c>
      <c r="O783" s="17">
        <v>1743268</v>
      </c>
      <c r="P783" s="17">
        <v>1790639</v>
      </c>
      <c r="Q783" s="17">
        <v>3254226</v>
      </c>
      <c r="R783" s="19">
        <v>279853</v>
      </c>
      <c r="S783" s="19">
        <v>163639</v>
      </c>
      <c r="T783" s="17">
        <f t="shared" si="73"/>
        <v>1.4289931324386154</v>
      </c>
      <c r="U783" s="17">
        <f t="shared" si="70"/>
        <v>0.35494289738179319</v>
      </c>
      <c r="V783" s="17">
        <f t="shared" si="69"/>
        <v>1.7101852247936005</v>
      </c>
      <c r="W783" s="17">
        <v>13149344</v>
      </c>
      <c r="X783" s="17">
        <f t="shared" si="71"/>
        <v>8.5996793093042714E-2</v>
      </c>
      <c r="Y783" s="19">
        <f t="shared" si="72"/>
        <v>5.5472842187055553E-2</v>
      </c>
    </row>
    <row r="784" spans="1:25" x14ac:dyDescent="0.2">
      <c r="A784" s="22">
        <v>35593</v>
      </c>
      <c r="B784" s="12" t="s">
        <v>566</v>
      </c>
      <c r="C784" s="12" t="s">
        <v>73</v>
      </c>
      <c r="D784" s="12">
        <v>900599810</v>
      </c>
      <c r="E784" s="12" t="s">
        <v>74</v>
      </c>
      <c r="F784" s="12" t="s">
        <v>1606</v>
      </c>
      <c r="G784" s="12" t="s">
        <v>102</v>
      </c>
      <c r="H784" s="12" t="s">
        <v>87</v>
      </c>
      <c r="I784" s="12" t="s">
        <v>1607</v>
      </c>
      <c r="J784" s="12" t="s">
        <v>1486</v>
      </c>
      <c r="K784" s="12" t="s">
        <v>1487</v>
      </c>
      <c r="L784" s="12" t="s">
        <v>81</v>
      </c>
      <c r="M784" s="12">
        <v>4566631</v>
      </c>
      <c r="N784" s="12">
        <v>5341248</v>
      </c>
      <c r="O784" s="17">
        <v>2587895</v>
      </c>
      <c r="P784" s="17">
        <v>2587895</v>
      </c>
      <c r="Q784" s="17">
        <v>2753353</v>
      </c>
      <c r="R784" s="19">
        <v>726321</v>
      </c>
      <c r="S784" s="19">
        <v>18084</v>
      </c>
      <c r="T784" s="17">
        <f t="shared" si="73"/>
        <v>1.7646121654858484</v>
      </c>
      <c r="U784" s="17">
        <f t="shared" si="70"/>
        <v>0.48451129773416252</v>
      </c>
      <c r="V784" s="17">
        <f t="shared" si="69"/>
        <v>40.163735899137357</v>
      </c>
      <c r="W784" s="17">
        <v>13149345</v>
      </c>
      <c r="X784" s="17">
        <f t="shared" si="71"/>
        <v>0.2637950891149809</v>
      </c>
      <c r="Y784" s="19">
        <f t="shared" si="72"/>
        <v>0.13598338815198246</v>
      </c>
    </row>
    <row r="785" spans="1:25" x14ac:dyDescent="0.2">
      <c r="A785" s="22">
        <v>35595</v>
      </c>
      <c r="B785" s="12" t="s">
        <v>566</v>
      </c>
      <c r="C785" s="12" t="s">
        <v>73</v>
      </c>
      <c r="D785" s="12">
        <v>900599943</v>
      </c>
      <c r="E785" s="12" t="s">
        <v>74</v>
      </c>
      <c r="F785" s="12" t="s">
        <v>1608</v>
      </c>
      <c r="G785" s="12" t="s">
        <v>102</v>
      </c>
      <c r="H785" s="12" t="s">
        <v>87</v>
      </c>
      <c r="I785" s="12" t="s">
        <v>1609</v>
      </c>
      <c r="J785" s="12" t="s">
        <v>85</v>
      </c>
      <c r="K785" s="12" t="s">
        <v>85</v>
      </c>
      <c r="L785" s="12" t="s">
        <v>81</v>
      </c>
      <c r="M785" s="12">
        <v>1059556</v>
      </c>
      <c r="N785" s="12">
        <v>1089131</v>
      </c>
      <c r="O785" s="17">
        <v>130395</v>
      </c>
      <c r="P785" s="17">
        <v>668262</v>
      </c>
      <c r="Q785" s="17">
        <v>420869</v>
      </c>
      <c r="R785" s="19">
        <v>-84579</v>
      </c>
      <c r="S785" s="19">
        <v>8799</v>
      </c>
      <c r="T785" s="17">
        <f t="shared" si="73"/>
        <v>8.1257410176770577</v>
      </c>
      <c r="U785" s="17">
        <f t="shared" si="70"/>
        <v>0.61357357379415334</v>
      </c>
      <c r="V785" s="17">
        <f t="shared" si="69"/>
        <v>-9.6123423116263211</v>
      </c>
      <c r="W785" s="17">
        <v>13149346</v>
      </c>
      <c r="X785" s="17">
        <f t="shared" si="71"/>
        <v>-0.20096276988801742</v>
      </c>
      <c r="Y785" s="19">
        <f t="shared" si="72"/>
        <v>-7.7657324968254504E-2</v>
      </c>
    </row>
    <row r="786" spans="1:25" x14ac:dyDescent="0.2">
      <c r="A786" s="22">
        <v>35671</v>
      </c>
      <c r="B786" s="12" t="s">
        <v>566</v>
      </c>
      <c r="C786" s="12" t="s">
        <v>73</v>
      </c>
      <c r="D786" s="12">
        <v>900604592</v>
      </c>
      <c r="E786" s="12" t="s">
        <v>74</v>
      </c>
      <c r="F786" s="12" t="s">
        <v>1610</v>
      </c>
      <c r="G786" s="12" t="s">
        <v>76</v>
      </c>
      <c r="H786" s="12" t="s">
        <v>87</v>
      </c>
      <c r="I786" s="12" t="s">
        <v>1611</v>
      </c>
      <c r="J786" s="12" t="s">
        <v>85</v>
      </c>
      <c r="K786" s="12" t="s">
        <v>85</v>
      </c>
      <c r="L786" s="12" t="s">
        <v>81</v>
      </c>
      <c r="M786" s="12">
        <v>1410604</v>
      </c>
      <c r="N786" s="12">
        <v>1447313</v>
      </c>
      <c r="O786" s="17">
        <v>435099</v>
      </c>
      <c r="P786" s="17">
        <v>1024692</v>
      </c>
      <c r="Q786" s="17">
        <v>422621</v>
      </c>
      <c r="R786" s="19">
        <v>-549456</v>
      </c>
      <c r="S786" s="19">
        <v>74627</v>
      </c>
      <c r="T786" s="17">
        <f t="shared" si="73"/>
        <v>3.2420299747873473</v>
      </c>
      <c r="U786" s="17">
        <f t="shared" si="70"/>
        <v>0.70799612799719203</v>
      </c>
      <c r="V786" s="17">
        <f t="shared" si="69"/>
        <v>-7.362697147145135</v>
      </c>
      <c r="W786" s="17">
        <v>13149347</v>
      </c>
      <c r="X786" s="17">
        <f t="shared" si="71"/>
        <v>-1.3001152332704717</v>
      </c>
      <c r="Y786" s="19">
        <f t="shared" si="72"/>
        <v>-0.37963868216481161</v>
      </c>
    </row>
    <row r="787" spans="1:25" x14ac:dyDescent="0.2">
      <c r="A787" s="22">
        <v>35815</v>
      </c>
      <c r="B787" s="12" t="s">
        <v>566</v>
      </c>
      <c r="C787" s="12" t="s">
        <v>73</v>
      </c>
      <c r="D787" s="12">
        <v>900614448</v>
      </c>
      <c r="E787" s="12" t="s">
        <v>74</v>
      </c>
      <c r="F787" s="12" t="s">
        <v>1612</v>
      </c>
      <c r="G787" s="12" t="s">
        <v>102</v>
      </c>
      <c r="H787" s="12" t="s">
        <v>87</v>
      </c>
      <c r="I787" s="12" t="s">
        <v>1613</v>
      </c>
      <c r="J787" s="12" t="s">
        <v>148</v>
      </c>
      <c r="K787" s="12" t="s">
        <v>149</v>
      </c>
      <c r="L787" s="12" t="s">
        <v>81</v>
      </c>
      <c r="M787" s="12">
        <v>11512903</v>
      </c>
      <c r="N787" s="12">
        <v>12247209</v>
      </c>
      <c r="O787" s="17">
        <v>3816316</v>
      </c>
      <c r="P787" s="17">
        <v>5036041</v>
      </c>
      <c r="Q787" s="17">
        <v>7211168</v>
      </c>
      <c r="R787" s="19">
        <v>838517</v>
      </c>
      <c r="S787" s="19">
        <v>0</v>
      </c>
      <c r="T787" s="17">
        <f t="shared" si="73"/>
        <v>3.0167583082742624</v>
      </c>
      <c r="U787" s="17">
        <f t="shared" si="70"/>
        <v>0.41119907400943351</v>
      </c>
      <c r="V787" s="17"/>
      <c r="W787" s="17">
        <v>13149348</v>
      </c>
      <c r="X787" s="17">
        <f t="shared" si="71"/>
        <v>0.11628033073144323</v>
      </c>
      <c r="Y787" s="19">
        <f t="shared" si="72"/>
        <v>6.8465966409163095E-2</v>
      </c>
    </row>
    <row r="788" spans="1:25" x14ac:dyDescent="0.2">
      <c r="A788" s="22">
        <v>35853</v>
      </c>
      <c r="B788" s="12" t="s">
        <v>566</v>
      </c>
      <c r="C788" s="12" t="s">
        <v>73</v>
      </c>
      <c r="D788" s="12">
        <v>900616703</v>
      </c>
      <c r="E788" s="12" t="s">
        <v>74</v>
      </c>
      <c r="F788" s="12" t="s">
        <v>1614</v>
      </c>
      <c r="G788" s="12" t="s">
        <v>76</v>
      </c>
      <c r="H788" s="12" t="s">
        <v>87</v>
      </c>
      <c r="I788" s="12" t="s">
        <v>1615</v>
      </c>
      <c r="J788" s="12" t="s">
        <v>97</v>
      </c>
      <c r="K788" s="12" t="s">
        <v>191</v>
      </c>
      <c r="L788" s="12" t="s">
        <v>81</v>
      </c>
      <c r="M788" s="12">
        <v>918784</v>
      </c>
      <c r="N788" s="12">
        <v>1614466</v>
      </c>
      <c r="O788" s="17">
        <v>134904</v>
      </c>
      <c r="P788" s="17">
        <v>1016255</v>
      </c>
      <c r="Q788" s="17">
        <v>598211</v>
      </c>
      <c r="R788" s="19">
        <v>-1667598</v>
      </c>
      <c r="S788" s="19">
        <v>0</v>
      </c>
      <c r="T788" s="17">
        <f t="shared" si="73"/>
        <v>6.810650536677934</v>
      </c>
      <c r="U788" s="17">
        <f t="shared" si="70"/>
        <v>0.62946819567584578</v>
      </c>
      <c r="V788" s="17"/>
      <c r="W788" s="17">
        <v>13149349</v>
      </c>
      <c r="X788" s="17">
        <f t="shared" si="71"/>
        <v>-2.7876418186893921</v>
      </c>
      <c r="Y788" s="19">
        <f t="shared" si="72"/>
        <v>-1.0329099528884473</v>
      </c>
    </row>
    <row r="789" spans="1:25" x14ac:dyDescent="0.2">
      <c r="A789" s="22">
        <v>35857</v>
      </c>
      <c r="B789" s="12" t="s">
        <v>566</v>
      </c>
      <c r="C789" s="12" t="s">
        <v>73</v>
      </c>
      <c r="D789" s="12">
        <v>900616935</v>
      </c>
      <c r="E789" s="12" t="s">
        <v>74</v>
      </c>
      <c r="F789" s="12" t="s">
        <v>1616</v>
      </c>
      <c r="G789" s="12" t="s">
        <v>102</v>
      </c>
      <c r="H789" s="12" t="s">
        <v>87</v>
      </c>
      <c r="I789" s="12" t="s">
        <v>1617</v>
      </c>
      <c r="J789" s="12" t="s">
        <v>148</v>
      </c>
      <c r="K789" s="12" t="s">
        <v>149</v>
      </c>
      <c r="L789" s="12" t="s">
        <v>81</v>
      </c>
      <c r="M789" s="12">
        <v>7379082</v>
      </c>
      <c r="N789" s="12">
        <v>7528598</v>
      </c>
      <c r="O789" s="17">
        <v>3513896</v>
      </c>
      <c r="P789" s="17">
        <v>4983653</v>
      </c>
      <c r="Q789" s="17">
        <v>2544945</v>
      </c>
      <c r="R789" s="19">
        <v>61703</v>
      </c>
      <c r="S789" s="19">
        <v>140356</v>
      </c>
      <c r="T789" s="17">
        <f t="shared" si="73"/>
        <v>2.0999716553933299</v>
      </c>
      <c r="U789" s="17">
        <f t="shared" si="70"/>
        <v>0.66196295777779612</v>
      </c>
      <c r="V789" s="17">
        <f t="shared" si="69"/>
        <v>0.43961782894924334</v>
      </c>
      <c r="W789" s="17">
        <v>13149350</v>
      </c>
      <c r="X789" s="17">
        <f t="shared" si="71"/>
        <v>2.4245317678771056E-2</v>
      </c>
      <c r="Y789" s="19">
        <f t="shared" si="72"/>
        <v>8.1958154758694779E-3</v>
      </c>
    </row>
    <row r="790" spans="1:25" x14ac:dyDescent="0.2">
      <c r="A790" s="22">
        <v>35879</v>
      </c>
      <c r="B790" s="12" t="s">
        <v>566</v>
      </c>
      <c r="C790" s="12" t="s">
        <v>73</v>
      </c>
      <c r="D790" s="12">
        <v>900618558</v>
      </c>
      <c r="E790" s="12" t="s">
        <v>74</v>
      </c>
      <c r="F790" s="12" t="s">
        <v>1618</v>
      </c>
      <c r="G790" s="12" t="s">
        <v>102</v>
      </c>
      <c r="H790" s="12" t="s">
        <v>87</v>
      </c>
      <c r="I790" s="12" t="s">
        <v>1619</v>
      </c>
      <c r="J790" s="12" t="s">
        <v>85</v>
      </c>
      <c r="K790" s="12" t="s">
        <v>85</v>
      </c>
      <c r="L790" s="12" t="s">
        <v>81</v>
      </c>
      <c r="M790" s="12">
        <v>4866541</v>
      </c>
      <c r="N790" s="12">
        <v>5738916</v>
      </c>
      <c r="O790" s="17">
        <v>2419967</v>
      </c>
      <c r="P790" s="17">
        <v>12591977</v>
      </c>
      <c r="Q790" s="17">
        <v>-6853061</v>
      </c>
      <c r="R790" s="19">
        <v>-1074563</v>
      </c>
      <c r="S790" s="19">
        <v>2472331</v>
      </c>
      <c r="T790" s="17">
        <f t="shared" si="73"/>
        <v>2.0109947780279649</v>
      </c>
      <c r="U790" s="17">
        <f t="shared" si="70"/>
        <v>2.1941385794808634</v>
      </c>
      <c r="V790" s="17">
        <f t="shared" si="69"/>
        <v>-0.43463557266401626</v>
      </c>
      <c r="W790" s="17">
        <v>13149351</v>
      </c>
      <c r="X790" s="17">
        <f t="shared" si="71"/>
        <v>0.15680044289697698</v>
      </c>
      <c r="Y790" s="19">
        <f t="shared" si="72"/>
        <v>-0.18724145814296636</v>
      </c>
    </row>
    <row r="791" spans="1:25" x14ac:dyDescent="0.2">
      <c r="A791" s="22">
        <v>36071</v>
      </c>
      <c r="B791" s="12" t="s">
        <v>566</v>
      </c>
      <c r="C791" s="12" t="s">
        <v>73</v>
      </c>
      <c r="D791" s="12">
        <v>900629052</v>
      </c>
      <c r="E791" s="12" t="s">
        <v>74</v>
      </c>
      <c r="F791" s="12" t="s">
        <v>1620</v>
      </c>
      <c r="G791" s="12" t="s">
        <v>76</v>
      </c>
      <c r="H791" s="12" t="s">
        <v>87</v>
      </c>
      <c r="I791" s="12" t="s">
        <v>1621</v>
      </c>
      <c r="J791" s="12" t="s">
        <v>547</v>
      </c>
      <c r="K791" s="12" t="s">
        <v>548</v>
      </c>
      <c r="L791" s="12" t="s">
        <v>81</v>
      </c>
      <c r="M791" s="12">
        <v>3334445</v>
      </c>
      <c r="N791" s="12">
        <v>3551530</v>
      </c>
      <c r="O791" s="17">
        <v>730246</v>
      </c>
      <c r="P791" s="17">
        <v>730246</v>
      </c>
      <c r="Q791" s="17">
        <v>2821284</v>
      </c>
      <c r="R791" s="19">
        <v>1207962</v>
      </c>
      <c r="S791" s="19"/>
      <c r="T791" s="17">
        <f t="shared" si="73"/>
        <v>4.5661941318405033</v>
      </c>
      <c r="U791" s="17">
        <f t="shared" si="70"/>
        <v>0.20561448164593851</v>
      </c>
      <c r="V791" s="17"/>
      <c r="W791" s="17">
        <v>13149352</v>
      </c>
      <c r="X791" s="17">
        <f t="shared" si="71"/>
        <v>0.42816036953387182</v>
      </c>
      <c r="Y791" s="19">
        <f t="shared" si="72"/>
        <v>0.34012439709083125</v>
      </c>
    </row>
    <row r="792" spans="1:25" x14ac:dyDescent="0.2">
      <c r="A792" s="22">
        <v>36145</v>
      </c>
      <c r="B792" s="12" t="s">
        <v>566</v>
      </c>
      <c r="C792" s="12" t="s">
        <v>73</v>
      </c>
      <c r="D792" s="12">
        <v>900632392</v>
      </c>
      <c r="E792" s="12" t="s">
        <v>74</v>
      </c>
      <c r="F792" s="12" t="s">
        <v>1622</v>
      </c>
      <c r="G792" s="12" t="s">
        <v>102</v>
      </c>
      <c r="H792" s="12" t="s">
        <v>87</v>
      </c>
      <c r="I792" s="12" t="s">
        <v>1623</v>
      </c>
      <c r="J792" s="12" t="s">
        <v>1407</v>
      </c>
      <c r="K792" s="12" t="s">
        <v>1408</v>
      </c>
      <c r="L792" s="12" t="s">
        <v>81</v>
      </c>
      <c r="M792" s="12">
        <v>6909075</v>
      </c>
      <c r="N792" s="12">
        <v>7240463</v>
      </c>
      <c r="O792" s="17">
        <v>1150965</v>
      </c>
      <c r="P792" s="17">
        <v>1152419</v>
      </c>
      <c r="Q792" s="17">
        <v>6088044</v>
      </c>
      <c r="R792" s="19">
        <v>1887880</v>
      </c>
      <c r="S792" s="19">
        <v>33774</v>
      </c>
      <c r="T792" s="17">
        <f t="shared" si="73"/>
        <v>6.0028541267545057</v>
      </c>
      <c r="U792" s="17">
        <f t="shared" si="70"/>
        <v>0.15916371646398855</v>
      </c>
      <c r="V792" s="17">
        <f t="shared" si="69"/>
        <v>55.897435897435898</v>
      </c>
      <c r="W792" s="17">
        <v>13149353</v>
      </c>
      <c r="X792" s="17">
        <f t="shared" si="71"/>
        <v>0.31009631336435806</v>
      </c>
      <c r="Y792" s="19">
        <f t="shared" si="72"/>
        <v>0.26074023166750526</v>
      </c>
    </row>
    <row r="793" spans="1:25" x14ac:dyDescent="0.2">
      <c r="A793" s="22">
        <v>36177</v>
      </c>
      <c r="B793" s="12" t="s">
        <v>566</v>
      </c>
      <c r="C793" s="12" t="s">
        <v>73</v>
      </c>
      <c r="D793" s="12">
        <v>900633776</v>
      </c>
      <c r="E793" s="12" t="s">
        <v>74</v>
      </c>
      <c r="F793" s="12" t="s">
        <v>1624</v>
      </c>
      <c r="G793" s="12" t="s">
        <v>102</v>
      </c>
      <c r="H793" s="12" t="s">
        <v>87</v>
      </c>
      <c r="I793" s="12" t="s">
        <v>1625</v>
      </c>
      <c r="J793" s="12" t="s">
        <v>1407</v>
      </c>
      <c r="K793" s="12" t="s">
        <v>1408</v>
      </c>
      <c r="L793" s="12" t="s">
        <v>81</v>
      </c>
      <c r="M793" s="12">
        <v>9541019</v>
      </c>
      <c r="N793" s="12">
        <v>10217447</v>
      </c>
      <c r="O793" s="17">
        <v>4514330</v>
      </c>
      <c r="P793" s="17">
        <v>4514330</v>
      </c>
      <c r="Q793" s="17">
        <v>5703117</v>
      </c>
      <c r="R793" s="19">
        <v>1361251</v>
      </c>
      <c r="S793" s="19"/>
      <c r="T793" s="17">
        <f t="shared" si="73"/>
        <v>2.1134961334240074</v>
      </c>
      <c r="U793" s="17">
        <f t="shared" si="70"/>
        <v>0.44182563413345821</v>
      </c>
      <c r="V793" s="17"/>
      <c r="W793" s="17">
        <v>13149354</v>
      </c>
      <c r="X793" s="17">
        <f t="shared" si="71"/>
        <v>0.23868544166286612</v>
      </c>
      <c r="Y793" s="19">
        <f t="shared" si="72"/>
        <v>0.13322809504174576</v>
      </c>
    </row>
    <row r="794" spans="1:25" x14ac:dyDescent="0.2">
      <c r="A794" s="22">
        <v>36199</v>
      </c>
      <c r="B794" s="12" t="s">
        <v>566</v>
      </c>
      <c r="C794" s="12" t="s">
        <v>73</v>
      </c>
      <c r="D794" s="12">
        <v>900635373</v>
      </c>
      <c r="E794" s="12" t="s">
        <v>74</v>
      </c>
      <c r="F794" s="12" t="s">
        <v>1626</v>
      </c>
      <c r="G794" s="12" t="s">
        <v>102</v>
      </c>
      <c r="H794" s="12" t="s">
        <v>87</v>
      </c>
      <c r="I794" s="12" t="s">
        <v>1627</v>
      </c>
      <c r="J794" s="12" t="s">
        <v>636</v>
      </c>
      <c r="K794" s="12" t="s">
        <v>637</v>
      </c>
      <c r="L794" s="12" t="s">
        <v>81</v>
      </c>
      <c r="M794" s="12">
        <v>36768290</v>
      </c>
      <c r="N794" s="12">
        <v>45883744</v>
      </c>
      <c r="O794" s="17">
        <v>8247914</v>
      </c>
      <c r="P794" s="17">
        <v>22379627</v>
      </c>
      <c r="Q794" s="17">
        <v>23504117</v>
      </c>
      <c r="R794" s="19">
        <v>4697332</v>
      </c>
      <c r="S794" s="19"/>
      <c r="T794" s="17">
        <f t="shared" si="73"/>
        <v>4.4578895948721096</v>
      </c>
      <c r="U794" s="17">
        <f t="shared" si="70"/>
        <v>0.48774631381432171</v>
      </c>
      <c r="V794" s="17"/>
      <c r="W794" s="17">
        <v>13149355</v>
      </c>
      <c r="X794" s="17">
        <f t="shared" si="71"/>
        <v>0.19985145581091177</v>
      </c>
      <c r="Y794" s="19">
        <f t="shared" si="72"/>
        <v>0.10237464492871375</v>
      </c>
    </row>
    <row r="795" spans="1:25" x14ac:dyDescent="0.2">
      <c r="A795" s="22">
        <v>36209</v>
      </c>
      <c r="B795" s="12" t="s">
        <v>566</v>
      </c>
      <c r="C795" s="12" t="s">
        <v>73</v>
      </c>
      <c r="D795" s="12">
        <v>900636348</v>
      </c>
      <c r="E795" s="12" t="s">
        <v>74</v>
      </c>
      <c r="F795" s="12" t="s">
        <v>1628</v>
      </c>
      <c r="G795" s="12" t="s">
        <v>102</v>
      </c>
      <c r="H795" s="12" t="s">
        <v>87</v>
      </c>
      <c r="I795" s="12" t="s">
        <v>1629</v>
      </c>
      <c r="J795" s="12" t="s">
        <v>85</v>
      </c>
      <c r="K795" s="12" t="s">
        <v>85</v>
      </c>
      <c r="L795" s="12" t="s">
        <v>81</v>
      </c>
      <c r="M795" s="12">
        <v>4981981</v>
      </c>
      <c r="N795" s="12">
        <v>5153488</v>
      </c>
      <c r="O795" s="17">
        <v>4336659</v>
      </c>
      <c r="P795" s="17">
        <v>4336659</v>
      </c>
      <c r="Q795" s="17">
        <v>816829</v>
      </c>
      <c r="R795" s="19">
        <v>407567</v>
      </c>
      <c r="S795" s="19"/>
      <c r="T795" s="17">
        <f t="shared" si="73"/>
        <v>1.1488062584584124</v>
      </c>
      <c r="U795" s="17">
        <f t="shared" si="70"/>
        <v>0.84149977646207774</v>
      </c>
      <c r="V795" s="17"/>
      <c r="W795" s="17">
        <v>13149356</v>
      </c>
      <c r="X795" s="17">
        <f t="shared" si="71"/>
        <v>0.49896245113726373</v>
      </c>
      <c r="Y795" s="19">
        <f t="shared" si="72"/>
        <v>7.9085660042285927E-2</v>
      </c>
    </row>
    <row r="796" spans="1:25" x14ac:dyDescent="0.2">
      <c r="A796" s="22">
        <v>36441</v>
      </c>
      <c r="B796" s="12" t="s">
        <v>566</v>
      </c>
      <c r="C796" s="12" t="s">
        <v>73</v>
      </c>
      <c r="D796" s="12">
        <v>900650875</v>
      </c>
      <c r="E796" s="12" t="s">
        <v>74</v>
      </c>
      <c r="F796" s="12" t="s">
        <v>1630</v>
      </c>
      <c r="G796" s="12" t="s">
        <v>76</v>
      </c>
      <c r="H796" s="12" t="s">
        <v>87</v>
      </c>
      <c r="I796" s="12" t="s">
        <v>1631</v>
      </c>
      <c r="J796" s="12" t="s">
        <v>89</v>
      </c>
      <c r="K796" s="12" t="s">
        <v>272</v>
      </c>
      <c r="L796" s="12" t="s">
        <v>81</v>
      </c>
      <c r="M796" s="12">
        <v>5330897</v>
      </c>
      <c r="N796" s="12">
        <v>5454629</v>
      </c>
      <c r="O796" s="17">
        <v>7596688</v>
      </c>
      <c r="P796" s="17">
        <v>8431135</v>
      </c>
      <c r="Q796" s="17">
        <v>-2976506</v>
      </c>
      <c r="R796" s="19">
        <v>-4866121</v>
      </c>
      <c r="S796" s="19">
        <v>1545114</v>
      </c>
      <c r="T796" s="17">
        <f t="shared" si="73"/>
        <v>0.70173962653198341</v>
      </c>
      <c r="U796" s="17">
        <f t="shared" si="70"/>
        <v>1.5456844086004748</v>
      </c>
      <c r="V796" s="17">
        <f t="shared" si="69"/>
        <v>-3.1493605002608223</v>
      </c>
      <c r="W796" s="17">
        <v>13149357</v>
      </c>
      <c r="X796" s="17">
        <f t="shared" si="71"/>
        <v>1.6348433364488431</v>
      </c>
      <c r="Y796" s="19">
        <f t="shared" si="72"/>
        <v>-0.89210851920451417</v>
      </c>
    </row>
    <row r="797" spans="1:25" x14ac:dyDescent="0.2">
      <c r="A797" s="22">
        <v>36525</v>
      </c>
      <c r="B797" s="12" t="s">
        <v>566</v>
      </c>
      <c r="C797" s="12" t="s">
        <v>73</v>
      </c>
      <c r="D797" s="12">
        <v>900656960</v>
      </c>
      <c r="E797" s="12" t="s">
        <v>74</v>
      </c>
      <c r="F797" s="12" t="s">
        <v>1632</v>
      </c>
      <c r="G797" s="12" t="s">
        <v>102</v>
      </c>
      <c r="H797" s="12" t="s">
        <v>87</v>
      </c>
      <c r="I797" s="12" t="s">
        <v>1633</v>
      </c>
      <c r="J797" s="12" t="s">
        <v>85</v>
      </c>
      <c r="K797" s="12" t="s">
        <v>85</v>
      </c>
      <c r="L797" s="12" t="s">
        <v>81</v>
      </c>
      <c r="M797" s="12">
        <v>144160059</v>
      </c>
      <c r="N797" s="12">
        <v>156485674</v>
      </c>
      <c r="O797" s="17">
        <v>52939760</v>
      </c>
      <c r="P797" s="17">
        <v>52939760</v>
      </c>
      <c r="Q797" s="17">
        <v>103545914</v>
      </c>
      <c r="R797" s="19">
        <v>6944526</v>
      </c>
      <c r="S797" s="19"/>
      <c r="T797" s="17">
        <f t="shared" si="73"/>
        <v>2.7230961946181851</v>
      </c>
      <c r="U797" s="17">
        <f t="shared" si="70"/>
        <v>0.33830419518147076</v>
      </c>
      <c r="V797" s="17"/>
      <c r="W797" s="17">
        <v>13149358</v>
      </c>
      <c r="X797" s="17">
        <f t="shared" si="71"/>
        <v>6.7067117684624422E-2</v>
      </c>
      <c r="Y797" s="19">
        <f t="shared" si="72"/>
        <v>4.4378030413186574E-2</v>
      </c>
    </row>
    <row r="798" spans="1:25" x14ac:dyDescent="0.2">
      <c r="A798" s="22">
        <v>36697</v>
      </c>
      <c r="B798" s="12" t="s">
        <v>566</v>
      </c>
      <c r="C798" s="12" t="s">
        <v>73</v>
      </c>
      <c r="D798" s="12">
        <v>900670360</v>
      </c>
      <c r="E798" s="12" t="s">
        <v>74</v>
      </c>
      <c r="F798" s="12" t="s">
        <v>1634</v>
      </c>
      <c r="G798" s="12" t="s">
        <v>83</v>
      </c>
      <c r="H798" s="12" t="s">
        <v>87</v>
      </c>
      <c r="I798" s="12" t="s">
        <v>1635</v>
      </c>
      <c r="J798" s="12" t="s">
        <v>85</v>
      </c>
      <c r="K798" s="12" t="s">
        <v>85</v>
      </c>
      <c r="L798" s="12" t="s">
        <v>81</v>
      </c>
      <c r="M798" s="12">
        <v>315521</v>
      </c>
      <c r="N798" s="12">
        <v>340939</v>
      </c>
      <c r="O798" s="17">
        <v>537575</v>
      </c>
      <c r="P798" s="17">
        <v>537575</v>
      </c>
      <c r="Q798" s="17">
        <v>-196636</v>
      </c>
      <c r="R798" s="19">
        <v>-70619</v>
      </c>
      <c r="S798" s="19"/>
      <c r="T798" s="17">
        <f t="shared" si="73"/>
        <v>0.58693391619773982</v>
      </c>
      <c r="U798" s="17">
        <f t="shared" si="70"/>
        <v>1.5767483332795602</v>
      </c>
      <c r="V798" s="17"/>
      <c r="W798" s="17">
        <v>13149359</v>
      </c>
      <c r="X798" s="17">
        <f t="shared" si="71"/>
        <v>0.35913566183201451</v>
      </c>
      <c r="Y798" s="19">
        <f t="shared" si="72"/>
        <v>-0.20713089438286614</v>
      </c>
    </row>
    <row r="799" spans="1:25" x14ac:dyDescent="0.2">
      <c r="A799" s="22">
        <v>36785</v>
      </c>
      <c r="B799" s="12" t="s">
        <v>566</v>
      </c>
      <c r="C799" s="12" t="s">
        <v>73</v>
      </c>
      <c r="D799" s="12">
        <v>900677118</v>
      </c>
      <c r="E799" s="12" t="s">
        <v>74</v>
      </c>
      <c r="F799" s="12" t="s">
        <v>1636</v>
      </c>
      <c r="G799" s="12" t="s">
        <v>102</v>
      </c>
      <c r="H799" s="12" t="s">
        <v>87</v>
      </c>
      <c r="I799" s="12" t="s">
        <v>1637</v>
      </c>
      <c r="J799" s="12" t="s">
        <v>85</v>
      </c>
      <c r="K799" s="12" t="s">
        <v>85</v>
      </c>
      <c r="L799" s="12" t="s">
        <v>81</v>
      </c>
      <c r="M799" s="12">
        <v>142694584</v>
      </c>
      <c r="N799" s="12">
        <v>153712851</v>
      </c>
      <c r="O799" s="17">
        <v>121035323</v>
      </c>
      <c r="P799" s="17">
        <v>125543301</v>
      </c>
      <c r="Q799" s="17">
        <v>28169550</v>
      </c>
      <c r="R799" s="19">
        <v>30248531</v>
      </c>
      <c r="S799" s="19">
        <v>16977655</v>
      </c>
      <c r="T799" s="17">
        <f t="shared" si="73"/>
        <v>1.1789499169593656</v>
      </c>
      <c r="U799" s="17">
        <f t="shared" si="70"/>
        <v>0.81673913523339703</v>
      </c>
      <c r="V799" s="17">
        <f t="shared" si="69"/>
        <v>1.7816671972660536</v>
      </c>
      <c r="W799" s="17">
        <v>13149360</v>
      </c>
      <c r="X799" s="17">
        <f t="shared" si="71"/>
        <v>1.0738024214089328</v>
      </c>
      <c r="Y799" s="19">
        <f t="shared" si="72"/>
        <v>0.19678596033587328</v>
      </c>
    </row>
    <row r="800" spans="1:25" x14ac:dyDescent="0.2">
      <c r="A800" s="22">
        <v>36839</v>
      </c>
      <c r="B800" s="12" t="s">
        <v>566</v>
      </c>
      <c r="C800" s="12" t="s">
        <v>73</v>
      </c>
      <c r="D800" s="12">
        <v>900680905</v>
      </c>
      <c r="E800" s="12" t="s">
        <v>74</v>
      </c>
      <c r="F800" s="12" t="s">
        <v>1638</v>
      </c>
      <c r="G800" s="12" t="s">
        <v>102</v>
      </c>
      <c r="H800" s="12" t="s">
        <v>801</v>
      </c>
      <c r="I800" s="12" t="s">
        <v>1639</v>
      </c>
      <c r="J800" s="12" t="s">
        <v>1486</v>
      </c>
      <c r="K800" s="12" t="s">
        <v>1487</v>
      </c>
      <c r="L800" s="12" t="s">
        <v>81</v>
      </c>
      <c r="M800" s="12">
        <v>3644129</v>
      </c>
      <c r="N800" s="12">
        <v>4122406</v>
      </c>
      <c r="O800" s="17">
        <v>354374</v>
      </c>
      <c r="P800" s="17">
        <v>354374</v>
      </c>
      <c r="Q800" s="17">
        <v>3768032</v>
      </c>
      <c r="R800" s="19">
        <v>-620294</v>
      </c>
      <c r="S800" s="19"/>
      <c r="T800" s="17">
        <f t="shared" si="73"/>
        <v>10.283285455479239</v>
      </c>
      <c r="U800" s="17">
        <f t="shared" si="70"/>
        <v>8.5962906128120325E-2</v>
      </c>
      <c r="V800" s="17"/>
      <c r="W800" s="17">
        <v>13149361</v>
      </c>
      <c r="X800" s="17">
        <f t="shared" si="71"/>
        <v>-0.16462015184584419</v>
      </c>
      <c r="Y800" s="19">
        <f t="shared" si="72"/>
        <v>-0.15046892518592297</v>
      </c>
    </row>
    <row r="801" spans="1:25" x14ac:dyDescent="0.2">
      <c r="A801" s="22">
        <v>36977</v>
      </c>
      <c r="B801" s="12" t="s">
        <v>566</v>
      </c>
      <c r="C801" s="12" t="s">
        <v>73</v>
      </c>
      <c r="D801" s="12">
        <v>900690141</v>
      </c>
      <c r="E801" s="12" t="s">
        <v>74</v>
      </c>
      <c r="F801" s="12" t="s">
        <v>1640</v>
      </c>
      <c r="G801" s="12" t="s">
        <v>76</v>
      </c>
      <c r="H801" s="12" t="s">
        <v>87</v>
      </c>
      <c r="I801" s="12" t="s">
        <v>1641</v>
      </c>
      <c r="J801" s="12" t="s">
        <v>85</v>
      </c>
      <c r="K801" s="12" t="s">
        <v>85</v>
      </c>
      <c r="L801" s="12" t="s">
        <v>81</v>
      </c>
      <c r="M801" s="12">
        <v>22010500</v>
      </c>
      <c r="N801" s="12">
        <v>22669334</v>
      </c>
      <c r="O801" s="17">
        <v>14279829</v>
      </c>
      <c r="P801" s="17">
        <v>14449762</v>
      </c>
      <c r="Q801" s="17">
        <v>8219572</v>
      </c>
      <c r="R801" s="19">
        <v>5469911</v>
      </c>
      <c r="S801" s="19">
        <v>3356535</v>
      </c>
      <c r="T801" s="17">
        <f t="shared" si="73"/>
        <v>1.5413699981981577</v>
      </c>
      <c r="U801" s="17">
        <f t="shared" si="70"/>
        <v>0.63741449131236061</v>
      </c>
      <c r="V801" s="17">
        <f t="shared" si="69"/>
        <v>1.6296302585851183</v>
      </c>
      <c r="W801" s="17">
        <v>13149362</v>
      </c>
      <c r="X801" s="17">
        <f t="shared" si="71"/>
        <v>0.6654739443854254</v>
      </c>
      <c r="Y801" s="19">
        <f t="shared" si="72"/>
        <v>0.24129120864335935</v>
      </c>
    </row>
    <row r="802" spans="1:25" x14ac:dyDescent="0.2">
      <c r="A802" s="22">
        <v>36981</v>
      </c>
      <c r="B802" s="12" t="s">
        <v>566</v>
      </c>
      <c r="C802" s="12" t="s">
        <v>73</v>
      </c>
      <c r="D802" s="12">
        <v>900690306</v>
      </c>
      <c r="E802" s="12" t="s">
        <v>74</v>
      </c>
      <c r="F802" s="12" t="s">
        <v>1642</v>
      </c>
      <c r="G802" s="12" t="s">
        <v>76</v>
      </c>
      <c r="H802" s="12" t="s">
        <v>87</v>
      </c>
      <c r="I802" s="12" t="s">
        <v>1643</v>
      </c>
      <c r="J802" s="12" t="s">
        <v>97</v>
      </c>
      <c r="K802" s="12" t="s">
        <v>1644</v>
      </c>
      <c r="L802" s="12" t="s">
        <v>81</v>
      </c>
      <c r="M802" s="12">
        <v>1268688</v>
      </c>
      <c r="N802" s="12">
        <v>1268688</v>
      </c>
      <c r="O802" s="17">
        <v>1195879</v>
      </c>
      <c r="P802" s="17">
        <v>1195879</v>
      </c>
      <c r="Q802" s="17">
        <v>72809</v>
      </c>
      <c r="R802" s="19">
        <v>-228588</v>
      </c>
      <c r="S802" s="19"/>
      <c r="T802" s="17">
        <f t="shared" si="73"/>
        <v>1.0608832498940111</v>
      </c>
      <c r="U802" s="17">
        <f t="shared" si="70"/>
        <v>0.94261079162095018</v>
      </c>
      <c r="V802" s="17"/>
      <c r="W802" s="17">
        <v>13149363</v>
      </c>
      <c r="X802" s="17">
        <f t="shared" si="71"/>
        <v>-3.1395569229078824</v>
      </c>
      <c r="Y802" s="19">
        <f t="shared" si="72"/>
        <v>-0.180176686466649</v>
      </c>
    </row>
    <row r="803" spans="1:25" x14ac:dyDescent="0.2">
      <c r="A803" s="22">
        <v>36993</v>
      </c>
      <c r="B803" s="12" t="s">
        <v>566</v>
      </c>
      <c r="C803" s="12" t="s">
        <v>73</v>
      </c>
      <c r="D803" s="12">
        <v>900690990</v>
      </c>
      <c r="E803" s="12" t="s">
        <v>74</v>
      </c>
      <c r="F803" s="12" t="s">
        <v>1645</v>
      </c>
      <c r="G803" s="12" t="s">
        <v>102</v>
      </c>
      <c r="H803" s="12" t="s">
        <v>87</v>
      </c>
      <c r="I803" s="12" t="s">
        <v>1646</v>
      </c>
      <c r="J803" s="12" t="s">
        <v>89</v>
      </c>
      <c r="K803" s="12" t="s">
        <v>116</v>
      </c>
      <c r="L803" s="12" t="s">
        <v>81</v>
      </c>
      <c r="M803" s="12">
        <v>18123833</v>
      </c>
      <c r="N803" s="12">
        <v>19461536</v>
      </c>
      <c r="O803" s="17">
        <v>13553775</v>
      </c>
      <c r="P803" s="17">
        <v>16113196</v>
      </c>
      <c r="Q803" s="17">
        <v>3348340</v>
      </c>
      <c r="R803" s="19">
        <v>1231801</v>
      </c>
      <c r="S803" s="19">
        <v>11575514</v>
      </c>
      <c r="T803" s="17">
        <f t="shared" si="73"/>
        <v>1.3371797156142846</v>
      </c>
      <c r="U803" s="17">
        <f t="shared" si="70"/>
        <v>0.82795088732975652</v>
      </c>
      <c r="V803" s="17">
        <f t="shared" si="69"/>
        <v>0.10641436743111364</v>
      </c>
      <c r="W803" s="17">
        <v>13149364</v>
      </c>
      <c r="X803" s="17">
        <f t="shared" si="71"/>
        <v>0.36788408584552346</v>
      </c>
      <c r="Y803" s="19">
        <f t="shared" si="72"/>
        <v>6.3294130535225993E-2</v>
      </c>
    </row>
    <row r="804" spans="1:25" x14ac:dyDescent="0.2">
      <c r="A804" s="22">
        <v>37063</v>
      </c>
      <c r="B804" s="12" t="s">
        <v>566</v>
      </c>
      <c r="C804" s="12" t="s">
        <v>73</v>
      </c>
      <c r="D804" s="12">
        <v>900697636</v>
      </c>
      <c r="E804" s="12" t="s">
        <v>74</v>
      </c>
      <c r="F804" s="12" t="s">
        <v>1647</v>
      </c>
      <c r="G804" s="12" t="s">
        <v>102</v>
      </c>
      <c r="H804" s="12" t="s">
        <v>87</v>
      </c>
      <c r="I804" s="12" t="s">
        <v>1648</v>
      </c>
      <c r="J804" s="12" t="s">
        <v>89</v>
      </c>
      <c r="K804" s="12" t="s">
        <v>116</v>
      </c>
      <c r="L804" s="12" t="s">
        <v>81</v>
      </c>
      <c r="M804" s="12">
        <v>2744647</v>
      </c>
      <c r="N804" s="12">
        <v>4194729</v>
      </c>
      <c r="O804" s="17">
        <v>726047</v>
      </c>
      <c r="P804" s="17">
        <v>2174430</v>
      </c>
      <c r="Q804" s="17">
        <v>2020299</v>
      </c>
      <c r="R804" s="19">
        <v>-2703949</v>
      </c>
      <c r="S804" s="19">
        <v>85289</v>
      </c>
      <c r="T804" s="17">
        <f t="shared" si="73"/>
        <v>3.7802607820154894</v>
      </c>
      <c r="U804" s="17">
        <f t="shared" si="70"/>
        <v>0.51837198541312202</v>
      </c>
      <c r="V804" s="17">
        <f t="shared" si="69"/>
        <v>-31.703373236876971</v>
      </c>
      <c r="W804" s="17">
        <v>13149365</v>
      </c>
      <c r="X804" s="17">
        <f t="shared" si="71"/>
        <v>-1.3383905055637804</v>
      </c>
      <c r="Y804" s="19">
        <f t="shared" si="72"/>
        <v>-0.64460636193661136</v>
      </c>
    </row>
    <row r="805" spans="1:25" x14ac:dyDescent="0.2">
      <c r="A805" s="22">
        <v>37145</v>
      </c>
      <c r="B805" s="12" t="s">
        <v>566</v>
      </c>
      <c r="C805" s="12" t="s">
        <v>73</v>
      </c>
      <c r="D805" s="12">
        <v>900705524</v>
      </c>
      <c r="E805" s="12" t="s">
        <v>74</v>
      </c>
      <c r="F805" s="12" t="s">
        <v>1649</v>
      </c>
      <c r="G805" s="12" t="s">
        <v>76</v>
      </c>
      <c r="H805" s="12" t="s">
        <v>87</v>
      </c>
      <c r="I805" s="12" t="s">
        <v>1650</v>
      </c>
      <c r="J805" s="12" t="s">
        <v>89</v>
      </c>
      <c r="K805" s="12" t="s">
        <v>90</v>
      </c>
      <c r="L805" s="12" t="s">
        <v>81</v>
      </c>
      <c r="M805" s="12">
        <v>3963834</v>
      </c>
      <c r="N805" s="12">
        <v>9162619</v>
      </c>
      <c r="O805" s="17">
        <v>860247</v>
      </c>
      <c r="P805" s="17">
        <v>2752912</v>
      </c>
      <c r="Q805" s="17">
        <v>6409707</v>
      </c>
      <c r="R805" s="19">
        <v>889600</v>
      </c>
      <c r="S805" s="19">
        <v>538205</v>
      </c>
      <c r="T805" s="17">
        <f t="shared" si="73"/>
        <v>4.6077859033510142</v>
      </c>
      <c r="U805" s="17">
        <f t="shared" si="70"/>
        <v>0.30045034067224669</v>
      </c>
      <c r="V805" s="17">
        <f t="shared" si="69"/>
        <v>1.6529017753458255</v>
      </c>
      <c r="W805" s="17">
        <v>13149366</v>
      </c>
      <c r="X805" s="17">
        <f t="shared" si="71"/>
        <v>0.13878949537006918</v>
      </c>
      <c r="Y805" s="19">
        <f t="shared" si="72"/>
        <v>9.7090144204402692E-2</v>
      </c>
    </row>
    <row r="806" spans="1:25" x14ac:dyDescent="0.2">
      <c r="A806" s="22">
        <v>37167</v>
      </c>
      <c r="B806" s="12" t="s">
        <v>566</v>
      </c>
      <c r="C806" s="12" t="s">
        <v>73</v>
      </c>
      <c r="D806" s="12">
        <v>900706515</v>
      </c>
      <c r="E806" s="12" t="s">
        <v>74</v>
      </c>
      <c r="F806" s="12" t="s">
        <v>1651</v>
      </c>
      <c r="G806" s="12" t="s">
        <v>92</v>
      </c>
      <c r="H806" s="12" t="s">
        <v>103</v>
      </c>
      <c r="I806" s="12" t="s">
        <v>1652</v>
      </c>
      <c r="J806" s="12" t="s">
        <v>79</v>
      </c>
      <c r="K806" s="12" t="s">
        <v>1653</v>
      </c>
      <c r="L806" s="12" t="s">
        <v>81</v>
      </c>
      <c r="M806" s="12">
        <v>28120698</v>
      </c>
      <c r="N806" s="12">
        <v>28326907</v>
      </c>
      <c r="O806" s="17">
        <v>20216539</v>
      </c>
      <c r="P806" s="17">
        <v>20216539</v>
      </c>
      <c r="Q806" s="17">
        <v>8110368</v>
      </c>
      <c r="R806" s="19">
        <v>885376</v>
      </c>
      <c r="S806" s="19"/>
      <c r="T806" s="17">
        <f t="shared" si="73"/>
        <v>1.3909748844745384</v>
      </c>
      <c r="U806" s="17">
        <f t="shared" si="70"/>
        <v>0.71368677844001815</v>
      </c>
      <c r="V806" s="17"/>
      <c r="W806" s="17">
        <v>13149367</v>
      </c>
      <c r="X806" s="17">
        <f t="shared" si="71"/>
        <v>0.10916594660069678</v>
      </c>
      <c r="Y806" s="19">
        <f t="shared" si="72"/>
        <v>3.1255653855890443E-2</v>
      </c>
    </row>
    <row r="807" spans="1:25" x14ac:dyDescent="0.2">
      <c r="A807" s="22">
        <v>37219</v>
      </c>
      <c r="B807" s="12" t="s">
        <v>566</v>
      </c>
      <c r="C807" s="12" t="s">
        <v>73</v>
      </c>
      <c r="D807" s="12">
        <v>900711683</v>
      </c>
      <c r="E807" s="12" t="s">
        <v>74</v>
      </c>
      <c r="F807" s="12" t="s">
        <v>1654</v>
      </c>
      <c r="G807" s="12" t="s">
        <v>76</v>
      </c>
      <c r="H807" s="12" t="s">
        <v>87</v>
      </c>
      <c r="I807" s="12" t="s">
        <v>1655</v>
      </c>
      <c r="J807" s="12" t="s">
        <v>85</v>
      </c>
      <c r="K807" s="12" t="s">
        <v>85</v>
      </c>
      <c r="L807" s="12" t="s">
        <v>81</v>
      </c>
      <c r="M807" s="12">
        <v>12476913</v>
      </c>
      <c r="N807" s="12">
        <v>14317737</v>
      </c>
      <c r="O807" s="17">
        <v>8308590</v>
      </c>
      <c r="P807" s="17">
        <v>12021710</v>
      </c>
      <c r="Q807" s="17">
        <v>2296027</v>
      </c>
      <c r="R807" s="19">
        <v>-296474</v>
      </c>
      <c r="S807" s="19">
        <v>1199660</v>
      </c>
      <c r="T807" s="17">
        <f t="shared" si="73"/>
        <v>1.5016883731174604</v>
      </c>
      <c r="U807" s="17">
        <f t="shared" si="70"/>
        <v>0.83963757680421147</v>
      </c>
      <c r="V807" s="17">
        <f t="shared" si="69"/>
        <v>-0.24713168731140489</v>
      </c>
      <c r="W807" s="17">
        <v>13149368</v>
      </c>
      <c r="X807" s="17">
        <f t="shared" si="71"/>
        <v>-0.12912478816668968</v>
      </c>
      <c r="Y807" s="19">
        <f t="shared" si="72"/>
        <v>-2.0706763925053238E-2</v>
      </c>
    </row>
    <row r="808" spans="1:25" x14ac:dyDescent="0.2">
      <c r="A808" s="22">
        <v>37223</v>
      </c>
      <c r="B808" s="12" t="s">
        <v>566</v>
      </c>
      <c r="C808" s="12" t="s">
        <v>73</v>
      </c>
      <c r="D808" s="12">
        <v>900711875</v>
      </c>
      <c r="E808" s="12" t="s">
        <v>74</v>
      </c>
      <c r="F808" s="12" t="s">
        <v>1656</v>
      </c>
      <c r="G808" s="12" t="s">
        <v>76</v>
      </c>
      <c r="H808" s="12" t="s">
        <v>87</v>
      </c>
      <c r="I808" s="12" t="s">
        <v>1657</v>
      </c>
      <c r="J808" s="12" t="s">
        <v>89</v>
      </c>
      <c r="K808" s="12" t="s">
        <v>272</v>
      </c>
      <c r="L808" s="12" t="s">
        <v>81</v>
      </c>
      <c r="M808" s="12">
        <v>1028119</v>
      </c>
      <c r="N808" s="12">
        <v>50540158</v>
      </c>
      <c r="O808" s="17"/>
      <c r="P808" s="17">
        <v>49713820</v>
      </c>
      <c r="Q808" s="17">
        <v>826338</v>
      </c>
      <c r="R808" s="19">
        <v>85462</v>
      </c>
      <c r="S808" s="19"/>
      <c r="T808" s="17"/>
      <c r="U808" s="17">
        <f t="shared" si="70"/>
        <v>0.98364987303759521</v>
      </c>
      <c r="V808" s="17"/>
      <c r="W808" s="17">
        <v>13149369</v>
      </c>
      <c r="X808" s="17">
        <f t="shared" si="71"/>
        <v>0.10342257042517711</v>
      </c>
      <c r="Y808" s="19">
        <f t="shared" si="72"/>
        <v>1.6909721572299003E-3</v>
      </c>
    </row>
    <row r="809" spans="1:25" x14ac:dyDescent="0.2">
      <c r="A809" s="22">
        <v>37301</v>
      </c>
      <c r="B809" s="12" t="s">
        <v>566</v>
      </c>
      <c r="C809" s="12" t="s">
        <v>73</v>
      </c>
      <c r="D809" s="12">
        <v>900719939</v>
      </c>
      <c r="E809" s="12" t="s">
        <v>74</v>
      </c>
      <c r="F809" s="12" t="s">
        <v>1658</v>
      </c>
      <c r="G809" s="12" t="s">
        <v>102</v>
      </c>
      <c r="H809" s="12" t="s">
        <v>87</v>
      </c>
      <c r="I809" s="12" t="s">
        <v>1659</v>
      </c>
      <c r="J809" s="12" t="s">
        <v>85</v>
      </c>
      <c r="K809" s="12" t="s">
        <v>85</v>
      </c>
      <c r="L809" s="12" t="s">
        <v>81</v>
      </c>
      <c r="M809" s="12">
        <v>15069293</v>
      </c>
      <c r="N809" s="12">
        <v>17484437</v>
      </c>
      <c r="O809" s="17">
        <v>7637708</v>
      </c>
      <c r="P809" s="17">
        <v>19265794</v>
      </c>
      <c r="Q809" s="17">
        <v>-1781357</v>
      </c>
      <c r="R809" s="19">
        <v>-6171478</v>
      </c>
      <c r="S809" s="19"/>
      <c r="T809" s="17">
        <f t="shared" si="73"/>
        <v>1.9730124534742621</v>
      </c>
      <c r="U809" s="17">
        <f t="shared" si="70"/>
        <v>1.1018824340755153</v>
      </c>
      <c r="V809" s="17"/>
      <c r="W809" s="17">
        <v>13149370</v>
      </c>
      <c r="X809" s="17">
        <f t="shared" si="71"/>
        <v>3.4644812915097871</v>
      </c>
      <c r="Y809" s="19">
        <f t="shared" si="72"/>
        <v>-0.35296978678810192</v>
      </c>
    </row>
    <row r="810" spans="1:25" x14ac:dyDescent="0.2">
      <c r="A810" s="22">
        <v>37319</v>
      </c>
      <c r="B810" s="12" t="s">
        <v>566</v>
      </c>
      <c r="C810" s="12" t="s">
        <v>73</v>
      </c>
      <c r="D810" s="12">
        <v>900721599</v>
      </c>
      <c r="E810" s="12" t="s">
        <v>74</v>
      </c>
      <c r="F810" s="12" t="s">
        <v>1660</v>
      </c>
      <c r="G810" s="12" t="s">
        <v>102</v>
      </c>
      <c r="H810" s="12" t="s">
        <v>87</v>
      </c>
      <c r="I810" s="12" t="s">
        <v>1661</v>
      </c>
      <c r="J810" s="12" t="s">
        <v>85</v>
      </c>
      <c r="K810" s="12" t="s">
        <v>85</v>
      </c>
      <c r="L810" s="12" t="s">
        <v>81</v>
      </c>
      <c r="M810" s="12">
        <v>1336030</v>
      </c>
      <c r="N810" s="12">
        <v>1356159</v>
      </c>
      <c r="O810" s="17">
        <v>739411</v>
      </c>
      <c r="P810" s="17">
        <v>1264911</v>
      </c>
      <c r="Q810" s="17">
        <v>91248</v>
      </c>
      <c r="R810" s="19">
        <v>143543</v>
      </c>
      <c r="S810" s="19">
        <v>105575</v>
      </c>
      <c r="T810" s="17">
        <f t="shared" si="73"/>
        <v>1.8068841280424555</v>
      </c>
      <c r="U810" s="17">
        <f t="shared" si="70"/>
        <v>0.93271585411445113</v>
      </c>
      <c r="V810" s="17">
        <f t="shared" si="69"/>
        <v>1.359630594364196</v>
      </c>
      <c r="W810" s="17">
        <v>13149371</v>
      </c>
      <c r="X810" s="17">
        <f t="shared" si="71"/>
        <v>1.5731084516920919</v>
      </c>
      <c r="Y810" s="19">
        <f t="shared" si="72"/>
        <v>0.10584525855744054</v>
      </c>
    </row>
    <row r="811" spans="1:25" x14ac:dyDescent="0.2">
      <c r="A811" s="22">
        <v>37325</v>
      </c>
      <c r="B811" s="12" t="s">
        <v>566</v>
      </c>
      <c r="C811" s="12" t="s">
        <v>73</v>
      </c>
      <c r="D811" s="12">
        <v>900722362</v>
      </c>
      <c r="E811" s="12" t="s">
        <v>74</v>
      </c>
      <c r="F811" s="12" t="s">
        <v>1662</v>
      </c>
      <c r="G811" s="12" t="s">
        <v>76</v>
      </c>
      <c r="H811" s="12" t="s">
        <v>87</v>
      </c>
      <c r="I811" s="12" t="s">
        <v>1663</v>
      </c>
      <c r="J811" s="12" t="s">
        <v>97</v>
      </c>
      <c r="K811" s="12" t="s">
        <v>359</v>
      </c>
      <c r="L811" s="12" t="s">
        <v>81</v>
      </c>
      <c r="M811" s="12">
        <v>7524691</v>
      </c>
      <c r="N811" s="12">
        <v>8095550</v>
      </c>
      <c r="O811" s="17">
        <v>7419395</v>
      </c>
      <c r="P811" s="17">
        <v>7419395</v>
      </c>
      <c r="Q811" s="17">
        <v>676155</v>
      </c>
      <c r="R811" s="19">
        <v>327938</v>
      </c>
      <c r="S811" s="19">
        <v>153781</v>
      </c>
      <c r="T811" s="17">
        <f t="shared" si="73"/>
        <v>1.0141919927433436</v>
      </c>
      <c r="U811" s="17">
        <f t="shared" si="70"/>
        <v>0.9164781886344967</v>
      </c>
      <c r="V811" s="17">
        <f t="shared" si="69"/>
        <v>2.1325001137981934</v>
      </c>
      <c r="W811" s="17">
        <v>13149372</v>
      </c>
      <c r="X811" s="17">
        <f t="shared" si="71"/>
        <v>0.48500417803610119</v>
      </c>
      <c r="Y811" s="19">
        <f t="shared" si="72"/>
        <v>4.050842746941221E-2</v>
      </c>
    </row>
    <row r="812" spans="1:25" x14ac:dyDescent="0.2">
      <c r="A812" s="22">
        <v>37341</v>
      </c>
      <c r="B812" s="12" t="s">
        <v>566</v>
      </c>
      <c r="C812" s="12" t="s">
        <v>73</v>
      </c>
      <c r="D812" s="12">
        <v>900723115</v>
      </c>
      <c r="E812" s="12" t="s">
        <v>74</v>
      </c>
      <c r="F812" s="12" t="s">
        <v>1664</v>
      </c>
      <c r="G812" s="12" t="s">
        <v>76</v>
      </c>
      <c r="H812" s="12" t="s">
        <v>87</v>
      </c>
      <c r="I812" s="12" t="s">
        <v>1665</v>
      </c>
      <c r="J812" s="12" t="s">
        <v>85</v>
      </c>
      <c r="K812" s="12" t="s">
        <v>85</v>
      </c>
      <c r="L812" s="12" t="s">
        <v>81</v>
      </c>
      <c r="M812" s="12">
        <v>2476434</v>
      </c>
      <c r="N812" s="12">
        <v>2481021</v>
      </c>
      <c r="O812" s="17">
        <v>667589</v>
      </c>
      <c r="P812" s="17">
        <v>667589</v>
      </c>
      <c r="Q812" s="17">
        <v>1813432</v>
      </c>
      <c r="R812" s="19">
        <v>96301</v>
      </c>
      <c r="S812" s="19">
        <v>0</v>
      </c>
      <c r="T812" s="17">
        <f t="shared" si="73"/>
        <v>3.7095188806286501</v>
      </c>
      <c r="U812" s="17">
        <f t="shared" si="70"/>
        <v>0.26907833508865908</v>
      </c>
      <c r="V812" s="17"/>
      <c r="W812" s="17">
        <v>13149373</v>
      </c>
      <c r="X812" s="17">
        <f t="shared" si="71"/>
        <v>5.3104279620079499E-2</v>
      </c>
      <c r="Y812" s="19">
        <f t="shared" si="72"/>
        <v>3.8815068473825896E-2</v>
      </c>
    </row>
    <row r="813" spans="1:25" x14ac:dyDescent="0.2">
      <c r="A813" s="22">
        <v>37349</v>
      </c>
      <c r="B813" s="12" t="s">
        <v>566</v>
      </c>
      <c r="C813" s="12" t="s">
        <v>73</v>
      </c>
      <c r="D813" s="12">
        <v>900723968</v>
      </c>
      <c r="E813" s="12" t="s">
        <v>74</v>
      </c>
      <c r="F813" s="12" t="s">
        <v>1666</v>
      </c>
      <c r="G813" s="12" t="s">
        <v>102</v>
      </c>
      <c r="H813" s="12" t="s">
        <v>87</v>
      </c>
      <c r="I813" s="12" t="s">
        <v>1667</v>
      </c>
      <c r="J813" s="12" t="s">
        <v>85</v>
      </c>
      <c r="K813" s="12" t="s">
        <v>85</v>
      </c>
      <c r="L813" s="12" t="s">
        <v>81</v>
      </c>
      <c r="M813" s="12">
        <v>8676847</v>
      </c>
      <c r="N813" s="12">
        <v>9261290</v>
      </c>
      <c r="O813" s="17">
        <v>1869560</v>
      </c>
      <c r="P813" s="17">
        <v>7853060</v>
      </c>
      <c r="Q813" s="17">
        <v>1408230</v>
      </c>
      <c r="R813" s="19">
        <v>32580</v>
      </c>
      <c r="S813" s="19"/>
      <c r="T813" s="17">
        <f t="shared" si="73"/>
        <v>4.6411171612571946</v>
      </c>
      <c r="U813" s="17">
        <f t="shared" si="70"/>
        <v>0.84794450881032768</v>
      </c>
      <c r="V813" s="17"/>
      <c r="W813" s="17">
        <v>13149374</v>
      </c>
      <c r="X813" s="17">
        <f t="shared" si="71"/>
        <v>2.3135425321147825E-2</v>
      </c>
      <c r="Y813" s="19">
        <f t="shared" si="72"/>
        <v>3.5178684610891139E-3</v>
      </c>
    </row>
    <row r="814" spans="1:25" x14ac:dyDescent="0.2">
      <c r="A814" s="22">
        <v>37361</v>
      </c>
      <c r="B814" s="12" t="s">
        <v>566</v>
      </c>
      <c r="C814" s="12" t="s">
        <v>73</v>
      </c>
      <c r="D814" s="12">
        <v>900724712</v>
      </c>
      <c r="E814" s="12" t="s">
        <v>74</v>
      </c>
      <c r="F814" s="12" t="s">
        <v>1668</v>
      </c>
      <c r="G814" s="12" t="s">
        <v>95</v>
      </c>
      <c r="H814" s="12" t="s">
        <v>87</v>
      </c>
      <c r="I814" s="12" t="s">
        <v>1669</v>
      </c>
      <c r="J814" s="12" t="s">
        <v>148</v>
      </c>
      <c r="K814" s="12" t="s">
        <v>149</v>
      </c>
      <c r="L814" s="12" t="s">
        <v>81</v>
      </c>
      <c r="M814" s="12">
        <v>4882025</v>
      </c>
      <c r="N814" s="12">
        <v>25553820</v>
      </c>
      <c r="O814" s="17">
        <v>4984991</v>
      </c>
      <c r="P814" s="17">
        <v>55796733</v>
      </c>
      <c r="Q814" s="17">
        <v>-30242913</v>
      </c>
      <c r="R814" s="19">
        <v>-4304484</v>
      </c>
      <c r="S814" s="19">
        <v>483204</v>
      </c>
      <c r="T814" s="17">
        <f t="shared" si="73"/>
        <v>0.97934479721227174</v>
      </c>
      <c r="U814" s="17">
        <f t="shared" si="70"/>
        <v>2.1834987097819427</v>
      </c>
      <c r="V814" s="17">
        <f t="shared" ref="V814:V875" si="74">R814/S814</f>
        <v>-8.9082126803586057</v>
      </c>
      <c r="W814" s="17">
        <v>13149375</v>
      </c>
      <c r="X814" s="17">
        <f t="shared" si="71"/>
        <v>0.14233033702805017</v>
      </c>
      <c r="Y814" s="19">
        <f t="shared" si="72"/>
        <v>-0.16844777023552643</v>
      </c>
    </row>
    <row r="815" spans="1:25" x14ac:dyDescent="0.2">
      <c r="A815" s="22">
        <v>37387</v>
      </c>
      <c r="B815" s="12" t="s">
        <v>566</v>
      </c>
      <c r="C815" s="12" t="s">
        <v>73</v>
      </c>
      <c r="D815" s="12">
        <v>900727478</v>
      </c>
      <c r="E815" s="12" t="s">
        <v>74</v>
      </c>
      <c r="F815" s="12" t="s">
        <v>1670</v>
      </c>
      <c r="G815" s="12" t="s">
        <v>102</v>
      </c>
      <c r="H815" s="12" t="s">
        <v>87</v>
      </c>
      <c r="I815" s="12" t="s">
        <v>1671</v>
      </c>
      <c r="J815" s="12" t="s">
        <v>85</v>
      </c>
      <c r="K815" s="12" t="s">
        <v>85</v>
      </c>
      <c r="L815" s="12" t="s">
        <v>81</v>
      </c>
      <c r="M815" s="12">
        <v>110357606</v>
      </c>
      <c r="N815" s="12">
        <v>116440360</v>
      </c>
      <c r="O815" s="17">
        <v>100478717</v>
      </c>
      <c r="P815" s="17">
        <v>100508947</v>
      </c>
      <c r="Q815" s="17">
        <v>15931413</v>
      </c>
      <c r="R815" s="19">
        <v>2888163</v>
      </c>
      <c r="S815" s="19"/>
      <c r="T815" s="17">
        <f t="shared" si="73"/>
        <v>1.0983182239478635</v>
      </c>
      <c r="U815" s="17">
        <f t="shared" si="70"/>
        <v>0.86317963118630003</v>
      </c>
      <c r="V815" s="17"/>
      <c r="W815" s="17">
        <v>13149376</v>
      </c>
      <c r="X815" s="17">
        <f t="shared" si="71"/>
        <v>0.18128730954372974</v>
      </c>
      <c r="Y815" s="19">
        <f t="shared" si="72"/>
        <v>2.4803796553016497E-2</v>
      </c>
    </row>
    <row r="816" spans="1:25" x14ac:dyDescent="0.2">
      <c r="A816" s="22">
        <v>37571</v>
      </c>
      <c r="B816" s="12" t="s">
        <v>566</v>
      </c>
      <c r="C816" s="12" t="s">
        <v>73</v>
      </c>
      <c r="D816" s="12">
        <v>900746878</v>
      </c>
      <c r="E816" s="12" t="s">
        <v>74</v>
      </c>
      <c r="F816" s="12" t="s">
        <v>1672</v>
      </c>
      <c r="G816" s="12" t="s">
        <v>102</v>
      </c>
      <c r="H816" s="12" t="s">
        <v>87</v>
      </c>
      <c r="I816" s="12" t="s">
        <v>1673</v>
      </c>
      <c r="J816" s="12" t="s">
        <v>1407</v>
      </c>
      <c r="K816" s="12" t="s">
        <v>1408</v>
      </c>
      <c r="L816" s="12" t="s">
        <v>81</v>
      </c>
      <c r="M816" s="12">
        <v>4100554</v>
      </c>
      <c r="N816" s="12">
        <v>4201165</v>
      </c>
      <c r="O816" s="17">
        <v>1060784</v>
      </c>
      <c r="P816" s="17">
        <v>1060784</v>
      </c>
      <c r="Q816" s="17">
        <v>3140381</v>
      </c>
      <c r="R816" s="19">
        <v>604141</v>
      </c>
      <c r="S816" s="19">
        <v>236268</v>
      </c>
      <c r="T816" s="17">
        <f t="shared" si="73"/>
        <v>3.8655880933347411</v>
      </c>
      <c r="U816" s="17">
        <f t="shared" si="70"/>
        <v>0.25249758102811959</v>
      </c>
      <c r="V816" s="17">
        <f t="shared" si="74"/>
        <v>2.557015761762067</v>
      </c>
      <c r="W816" s="17">
        <v>13149377</v>
      </c>
      <c r="X816" s="17">
        <f t="shared" si="71"/>
        <v>0.19237824964550479</v>
      </c>
      <c r="Y816" s="19">
        <f t="shared" si="72"/>
        <v>0.14380320696759114</v>
      </c>
    </row>
    <row r="817" spans="1:25" x14ac:dyDescent="0.2">
      <c r="A817" s="22">
        <v>37927</v>
      </c>
      <c r="B817" s="12" t="s">
        <v>566</v>
      </c>
      <c r="C817" s="12" t="s">
        <v>73</v>
      </c>
      <c r="D817" s="12">
        <v>900781024</v>
      </c>
      <c r="E817" s="12" t="s">
        <v>74</v>
      </c>
      <c r="F817" s="12" t="s">
        <v>1674</v>
      </c>
      <c r="G817" s="12" t="s">
        <v>102</v>
      </c>
      <c r="H817" s="12" t="s">
        <v>87</v>
      </c>
      <c r="I817" s="12" t="s">
        <v>1675</v>
      </c>
      <c r="J817" s="12" t="s">
        <v>79</v>
      </c>
      <c r="K817" s="12" t="s">
        <v>137</v>
      </c>
      <c r="L817" s="12" t="s">
        <v>81</v>
      </c>
      <c r="M817" s="12">
        <v>1480077</v>
      </c>
      <c r="N817" s="12">
        <v>2360307</v>
      </c>
      <c r="O817" s="17">
        <v>1063281</v>
      </c>
      <c r="P817" s="17">
        <v>1998698</v>
      </c>
      <c r="Q817" s="17">
        <v>361609</v>
      </c>
      <c r="R817" s="19">
        <v>-31074</v>
      </c>
      <c r="S817" s="19">
        <v>293552</v>
      </c>
      <c r="T817" s="17">
        <f t="shared" si="73"/>
        <v>1.3919904521946691</v>
      </c>
      <c r="U817" s="17">
        <f t="shared" si="70"/>
        <v>0.84679577699002717</v>
      </c>
      <c r="V817" s="17">
        <f t="shared" si="74"/>
        <v>-0.10585518068349049</v>
      </c>
      <c r="W817" s="17">
        <v>13149378</v>
      </c>
      <c r="X817" s="17">
        <f t="shared" si="71"/>
        <v>-8.5932595704199838E-2</v>
      </c>
      <c r="Y817" s="19">
        <f t="shared" si="72"/>
        <v>-1.3165236556092069E-2</v>
      </c>
    </row>
    <row r="818" spans="1:25" x14ac:dyDescent="0.2">
      <c r="A818" s="22">
        <v>37959</v>
      </c>
      <c r="B818" s="12" t="s">
        <v>566</v>
      </c>
      <c r="C818" s="12" t="s">
        <v>73</v>
      </c>
      <c r="D818" s="12">
        <v>900782471</v>
      </c>
      <c r="E818" s="12" t="s">
        <v>74</v>
      </c>
      <c r="F818" s="12" t="s">
        <v>1676</v>
      </c>
      <c r="G818" s="12" t="s">
        <v>102</v>
      </c>
      <c r="H818" s="12" t="s">
        <v>87</v>
      </c>
      <c r="I818" s="12" t="s">
        <v>1677</v>
      </c>
      <c r="J818" s="12" t="s">
        <v>89</v>
      </c>
      <c r="K818" s="12" t="s">
        <v>116</v>
      </c>
      <c r="L818" s="12" t="s">
        <v>81</v>
      </c>
      <c r="M818" s="12">
        <v>14582723</v>
      </c>
      <c r="N818" s="12">
        <v>16133742</v>
      </c>
      <c r="O818" s="17">
        <v>11345601</v>
      </c>
      <c r="P818" s="17">
        <v>11472017</v>
      </c>
      <c r="Q818" s="17">
        <v>4661725</v>
      </c>
      <c r="R818" s="19">
        <v>2351097</v>
      </c>
      <c r="S818" s="19">
        <v>1664081</v>
      </c>
      <c r="T818" s="17">
        <f t="shared" si="73"/>
        <v>1.285319570113562</v>
      </c>
      <c r="U818" s="17">
        <f t="shared" si="70"/>
        <v>0.71105742238843284</v>
      </c>
      <c r="V818" s="17">
        <f t="shared" si="74"/>
        <v>1.4128500956383734</v>
      </c>
      <c r="W818" s="17">
        <v>13149379</v>
      </c>
      <c r="X818" s="17">
        <f t="shared" si="71"/>
        <v>0.50434056062938071</v>
      </c>
      <c r="Y818" s="19">
        <f t="shared" si="72"/>
        <v>0.14572546158231611</v>
      </c>
    </row>
    <row r="819" spans="1:25" x14ac:dyDescent="0.2">
      <c r="A819" s="22">
        <v>38077</v>
      </c>
      <c r="B819" s="12" t="s">
        <v>566</v>
      </c>
      <c r="C819" s="12" t="s">
        <v>73</v>
      </c>
      <c r="D819" s="12">
        <v>900792745</v>
      </c>
      <c r="E819" s="12" t="s">
        <v>74</v>
      </c>
      <c r="F819" s="12" t="s">
        <v>1678</v>
      </c>
      <c r="G819" s="12" t="s">
        <v>76</v>
      </c>
      <c r="H819" s="12" t="s">
        <v>87</v>
      </c>
      <c r="I819" s="12" t="s">
        <v>1679</v>
      </c>
      <c r="J819" s="12" t="s">
        <v>85</v>
      </c>
      <c r="K819" s="12" t="s">
        <v>85</v>
      </c>
      <c r="L819" s="12" t="s">
        <v>81</v>
      </c>
      <c r="M819" s="12">
        <v>2162470</v>
      </c>
      <c r="N819" s="12">
        <v>31254750</v>
      </c>
      <c r="O819" s="17">
        <v>9798035</v>
      </c>
      <c r="P819" s="17">
        <v>28643149</v>
      </c>
      <c r="Q819" s="17">
        <v>2611601</v>
      </c>
      <c r="R819" s="19">
        <v>-273152</v>
      </c>
      <c r="S819" s="19"/>
      <c r="T819" s="17">
        <f t="shared" si="73"/>
        <v>0.22070445757746324</v>
      </c>
      <c r="U819" s="17">
        <f t="shared" si="70"/>
        <v>0.91644146889672773</v>
      </c>
      <c r="V819" s="17"/>
      <c r="W819" s="17">
        <v>13149380</v>
      </c>
      <c r="X819" s="17">
        <f t="shared" si="71"/>
        <v>-0.10459178105690724</v>
      </c>
      <c r="Y819" s="19">
        <f t="shared" si="72"/>
        <v>-8.7395355905902309E-3</v>
      </c>
    </row>
    <row r="820" spans="1:25" x14ac:dyDescent="0.2">
      <c r="A820" s="22">
        <v>38115</v>
      </c>
      <c r="B820" s="12" t="s">
        <v>566</v>
      </c>
      <c r="C820" s="12" t="s">
        <v>73</v>
      </c>
      <c r="D820" s="12">
        <v>900795834</v>
      </c>
      <c r="E820" s="12" t="s">
        <v>74</v>
      </c>
      <c r="F820" s="12" t="s">
        <v>1680</v>
      </c>
      <c r="G820" s="12" t="s">
        <v>76</v>
      </c>
      <c r="H820" s="12" t="s">
        <v>87</v>
      </c>
      <c r="I820" s="12" t="s">
        <v>1681</v>
      </c>
      <c r="J820" s="12" t="s">
        <v>97</v>
      </c>
      <c r="K820" s="12" t="s">
        <v>1644</v>
      </c>
      <c r="L820" s="12" t="s">
        <v>81</v>
      </c>
      <c r="M820" s="12">
        <v>8055206</v>
      </c>
      <c r="N820" s="12">
        <v>8302184</v>
      </c>
      <c r="O820" s="17">
        <v>5618468</v>
      </c>
      <c r="P820" s="17">
        <v>6381367</v>
      </c>
      <c r="Q820" s="17">
        <v>1920817</v>
      </c>
      <c r="R820" s="19">
        <v>941491</v>
      </c>
      <c r="S820" s="19">
        <v>980668</v>
      </c>
      <c r="T820" s="17">
        <f t="shared" si="73"/>
        <v>1.4337015001242333</v>
      </c>
      <c r="U820" s="17">
        <f t="shared" si="70"/>
        <v>0.76863714415387563</v>
      </c>
      <c r="V820" s="17">
        <f t="shared" si="74"/>
        <v>0.96005070013501004</v>
      </c>
      <c r="W820" s="17">
        <v>13149381</v>
      </c>
      <c r="X820" s="17">
        <f t="shared" si="71"/>
        <v>0.49015132623253543</v>
      </c>
      <c r="Y820" s="19">
        <f t="shared" si="72"/>
        <v>0.11340281063392477</v>
      </c>
    </row>
    <row r="821" spans="1:25" x14ac:dyDescent="0.2">
      <c r="A821" s="22">
        <v>38209</v>
      </c>
      <c r="B821" s="12" t="s">
        <v>566</v>
      </c>
      <c r="C821" s="12" t="s">
        <v>73</v>
      </c>
      <c r="D821" s="12">
        <v>900801391</v>
      </c>
      <c r="E821" s="12" t="s">
        <v>74</v>
      </c>
      <c r="F821" s="12" t="s">
        <v>1682</v>
      </c>
      <c r="G821" s="12" t="s">
        <v>102</v>
      </c>
      <c r="H821" s="12" t="s">
        <v>87</v>
      </c>
      <c r="I821" s="12" t="s">
        <v>1683</v>
      </c>
      <c r="J821" s="12" t="s">
        <v>85</v>
      </c>
      <c r="K821" s="12" t="s">
        <v>85</v>
      </c>
      <c r="L821" s="12" t="s">
        <v>81</v>
      </c>
      <c r="M821" s="12">
        <v>13284108</v>
      </c>
      <c r="N821" s="12">
        <v>13660019</v>
      </c>
      <c r="O821" s="17">
        <v>7172041</v>
      </c>
      <c r="P821" s="17">
        <v>7172041</v>
      </c>
      <c r="Q821" s="17">
        <v>6487978</v>
      </c>
      <c r="R821" s="19">
        <v>1497032</v>
      </c>
      <c r="S821" s="19">
        <v>38087</v>
      </c>
      <c r="T821" s="17">
        <f t="shared" si="73"/>
        <v>1.852207481803297</v>
      </c>
      <c r="U821" s="17">
        <f t="shared" si="70"/>
        <v>0.52503887439688046</v>
      </c>
      <c r="V821" s="17">
        <f t="shared" si="74"/>
        <v>39.305589833801562</v>
      </c>
      <c r="W821" s="17">
        <v>13149382</v>
      </c>
      <c r="X821" s="17">
        <f t="shared" si="71"/>
        <v>0.23073937673648093</v>
      </c>
      <c r="Y821" s="19">
        <f t="shared" si="72"/>
        <v>0.10959223409572125</v>
      </c>
    </row>
    <row r="822" spans="1:25" x14ac:dyDescent="0.2">
      <c r="A822" s="22">
        <v>38283</v>
      </c>
      <c r="B822" s="12" t="s">
        <v>566</v>
      </c>
      <c r="C822" s="12" t="s">
        <v>73</v>
      </c>
      <c r="D822" s="12">
        <v>900807918</v>
      </c>
      <c r="E822" s="12" t="s">
        <v>74</v>
      </c>
      <c r="F822" s="12" t="s">
        <v>1684</v>
      </c>
      <c r="G822" s="12" t="s">
        <v>102</v>
      </c>
      <c r="H822" s="12" t="s">
        <v>87</v>
      </c>
      <c r="I822" s="12" t="s">
        <v>1685</v>
      </c>
      <c r="J822" s="12" t="s">
        <v>97</v>
      </c>
      <c r="K822" s="12" t="s">
        <v>1644</v>
      </c>
      <c r="L822" s="12" t="s">
        <v>81</v>
      </c>
      <c r="M822" s="12">
        <v>4482376</v>
      </c>
      <c r="N822" s="12">
        <v>5423915</v>
      </c>
      <c r="O822" s="17">
        <v>1631089</v>
      </c>
      <c r="P822" s="17">
        <v>1631089</v>
      </c>
      <c r="Q822" s="17">
        <v>3792826</v>
      </c>
      <c r="R822" s="19">
        <v>-97495</v>
      </c>
      <c r="S822" s="19">
        <v>323769</v>
      </c>
      <c r="T822" s="17">
        <f t="shared" si="73"/>
        <v>2.748087933889567</v>
      </c>
      <c r="U822" s="17">
        <f t="shared" si="70"/>
        <v>0.30072171116250901</v>
      </c>
      <c r="V822" s="17">
        <f t="shared" si="74"/>
        <v>-0.30112518493123186</v>
      </c>
      <c r="W822" s="17">
        <v>13149383</v>
      </c>
      <c r="X822" s="17">
        <f t="shared" si="71"/>
        <v>-2.5705107484498366E-2</v>
      </c>
      <c r="Y822" s="19">
        <f t="shared" si="72"/>
        <v>-1.7975023576143799E-2</v>
      </c>
    </row>
    <row r="823" spans="1:25" x14ac:dyDescent="0.2">
      <c r="A823" s="22">
        <v>38363</v>
      </c>
      <c r="B823" s="12" t="s">
        <v>566</v>
      </c>
      <c r="C823" s="12" t="s">
        <v>73</v>
      </c>
      <c r="D823" s="12">
        <v>900814873</v>
      </c>
      <c r="E823" s="12" t="s">
        <v>74</v>
      </c>
      <c r="F823" s="12" t="s">
        <v>1686</v>
      </c>
      <c r="G823" s="12" t="s">
        <v>102</v>
      </c>
      <c r="H823" s="12" t="s">
        <v>87</v>
      </c>
      <c r="I823" s="12" t="s">
        <v>1687</v>
      </c>
      <c r="J823" s="12" t="s">
        <v>148</v>
      </c>
      <c r="K823" s="12" t="s">
        <v>149</v>
      </c>
      <c r="L823" s="12" t="s">
        <v>81</v>
      </c>
      <c r="M823" s="12">
        <v>4482563</v>
      </c>
      <c r="N823" s="12">
        <v>4482727</v>
      </c>
      <c r="O823" s="17">
        <v>3434879</v>
      </c>
      <c r="P823" s="17">
        <v>3464453</v>
      </c>
      <c r="Q823" s="17">
        <v>1018274</v>
      </c>
      <c r="R823" s="19">
        <v>-289835</v>
      </c>
      <c r="S823" s="19">
        <v>6665</v>
      </c>
      <c r="T823" s="17">
        <f t="shared" si="73"/>
        <v>1.3050133643717872</v>
      </c>
      <c r="U823" s="17">
        <f t="shared" si="70"/>
        <v>0.77284496691411275</v>
      </c>
      <c r="V823" s="17">
        <f t="shared" si="74"/>
        <v>-43.486121530382597</v>
      </c>
      <c r="W823" s="17">
        <v>13149384</v>
      </c>
      <c r="X823" s="17">
        <f t="shared" si="71"/>
        <v>-0.28463360549321698</v>
      </c>
      <c r="Y823" s="19">
        <f t="shared" si="72"/>
        <v>-6.465595607316707E-2</v>
      </c>
    </row>
    <row r="824" spans="1:25" x14ac:dyDescent="0.2">
      <c r="A824" s="22">
        <v>38375</v>
      </c>
      <c r="B824" s="12" t="s">
        <v>566</v>
      </c>
      <c r="C824" s="12" t="s">
        <v>73</v>
      </c>
      <c r="D824" s="12">
        <v>900816647</v>
      </c>
      <c r="E824" s="12" t="s">
        <v>74</v>
      </c>
      <c r="F824" s="12" t="s">
        <v>1688</v>
      </c>
      <c r="G824" s="12" t="s">
        <v>76</v>
      </c>
      <c r="H824" s="12" t="s">
        <v>87</v>
      </c>
      <c r="I824" s="12" t="s">
        <v>1689</v>
      </c>
      <c r="J824" s="12" t="s">
        <v>89</v>
      </c>
      <c r="K824" s="12" t="s">
        <v>327</v>
      </c>
      <c r="L824" s="12" t="s">
        <v>81</v>
      </c>
      <c r="M824" s="12">
        <v>24769285</v>
      </c>
      <c r="N824" s="12">
        <v>26100175</v>
      </c>
      <c r="O824" s="17">
        <v>10310154</v>
      </c>
      <c r="P824" s="17">
        <v>10527046</v>
      </c>
      <c r="Q824" s="17">
        <v>15573129</v>
      </c>
      <c r="R824" s="19">
        <v>7620851</v>
      </c>
      <c r="S824" s="19">
        <v>1000945</v>
      </c>
      <c r="T824" s="17">
        <f t="shared" si="73"/>
        <v>2.4024165885398028</v>
      </c>
      <c r="U824" s="17">
        <f t="shared" si="70"/>
        <v>0.40333239144948263</v>
      </c>
      <c r="V824" s="17">
        <f t="shared" si="74"/>
        <v>7.6136560949902341</v>
      </c>
      <c r="W824" s="17">
        <v>13149385</v>
      </c>
      <c r="X824" s="17">
        <f t="shared" si="71"/>
        <v>0.48935901063941611</v>
      </c>
      <c r="Y824" s="19">
        <f t="shared" si="72"/>
        <v>0.29198467060086764</v>
      </c>
    </row>
    <row r="825" spans="1:25" x14ac:dyDescent="0.2">
      <c r="A825" s="22">
        <v>38409</v>
      </c>
      <c r="B825" s="12" t="s">
        <v>566</v>
      </c>
      <c r="C825" s="12" t="s">
        <v>73</v>
      </c>
      <c r="D825" s="12">
        <v>900819239</v>
      </c>
      <c r="E825" s="12" t="s">
        <v>74</v>
      </c>
      <c r="F825" s="12" t="s">
        <v>1690</v>
      </c>
      <c r="G825" s="12" t="s">
        <v>102</v>
      </c>
      <c r="H825" s="12" t="s">
        <v>87</v>
      </c>
      <c r="I825" s="12" t="s">
        <v>1691</v>
      </c>
      <c r="J825" s="12" t="s">
        <v>85</v>
      </c>
      <c r="K825" s="12" t="s">
        <v>85</v>
      </c>
      <c r="L825" s="12" t="s">
        <v>81</v>
      </c>
      <c r="M825" s="12">
        <v>26261057</v>
      </c>
      <c r="N825" s="12">
        <v>28316696</v>
      </c>
      <c r="O825" s="17">
        <v>8527242</v>
      </c>
      <c r="P825" s="17">
        <v>8529799</v>
      </c>
      <c r="Q825" s="17">
        <v>19786897</v>
      </c>
      <c r="R825" s="19">
        <v>17498466</v>
      </c>
      <c r="S825" s="19">
        <v>240279</v>
      </c>
      <c r="T825" s="17">
        <f t="shared" si="73"/>
        <v>3.079665969372043</v>
      </c>
      <c r="U825" s="17">
        <f t="shared" si="70"/>
        <v>0.30122861085205704</v>
      </c>
      <c r="V825" s="17">
        <f t="shared" si="74"/>
        <v>72.825615222304066</v>
      </c>
      <c r="W825" s="17">
        <v>13149386</v>
      </c>
      <c r="X825" s="17">
        <f t="shared" si="71"/>
        <v>0.88434614078195284</v>
      </c>
      <c r="Y825" s="19">
        <f t="shared" si="72"/>
        <v>0.61795578128182749</v>
      </c>
    </row>
    <row r="826" spans="1:25" x14ac:dyDescent="0.2">
      <c r="A826" s="22">
        <v>38473</v>
      </c>
      <c r="B826" s="12" t="s">
        <v>566</v>
      </c>
      <c r="C826" s="12" t="s">
        <v>73</v>
      </c>
      <c r="D826" s="12">
        <v>900826563</v>
      </c>
      <c r="E826" s="12" t="s">
        <v>74</v>
      </c>
      <c r="F826" s="12" t="s">
        <v>1692</v>
      </c>
      <c r="G826" s="12" t="s">
        <v>102</v>
      </c>
      <c r="H826" s="12" t="s">
        <v>87</v>
      </c>
      <c r="I826" s="12" t="s">
        <v>1693</v>
      </c>
      <c r="J826" s="12" t="s">
        <v>148</v>
      </c>
      <c r="K826" s="12" t="s">
        <v>149</v>
      </c>
      <c r="L826" s="12" t="s">
        <v>81</v>
      </c>
      <c r="M826" s="12">
        <v>25251439</v>
      </c>
      <c r="N826" s="12">
        <v>25310864</v>
      </c>
      <c r="O826" s="17">
        <v>16469741</v>
      </c>
      <c r="P826" s="17">
        <v>16748285</v>
      </c>
      <c r="Q826" s="17">
        <v>8562579</v>
      </c>
      <c r="R826" s="19">
        <v>3656564</v>
      </c>
      <c r="S826" s="19"/>
      <c r="T826" s="17">
        <f t="shared" si="73"/>
        <v>1.5332019489559672</v>
      </c>
      <c r="U826" s="17">
        <f t="shared" si="70"/>
        <v>0.66170340925540905</v>
      </c>
      <c r="V826" s="17"/>
      <c r="W826" s="17">
        <v>13149387</v>
      </c>
      <c r="X826" s="17">
        <f t="shared" si="71"/>
        <v>0.42704003081314634</v>
      </c>
      <c r="Y826" s="19">
        <f t="shared" si="72"/>
        <v>0.14446618653555249</v>
      </c>
    </row>
    <row r="827" spans="1:25" x14ac:dyDescent="0.2">
      <c r="A827" s="22">
        <v>38645</v>
      </c>
      <c r="B827" s="12" t="s">
        <v>566</v>
      </c>
      <c r="C827" s="12" t="s">
        <v>73</v>
      </c>
      <c r="D827" s="12">
        <v>900851719</v>
      </c>
      <c r="E827" s="12" t="s">
        <v>74</v>
      </c>
      <c r="F827" s="12" t="s">
        <v>1694</v>
      </c>
      <c r="G827" s="12" t="s">
        <v>102</v>
      </c>
      <c r="H827" s="12" t="s">
        <v>87</v>
      </c>
      <c r="I827" s="12" t="s">
        <v>1695</v>
      </c>
      <c r="J827" s="12" t="s">
        <v>85</v>
      </c>
      <c r="K827" s="12" t="s">
        <v>85</v>
      </c>
      <c r="L827" s="12" t="s">
        <v>81</v>
      </c>
      <c r="M827" s="12">
        <v>24840176</v>
      </c>
      <c r="N827" s="12">
        <v>35161875</v>
      </c>
      <c r="O827" s="17">
        <v>27162221</v>
      </c>
      <c r="P827" s="17">
        <v>27162221</v>
      </c>
      <c r="Q827" s="17">
        <v>7999654</v>
      </c>
      <c r="R827" s="19">
        <v>289077</v>
      </c>
      <c r="S827" s="19">
        <v>2161402</v>
      </c>
      <c r="T827" s="17">
        <f t="shared" si="73"/>
        <v>0.91451196130095547</v>
      </c>
      <c r="U827" s="17">
        <f t="shared" si="70"/>
        <v>0.77249068771218832</v>
      </c>
      <c r="V827" s="17">
        <f t="shared" si="74"/>
        <v>0.13374513394546689</v>
      </c>
      <c r="W827" s="17">
        <v>13149388</v>
      </c>
      <c r="X827" s="17">
        <f t="shared" si="71"/>
        <v>3.6136187890126251E-2</v>
      </c>
      <c r="Y827" s="19">
        <f t="shared" si="72"/>
        <v>8.2213192555857725E-3</v>
      </c>
    </row>
    <row r="828" spans="1:25" x14ac:dyDescent="0.2">
      <c r="A828" s="22">
        <v>38651</v>
      </c>
      <c r="B828" s="12" t="s">
        <v>566</v>
      </c>
      <c r="C828" s="12" t="s">
        <v>73</v>
      </c>
      <c r="D828" s="12">
        <v>900854024</v>
      </c>
      <c r="E828" s="12" t="s">
        <v>74</v>
      </c>
      <c r="F828" s="12" t="s">
        <v>1696</v>
      </c>
      <c r="G828" s="12" t="s">
        <v>92</v>
      </c>
      <c r="H828" s="12" t="s">
        <v>87</v>
      </c>
      <c r="I828" s="12" t="s">
        <v>1697</v>
      </c>
      <c r="J828" s="12" t="s">
        <v>89</v>
      </c>
      <c r="K828" s="12" t="s">
        <v>116</v>
      </c>
      <c r="L828" s="12" t="s">
        <v>81</v>
      </c>
      <c r="M828" s="12">
        <v>2582519</v>
      </c>
      <c r="N828" s="12">
        <v>2587251</v>
      </c>
      <c r="O828" s="17">
        <v>431664</v>
      </c>
      <c r="P828" s="17">
        <v>431664</v>
      </c>
      <c r="Q828" s="17">
        <v>2155587</v>
      </c>
      <c r="R828" s="19">
        <v>1164751</v>
      </c>
      <c r="S828" s="19">
        <v>178060</v>
      </c>
      <c r="T828" s="17">
        <f t="shared" si="73"/>
        <v>5.9827064568738653</v>
      </c>
      <c r="U828" s="17">
        <f t="shared" si="70"/>
        <v>0.16684272225617075</v>
      </c>
      <c r="V828" s="17">
        <f t="shared" si="74"/>
        <v>6.5413399977535658</v>
      </c>
      <c r="W828" s="17">
        <v>13149389</v>
      </c>
      <c r="X828" s="17">
        <f t="shared" si="71"/>
        <v>0.54034051977489195</v>
      </c>
      <c r="Y828" s="19">
        <f t="shared" si="72"/>
        <v>0.45018863651033469</v>
      </c>
    </row>
    <row r="829" spans="1:25" x14ac:dyDescent="0.2">
      <c r="A829" s="22">
        <v>38665</v>
      </c>
      <c r="B829" s="12" t="s">
        <v>566</v>
      </c>
      <c r="C829" s="12" t="s">
        <v>73</v>
      </c>
      <c r="D829" s="12">
        <v>900855573</v>
      </c>
      <c r="E829" s="12" t="s">
        <v>74</v>
      </c>
      <c r="F829" s="12" t="s">
        <v>1698</v>
      </c>
      <c r="G829" s="12" t="s">
        <v>76</v>
      </c>
      <c r="H829" s="12" t="s">
        <v>87</v>
      </c>
      <c r="I829" s="12" t="s">
        <v>1699</v>
      </c>
      <c r="J829" s="12" t="s">
        <v>85</v>
      </c>
      <c r="K829" s="12" t="s">
        <v>85</v>
      </c>
      <c r="L829" s="12" t="s">
        <v>81</v>
      </c>
      <c r="M829" s="12">
        <v>7328682</v>
      </c>
      <c r="N829" s="12">
        <v>7733759</v>
      </c>
      <c r="O829" s="17">
        <v>3850242</v>
      </c>
      <c r="P829" s="17">
        <v>7579999</v>
      </c>
      <c r="Q829" s="17">
        <v>153760</v>
      </c>
      <c r="R829" s="19">
        <v>-1758971</v>
      </c>
      <c r="S829" s="19">
        <v>298770</v>
      </c>
      <c r="T829" s="17">
        <f t="shared" si="73"/>
        <v>1.9034341218032529</v>
      </c>
      <c r="U829" s="17">
        <f t="shared" si="70"/>
        <v>0.98011833572781359</v>
      </c>
      <c r="V829" s="17">
        <f t="shared" si="74"/>
        <v>-5.8873749037721321</v>
      </c>
      <c r="W829" s="17">
        <v>13149390</v>
      </c>
      <c r="X829" s="17">
        <f t="shared" si="71"/>
        <v>-11.439717741935484</v>
      </c>
      <c r="Y829" s="19">
        <f t="shared" si="72"/>
        <v>-0.22744062751373556</v>
      </c>
    </row>
    <row r="830" spans="1:25" x14ac:dyDescent="0.2">
      <c r="A830" s="22">
        <v>38745</v>
      </c>
      <c r="B830" s="12" t="s">
        <v>566</v>
      </c>
      <c r="C830" s="12" t="s">
        <v>73</v>
      </c>
      <c r="D830" s="12">
        <v>900863463</v>
      </c>
      <c r="E830" s="12" t="s">
        <v>74</v>
      </c>
      <c r="F830" s="12" t="s">
        <v>1700</v>
      </c>
      <c r="G830" s="12" t="s">
        <v>102</v>
      </c>
      <c r="H830" s="12" t="s">
        <v>87</v>
      </c>
      <c r="I830" s="12" t="s">
        <v>1701</v>
      </c>
      <c r="J830" s="12" t="s">
        <v>85</v>
      </c>
      <c r="K830" s="12" t="s">
        <v>85</v>
      </c>
      <c r="L830" s="12" t="s">
        <v>81</v>
      </c>
      <c r="M830" s="12">
        <v>4126458</v>
      </c>
      <c r="N830" s="12">
        <v>5812728</v>
      </c>
      <c r="O830" s="17">
        <v>3157718</v>
      </c>
      <c r="P830" s="17">
        <v>3157718</v>
      </c>
      <c r="Q830" s="17">
        <v>2655010</v>
      </c>
      <c r="R830" s="19">
        <v>916194</v>
      </c>
      <c r="S830" s="19">
        <v>197898</v>
      </c>
      <c r="T830" s="17">
        <f t="shared" si="73"/>
        <v>1.3067848363913435</v>
      </c>
      <c r="U830" s="17">
        <f t="shared" si="70"/>
        <v>0.54324200272230183</v>
      </c>
      <c r="V830" s="17">
        <f t="shared" si="74"/>
        <v>4.6296273838037774</v>
      </c>
      <c r="W830" s="17">
        <v>13149391</v>
      </c>
      <c r="X830" s="17">
        <f t="shared" si="71"/>
        <v>0.34508118613489214</v>
      </c>
      <c r="Y830" s="19">
        <f t="shared" si="72"/>
        <v>0.15761859147718593</v>
      </c>
    </row>
    <row r="831" spans="1:25" x14ac:dyDescent="0.2">
      <c r="A831" s="22">
        <v>38783</v>
      </c>
      <c r="B831" s="12" t="s">
        <v>566</v>
      </c>
      <c r="C831" s="12" t="s">
        <v>73</v>
      </c>
      <c r="D831" s="12">
        <v>900866505</v>
      </c>
      <c r="E831" s="12" t="s">
        <v>74</v>
      </c>
      <c r="F831" s="12" t="s">
        <v>1702</v>
      </c>
      <c r="G831" s="12" t="s">
        <v>76</v>
      </c>
      <c r="H831" s="12" t="s">
        <v>87</v>
      </c>
      <c r="I831" s="12" t="s">
        <v>1703</v>
      </c>
      <c r="J831" s="12" t="s">
        <v>85</v>
      </c>
      <c r="K831" s="12" t="s">
        <v>85</v>
      </c>
      <c r="L831" s="12" t="s">
        <v>81</v>
      </c>
      <c r="M831" s="12">
        <v>9002476</v>
      </c>
      <c r="N831" s="12">
        <v>9633990</v>
      </c>
      <c r="O831" s="17">
        <v>6233625</v>
      </c>
      <c r="P831" s="17">
        <v>6475212</v>
      </c>
      <c r="Q831" s="17">
        <v>3158778</v>
      </c>
      <c r="R831" s="19">
        <v>1736630</v>
      </c>
      <c r="S831" s="19">
        <v>1243885</v>
      </c>
      <c r="T831" s="17">
        <f t="shared" si="73"/>
        <v>1.4441799113677836</v>
      </c>
      <c r="U831" s="17">
        <f t="shared" si="70"/>
        <v>0.67212151974415579</v>
      </c>
      <c r="V831" s="17">
        <f t="shared" si="74"/>
        <v>1.3961338869750821</v>
      </c>
      <c r="W831" s="17">
        <v>13149392</v>
      </c>
      <c r="X831" s="17">
        <f t="shared" si="71"/>
        <v>0.54977906013021494</v>
      </c>
      <c r="Y831" s="19">
        <f t="shared" si="72"/>
        <v>0.18026072271198124</v>
      </c>
    </row>
    <row r="832" spans="1:25" x14ac:dyDescent="0.2">
      <c r="A832" s="22">
        <v>38849</v>
      </c>
      <c r="B832" s="12" t="s">
        <v>566</v>
      </c>
      <c r="C832" s="12" t="s">
        <v>73</v>
      </c>
      <c r="D832" s="12">
        <v>900872826</v>
      </c>
      <c r="E832" s="12" t="s">
        <v>74</v>
      </c>
      <c r="F832" s="12" t="s">
        <v>1704</v>
      </c>
      <c r="G832" s="12" t="s">
        <v>102</v>
      </c>
      <c r="H832" s="12" t="s">
        <v>87</v>
      </c>
      <c r="I832" s="12" t="s">
        <v>1705</v>
      </c>
      <c r="J832" s="12" t="s">
        <v>85</v>
      </c>
      <c r="K832" s="12" t="s">
        <v>85</v>
      </c>
      <c r="L832" s="12" t="s">
        <v>81</v>
      </c>
      <c r="M832" s="12">
        <v>55271878</v>
      </c>
      <c r="N832" s="12">
        <v>59721185</v>
      </c>
      <c r="O832" s="17">
        <v>15454546</v>
      </c>
      <c r="P832" s="17">
        <v>49520334</v>
      </c>
      <c r="Q832" s="17">
        <v>10200851</v>
      </c>
      <c r="R832" s="19">
        <v>4214932</v>
      </c>
      <c r="S832" s="19">
        <v>9021426</v>
      </c>
      <c r="T832" s="17">
        <f t="shared" si="73"/>
        <v>3.5764155090676879</v>
      </c>
      <c r="U832" s="17">
        <f t="shared" si="70"/>
        <v>0.82919208652674925</v>
      </c>
      <c r="V832" s="17">
        <f t="shared" si="74"/>
        <v>0.46721349817645236</v>
      </c>
      <c r="W832" s="17">
        <v>13149393</v>
      </c>
      <c r="X832" s="17">
        <f t="shared" si="71"/>
        <v>0.41319415409557497</v>
      </c>
      <c r="Y832" s="19">
        <f t="shared" si="72"/>
        <v>7.0576831320409997E-2</v>
      </c>
    </row>
    <row r="833" spans="1:25" x14ac:dyDescent="0.2">
      <c r="A833" s="22">
        <v>38885</v>
      </c>
      <c r="B833" s="12" t="s">
        <v>566</v>
      </c>
      <c r="C833" s="12" t="s">
        <v>73</v>
      </c>
      <c r="D833" s="12">
        <v>900878835</v>
      </c>
      <c r="E833" s="12" t="s">
        <v>74</v>
      </c>
      <c r="F833" s="12" t="s">
        <v>1706</v>
      </c>
      <c r="G833" s="12" t="s">
        <v>102</v>
      </c>
      <c r="H833" s="12" t="s">
        <v>87</v>
      </c>
      <c r="I833" s="12" t="s">
        <v>1707</v>
      </c>
      <c r="J833" s="12" t="s">
        <v>79</v>
      </c>
      <c r="K833" s="12" t="s">
        <v>137</v>
      </c>
      <c r="L833" s="12" t="s">
        <v>81</v>
      </c>
      <c r="M833" s="12">
        <v>10963655</v>
      </c>
      <c r="N833" s="12">
        <v>10963963</v>
      </c>
      <c r="O833" s="17">
        <v>1538094</v>
      </c>
      <c r="P833" s="17">
        <v>1561053</v>
      </c>
      <c r="Q833" s="17">
        <v>9402910</v>
      </c>
      <c r="R833" s="19">
        <v>2151405</v>
      </c>
      <c r="S833" s="19">
        <v>63047</v>
      </c>
      <c r="T833" s="17">
        <f t="shared" si="73"/>
        <v>7.1280786479890041</v>
      </c>
      <c r="U833" s="17">
        <f t="shared" ref="U833:U896" si="75">P833/N833</f>
        <v>0.14238036009424695</v>
      </c>
      <c r="V833" s="17">
        <f t="shared" si="74"/>
        <v>34.123828255111263</v>
      </c>
      <c r="W833" s="17">
        <v>13149394</v>
      </c>
      <c r="X833" s="17">
        <f t="shared" ref="X833:X896" si="76">R833/Q833</f>
        <v>0.22880204107026442</v>
      </c>
      <c r="Y833" s="19">
        <f t="shared" ref="Y833:Y896" si="77">R833/N833</f>
        <v>0.19622512407238149</v>
      </c>
    </row>
    <row r="834" spans="1:25" x14ac:dyDescent="0.2">
      <c r="A834" s="22">
        <v>38925</v>
      </c>
      <c r="B834" s="12" t="s">
        <v>566</v>
      </c>
      <c r="C834" s="12" t="s">
        <v>73</v>
      </c>
      <c r="D834" s="12">
        <v>900882554</v>
      </c>
      <c r="E834" s="12" t="s">
        <v>74</v>
      </c>
      <c r="F834" s="12" t="s">
        <v>1708</v>
      </c>
      <c r="G834" s="12" t="s">
        <v>76</v>
      </c>
      <c r="H834" s="12" t="s">
        <v>157</v>
      </c>
      <c r="I834" s="12" t="s">
        <v>1709</v>
      </c>
      <c r="J834" s="12" t="s">
        <v>85</v>
      </c>
      <c r="K834" s="12" t="s">
        <v>85</v>
      </c>
      <c r="L834" s="12" t="s">
        <v>81</v>
      </c>
      <c r="M834" s="12">
        <v>2816485</v>
      </c>
      <c r="N834" s="12">
        <v>2890680</v>
      </c>
      <c r="O834" s="17">
        <v>2433707</v>
      </c>
      <c r="P834" s="17">
        <v>2434651</v>
      </c>
      <c r="Q834" s="17">
        <v>456029</v>
      </c>
      <c r="R834" s="19">
        <v>441278</v>
      </c>
      <c r="S834" s="19"/>
      <c r="T834" s="17">
        <f t="shared" ref="T834:T897" si="78">M834/O834</f>
        <v>1.1572818749339999</v>
      </c>
      <c r="U834" s="17">
        <f t="shared" si="75"/>
        <v>0.84224161788921637</v>
      </c>
      <c r="V834" s="17"/>
      <c r="W834" s="17">
        <v>13149395</v>
      </c>
      <c r="X834" s="17">
        <f t="shared" si="76"/>
        <v>0.96765337292145892</v>
      </c>
      <c r="Y834" s="19">
        <f t="shared" si="77"/>
        <v>0.15265543055613212</v>
      </c>
    </row>
    <row r="835" spans="1:25" x14ac:dyDescent="0.2">
      <c r="A835" s="22">
        <v>38993</v>
      </c>
      <c r="B835" s="12" t="s">
        <v>566</v>
      </c>
      <c r="C835" s="12" t="s">
        <v>73</v>
      </c>
      <c r="D835" s="12">
        <v>900891998</v>
      </c>
      <c r="E835" s="12" t="s">
        <v>74</v>
      </c>
      <c r="F835" s="12" t="s">
        <v>1710</v>
      </c>
      <c r="G835" s="12" t="s">
        <v>102</v>
      </c>
      <c r="H835" s="12" t="s">
        <v>87</v>
      </c>
      <c r="I835" s="12" t="s">
        <v>1711</v>
      </c>
      <c r="J835" s="12" t="s">
        <v>851</v>
      </c>
      <c r="K835" s="12" t="s">
        <v>852</v>
      </c>
      <c r="L835" s="12" t="s">
        <v>81</v>
      </c>
      <c r="M835" s="12">
        <v>44341262</v>
      </c>
      <c r="N835" s="12">
        <v>47148884</v>
      </c>
      <c r="O835" s="17">
        <v>21620364</v>
      </c>
      <c r="P835" s="17">
        <v>33795973</v>
      </c>
      <c r="Q835" s="17">
        <v>13352911</v>
      </c>
      <c r="R835" s="19">
        <v>5729071</v>
      </c>
      <c r="S835" s="19">
        <v>58115</v>
      </c>
      <c r="T835" s="17">
        <f t="shared" si="78"/>
        <v>2.0509026582531171</v>
      </c>
      <c r="U835" s="17">
        <f t="shared" si="75"/>
        <v>0.71679263924889502</v>
      </c>
      <c r="V835" s="17">
        <f t="shared" si="74"/>
        <v>98.581622644756081</v>
      </c>
      <c r="W835" s="17">
        <v>13149396</v>
      </c>
      <c r="X835" s="17">
        <f t="shared" si="76"/>
        <v>0.42905033966001871</v>
      </c>
      <c r="Y835" s="19">
        <f t="shared" si="77"/>
        <v>0.12151021432447903</v>
      </c>
    </row>
    <row r="836" spans="1:25" x14ac:dyDescent="0.2">
      <c r="A836" s="22">
        <v>39073</v>
      </c>
      <c r="B836" s="12" t="s">
        <v>566</v>
      </c>
      <c r="C836" s="12" t="s">
        <v>73</v>
      </c>
      <c r="D836" s="12">
        <v>900901621</v>
      </c>
      <c r="E836" s="12" t="s">
        <v>74</v>
      </c>
      <c r="F836" s="12" t="s">
        <v>1712</v>
      </c>
      <c r="G836" s="12" t="s">
        <v>102</v>
      </c>
      <c r="H836" s="12" t="s">
        <v>87</v>
      </c>
      <c r="I836" s="12" t="s">
        <v>1713</v>
      </c>
      <c r="J836" s="12" t="s">
        <v>85</v>
      </c>
      <c r="K836" s="12" t="s">
        <v>85</v>
      </c>
      <c r="L836" s="12" t="s">
        <v>81</v>
      </c>
      <c r="M836" s="12">
        <v>7148881</v>
      </c>
      <c r="N836" s="12">
        <v>7154551</v>
      </c>
      <c r="O836" s="17">
        <v>1278247</v>
      </c>
      <c r="P836" s="17">
        <v>1286385</v>
      </c>
      <c r="Q836" s="17">
        <v>5868166</v>
      </c>
      <c r="R836" s="19">
        <v>1334878</v>
      </c>
      <c r="S836" s="19">
        <v>305550</v>
      </c>
      <c r="T836" s="17">
        <f t="shared" si="78"/>
        <v>5.592722689746191</v>
      </c>
      <c r="U836" s="17">
        <f t="shared" si="75"/>
        <v>0.17979954297621192</v>
      </c>
      <c r="V836" s="17">
        <f t="shared" si="74"/>
        <v>4.3687710685648833</v>
      </c>
      <c r="W836" s="17">
        <v>13149397</v>
      </c>
      <c r="X836" s="17">
        <f t="shared" si="76"/>
        <v>0.22747788661738608</v>
      </c>
      <c r="Y836" s="19">
        <f t="shared" si="77"/>
        <v>0.18657746656638552</v>
      </c>
    </row>
    <row r="837" spans="1:25" x14ac:dyDescent="0.2">
      <c r="A837" s="22">
        <v>39163</v>
      </c>
      <c r="B837" s="12" t="s">
        <v>566</v>
      </c>
      <c r="C837" s="12" t="s">
        <v>73</v>
      </c>
      <c r="D837" s="12">
        <v>900910454</v>
      </c>
      <c r="E837" s="12" t="s">
        <v>74</v>
      </c>
      <c r="F837" s="12" t="s">
        <v>1714</v>
      </c>
      <c r="G837" s="12" t="s">
        <v>102</v>
      </c>
      <c r="H837" s="12" t="s">
        <v>87</v>
      </c>
      <c r="I837" s="12" t="s">
        <v>1715</v>
      </c>
      <c r="J837" s="12" t="s">
        <v>89</v>
      </c>
      <c r="K837" s="12" t="s">
        <v>116</v>
      </c>
      <c r="L837" s="12" t="s">
        <v>81</v>
      </c>
      <c r="M837" s="12">
        <v>22144803</v>
      </c>
      <c r="N837" s="12">
        <v>24430896</v>
      </c>
      <c r="O837" s="17">
        <v>17438152</v>
      </c>
      <c r="P837" s="17">
        <v>17548485</v>
      </c>
      <c r="Q837" s="17">
        <v>6882411</v>
      </c>
      <c r="R837" s="19">
        <v>1063313</v>
      </c>
      <c r="S837" s="19">
        <v>240924</v>
      </c>
      <c r="T837" s="17">
        <f t="shared" si="78"/>
        <v>1.2699053775881757</v>
      </c>
      <c r="U837" s="17">
        <f t="shared" si="75"/>
        <v>0.71829068405841523</v>
      </c>
      <c r="V837" s="17">
        <f t="shared" si="74"/>
        <v>4.4134789394165796</v>
      </c>
      <c r="W837" s="17">
        <v>13149398</v>
      </c>
      <c r="X837" s="17">
        <f t="shared" si="76"/>
        <v>0.15449716676321715</v>
      </c>
      <c r="Y837" s="19">
        <f t="shared" si="77"/>
        <v>4.352329116377885E-2</v>
      </c>
    </row>
    <row r="838" spans="1:25" x14ac:dyDescent="0.2">
      <c r="A838" s="25">
        <v>39223</v>
      </c>
      <c r="B838" s="12" t="s">
        <v>566</v>
      </c>
      <c r="C838" s="12" t="s">
        <v>73</v>
      </c>
      <c r="D838" s="12">
        <v>900918210</v>
      </c>
      <c r="E838" s="12" t="s">
        <v>74</v>
      </c>
      <c r="F838" s="12" t="s">
        <v>1716</v>
      </c>
      <c r="G838" s="12" t="s">
        <v>102</v>
      </c>
      <c r="H838" s="12" t="s">
        <v>87</v>
      </c>
      <c r="I838" s="12" t="s">
        <v>1717</v>
      </c>
      <c r="J838" s="12" t="s">
        <v>85</v>
      </c>
      <c r="K838" s="12" t="s">
        <v>85</v>
      </c>
      <c r="L838" s="12" t="s">
        <v>81</v>
      </c>
      <c r="M838" s="12">
        <v>120490871</v>
      </c>
      <c r="N838" s="12">
        <v>126149309</v>
      </c>
      <c r="O838" s="17">
        <v>97316976</v>
      </c>
      <c r="P838" s="17">
        <v>97346907</v>
      </c>
      <c r="Q838" s="17">
        <v>28802402</v>
      </c>
      <c r="R838" s="19">
        <v>6609036</v>
      </c>
      <c r="S838" s="19">
        <v>9516696</v>
      </c>
      <c r="T838" s="17">
        <f t="shared" si="78"/>
        <v>1.2381279808776631</v>
      </c>
      <c r="U838" s="17">
        <f t="shared" si="75"/>
        <v>0.77168006524712707</v>
      </c>
      <c r="V838" s="17">
        <f t="shared" si="74"/>
        <v>0.6944674916588699</v>
      </c>
      <c r="W838" s="17">
        <v>13149399</v>
      </c>
      <c r="X838" s="17">
        <f t="shared" si="76"/>
        <v>0.22946127895860907</v>
      </c>
      <c r="Y838" s="19">
        <f t="shared" si="77"/>
        <v>5.2390584240140391E-2</v>
      </c>
    </row>
    <row r="839" spans="1:25" x14ac:dyDescent="0.2">
      <c r="A839" s="22">
        <v>39257</v>
      </c>
      <c r="B839" s="12" t="s">
        <v>566</v>
      </c>
      <c r="C839" s="12" t="s">
        <v>73</v>
      </c>
      <c r="D839" s="12">
        <v>900922465</v>
      </c>
      <c r="E839" s="12" t="s">
        <v>74</v>
      </c>
      <c r="F839" s="12" t="s">
        <v>1718</v>
      </c>
      <c r="G839" s="12" t="s">
        <v>102</v>
      </c>
      <c r="H839" s="12" t="s">
        <v>87</v>
      </c>
      <c r="I839" s="12" t="s">
        <v>1719</v>
      </c>
      <c r="J839" s="12" t="s">
        <v>85</v>
      </c>
      <c r="K839" s="12" t="s">
        <v>85</v>
      </c>
      <c r="L839" s="12" t="s">
        <v>81</v>
      </c>
      <c r="M839" s="12">
        <v>12296265</v>
      </c>
      <c r="N839" s="12">
        <v>12869301</v>
      </c>
      <c r="O839" s="17">
        <v>3161815</v>
      </c>
      <c r="P839" s="17">
        <v>11653302</v>
      </c>
      <c r="Q839" s="17">
        <v>1215999</v>
      </c>
      <c r="R839" s="19">
        <v>1373681</v>
      </c>
      <c r="S839" s="19">
        <v>374282</v>
      </c>
      <c r="T839" s="17">
        <f t="shared" si="78"/>
        <v>3.8889893937501085</v>
      </c>
      <c r="U839" s="17">
        <f t="shared" si="75"/>
        <v>0.90551165133211198</v>
      </c>
      <c r="V839" s="17">
        <f t="shared" si="74"/>
        <v>3.6701764979347122</v>
      </c>
      <c r="W839" s="17">
        <v>13149400</v>
      </c>
      <c r="X839" s="17">
        <f t="shared" si="76"/>
        <v>1.1296728040072401</v>
      </c>
      <c r="Y839" s="19">
        <f t="shared" si="77"/>
        <v>0.10674091778566684</v>
      </c>
    </row>
    <row r="840" spans="1:25" x14ac:dyDescent="0.2">
      <c r="A840" s="22">
        <v>39265</v>
      </c>
      <c r="B840" s="12" t="s">
        <v>566</v>
      </c>
      <c r="C840" s="12" t="s">
        <v>73</v>
      </c>
      <c r="D840" s="12">
        <v>900923685</v>
      </c>
      <c r="E840" s="12" t="s">
        <v>74</v>
      </c>
      <c r="F840" s="12" t="s">
        <v>1720</v>
      </c>
      <c r="G840" s="12" t="s">
        <v>102</v>
      </c>
      <c r="H840" s="12" t="s">
        <v>87</v>
      </c>
      <c r="I840" s="12" t="s">
        <v>1721</v>
      </c>
      <c r="J840" s="12" t="s">
        <v>85</v>
      </c>
      <c r="K840" s="12" t="s">
        <v>85</v>
      </c>
      <c r="L840" s="12" t="s">
        <v>81</v>
      </c>
      <c r="M840" s="12">
        <v>5815014</v>
      </c>
      <c r="N840" s="12">
        <v>10387168</v>
      </c>
      <c r="O840" s="17">
        <v>6164439</v>
      </c>
      <c r="P840" s="17">
        <v>6233245</v>
      </c>
      <c r="Q840" s="17">
        <v>4153923</v>
      </c>
      <c r="R840" s="19">
        <v>-971912</v>
      </c>
      <c r="S840" s="19"/>
      <c r="T840" s="17">
        <f t="shared" si="78"/>
        <v>0.94331600977801877</v>
      </c>
      <c r="U840" s="17">
        <f t="shared" si="75"/>
        <v>0.60009090061891746</v>
      </c>
      <c r="V840" s="17"/>
      <c r="W840" s="17">
        <v>13149401</v>
      </c>
      <c r="X840" s="17">
        <f t="shared" si="76"/>
        <v>-0.23397448628681849</v>
      </c>
      <c r="Y840" s="19">
        <f t="shared" si="77"/>
        <v>-9.3568526089113035E-2</v>
      </c>
    </row>
    <row r="841" spans="1:25" x14ac:dyDescent="0.2">
      <c r="A841" s="25">
        <v>39317</v>
      </c>
      <c r="B841" s="12" t="s">
        <v>566</v>
      </c>
      <c r="C841" s="12" t="s">
        <v>73</v>
      </c>
      <c r="D841" s="12">
        <v>900927871</v>
      </c>
      <c r="E841" s="12" t="s">
        <v>74</v>
      </c>
      <c r="F841" s="12" t="s">
        <v>1722</v>
      </c>
      <c r="G841" s="12" t="s">
        <v>102</v>
      </c>
      <c r="H841" s="12" t="s">
        <v>87</v>
      </c>
      <c r="I841" s="12" t="s">
        <v>1723</v>
      </c>
      <c r="J841" s="12" t="s">
        <v>362</v>
      </c>
      <c r="K841" s="12" t="s">
        <v>1073</v>
      </c>
      <c r="L841" s="12" t="s">
        <v>81</v>
      </c>
      <c r="M841" s="12">
        <v>30688135</v>
      </c>
      <c r="N841" s="12">
        <v>40895262</v>
      </c>
      <c r="O841" s="17">
        <v>15020903</v>
      </c>
      <c r="P841" s="17">
        <v>24417127</v>
      </c>
      <c r="Q841" s="17">
        <v>16478135</v>
      </c>
      <c r="R841" s="19">
        <v>5779108</v>
      </c>
      <c r="S841" s="19">
        <v>1600488</v>
      </c>
      <c r="T841" s="17">
        <f t="shared" si="78"/>
        <v>2.0430286381584382</v>
      </c>
      <c r="U841" s="17">
        <f t="shared" si="75"/>
        <v>0.59706493627550306</v>
      </c>
      <c r="V841" s="17">
        <f t="shared" si="74"/>
        <v>3.6108411934360021</v>
      </c>
      <c r="W841" s="17">
        <v>13149402</v>
      </c>
      <c r="X841" s="17">
        <f t="shared" si="76"/>
        <v>0.35071371851244088</v>
      </c>
      <c r="Y841" s="19">
        <f t="shared" si="77"/>
        <v>0.14131485451786566</v>
      </c>
    </row>
    <row r="842" spans="1:25" x14ac:dyDescent="0.2">
      <c r="A842" s="22">
        <v>39325</v>
      </c>
      <c r="B842" s="12" t="s">
        <v>566</v>
      </c>
      <c r="C842" s="12" t="s">
        <v>73</v>
      </c>
      <c r="D842" s="12">
        <v>900928616</v>
      </c>
      <c r="E842" s="12" t="s">
        <v>74</v>
      </c>
      <c r="F842" s="12" t="s">
        <v>1724</v>
      </c>
      <c r="G842" s="12" t="s">
        <v>102</v>
      </c>
      <c r="H842" s="12" t="s">
        <v>87</v>
      </c>
      <c r="I842" s="12" t="s">
        <v>1725</v>
      </c>
      <c r="J842" s="12" t="s">
        <v>89</v>
      </c>
      <c r="K842" s="12" t="s">
        <v>116</v>
      </c>
      <c r="L842" s="12" t="s">
        <v>81</v>
      </c>
      <c r="M842" s="12">
        <v>50161131</v>
      </c>
      <c r="N842" s="12">
        <v>56815702</v>
      </c>
      <c r="O842" s="17">
        <v>37186926</v>
      </c>
      <c r="P842" s="17">
        <v>45425735</v>
      </c>
      <c r="Q842" s="17">
        <v>11389967</v>
      </c>
      <c r="R842" s="19">
        <v>3960025</v>
      </c>
      <c r="S842" s="19"/>
      <c r="T842" s="17">
        <f t="shared" si="78"/>
        <v>1.3488915701179496</v>
      </c>
      <c r="U842" s="17">
        <f t="shared" si="75"/>
        <v>0.79952783123228854</v>
      </c>
      <c r="V842" s="17"/>
      <c r="W842" s="17">
        <v>13149403</v>
      </c>
      <c r="X842" s="17">
        <f t="shared" si="76"/>
        <v>0.34767659994098316</v>
      </c>
      <c r="Y842" s="19">
        <f t="shared" si="77"/>
        <v>6.9699482019952866E-2</v>
      </c>
    </row>
    <row r="843" spans="1:25" x14ac:dyDescent="0.2">
      <c r="A843" s="25">
        <v>39331</v>
      </c>
      <c r="B843" s="12" t="s">
        <v>566</v>
      </c>
      <c r="C843" s="12" t="s">
        <v>73</v>
      </c>
      <c r="D843" s="12">
        <v>900929311</v>
      </c>
      <c r="E843" s="12" t="s">
        <v>74</v>
      </c>
      <c r="F843" s="12" t="s">
        <v>1726</v>
      </c>
      <c r="G843" s="12" t="s">
        <v>76</v>
      </c>
      <c r="H843" s="12" t="s">
        <v>87</v>
      </c>
      <c r="I843" s="12" t="s">
        <v>1727</v>
      </c>
      <c r="J843" s="12" t="s">
        <v>79</v>
      </c>
      <c r="K843" s="12" t="s">
        <v>137</v>
      </c>
      <c r="L843" s="12" t="s">
        <v>81</v>
      </c>
      <c r="M843" s="12">
        <v>4377264</v>
      </c>
      <c r="N843" s="12">
        <v>5987037</v>
      </c>
      <c r="O843" s="17">
        <v>3133815</v>
      </c>
      <c r="P843" s="17">
        <v>3133815</v>
      </c>
      <c r="Q843" s="17">
        <v>2853222</v>
      </c>
      <c r="R843" s="19">
        <v>614518</v>
      </c>
      <c r="S843" s="19">
        <v>4921</v>
      </c>
      <c r="T843" s="17">
        <f t="shared" si="78"/>
        <v>1.3967844304785062</v>
      </c>
      <c r="U843" s="17">
        <f t="shared" si="75"/>
        <v>0.52343337781276444</v>
      </c>
      <c r="V843" s="17">
        <f t="shared" si="74"/>
        <v>124.87665108717741</v>
      </c>
      <c r="W843" s="17">
        <v>13149404</v>
      </c>
      <c r="X843" s="17">
        <f t="shared" si="76"/>
        <v>0.215376861667266</v>
      </c>
      <c r="Y843" s="19">
        <f t="shared" si="77"/>
        <v>0.10264142346205644</v>
      </c>
    </row>
    <row r="844" spans="1:25" x14ac:dyDescent="0.2">
      <c r="A844" s="22">
        <v>39359</v>
      </c>
      <c r="B844" s="12" t="s">
        <v>566</v>
      </c>
      <c r="C844" s="12" t="s">
        <v>73</v>
      </c>
      <c r="D844" s="12">
        <v>900931441</v>
      </c>
      <c r="E844" s="12" t="s">
        <v>74</v>
      </c>
      <c r="F844" s="12" t="s">
        <v>1728</v>
      </c>
      <c r="G844" s="12" t="s">
        <v>102</v>
      </c>
      <c r="H844" s="12" t="s">
        <v>87</v>
      </c>
      <c r="I844" s="12" t="s">
        <v>1729</v>
      </c>
      <c r="J844" s="12" t="s">
        <v>471</v>
      </c>
      <c r="K844" s="12" t="s">
        <v>472</v>
      </c>
      <c r="L844" s="12" t="s">
        <v>81</v>
      </c>
      <c r="M844" s="12">
        <v>3357064</v>
      </c>
      <c r="N844" s="12">
        <v>3639443</v>
      </c>
      <c r="O844" s="17">
        <v>1693388</v>
      </c>
      <c r="P844" s="17">
        <v>1898461</v>
      </c>
      <c r="Q844" s="17">
        <v>1740982</v>
      </c>
      <c r="R844" s="19">
        <v>544006</v>
      </c>
      <c r="S844" s="19">
        <v>65921</v>
      </c>
      <c r="T844" s="17">
        <f t="shared" si="78"/>
        <v>1.9824541097492128</v>
      </c>
      <c r="U844" s="17">
        <f t="shared" si="75"/>
        <v>0.52163504140606132</v>
      </c>
      <c r="V844" s="17">
        <f t="shared" si="74"/>
        <v>8.2523930158826477</v>
      </c>
      <c r="W844" s="17">
        <v>13149405</v>
      </c>
      <c r="X844" s="17">
        <f t="shared" si="76"/>
        <v>0.31247077798621697</v>
      </c>
      <c r="Y844" s="19">
        <f t="shared" si="77"/>
        <v>0.1494750707731925</v>
      </c>
    </row>
    <row r="845" spans="1:25" x14ac:dyDescent="0.2">
      <c r="A845" s="25">
        <v>39371</v>
      </c>
      <c r="B845" s="12" t="s">
        <v>566</v>
      </c>
      <c r="C845" s="12" t="s">
        <v>73</v>
      </c>
      <c r="D845" s="12">
        <v>900932331</v>
      </c>
      <c r="E845" s="12" t="s">
        <v>74</v>
      </c>
      <c r="F845" s="12" t="s">
        <v>1730</v>
      </c>
      <c r="G845" s="12" t="s">
        <v>102</v>
      </c>
      <c r="H845" s="12" t="s">
        <v>87</v>
      </c>
      <c r="I845" s="12" t="s">
        <v>1731</v>
      </c>
      <c r="J845" s="12" t="s">
        <v>547</v>
      </c>
      <c r="K845" s="12" t="s">
        <v>548</v>
      </c>
      <c r="L845" s="12" t="s">
        <v>81</v>
      </c>
      <c r="M845" s="12">
        <v>9978256</v>
      </c>
      <c r="N845" s="12">
        <v>13075597</v>
      </c>
      <c r="O845" s="17">
        <v>7761934</v>
      </c>
      <c r="P845" s="17">
        <v>9433569</v>
      </c>
      <c r="Q845" s="17">
        <v>3642028</v>
      </c>
      <c r="R845" s="19">
        <v>4894189</v>
      </c>
      <c r="S845" s="19">
        <v>4006523</v>
      </c>
      <c r="T845" s="17">
        <f t="shared" si="78"/>
        <v>1.2855373415955353</v>
      </c>
      <c r="U845" s="17">
        <f t="shared" si="75"/>
        <v>0.72146373125448882</v>
      </c>
      <c r="V845" s="17">
        <f t="shared" si="74"/>
        <v>1.22155519885946</v>
      </c>
      <c r="W845" s="17">
        <v>13149406</v>
      </c>
      <c r="X845" s="17">
        <f t="shared" si="76"/>
        <v>1.3438087241503909</v>
      </c>
      <c r="Y845" s="19">
        <f t="shared" si="77"/>
        <v>0.37429946793251584</v>
      </c>
    </row>
    <row r="846" spans="1:25" x14ac:dyDescent="0.2">
      <c r="A846" s="22">
        <v>39383</v>
      </c>
      <c r="B846" s="12" t="s">
        <v>566</v>
      </c>
      <c r="C846" s="12" t="s">
        <v>73</v>
      </c>
      <c r="D846" s="12">
        <v>900933725</v>
      </c>
      <c r="E846" s="12" t="s">
        <v>74</v>
      </c>
      <c r="F846" s="12" t="s">
        <v>1732</v>
      </c>
      <c r="G846" s="12" t="s">
        <v>102</v>
      </c>
      <c r="H846" s="12" t="s">
        <v>87</v>
      </c>
      <c r="I846" s="12" t="s">
        <v>1733</v>
      </c>
      <c r="J846" s="12" t="s">
        <v>632</v>
      </c>
      <c r="K846" s="12" t="s">
        <v>1734</v>
      </c>
      <c r="L846" s="12" t="s">
        <v>81</v>
      </c>
      <c r="M846" s="12">
        <v>1658896</v>
      </c>
      <c r="N846" s="12">
        <v>2468413</v>
      </c>
      <c r="O846" s="17">
        <v>2346809</v>
      </c>
      <c r="P846" s="17">
        <v>2347583</v>
      </c>
      <c r="Q846" s="17">
        <v>120830</v>
      </c>
      <c r="R846" s="19">
        <v>-274009</v>
      </c>
      <c r="S846" s="19"/>
      <c r="T846" s="17">
        <f t="shared" si="78"/>
        <v>0.70687303483155217</v>
      </c>
      <c r="U846" s="17">
        <f t="shared" si="75"/>
        <v>0.95104952048137814</v>
      </c>
      <c r="V846" s="17"/>
      <c r="W846" s="17">
        <v>13149407</v>
      </c>
      <c r="X846" s="17">
        <f t="shared" si="76"/>
        <v>-2.2677232475378633</v>
      </c>
      <c r="Y846" s="19">
        <f t="shared" si="77"/>
        <v>-0.11100614038250488</v>
      </c>
    </row>
    <row r="847" spans="1:25" x14ac:dyDescent="0.2">
      <c r="A847" s="22">
        <v>39385</v>
      </c>
      <c r="B847" s="12" t="s">
        <v>566</v>
      </c>
      <c r="C847" s="12" t="s">
        <v>73</v>
      </c>
      <c r="D847" s="12">
        <v>900933881</v>
      </c>
      <c r="E847" s="12" t="s">
        <v>74</v>
      </c>
      <c r="F847" s="12" t="s">
        <v>1735</v>
      </c>
      <c r="G847" s="12" t="s">
        <v>76</v>
      </c>
      <c r="H847" s="12" t="s">
        <v>87</v>
      </c>
      <c r="I847" s="12" t="s">
        <v>1736</v>
      </c>
      <c r="J847" s="12" t="s">
        <v>89</v>
      </c>
      <c r="K847" s="12" t="s">
        <v>542</v>
      </c>
      <c r="L847" s="12" t="s">
        <v>81</v>
      </c>
      <c r="M847" s="12">
        <v>41100045</v>
      </c>
      <c r="N847" s="12">
        <v>41398491</v>
      </c>
      <c r="O847" s="17">
        <v>26518089</v>
      </c>
      <c r="P847" s="17">
        <v>35349793</v>
      </c>
      <c r="Q847" s="17">
        <v>6048698</v>
      </c>
      <c r="R847" s="19">
        <v>276362</v>
      </c>
      <c r="S847" s="19">
        <v>749996</v>
      </c>
      <c r="T847" s="17">
        <f t="shared" si="78"/>
        <v>1.5498871355322776</v>
      </c>
      <c r="U847" s="17">
        <f t="shared" si="75"/>
        <v>0.85389085800252962</v>
      </c>
      <c r="V847" s="17">
        <f t="shared" si="74"/>
        <v>0.36848463191803688</v>
      </c>
      <c r="W847" s="17">
        <v>13149408</v>
      </c>
      <c r="X847" s="17">
        <f t="shared" si="76"/>
        <v>4.5689502104419827E-2</v>
      </c>
      <c r="Y847" s="19">
        <f t="shared" si="77"/>
        <v>6.675653950768399E-3</v>
      </c>
    </row>
    <row r="848" spans="1:25" x14ac:dyDescent="0.2">
      <c r="A848" s="25">
        <v>39667</v>
      </c>
      <c r="B848" s="12" t="s">
        <v>566</v>
      </c>
      <c r="C848" s="12" t="s">
        <v>73</v>
      </c>
      <c r="D848" s="12">
        <v>900967588</v>
      </c>
      <c r="E848" s="12" t="s">
        <v>74</v>
      </c>
      <c r="F848" s="12" t="s">
        <v>1737</v>
      </c>
      <c r="G848" s="12" t="s">
        <v>76</v>
      </c>
      <c r="H848" s="12" t="s">
        <v>87</v>
      </c>
      <c r="I848" s="12" t="s">
        <v>1738</v>
      </c>
      <c r="J848" s="12" t="s">
        <v>85</v>
      </c>
      <c r="K848" s="12" t="s">
        <v>85</v>
      </c>
      <c r="L848" s="12" t="s">
        <v>81</v>
      </c>
      <c r="M848" s="12">
        <v>5973939</v>
      </c>
      <c r="N848" s="12">
        <v>6308188</v>
      </c>
      <c r="O848" s="17">
        <v>3149652</v>
      </c>
      <c r="P848" s="17">
        <v>3149652</v>
      </c>
      <c r="Q848" s="17">
        <v>3158536</v>
      </c>
      <c r="R848" s="19">
        <v>-115235</v>
      </c>
      <c r="S848" s="19"/>
      <c r="T848" s="17">
        <f t="shared" si="78"/>
        <v>1.8966981114104033</v>
      </c>
      <c r="U848" s="17">
        <f t="shared" si="75"/>
        <v>0.49929583582480419</v>
      </c>
      <c r="V848" s="17"/>
      <c r="W848" s="17">
        <v>13149409</v>
      </c>
      <c r="X848" s="17">
        <f t="shared" si="76"/>
        <v>-3.6483674715121185E-2</v>
      </c>
      <c r="Y848" s="19">
        <f t="shared" si="77"/>
        <v>-1.8267527854274476E-2</v>
      </c>
    </row>
    <row r="849" spans="1:25" x14ac:dyDescent="0.2">
      <c r="A849" s="22">
        <v>39769</v>
      </c>
      <c r="B849" s="12" t="s">
        <v>566</v>
      </c>
      <c r="C849" s="12" t="s">
        <v>73</v>
      </c>
      <c r="D849" s="12">
        <v>900979320</v>
      </c>
      <c r="E849" s="12" t="s">
        <v>74</v>
      </c>
      <c r="F849" s="12" t="s">
        <v>1739</v>
      </c>
      <c r="G849" s="12" t="s">
        <v>102</v>
      </c>
      <c r="H849" s="12" t="s">
        <v>87</v>
      </c>
      <c r="I849" s="12" t="s">
        <v>1740</v>
      </c>
      <c r="J849" s="12" t="s">
        <v>79</v>
      </c>
      <c r="K849" s="12" t="s">
        <v>1586</v>
      </c>
      <c r="L849" s="12" t="s">
        <v>81</v>
      </c>
      <c r="M849" s="12">
        <v>77043984</v>
      </c>
      <c r="N849" s="12">
        <v>77351101</v>
      </c>
      <c r="O849" s="17">
        <v>51851294</v>
      </c>
      <c r="P849" s="17">
        <v>67249955</v>
      </c>
      <c r="Q849" s="17">
        <v>10101146</v>
      </c>
      <c r="R849" s="19">
        <v>4568181</v>
      </c>
      <c r="S849" s="19"/>
      <c r="T849" s="17">
        <f t="shared" si="78"/>
        <v>1.485864248633795</v>
      </c>
      <c r="U849" s="17">
        <f t="shared" si="75"/>
        <v>0.86941173597516086</v>
      </c>
      <c r="V849" s="17"/>
      <c r="W849" s="17">
        <v>13149410</v>
      </c>
      <c r="X849" s="17">
        <f t="shared" si="76"/>
        <v>0.4522438345114505</v>
      </c>
      <c r="Y849" s="19">
        <f t="shared" si="77"/>
        <v>5.9057737264786962E-2</v>
      </c>
    </row>
    <row r="850" spans="1:25" x14ac:dyDescent="0.2">
      <c r="A850" s="22">
        <v>39857</v>
      </c>
      <c r="B850" s="12" t="s">
        <v>566</v>
      </c>
      <c r="C850" s="12" t="s">
        <v>73</v>
      </c>
      <c r="D850" s="12">
        <v>900988724</v>
      </c>
      <c r="E850" s="12" t="s">
        <v>74</v>
      </c>
      <c r="F850" s="12" t="s">
        <v>1741</v>
      </c>
      <c r="G850" s="12" t="s">
        <v>102</v>
      </c>
      <c r="H850" s="12" t="s">
        <v>87</v>
      </c>
      <c r="I850" s="12" t="s">
        <v>1742</v>
      </c>
      <c r="J850" s="12" t="s">
        <v>79</v>
      </c>
      <c r="K850" s="12" t="s">
        <v>137</v>
      </c>
      <c r="L850" s="12" t="s">
        <v>81</v>
      </c>
      <c r="M850" s="12">
        <v>6166539</v>
      </c>
      <c r="N850" s="12">
        <v>6352383</v>
      </c>
      <c r="O850" s="17">
        <v>741151</v>
      </c>
      <c r="P850" s="17">
        <v>7035042</v>
      </c>
      <c r="Q850" s="17">
        <v>-682659</v>
      </c>
      <c r="R850" s="19">
        <v>258161</v>
      </c>
      <c r="S850" s="19">
        <v>1004440</v>
      </c>
      <c r="T850" s="17">
        <f t="shared" si="78"/>
        <v>8.3202194964319016</v>
      </c>
      <c r="U850" s="17">
        <f t="shared" si="75"/>
        <v>1.1074650253298643</v>
      </c>
      <c r="V850" s="17">
        <f t="shared" si="74"/>
        <v>0.25701983194615907</v>
      </c>
      <c r="W850" s="17">
        <v>13149411</v>
      </c>
      <c r="X850" s="17">
        <f t="shared" si="76"/>
        <v>-0.37816977436758326</v>
      </c>
      <c r="Y850" s="19">
        <f t="shared" si="77"/>
        <v>4.0640024381401435E-2</v>
      </c>
    </row>
    <row r="851" spans="1:25" x14ac:dyDescent="0.2">
      <c r="A851" s="22">
        <v>39879</v>
      </c>
      <c r="B851" s="12" t="s">
        <v>566</v>
      </c>
      <c r="C851" s="12" t="s">
        <v>73</v>
      </c>
      <c r="D851" s="12">
        <v>900992153</v>
      </c>
      <c r="E851" s="12" t="s">
        <v>74</v>
      </c>
      <c r="F851" s="12" t="s">
        <v>1743</v>
      </c>
      <c r="G851" s="12" t="s">
        <v>92</v>
      </c>
      <c r="H851" s="12" t="s">
        <v>103</v>
      </c>
      <c r="I851" s="12" t="s">
        <v>1744</v>
      </c>
      <c r="J851" s="12" t="s">
        <v>632</v>
      </c>
      <c r="K851" s="12" t="s">
        <v>1734</v>
      </c>
      <c r="L851" s="12" t="s">
        <v>81</v>
      </c>
      <c r="M851" s="12">
        <v>5554898</v>
      </c>
      <c r="N851" s="12">
        <v>8489561</v>
      </c>
      <c r="O851" s="17">
        <v>3892999</v>
      </c>
      <c r="P851" s="17">
        <v>8730997</v>
      </c>
      <c r="Q851" s="17">
        <v>-241436</v>
      </c>
      <c r="R851" s="19">
        <v>34004</v>
      </c>
      <c r="S851" s="19"/>
      <c r="T851" s="17">
        <f t="shared" si="78"/>
        <v>1.4268942786782119</v>
      </c>
      <c r="U851" s="17">
        <f t="shared" si="75"/>
        <v>1.0284391619307525</v>
      </c>
      <c r="V851" s="17"/>
      <c r="W851" s="17">
        <v>13149412</v>
      </c>
      <c r="X851" s="17">
        <f t="shared" si="76"/>
        <v>-0.14084063685614406</v>
      </c>
      <c r="Y851" s="19">
        <f t="shared" si="77"/>
        <v>4.0053896779821711E-3</v>
      </c>
    </row>
    <row r="852" spans="1:25" x14ac:dyDescent="0.2">
      <c r="A852" s="22">
        <v>40005</v>
      </c>
      <c r="B852" s="12" t="s">
        <v>566</v>
      </c>
      <c r="C852" s="12" t="s">
        <v>73</v>
      </c>
      <c r="D852" s="12">
        <v>901009799</v>
      </c>
      <c r="E852" s="12" t="s">
        <v>74</v>
      </c>
      <c r="F852" s="12" t="s">
        <v>1745</v>
      </c>
      <c r="G852" s="12" t="s">
        <v>76</v>
      </c>
      <c r="H852" s="12" t="s">
        <v>87</v>
      </c>
      <c r="I852" s="12" t="s">
        <v>1746</v>
      </c>
      <c r="J852" s="12" t="s">
        <v>85</v>
      </c>
      <c r="K852" s="12" t="s">
        <v>85</v>
      </c>
      <c r="L852" s="12" t="s">
        <v>81</v>
      </c>
      <c r="M852" s="12">
        <v>21962783</v>
      </c>
      <c r="N852" s="12">
        <v>22666283</v>
      </c>
      <c r="O852" s="17">
        <v>15307376</v>
      </c>
      <c r="P852" s="17">
        <v>15355331</v>
      </c>
      <c r="Q852" s="17">
        <v>7310952</v>
      </c>
      <c r="R852" s="19">
        <v>132341</v>
      </c>
      <c r="S852" s="19"/>
      <c r="T852" s="17">
        <f t="shared" si="78"/>
        <v>1.434784315744253</v>
      </c>
      <c r="U852" s="17">
        <f t="shared" si="75"/>
        <v>0.67745254040991199</v>
      </c>
      <c r="V852" s="17"/>
      <c r="W852" s="17">
        <v>13149413</v>
      </c>
      <c r="X852" s="17">
        <f t="shared" si="76"/>
        <v>1.8101746530410814E-2</v>
      </c>
      <c r="Y852" s="19">
        <f t="shared" si="77"/>
        <v>5.8386723575276989E-3</v>
      </c>
    </row>
    <row r="853" spans="1:25" x14ac:dyDescent="0.2">
      <c r="A853" s="25">
        <v>40271</v>
      </c>
      <c r="B853" s="12" t="s">
        <v>566</v>
      </c>
      <c r="C853" s="12" t="s">
        <v>73</v>
      </c>
      <c r="D853" s="12">
        <v>901035884</v>
      </c>
      <c r="E853" s="12" t="s">
        <v>74</v>
      </c>
      <c r="F853" s="12" t="s">
        <v>1747</v>
      </c>
      <c r="G853" s="12" t="s">
        <v>102</v>
      </c>
      <c r="H853" s="12" t="s">
        <v>87</v>
      </c>
      <c r="I853" s="12" t="s">
        <v>1748</v>
      </c>
      <c r="J853" s="12" t="s">
        <v>666</v>
      </c>
      <c r="K853" s="12" t="s">
        <v>1749</v>
      </c>
      <c r="L853" s="12" t="s">
        <v>81</v>
      </c>
      <c r="M853" s="12">
        <v>12433355</v>
      </c>
      <c r="N853" s="12">
        <v>21151100</v>
      </c>
      <c r="O853" s="17">
        <v>6077369</v>
      </c>
      <c r="P853" s="17">
        <v>6395318</v>
      </c>
      <c r="Q853" s="17">
        <v>14755782</v>
      </c>
      <c r="R853" s="19">
        <v>765011</v>
      </c>
      <c r="S853" s="19">
        <v>225483</v>
      </c>
      <c r="T853" s="17">
        <f t="shared" si="78"/>
        <v>2.0458450029938944</v>
      </c>
      <c r="U853" s="17">
        <f t="shared" si="75"/>
        <v>0.3023633759000714</v>
      </c>
      <c r="V853" s="17">
        <f t="shared" si="74"/>
        <v>3.3927657517418166</v>
      </c>
      <c r="W853" s="17">
        <v>13149414</v>
      </c>
      <c r="X853" s="17">
        <f t="shared" si="76"/>
        <v>5.1844829369260131E-2</v>
      </c>
      <c r="Y853" s="19">
        <f t="shared" si="77"/>
        <v>3.6168851738207469E-2</v>
      </c>
    </row>
    <row r="854" spans="1:25" x14ac:dyDescent="0.2">
      <c r="A854" s="22">
        <v>40305</v>
      </c>
      <c r="B854" s="12" t="s">
        <v>566</v>
      </c>
      <c r="C854" s="12" t="s">
        <v>73</v>
      </c>
      <c r="D854" s="12">
        <v>901037972</v>
      </c>
      <c r="E854" s="12" t="s">
        <v>74</v>
      </c>
      <c r="F854" s="12" t="s">
        <v>1750</v>
      </c>
      <c r="G854" s="12" t="s">
        <v>76</v>
      </c>
      <c r="H854" s="12" t="s">
        <v>87</v>
      </c>
      <c r="I854" s="12" t="s">
        <v>1751</v>
      </c>
      <c r="J854" s="12" t="s">
        <v>85</v>
      </c>
      <c r="K854" s="12" t="s">
        <v>85</v>
      </c>
      <c r="L854" s="12" t="s">
        <v>81</v>
      </c>
      <c r="M854" s="12">
        <v>11362011</v>
      </c>
      <c r="N854" s="12">
        <v>11362011</v>
      </c>
      <c r="O854" s="17">
        <v>3159121</v>
      </c>
      <c r="P854" s="17">
        <v>3171020</v>
      </c>
      <c r="Q854" s="17">
        <v>8190991</v>
      </c>
      <c r="R854" s="19">
        <v>306048</v>
      </c>
      <c r="S854" s="19"/>
      <c r="T854" s="17">
        <f t="shared" si="78"/>
        <v>3.5965735405513115</v>
      </c>
      <c r="U854" s="17">
        <f t="shared" si="75"/>
        <v>0.27908967875493168</v>
      </c>
      <c r="V854" s="17"/>
      <c r="W854" s="17">
        <v>13149415</v>
      </c>
      <c r="X854" s="17">
        <f t="shared" si="76"/>
        <v>3.7363977081649825E-2</v>
      </c>
      <c r="Y854" s="19">
        <f t="shared" si="77"/>
        <v>2.6936076720925548E-2</v>
      </c>
    </row>
    <row r="855" spans="1:25" x14ac:dyDescent="0.2">
      <c r="A855" s="22">
        <v>40399</v>
      </c>
      <c r="B855" s="12" t="s">
        <v>566</v>
      </c>
      <c r="C855" s="12" t="s">
        <v>73</v>
      </c>
      <c r="D855" s="12">
        <v>901044257</v>
      </c>
      <c r="E855" s="12" t="s">
        <v>74</v>
      </c>
      <c r="F855" s="12" t="s">
        <v>1752</v>
      </c>
      <c r="G855" s="12" t="s">
        <v>76</v>
      </c>
      <c r="H855" s="12" t="s">
        <v>157</v>
      </c>
      <c r="I855" s="12" t="s">
        <v>1753</v>
      </c>
      <c r="J855" s="12" t="s">
        <v>85</v>
      </c>
      <c r="K855" s="12" t="s">
        <v>85</v>
      </c>
      <c r="L855" s="12" t="s">
        <v>81</v>
      </c>
      <c r="M855" s="12">
        <v>27846252</v>
      </c>
      <c r="N855" s="12">
        <v>28071649</v>
      </c>
      <c r="O855" s="17">
        <v>995694</v>
      </c>
      <c r="P855" s="17">
        <v>2977349</v>
      </c>
      <c r="Q855" s="17">
        <v>25094300</v>
      </c>
      <c r="R855" s="19">
        <v>5351120</v>
      </c>
      <c r="S855" s="19">
        <v>398527</v>
      </c>
      <c r="T855" s="17">
        <f t="shared" si="78"/>
        <v>27.966676509047961</v>
      </c>
      <c r="U855" s="17">
        <f t="shared" si="75"/>
        <v>0.10606249030828221</v>
      </c>
      <c r="V855" s="17">
        <f t="shared" si="74"/>
        <v>13.42724583277921</v>
      </c>
      <c r="W855" s="17">
        <v>13149416</v>
      </c>
      <c r="X855" s="17">
        <f t="shared" si="76"/>
        <v>0.2132404569962103</v>
      </c>
      <c r="Y855" s="19">
        <f t="shared" si="77"/>
        <v>0.19062364309271607</v>
      </c>
    </row>
    <row r="856" spans="1:25" x14ac:dyDescent="0.2">
      <c r="A856" s="25">
        <v>40425</v>
      </c>
      <c r="B856" s="12" t="s">
        <v>566</v>
      </c>
      <c r="C856" s="12" t="s">
        <v>73</v>
      </c>
      <c r="D856" s="12">
        <v>901048992</v>
      </c>
      <c r="E856" s="12" t="s">
        <v>74</v>
      </c>
      <c r="F856" s="12" t="s">
        <v>1754</v>
      </c>
      <c r="G856" s="12" t="s">
        <v>102</v>
      </c>
      <c r="H856" s="12" t="s">
        <v>87</v>
      </c>
      <c r="I856" s="12" t="s">
        <v>1755</v>
      </c>
      <c r="J856" s="12" t="s">
        <v>666</v>
      </c>
      <c r="K856" s="12" t="s">
        <v>1756</v>
      </c>
      <c r="L856" s="12" t="s">
        <v>81</v>
      </c>
      <c r="M856" s="12">
        <v>18328237</v>
      </c>
      <c r="N856" s="12">
        <v>22180328</v>
      </c>
      <c r="O856" s="17">
        <v>8707970</v>
      </c>
      <c r="P856" s="17">
        <v>9553533</v>
      </c>
      <c r="Q856" s="17">
        <v>12626795</v>
      </c>
      <c r="R856" s="19">
        <v>9254414</v>
      </c>
      <c r="S856" s="19">
        <v>143687</v>
      </c>
      <c r="T856" s="17">
        <f t="shared" si="78"/>
        <v>2.1047657490781435</v>
      </c>
      <c r="U856" s="17">
        <f t="shared" si="75"/>
        <v>0.43072099745323872</v>
      </c>
      <c r="V856" s="17">
        <f t="shared" si="74"/>
        <v>64.406759136177939</v>
      </c>
      <c r="W856" s="17">
        <v>13149417</v>
      </c>
      <c r="X856" s="17">
        <f t="shared" si="76"/>
        <v>0.73291868601652277</v>
      </c>
      <c r="Y856" s="19">
        <f t="shared" si="77"/>
        <v>0.41723521852336898</v>
      </c>
    </row>
    <row r="857" spans="1:25" x14ac:dyDescent="0.2">
      <c r="A857" s="22">
        <v>40499</v>
      </c>
      <c r="B857" s="12" t="s">
        <v>566</v>
      </c>
      <c r="C857" s="12" t="s">
        <v>73</v>
      </c>
      <c r="D857" s="12">
        <v>901061393</v>
      </c>
      <c r="E857" s="12" t="s">
        <v>74</v>
      </c>
      <c r="F857" s="12" t="s">
        <v>1757</v>
      </c>
      <c r="G857" s="12" t="s">
        <v>102</v>
      </c>
      <c r="H857" s="12" t="s">
        <v>87</v>
      </c>
      <c r="I857" s="12" t="s">
        <v>1758</v>
      </c>
      <c r="J857" s="12" t="s">
        <v>79</v>
      </c>
      <c r="K857" s="12" t="s">
        <v>313</v>
      </c>
      <c r="L857" s="12" t="s">
        <v>81</v>
      </c>
      <c r="M857" s="12">
        <v>18489079</v>
      </c>
      <c r="N857" s="12">
        <v>30708063</v>
      </c>
      <c r="O857" s="17">
        <v>1450239</v>
      </c>
      <c r="P857" s="17">
        <v>7571188</v>
      </c>
      <c r="Q857" s="17">
        <v>23136875</v>
      </c>
      <c r="R857" s="19">
        <v>2534154</v>
      </c>
      <c r="S857" s="19"/>
      <c r="T857" s="17">
        <f t="shared" si="78"/>
        <v>12.748987580667738</v>
      </c>
      <c r="U857" s="17">
        <f t="shared" si="75"/>
        <v>0.24655374713800737</v>
      </c>
      <c r="V857" s="17"/>
      <c r="W857" s="17">
        <v>13149418</v>
      </c>
      <c r="X857" s="17">
        <f t="shared" si="76"/>
        <v>0.10952879332234798</v>
      </c>
      <c r="Y857" s="19">
        <f t="shared" si="77"/>
        <v>8.2524058909218725E-2</v>
      </c>
    </row>
    <row r="858" spans="1:25" x14ac:dyDescent="0.2">
      <c r="A858" s="22">
        <v>40577</v>
      </c>
      <c r="B858" s="12" t="s">
        <v>566</v>
      </c>
      <c r="C858" s="12" t="s">
        <v>73</v>
      </c>
      <c r="D858" s="12">
        <v>901070257</v>
      </c>
      <c r="E858" s="12" t="s">
        <v>74</v>
      </c>
      <c r="F858" s="12" t="s">
        <v>1759</v>
      </c>
      <c r="G858" s="12" t="s">
        <v>76</v>
      </c>
      <c r="H858" s="12" t="s">
        <v>87</v>
      </c>
      <c r="I858" s="12" t="s">
        <v>1760</v>
      </c>
      <c r="J858" s="12" t="s">
        <v>85</v>
      </c>
      <c r="K858" s="12" t="s">
        <v>85</v>
      </c>
      <c r="L858" s="12" t="s">
        <v>81</v>
      </c>
      <c r="M858" s="12">
        <v>14016421</v>
      </c>
      <c r="N858" s="12">
        <v>22617285</v>
      </c>
      <c r="O858" s="17">
        <v>15268575</v>
      </c>
      <c r="P858" s="17">
        <v>17839036</v>
      </c>
      <c r="Q858" s="17">
        <v>4778249</v>
      </c>
      <c r="R858" s="19">
        <v>493418</v>
      </c>
      <c r="S858" s="19"/>
      <c r="T858" s="17">
        <f t="shared" si="78"/>
        <v>0.91799143011053752</v>
      </c>
      <c r="U858" s="17">
        <f t="shared" si="75"/>
        <v>0.78873463371045638</v>
      </c>
      <c r="V858" s="17"/>
      <c r="W858" s="17">
        <v>13149419</v>
      </c>
      <c r="X858" s="17">
        <f t="shared" si="76"/>
        <v>0.10326335023561979</v>
      </c>
      <c r="Y858" s="19">
        <f t="shared" si="77"/>
        <v>2.1815969511813641E-2</v>
      </c>
    </row>
    <row r="859" spans="1:25" x14ac:dyDescent="0.2">
      <c r="A859" s="22">
        <v>40643</v>
      </c>
      <c r="B859" s="12" t="s">
        <v>566</v>
      </c>
      <c r="C859" s="12" t="s">
        <v>73</v>
      </c>
      <c r="D859" s="12">
        <v>901078063</v>
      </c>
      <c r="E859" s="12" t="s">
        <v>74</v>
      </c>
      <c r="F859" s="12" t="s">
        <v>1761</v>
      </c>
      <c r="G859" s="12" t="s">
        <v>83</v>
      </c>
      <c r="H859" s="12" t="s">
        <v>87</v>
      </c>
      <c r="I859" s="12" t="s">
        <v>1762</v>
      </c>
      <c r="J859" s="12" t="s">
        <v>97</v>
      </c>
      <c r="K859" s="12" t="s">
        <v>191</v>
      </c>
      <c r="L859" s="12" t="s">
        <v>81</v>
      </c>
      <c r="M859" s="12">
        <v>36425593</v>
      </c>
      <c r="N859" s="12">
        <v>53717267</v>
      </c>
      <c r="O859" s="17">
        <v>15981808</v>
      </c>
      <c r="P859" s="17">
        <v>16003753</v>
      </c>
      <c r="Q859" s="17">
        <v>37713514</v>
      </c>
      <c r="R859" s="19">
        <v>12918560</v>
      </c>
      <c r="S859" s="19"/>
      <c r="T859" s="17">
        <f t="shared" si="78"/>
        <v>2.2791910026700357</v>
      </c>
      <c r="U859" s="17">
        <f t="shared" si="75"/>
        <v>0.29792567443909607</v>
      </c>
      <c r="V859" s="17"/>
      <c r="W859" s="17">
        <v>13149420</v>
      </c>
      <c r="X859" s="17">
        <f t="shared" si="76"/>
        <v>0.3425445849463935</v>
      </c>
      <c r="Y859" s="19">
        <f t="shared" si="77"/>
        <v>0.24049175845077897</v>
      </c>
    </row>
    <row r="860" spans="1:25" x14ac:dyDescent="0.2">
      <c r="A860" s="25">
        <v>40685</v>
      </c>
      <c r="B860" s="12" t="s">
        <v>566</v>
      </c>
      <c r="C860" s="12" t="s">
        <v>73</v>
      </c>
      <c r="D860" s="12">
        <v>901082765</v>
      </c>
      <c r="E860" s="12" t="s">
        <v>74</v>
      </c>
      <c r="F860" s="12" t="s">
        <v>1763</v>
      </c>
      <c r="G860" s="12" t="s">
        <v>76</v>
      </c>
      <c r="H860" s="12" t="s">
        <v>87</v>
      </c>
      <c r="I860" s="12" t="s">
        <v>1764</v>
      </c>
      <c r="J860" s="12" t="s">
        <v>89</v>
      </c>
      <c r="K860" s="12" t="s">
        <v>327</v>
      </c>
      <c r="L860" s="12" t="s">
        <v>81</v>
      </c>
      <c r="M860" s="12">
        <v>4025384</v>
      </c>
      <c r="N860" s="12">
        <v>4259666</v>
      </c>
      <c r="O860" s="17">
        <v>1526867</v>
      </c>
      <c r="P860" s="17">
        <v>1637628</v>
      </c>
      <c r="Q860" s="17">
        <v>2622038</v>
      </c>
      <c r="R860" s="19">
        <v>268515</v>
      </c>
      <c r="S860" s="19">
        <v>97083</v>
      </c>
      <c r="T860" s="17">
        <f t="shared" si="78"/>
        <v>2.6363684590733838</v>
      </c>
      <c r="U860" s="17">
        <f t="shared" si="75"/>
        <v>0.38444986062287512</v>
      </c>
      <c r="V860" s="17">
        <f t="shared" si="74"/>
        <v>2.7658292388986743</v>
      </c>
      <c r="W860" s="17">
        <v>13149421</v>
      </c>
      <c r="X860" s="17">
        <f t="shared" si="76"/>
        <v>0.10240698266005298</v>
      </c>
      <c r="Y860" s="19">
        <f t="shared" si="77"/>
        <v>6.3036632449586419E-2</v>
      </c>
    </row>
    <row r="861" spans="1:25" x14ac:dyDescent="0.2">
      <c r="A861" s="25">
        <v>40703</v>
      </c>
      <c r="B861" s="12" t="s">
        <v>566</v>
      </c>
      <c r="C861" s="12" t="s">
        <v>73</v>
      </c>
      <c r="D861" s="12">
        <v>901085486</v>
      </c>
      <c r="E861" s="12" t="s">
        <v>74</v>
      </c>
      <c r="F861" s="12" t="s">
        <v>1765</v>
      </c>
      <c r="G861" s="12" t="s">
        <v>92</v>
      </c>
      <c r="H861" s="12" t="s">
        <v>87</v>
      </c>
      <c r="I861" s="12" t="s">
        <v>1766</v>
      </c>
      <c r="J861" s="12" t="s">
        <v>85</v>
      </c>
      <c r="K861" s="12" t="s">
        <v>85</v>
      </c>
      <c r="L861" s="12" t="s">
        <v>81</v>
      </c>
      <c r="M861" s="12">
        <v>3995127</v>
      </c>
      <c r="N861" s="12">
        <v>6360872</v>
      </c>
      <c r="O861" s="17">
        <v>856071</v>
      </c>
      <c r="P861" s="17">
        <v>2772999</v>
      </c>
      <c r="Q861" s="17">
        <v>3587873</v>
      </c>
      <c r="R861" s="19">
        <v>222621</v>
      </c>
      <c r="S861" s="19">
        <v>136461</v>
      </c>
      <c r="T861" s="17">
        <f t="shared" si="78"/>
        <v>4.6668173551025554</v>
      </c>
      <c r="U861" s="17">
        <f t="shared" si="75"/>
        <v>0.43594636081342308</v>
      </c>
      <c r="V861" s="17">
        <f t="shared" si="74"/>
        <v>1.6313891881196825</v>
      </c>
      <c r="W861" s="17">
        <v>13149422</v>
      </c>
      <c r="X861" s="17">
        <f t="shared" si="76"/>
        <v>6.2048182864889591E-2</v>
      </c>
      <c r="Y861" s="19">
        <f t="shared" si="77"/>
        <v>3.499850334985518E-2</v>
      </c>
    </row>
    <row r="862" spans="1:25" x14ac:dyDescent="0.2">
      <c r="A862" s="22">
        <v>40739</v>
      </c>
      <c r="B862" s="12" t="s">
        <v>566</v>
      </c>
      <c r="C862" s="12" t="s">
        <v>73</v>
      </c>
      <c r="D862" s="12">
        <v>901091496</v>
      </c>
      <c r="E862" s="12" t="s">
        <v>74</v>
      </c>
      <c r="F862" s="12" t="s">
        <v>1767</v>
      </c>
      <c r="G862" s="12" t="s">
        <v>76</v>
      </c>
      <c r="H862" s="12" t="s">
        <v>87</v>
      </c>
      <c r="I862" s="12" t="s">
        <v>1768</v>
      </c>
      <c r="J862" s="12" t="s">
        <v>148</v>
      </c>
      <c r="K862" s="12" t="s">
        <v>1502</v>
      </c>
      <c r="L862" s="12" t="s">
        <v>81</v>
      </c>
      <c r="M862" s="12">
        <v>5576113</v>
      </c>
      <c r="N862" s="12">
        <v>5830249</v>
      </c>
      <c r="O862" s="17">
        <v>563142</v>
      </c>
      <c r="P862" s="17">
        <v>3888350</v>
      </c>
      <c r="Q862" s="17">
        <v>1941899</v>
      </c>
      <c r="R862" s="19">
        <v>1052175</v>
      </c>
      <c r="S862" s="19">
        <v>218770</v>
      </c>
      <c r="T862" s="17">
        <f t="shared" si="78"/>
        <v>9.9017885364614973</v>
      </c>
      <c r="U862" s="17">
        <f t="shared" si="75"/>
        <v>0.66692691855870989</v>
      </c>
      <c r="V862" s="17">
        <f t="shared" si="74"/>
        <v>4.8095031311422956</v>
      </c>
      <c r="W862" s="17">
        <v>13149423</v>
      </c>
      <c r="X862" s="17">
        <f t="shared" si="76"/>
        <v>0.54182787055351489</v>
      </c>
      <c r="Y862" s="19">
        <f t="shared" si="77"/>
        <v>0.18046827845603164</v>
      </c>
    </row>
    <row r="863" spans="1:25" x14ac:dyDescent="0.2">
      <c r="A863" s="22">
        <v>40779</v>
      </c>
      <c r="B863" s="12" t="s">
        <v>566</v>
      </c>
      <c r="C863" s="12" t="s">
        <v>73</v>
      </c>
      <c r="D863" s="12">
        <v>901098378</v>
      </c>
      <c r="E863" s="12" t="s">
        <v>74</v>
      </c>
      <c r="F863" s="12" t="s">
        <v>1769</v>
      </c>
      <c r="G863" s="12" t="s">
        <v>76</v>
      </c>
      <c r="H863" s="12" t="s">
        <v>87</v>
      </c>
      <c r="I863" s="12" t="s">
        <v>1770</v>
      </c>
      <c r="J863" s="12" t="s">
        <v>85</v>
      </c>
      <c r="K863" s="12" t="s">
        <v>85</v>
      </c>
      <c r="L863" s="12" t="s">
        <v>81</v>
      </c>
      <c r="M863" s="12">
        <v>7950640</v>
      </c>
      <c r="N863" s="12">
        <v>8434153</v>
      </c>
      <c r="O863" s="17">
        <v>6369702</v>
      </c>
      <c r="P863" s="17">
        <v>6369702</v>
      </c>
      <c r="Q863" s="17">
        <v>2064451</v>
      </c>
      <c r="R863" s="19">
        <v>301990</v>
      </c>
      <c r="S863" s="19">
        <v>88302</v>
      </c>
      <c r="T863" s="17">
        <f t="shared" si="78"/>
        <v>1.2481965404347017</v>
      </c>
      <c r="U863" s="17">
        <f t="shared" si="75"/>
        <v>0.75522722910053919</v>
      </c>
      <c r="V863" s="17">
        <f t="shared" si="74"/>
        <v>3.4199678376480716</v>
      </c>
      <c r="W863" s="17">
        <v>13149424</v>
      </c>
      <c r="X863" s="17">
        <f t="shared" si="76"/>
        <v>0.14628102095908307</v>
      </c>
      <c r="Y863" s="19">
        <f t="shared" si="77"/>
        <v>3.5805610830156862E-2</v>
      </c>
    </row>
    <row r="864" spans="1:25" x14ac:dyDescent="0.2">
      <c r="A864" s="22">
        <v>40833</v>
      </c>
      <c r="B864" s="12" t="s">
        <v>566</v>
      </c>
      <c r="C864" s="12" t="s">
        <v>73</v>
      </c>
      <c r="D864" s="12">
        <v>901107672</v>
      </c>
      <c r="E864" s="12" t="s">
        <v>74</v>
      </c>
      <c r="F864" s="12" t="s">
        <v>1771</v>
      </c>
      <c r="G864" s="12" t="s">
        <v>102</v>
      </c>
      <c r="H864" s="12" t="s">
        <v>87</v>
      </c>
      <c r="I864" s="12" t="s">
        <v>1772</v>
      </c>
      <c r="J864" s="12" t="s">
        <v>85</v>
      </c>
      <c r="K864" s="12" t="s">
        <v>85</v>
      </c>
      <c r="L864" s="12" t="s">
        <v>81</v>
      </c>
      <c r="M864" s="12">
        <v>3481808</v>
      </c>
      <c r="N864" s="12">
        <v>3837656</v>
      </c>
      <c r="O864" s="17">
        <v>3793095</v>
      </c>
      <c r="P864" s="17">
        <v>6412945</v>
      </c>
      <c r="Q864" s="17">
        <v>-2575289</v>
      </c>
      <c r="R864" s="19">
        <v>-2314687</v>
      </c>
      <c r="S864" s="19">
        <v>738752</v>
      </c>
      <c r="T864" s="17">
        <f t="shared" si="78"/>
        <v>0.91793324448768088</v>
      </c>
      <c r="U864" s="17">
        <f t="shared" si="75"/>
        <v>1.6710578019499402</v>
      </c>
      <c r="V864" s="17">
        <f t="shared" si="74"/>
        <v>-3.1332395716018366</v>
      </c>
      <c r="W864" s="17">
        <v>13149425</v>
      </c>
      <c r="X864" s="17">
        <f t="shared" si="76"/>
        <v>0.89880669703477944</v>
      </c>
      <c r="Y864" s="19">
        <f t="shared" si="77"/>
        <v>-0.60315124649004492</v>
      </c>
    </row>
    <row r="865" spans="1:25" x14ac:dyDescent="0.2">
      <c r="A865" s="22">
        <v>41193</v>
      </c>
      <c r="B865" s="12" t="s">
        <v>566</v>
      </c>
      <c r="C865" s="12" t="s">
        <v>73</v>
      </c>
      <c r="D865" s="12">
        <v>901145809</v>
      </c>
      <c r="E865" s="12" t="s">
        <v>74</v>
      </c>
      <c r="F865" s="12" t="s">
        <v>1773</v>
      </c>
      <c r="G865" s="12" t="s">
        <v>83</v>
      </c>
      <c r="H865" s="12" t="s">
        <v>87</v>
      </c>
      <c r="I865" s="12" t="s">
        <v>1774</v>
      </c>
      <c r="J865" s="12" t="s">
        <v>89</v>
      </c>
      <c r="K865" s="12" t="s">
        <v>324</v>
      </c>
      <c r="L865" s="12" t="s">
        <v>81</v>
      </c>
      <c r="M865" s="12">
        <v>9023205</v>
      </c>
      <c r="N865" s="12">
        <v>12736815</v>
      </c>
      <c r="O865" s="17">
        <v>3421014</v>
      </c>
      <c r="P865" s="17">
        <v>4035739</v>
      </c>
      <c r="Q865" s="17">
        <v>8701076</v>
      </c>
      <c r="R865" s="19">
        <v>3464035</v>
      </c>
      <c r="S865" s="19"/>
      <c r="T865" s="17">
        <f t="shared" si="78"/>
        <v>2.6375820151569096</v>
      </c>
      <c r="U865" s="17">
        <f t="shared" si="75"/>
        <v>0.31685621562376465</v>
      </c>
      <c r="V865" s="17"/>
      <c r="W865" s="17">
        <v>13149426</v>
      </c>
      <c r="X865" s="17">
        <f t="shared" si="76"/>
        <v>0.39811570431059329</v>
      </c>
      <c r="Y865" s="19">
        <f t="shared" si="77"/>
        <v>0.27197026886234904</v>
      </c>
    </row>
    <row r="866" spans="1:25" x14ac:dyDescent="0.2">
      <c r="A866" s="22">
        <v>41247</v>
      </c>
      <c r="B866" s="12" t="s">
        <v>566</v>
      </c>
      <c r="C866" s="12" t="s">
        <v>73</v>
      </c>
      <c r="D866" s="12">
        <v>901152036</v>
      </c>
      <c r="E866" s="12" t="s">
        <v>74</v>
      </c>
      <c r="F866" s="12" t="s">
        <v>1775</v>
      </c>
      <c r="G866" s="12" t="s">
        <v>76</v>
      </c>
      <c r="H866" s="12" t="s">
        <v>87</v>
      </c>
      <c r="I866" s="12" t="s">
        <v>1776</v>
      </c>
      <c r="J866" s="12" t="s">
        <v>79</v>
      </c>
      <c r="K866" s="12" t="s">
        <v>137</v>
      </c>
      <c r="L866" s="12" t="s">
        <v>81</v>
      </c>
      <c r="M866" s="12">
        <v>13832422</v>
      </c>
      <c r="N866" s="12">
        <v>16483516</v>
      </c>
      <c r="O866" s="17">
        <v>4024006</v>
      </c>
      <c r="P866" s="17">
        <v>9152750</v>
      </c>
      <c r="Q866" s="17">
        <v>7330766</v>
      </c>
      <c r="R866" s="19">
        <v>3862448</v>
      </c>
      <c r="S866" s="19"/>
      <c r="T866" s="17">
        <f t="shared" si="78"/>
        <v>3.4374754908417136</v>
      </c>
      <c r="U866" s="17">
        <f t="shared" si="75"/>
        <v>0.55526684962116091</v>
      </c>
      <c r="V866" s="17"/>
      <c r="W866" s="17">
        <v>13149427</v>
      </c>
      <c r="X866" s="17">
        <f t="shared" si="76"/>
        <v>0.52688191111269955</v>
      </c>
      <c r="Y866" s="19">
        <f t="shared" si="77"/>
        <v>0.23432185220677434</v>
      </c>
    </row>
    <row r="867" spans="1:25" x14ac:dyDescent="0.2">
      <c r="A867" s="25">
        <v>41375</v>
      </c>
      <c r="B867" s="12" t="s">
        <v>566</v>
      </c>
      <c r="C867" s="12" t="s">
        <v>73</v>
      </c>
      <c r="D867" s="12">
        <v>901169394</v>
      </c>
      <c r="E867" s="12" t="s">
        <v>74</v>
      </c>
      <c r="F867" s="12" t="s">
        <v>1777</v>
      </c>
      <c r="G867" s="12" t="s">
        <v>102</v>
      </c>
      <c r="H867" s="12" t="s">
        <v>87</v>
      </c>
      <c r="I867" s="12" t="s">
        <v>1778</v>
      </c>
      <c r="J867" s="12" t="s">
        <v>362</v>
      </c>
      <c r="K867" s="12" t="s">
        <v>1073</v>
      </c>
      <c r="L867" s="12" t="s">
        <v>81</v>
      </c>
      <c r="M867" s="12">
        <v>49859870</v>
      </c>
      <c r="N867" s="12">
        <v>49980850</v>
      </c>
      <c r="O867" s="17">
        <v>1477933</v>
      </c>
      <c r="P867" s="17">
        <v>5992411</v>
      </c>
      <c r="Q867" s="17">
        <v>43988439</v>
      </c>
      <c r="R867" s="19">
        <v>378302</v>
      </c>
      <c r="S867" s="19"/>
      <c r="T867" s="17">
        <f t="shared" si="78"/>
        <v>33.736218082957755</v>
      </c>
      <c r="U867" s="17">
        <f t="shared" si="75"/>
        <v>0.11989413945541143</v>
      </c>
      <c r="V867" s="17"/>
      <c r="W867" s="17">
        <v>13149428</v>
      </c>
      <c r="X867" s="17">
        <f t="shared" si="76"/>
        <v>8.6000323857820908E-3</v>
      </c>
      <c r="Y867" s="19">
        <f t="shared" si="77"/>
        <v>7.5689389036000792E-3</v>
      </c>
    </row>
    <row r="868" spans="1:25" x14ac:dyDescent="0.2">
      <c r="A868" s="22">
        <v>41399</v>
      </c>
      <c r="B868" s="12" t="s">
        <v>566</v>
      </c>
      <c r="C868" s="12" t="s">
        <v>73</v>
      </c>
      <c r="D868" s="12">
        <v>901171885</v>
      </c>
      <c r="E868" s="12" t="s">
        <v>74</v>
      </c>
      <c r="F868" s="12" t="s">
        <v>1779</v>
      </c>
      <c r="G868" s="12" t="s">
        <v>92</v>
      </c>
      <c r="H868" s="12" t="s">
        <v>87</v>
      </c>
      <c r="I868" s="12" t="s">
        <v>1780</v>
      </c>
      <c r="J868" s="12" t="s">
        <v>97</v>
      </c>
      <c r="K868" s="12" t="s">
        <v>233</v>
      </c>
      <c r="L868" s="12" t="s">
        <v>81</v>
      </c>
      <c r="M868" s="12">
        <v>40048104</v>
      </c>
      <c r="N868" s="12">
        <v>40707415</v>
      </c>
      <c r="O868" s="17">
        <v>20989006</v>
      </c>
      <c r="P868" s="17">
        <v>32765588</v>
      </c>
      <c r="Q868" s="17">
        <v>7941827</v>
      </c>
      <c r="R868" s="19">
        <v>3756713</v>
      </c>
      <c r="S868" s="19">
        <v>3219351</v>
      </c>
      <c r="T868" s="17">
        <f t="shared" si="78"/>
        <v>1.9080514818090957</v>
      </c>
      <c r="U868" s="17">
        <f t="shared" si="75"/>
        <v>0.8049046592617094</v>
      </c>
      <c r="V868" s="17">
        <f t="shared" si="74"/>
        <v>1.1669162511326041</v>
      </c>
      <c r="W868" s="17">
        <v>13149429</v>
      </c>
      <c r="X868" s="17">
        <f t="shared" si="76"/>
        <v>0.47302881314337369</v>
      </c>
      <c r="Y868" s="19">
        <f t="shared" si="77"/>
        <v>9.2285717479235668E-2</v>
      </c>
    </row>
    <row r="869" spans="1:25" x14ac:dyDescent="0.2">
      <c r="A869" s="22">
        <v>41405</v>
      </c>
      <c r="B869" s="12" t="s">
        <v>566</v>
      </c>
      <c r="C869" s="12" t="s">
        <v>73</v>
      </c>
      <c r="D869" s="12">
        <v>901173949</v>
      </c>
      <c r="E869" s="12" t="s">
        <v>74</v>
      </c>
      <c r="F869" s="12" t="s">
        <v>1781</v>
      </c>
      <c r="G869" s="12" t="s">
        <v>102</v>
      </c>
      <c r="H869" s="12" t="s">
        <v>87</v>
      </c>
      <c r="I869" s="12" t="s">
        <v>1782</v>
      </c>
      <c r="J869" s="12" t="s">
        <v>632</v>
      </c>
      <c r="K869" s="12" t="s">
        <v>1783</v>
      </c>
      <c r="L869" s="12" t="s">
        <v>81</v>
      </c>
      <c r="M869" s="12">
        <v>28005252</v>
      </c>
      <c r="N869" s="12">
        <v>29051263</v>
      </c>
      <c r="O869" s="17">
        <v>10096926</v>
      </c>
      <c r="P869" s="17">
        <v>10096926</v>
      </c>
      <c r="Q869" s="17">
        <v>18954337</v>
      </c>
      <c r="R869" s="19">
        <v>20860975</v>
      </c>
      <c r="S869" s="19">
        <v>101577</v>
      </c>
      <c r="T869" s="17">
        <f t="shared" si="78"/>
        <v>2.7736414033340444</v>
      </c>
      <c r="U869" s="17">
        <f t="shared" si="75"/>
        <v>0.34755549182147433</v>
      </c>
      <c r="V869" s="17">
        <f t="shared" si="74"/>
        <v>205.37104856414345</v>
      </c>
      <c r="W869" s="17">
        <v>13149430</v>
      </c>
      <c r="X869" s="17">
        <f t="shared" si="76"/>
        <v>1.1005911206495906</v>
      </c>
      <c r="Y869" s="19">
        <f t="shared" si="77"/>
        <v>0.71807463241787461</v>
      </c>
    </row>
    <row r="870" spans="1:25" x14ac:dyDescent="0.2">
      <c r="A870" s="22">
        <v>41521</v>
      </c>
      <c r="B870" s="12" t="s">
        <v>566</v>
      </c>
      <c r="C870" s="12" t="s">
        <v>73</v>
      </c>
      <c r="D870" s="12">
        <v>901186849</v>
      </c>
      <c r="E870" s="12" t="s">
        <v>74</v>
      </c>
      <c r="F870" s="12" t="s">
        <v>1784</v>
      </c>
      <c r="G870" s="12" t="s">
        <v>83</v>
      </c>
      <c r="H870" s="12" t="s">
        <v>87</v>
      </c>
      <c r="I870" s="12" t="s">
        <v>1785</v>
      </c>
      <c r="J870" s="12" t="s">
        <v>97</v>
      </c>
      <c r="K870" s="12" t="s">
        <v>128</v>
      </c>
      <c r="L870" s="12" t="s">
        <v>81</v>
      </c>
      <c r="M870" s="12">
        <v>11894325</v>
      </c>
      <c r="N870" s="12">
        <v>16114947</v>
      </c>
      <c r="O870" s="17">
        <v>8547909</v>
      </c>
      <c r="P870" s="17">
        <v>12344626</v>
      </c>
      <c r="Q870" s="17">
        <v>3770321</v>
      </c>
      <c r="R870" s="19">
        <v>3102633</v>
      </c>
      <c r="S870" s="19">
        <v>2080510</v>
      </c>
      <c r="T870" s="17">
        <f t="shared" si="78"/>
        <v>1.3914894274143537</v>
      </c>
      <c r="U870" s="17">
        <f t="shared" si="75"/>
        <v>0.76603578032245467</v>
      </c>
      <c r="V870" s="17">
        <f t="shared" si="74"/>
        <v>1.4912848292005325</v>
      </c>
      <c r="W870" s="17">
        <v>13149431</v>
      </c>
      <c r="X870" s="17">
        <f t="shared" si="76"/>
        <v>0.82290950823550568</v>
      </c>
      <c r="Y870" s="19">
        <f t="shared" si="77"/>
        <v>0.19253138095955263</v>
      </c>
    </row>
    <row r="871" spans="1:25" x14ac:dyDescent="0.2">
      <c r="A871" s="22">
        <v>41615</v>
      </c>
      <c r="B871" s="12" t="s">
        <v>566</v>
      </c>
      <c r="C871" s="12" t="s">
        <v>73</v>
      </c>
      <c r="D871" s="12">
        <v>901196161</v>
      </c>
      <c r="E871" s="12" t="s">
        <v>74</v>
      </c>
      <c r="F871" s="12" t="s">
        <v>1786</v>
      </c>
      <c r="G871" s="12" t="s">
        <v>102</v>
      </c>
      <c r="H871" s="12" t="s">
        <v>87</v>
      </c>
      <c r="I871" s="12" t="s">
        <v>1787</v>
      </c>
      <c r="J871" s="12" t="s">
        <v>85</v>
      </c>
      <c r="K871" s="12" t="s">
        <v>85</v>
      </c>
      <c r="L871" s="12" t="s">
        <v>81</v>
      </c>
      <c r="M871" s="12">
        <v>140488874</v>
      </c>
      <c r="N871" s="12">
        <v>143652000</v>
      </c>
      <c r="O871" s="17">
        <v>110141553</v>
      </c>
      <c r="P871" s="17">
        <v>125408167</v>
      </c>
      <c r="Q871" s="17">
        <v>18243833</v>
      </c>
      <c r="R871" s="19">
        <v>10075417</v>
      </c>
      <c r="S871" s="19">
        <v>1394887</v>
      </c>
      <c r="T871" s="17">
        <f t="shared" si="78"/>
        <v>1.2755301716147038</v>
      </c>
      <c r="U871" s="17">
        <f t="shared" si="75"/>
        <v>0.87299979812324224</v>
      </c>
      <c r="V871" s="17">
        <f t="shared" si="74"/>
        <v>7.2231062444484753</v>
      </c>
      <c r="W871" s="17">
        <v>13149432</v>
      </c>
      <c r="X871" s="17">
        <f t="shared" si="76"/>
        <v>0.55226426376518578</v>
      </c>
      <c r="Y871" s="19">
        <f t="shared" si="77"/>
        <v>7.0137672987497568E-2</v>
      </c>
    </row>
    <row r="872" spans="1:25" x14ac:dyDescent="0.2">
      <c r="A872" s="22">
        <v>41625</v>
      </c>
      <c r="B872" s="12" t="s">
        <v>566</v>
      </c>
      <c r="C872" s="12" t="s">
        <v>73</v>
      </c>
      <c r="D872" s="12">
        <v>901197168</v>
      </c>
      <c r="E872" s="12" t="s">
        <v>74</v>
      </c>
      <c r="F872" s="12" t="s">
        <v>1788</v>
      </c>
      <c r="G872" s="12" t="s">
        <v>102</v>
      </c>
      <c r="H872" s="12" t="s">
        <v>87</v>
      </c>
      <c r="I872" s="12" t="s">
        <v>1789</v>
      </c>
      <c r="J872" s="12" t="s">
        <v>85</v>
      </c>
      <c r="K872" s="12" t="s">
        <v>85</v>
      </c>
      <c r="L872" s="12" t="s">
        <v>81</v>
      </c>
      <c r="M872" s="12">
        <v>24833048</v>
      </c>
      <c r="N872" s="12">
        <v>29714560</v>
      </c>
      <c r="O872" s="17">
        <v>18628760</v>
      </c>
      <c r="P872" s="17">
        <v>24954276</v>
      </c>
      <c r="Q872" s="17">
        <v>4760284</v>
      </c>
      <c r="R872" s="19">
        <v>2877124</v>
      </c>
      <c r="S872" s="19">
        <v>2924345</v>
      </c>
      <c r="T872" s="17">
        <f t="shared" si="78"/>
        <v>1.3330488985847688</v>
      </c>
      <c r="U872" s="17">
        <f t="shared" si="75"/>
        <v>0.8397996133881841</v>
      </c>
      <c r="V872" s="17">
        <f t="shared" si="74"/>
        <v>0.98385245242951835</v>
      </c>
      <c r="W872" s="17">
        <v>13149433</v>
      </c>
      <c r="X872" s="17">
        <f t="shared" si="76"/>
        <v>0.60440175418105302</v>
      </c>
      <c r="Y872" s="19">
        <f t="shared" si="77"/>
        <v>9.6825394688664412E-2</v>
      </c>
    </row>
    <row r="873" spans="1:25" x14ac:dyDescent="0.2">
      <c r="A873" s="22">
        <v>41699</v>
      </c>
      <c r="B873" s="12" t="s">
        <v>566</v>
      </c>
      <c r="C873" s="12" t="s">
        <v>73</v>
      </c>
      <c r="D873" s="12">
        <v>901206721</v>
      </c>
      <c r="E873" s="12" t="s">
        <v>74</v>
      </c>
      <c r="F873" s="12" t="s">
        <v>1790</v>
      </c>
      <c r="G873" s="12" t="s">
        <v>102</v>
      </c>
      <c r="H873" s="12" t="s">
        <v>87</v>
      </c>
      <c r="I873" s="12" t="s">
        <v>1791</v>
      </c>
      <c r="J873" s="12" t="s">
        <v>85</v>
      </c>
      <c r="K873" s="12" t="s">
        <v>85</v>
      </c>
      <c r="L873" s="12" t="s">
        <v>81</v>
      </c>
      <c r="M873" s="12">
        <v>6242625</v>
      </c>
      <c r="N873" s="12">
        <v>6409591</v>
      </c>
      <c r="O873" s="17">
        <v>753277</v>
      </c>
      <c r="P873" s="17">
        <v>753277</v>
      </c>
      <c r="Q873" s="17">
        <v>5656314</v>
      </c>
      <c r="R873" s="19">
        <v>-306169</v>
      </c>
      <c r="S873" s="19"/>
      <c r="T873" s="17">
        <f t="shared" si="78"/>
        <v>8.2872900672660919</v>
      </c>
      <c r="U873" s="17">
        <f t="shared" si="75"/>
        <v>0.11752341140019698</v>
      </c>
      <c r="V873" s="17"/>
      <c r="W873" s="17">
        <v>13149434</v>
      </c>
      <c r="X873" s="17">
        <f t="shared" si="76"/>
        <v>-5.4128713504943325E-2</v>
      </c>
      <c r="Y873" s="19">
        <f t="shared" si="77"/>
        <v>-4.776732243913847E-2</v>
      </c>
    </row>
    <row r="874" spans="1:25" x14ac:dyDescent="0.2">
      <c r="A874" s="22">
        <v>41739</v>
      </c>
      <c r="B874" s="12" t="s">
        <v>566</v>
      </c>
      <c r="C874" s="12" t="s">
        <v>73</v>
      </c>
      <c r="D874" s="12">
        <v>901210502</v>
      </c>
      <c r="E874" s="12" t="s">
        <v>74</v>
      </c>
      <c r="F874" s="12" t="s">
        <v>1792</v>
      </c>
      <c r="G874" s="12" t="s">
        <v>76</v>
      </c>
      <c r="H874" s="12" t="s">
        <v>87</v>
      </c>
      <c r="I874" s="12" t="s">
        <v>1793</v>
      </c>
      <c r="J874" s="12" t="s">
        <v>89</v>
      </c>
      <c r="K874" s="12" t="s">
        <v>324</v>
      </c>
      <c r="L874" s="12" t="s">
        <v>81</v>
      </c>
      <c r="M874" s="12">
        <v>37134732</v>
      </c>
      <c r="N874" s="12">
        <v>38660012</v>
      </c>
      <c r="O874" s="17">
        <v>2082994</v>
      </c>
      <c r="P874" s="17">
        <v>34690600</v>
      </c>
      <c r="Q874" s="17">
        <v>3969412</v>
      </c>
      <c r="R874" s="19">
        <v>535287</v>
      </c>
      <c r="S874" s="19">
        <v>119987</v>
      </c>
      <c r="T874" s="17">
        <f t="shared" si="78"/>
        <v>17.827575115434801</v>
      </c>
      <c r="U874" s="17">
        <f t="shared" si="75"/>
        <v>0.89732512240296247</v>
      </c>
      <c r="V874" s="17">
        <f t="shared" si="74"/>
        <v>4.4612082975655696</v>
      </c>
      <c r="W874" s="17">
        <v>13149435</v>
      </c>
      <c r="X874" s="17">
        <f t="shared" si="76"/>
        <v>0.13485297066668817</v>
      </c>
      <c r="Y874" s="19">
        <f t="shared" si="77"/>
        <v>1.3846012256799092E-2</v>
      </c>
    </row>
    <row r="875" spans="1:25" x14ac:dyDescent="0.2">
      <c r="A875" s="22">
        <v>41753</v>
      </c>
      <c r="B875" s="12" t="s">
        <v>566</v>
      </c>
      <c r="C875" s="12" t="s">
        <v>73</v>
      </c>
      <c r="D875" s="12">
        <v>901211678</v>
      </c>
      <c r="E875" s="12" t="s">
        <v>74</v>
      </c>
      <c r="F875" s="12" t="s">
        <v>1794</v>
      </c>
      <c r="G875" s="12" t="s">
        <v>76</v>
      </c>
      <c r="H875" s="12" t="s">
        <v>87</v>
      </c>
      <c r="I875" s="12" t="s">
        <v>1795</v>
      </c>
      <c r="J875" s="12" t="s">
        <v>547</v>
      </c>
      <c r="K875" s="12" t="s">
        <v>1603</v>
      </c>
      <c r="L875" s="12" t="s">
        <v>81</v>
      </c>
      <c r="M875" s="12">
        <v>2008668</v>
      </c>
      <c r="N875" s="12">
        <v>2026272</v>
      </c>
      <c r="O875" s="17">
        <v>67829</v>
      </c>
      <c r="P875" s="17">
        <v>536429</v>
      </c>
      <c r="Q875" s="17">
        <v>1489843</v>
      </c>
      <c r="R875" s="19">
        <v>204955</v>
      </c>
      <c r="S875" s="19">
        <v>10000</v>
      </c>
      <c r="T875" s="17">
        <f t="shared" si="78"/>
        <v>29.613705052411209</v>
      </c>
      <c r="U875" s="17">
        <f t="shared" si="75"/>
        <v>0.26473691587309106</v>
      </c>
      <c r="V875" s="17">
        <f t="shared" si="74"/>
        <v>20.4955</v>
      </c>
      <c r="W875" s="17">
        <v>13149436</v>
      </c>
      <c r="X875" s="17">
        <f t="shared" si="76"/>
        <v>0.137568186714976</v>
      </c>
      <c r="Y875" s="19">
        <f t="shared" si="77"/>
        <v>0.10114880924179973</v>
      </c>
    </row>
    <row r="876" spans="1:25" x14ac:dyDescent="0.2">
      <c r="A876" s="22">
        <v>41767</v>
      </c>
      <c r="B876" s="12" t="s">
        <v>566</v>
      </c>
      <c r="C876" s="12" t="s">
        <v>73</v>
      </c>
      <c r="D876" s="12">
        <v>901213371</v>
      </c>
      <c r="E876" s="12" t="s">
        <v>74</v>
      </c>
      <c r="F876" s="12" t="s">
        <v>1796</v>
      </c>
      <c r="G876" s="12" t="s">
        <v>102</v>
      </c>
      <c r="H876" s="12" t="s">
        <v>157</v>
      </c>
      <c r="I876" s="12" t="s">
        <v>1797</v>
      </c>
      <c r="J876" s="12" t="s">
        <v>85</v>
      </c>
      <c r="K876" s="12" t="s">
        <v>85</v>
      </c>
      <c r="L876" s="12" t="s">
        <v>81</v>
      </c>
      <c r="M876" s="12">
        <v>5910055</v>
      </c>
      <c r="N876" s="12">
        <v>5910055</v>
      </c>
      <c r="O876" s="17">
        <v>9177548</v>
      </c>
      <c r="P876" s="17">
        <v>9315683</v>
      </c>
      <c r="Q876" s="17">
        <v>-3405628</v>
      </c>
      <c r="R876" s="19">
        <v>-2300503</v>
      </c>
      <c r="S876" s="19"/>
      <c r="T876" s="17">
        <f t="shared" si="78"/>
        <v>0.64396884658080789</v>
      </c>
      <c r="U876" s="17">
        <f t="shared" si="75"/>
        <v>1.5762430298872008</v>
      </c>
      <c r="V876" s="17"/>
      <c r="W876" s="17">
        <v>13149437</v>
      </c>
      <c r="X876" s="17">
        <f t="shared" si="76"/>
        <v>0.67550037761023807</v>
      </c>
      <c r="Y876" s="19">
        <f t="shared" si="77"/>
        <v>-0.38925238428407183</v>
      </c>
    </row>
    <row r="877" spans="1:25" x14ac:dyDescent="0.2">
      <c r="A877" s="22">
        <v>41927</v>
      </c>
      <c r="B877" s="12" t="s">
        <v>566</v>
      </c>
      <c r="C877" s="12" t="s">
        <v>73</v>
      </c>
      <c r="D877" s="12">
        <v>901230718</v>
      </c>
      <c r="E877" s="12" t="s">
        <v>74</v>
      </c>
      <c r="F877" s="12" t="s">
        <v>1798</v>
      </c>
      <c r="G877" s="12" t="s">
        <v>102</v>
      </c>
      <c r="H877" s="12" t="s">
        <v>801</v>
      </c>
      <c r="I877" s="12" t="s">
        <v>1799</v>
      </c>
      <c r="J877" s="12" t="s">
        <v>148</v>
      </c>
      <c r="K877" s="12" t="s">
        <v>149</v>
      </c>
      <c r="L877" s="12" t="s">
        <v>81</v>
      </c>
      <c r="M877" s="12">
        <v>12666607</v>
      </c>
      <c r="N877" s="12">
        <v>12689387</v>
      </c>
      <c r="O877" s="17">
        <v>2747847</v>
      </c>
      <c r="P877" s="17">
        <v>5200405</v>
      </c>
      <c r="Q877" s="17">
        <v>7488982</v>
      </c>
      <c r="R877" s="19">
        <v>1475407</v>
      </c>
      <c r="S877" s="19"/>
      <c r="T877" s="17">
        <f t="shared" si="78"/>
        <v>4.6096478442940967</v>
      </c>
      <c r="U877" s="17">
        <f t="shared" si="75"/>
        <v>0.40982318531226136</v>
      </c>
      <c r="V877" s="17"/>
      <c r="W877" s="17">
        <v>13149438</v>
      </c>
      <c r="X877" s="17">
        <f t="shared" si="76"/>
        <v>0.19701035467837952</v>
      </c>
      <c r="Y877" s="19">
        <f t="shared" si="77"/>
        <v>0.11627094358458766</v>
      </c>
    </row>
    <row r="878" spans="1:25" x14ac:dyDescent="0.2">
      <c r="A878" s="25">
        <v>42197</v>
      </c>
      <c r="B878" s="12" t="s">
        <v>566</v>
      </c>
      <c r="C878" s="12" t="s">
        <v>73</v>
      </c>
      <c r="D878" s="12">
        <v>901248821</v>
      </c>
      <c r="E878" s="12" t="s">
        <v>74</v>
      </c>
      <c r="F878" s="12" t="s">
        <v>1800</v>
      </c>
      <c r="G878" s="12" t="s">
        <v>83</v>
      </c>
      <c r="H878" s="12" t="s">
        <v>87</v>
      </c>
      <c r="I878" s="12" t="s">
        <v>1801</v>
      </c>
      <c r="J878" s="12" t="s">
        <v>79</v>
      </c>
      <c r="K878" s="12" t="s">
        <v>313</v>
      </c>
      <c r="L878" s="12" t="s">
        <v>81</v>
      </c>
      <c r="M878" s="12">
        <v>21541335</v>
      </c>
      <c r="N878" s="12">
        <v>24382026</v>
      </c>
      <c r="O878" s="17">
        <v>18174190</v>
      </c>
      <c r="P878" s="17">
        <v>18174190</v>
      </c>
      <c r="Q878" s="17">
        <v>6207836</v>
      </c>
      <c r="R878" s="19">
        <v>1728274</v>
      </c>
      <c r="S878" s="19">
        <v>1340655</v>
      </c>
      <c r="T878" s="17">
        <f t="shared" si="78"/>
        <v>1.1852707053244189</v>
      </c>
      <c r="U878" s="17">
        <f t="shared" si="75"/>
        <v>0.74539293822424768</v>
      </c>
      <c r="V878" s="17">
        <f t="shared" ref="V878:V930" si="79">R878/S878</f>
        <v>1.2891265836475454</v>
      </c>
      <c r="W878" s="17">
        <v>13149439</v>
      </c>
      <c r="X878" s="17">
        <f t="shared" si="76"/>
        <v>0.27840200675404442</v>
      </c>
      <c r="Y878" s="19">
        <f t="shared" si="77"/>
        <v>7.0883116932120405E-2</v>
      </c>
    </row>
    <row r="879" spans="1:25" x14ac:dyDescent="0.2">
      <c r="A879" s="22">
        <v>42265</v>
      </c>
      <c r="B879" s="12" t="s">
        <v>566</v>
      </c>
      <c r="C879" s="12" t="s">
        <v>73</v>
      </c>
      <c r="D879" s="12">
        <v>901255412</v>
      </c>
      <c r="E879" s="12" t="s">
        <v>74</v>
      </c>
      <c r="F879" s="12" t="s">
        <v>1802</v>
      </c>
      <c r="G879" s="12" t="s">
        <v>76</v>
      </c>
      <c r="H879" s="12" t="s">
        <v>87</v>
      </c>
      <c r="I879" s="12" t="s">
        <v>1803</v>
      </c>
      <c r="J879" s="12" t="s">
        <v>85</v>
      </c>
      <c r="K879" s="12" t="s">
        <v>85</v>
      </c>
      <c r="L879" s="12" t="s">
        <v>81</v>
      </c>
      <c r="M879" s="12">
        <v>14023403</v>
      </c>
      <c r="N879" s="12">
        <v>14184756</v>
      </c>
      <c r="O879" s="17">
        <v>47145551</v>
      </c>
      <c r="P879" s="17">
        <v>47145551</v>
      </c>
      <c r="Q879" s="17">
        <v>-32960795</v>
      </c>
      <c r="R879" s="19">
        <v>-4032986</v>
      </c>
      <c r="S879" s="19"/>
      <c r="T879" s="17">
        <f t="shared" si="78"/>
        <v>0.29744912727820277</v>
      </c>
      <c r="U879" s="17">
        <f t="shared" si="75"/>
        <v>3.3236772631125979</v>
      </c>
      <c r="V879" s="17"/>
      <c r="W879" s="17">
        <v>13149440</v>
      </c>
      <c r="X879" s="17">
        <f t="shared" si="76"/>
        <v>0.12235706086579526</v>
      </c>
      <c r="Y879" s="19">
        <f t="shared" si="77"/>
        <v>-0.28431832031513266</v>
      </c>
    </row>
    <row r="880" spans="1:25" x14ac:dyDescent="0.2">
      <c r="A880" s="22">
        <v>42269</v>
      </c>
      <c r="B880" s="12" t="s">
        <v>566</v>
      </c>
      <c r="C880" s="12" t="s">
        <v>73</v>
      </c>
      <c r="D880" s="12">
        <v>901255563</v>
      </c>
      <c r="E880" s="12" t="s">
        <v>74</v>
      </c>
      <c r="F880" s="12" t="s">
        <v>1804</v>
      </c>
      <c r="G880" s="12" t="s">
        <v>76</v>
      </c>
      <c r="H880" s="12" t="s">
        <v>87</v>
      </c>
      <c r="I880" s="12" t="s">
        <v>1805</v>
      </c>
      <c r="J880" s="12" t="s">
        <v>97</v>
      </c>
      <c r="K880" s="12" t="s">
        <v>233</v>
      </c>
      <c r="L880" s="12" t="s">
        <v>81</v>
      </c>
      <c r="M880" s="12">
        <v>11700604</v>
      </c>
      <c r="N880" s="12">
        <v>11750546</v>
      </c>
      <c r="O880" s="17">
        <v>11603238</v>
      </c>
      <c r="P880" s="17">
        <v>11603238</v>
      </c>
      <c r="Q880" s="17">
        <v>147308</v>
      </c>
      <c r="R880" s="19">
        <v>88527</v>
      </c>
      <c r="S880" s="19">
        <v>80133</v>
      </c>
      <c r="T880" s="17">
        <f t="shared" si="78"/>
        <v>1.0083912783655735</v>
      </c>
      <c r="U880" s="17">
        <f t="shared" si="75"/>
        <v>0.98746373147256306</v>
      </c>
      <c r="V880" s="17">
        <f t="shared" si="79"/>
        <v>1.1047508517090336</v>
      </c>
      <c r="W880" s="17">
        <v>13149441</v>
      </c>
      <c r="X880" s="17">
        <f t="shared" si="76"/>
        <v>0.60096532435441385</v>
      </c>
      <c r="Y880" s="19">
        <f t="shared" si="77"/>
        <v>7.5338626817851697E-3</v>
      </c>
    </row>
    <row r="881" spans="1:25" x14ac:dyDescent="0.2">
      <c r="A881" s="22">
        <v>42461</v>
      </c>
      <c r="B881" s="12" t="s">
        <v>566</v>
      </c>
      <c r="C881" s="12" t="s">
        <v>73</v>
      </c>
      <c r="D881" s="12">
        <v>901279219</v>
      </c>
      <c r="E881" s="12" t="s">
        <v>74</v>
      </c>
      <c r="F881" s="12" t="s">
        <v>1806</v>
      </c>
      <c r="G881" s="12" t="s">
        <v>102</v>
      </c>
      <c r="H881" s="12" t="s">
        <v>87</v>
      </c>
      <c r="I881" s="12" t="s">
        <v>1807</v>
      </c>
      <c r="J881" s="12" t="s">
        <v>85</v>
      </c>
      <c r="K881" s="12" t="s">
        <v>85</v>
      </c>
      <c r="L881" s="12" t="s">
        <v>81</v>
      </c>
      <c r="M881" s="12">
        <v>20800738</v>
      </c>
      <c r="N881" s="12">
        <v>20849662</v>
      </c>
      <c r="O881" s="17">
        <v>17224261</v>
      </c>
      <c r="P881" s="17">
        <v>17273288</v>
      </c>
      <c r="Q881" s="17">
        <v>3576374</v>
      </c>
      <c r="R881" s="19">
        <v>916233</v>
      </c>
      <c r="S881" s="19"/>
      <c r="T881" s="17">
        <f t="shared" si="78"/>
        <v>1.2076418256783266</v>
      </c>
      <c r="U881" s="17">
        <f t="shared" si="75"/>
        <v>0.82846849028056191</v>
      </c>
      <c r="V881" s="17"/>
      <c r="W881" s="17">
        <v>13149442</v>
      </c>
      <c r="X881" s="17">
        <f t="shared" si="76"/>
        <v>0.25619048790758459</v>
      </c>
      <c r="Y881" s="19">
        <f t="shared" si="77"/>
        <v>4.3944741166547445E-2</v>
      </c>
    </row>
    <row r="882" spans="1:25" x14ac:dyDescent="0.2">
      <c r="A882" s="22">
        <v>42693</v>
      </c>
      <c r="B882" s="12" t="s">
        <v>566</v>
      </c>
      <c r="C882" s="12" t="s">
        <v>73</v>
      </c>
      <c r="D882" s="12">
        <v>901311202</v>
      </c>
      <c r="E882" s="12" t="s">
        <v>74</v>
      </c>
      <c r="F882" s="12" t="s">
        <v>1808</v>
      </c>
      <c r="G882" s="12" t="s">
        <v>95</v>
      </c>
      <c r="H882" s="12" t="s">
        <v>87</v>
      </c>
      <c r="I882" s="12" t="s">
        <v>1809</v>
      </c>
      <c r="J882" s="12" t="s">
        <v>85</v>
      </c>
      <c r="K882" s="12" t="s">
        <v>85</v>
      </c>
      <c r="L882" s="12" t="s">
        <v>81</v>
      </c>
      <c r="M882" s="12">
        <v>2820979</v>
      </c>
      <c r="N882" s="12">
        <v>5444198</v>
      </c>
      <c r="O882" s="17">
        <v>2338529</v>
      </c>
      <c r="P882" s="17">
        <v>9245856</v>
      </c>
      <c r="Q882" s="17">
        <v>-3801658</v>
      </c>
      <c r="R882" s="19">
        <v>-866552</v>
      </c>
      <c r="S882" s="19">
        <v>558782</v>
      </c>
      <c r="T882" s="17">
        <f t="shared" si="78"/>
        <v>1.2063049036381417</v>
      </c>
      <c r="U882" s="17">
        <f t="shared" si="75"/>
        <v>1.6982953228372664</v>
      </c>
      <c r="V882" s="17">
        <f t="shared" si="79"/>
        <v>-1.5507872479786393</v>
      </c>
      <c r="W882" s="17">
        <v>13149443</v>
      </c>
      <c r="X882" s="17">
        <f t="shared" si="76"/>
        <v>0.22794054594074481</v>
      </c>
      <c r="Y882" s="19">
        <f t="shared" si="77"/>
        <v>-0.15916981711539513</v>
      </c>
    </row>
    <row r="883" spans="1:25" x14ac:dyDescent="0.2">
      <c r="A883" s="22">
        <v>42799</v>
      </c>
      <c r="B883" s="12" t="s">
        <v>566</v>
      </c>
      <c r="C883" s="12" t="s">
        <v>73</v>
      </c>
      <c r="D883" s="12">
        <v>901325322</v>
      </c>
      <c r="E883" s="12" t="s">
        <v>74</v>
      </c>
      <c r="F883" s="12" t="s">
        <v>1810</v>
      </c>
      <c r="G883" s="12" t="s">
        <v>83</v>
      </c>
      <c r="H883" s="12" t="s">
        <v>87</v>
      </c>
      <c r="I883" s="12" t="s">
        <v>1811</v>
      </c>
      <c r="J883" s="12" t="s">
        <v>133</v>
      </c>
      <c r="K883" s="12" t="s">
        <v>134</v>
      </c>
      <c r="L883" s="12" t="s">
        <v>81</v>
      </c>
      <c r="M883" s="12">
        <v>31422517</v>
      </c>
      <c r="N883" s="12">
        <v>36341536</v>
      </c>
      <c r="O883" s="17">
        <v>10722143</v>
      </c>
      <c r="P883" s="17">
        <v>10776103</v>
      </c>
      <c r="Q883" s="17">
        <v>25565433</v>
      </c>
      <c r="R883" s="19">
        <v>8593126</v>
      </c>
      <c r="S883" s="19">
        <v>3123100</v>
      </c>
      <c r="T883" s="17">
        <f t="shared" si="78"/>
        <v>2.9306190935897796</v>
      </c>
      <c r="U883" s="17">
        <f t="shared" si="75"/>
        <v>0.29652304734725576</v>
      </c>
      <c r="V883" s="17">
        <f t="shared" si="79"/>
        <v>2.7514732157151549</v>
      </c>
      <c r="W883" s="17">
        <v>13149444</v>
      </c>
      <c r="X883" s="17">
        <f t="shared" si="76"/>
        <v>0.33612284212045224</v>
      </c>
      <c r="Y883" s="19">
        <f t="shared" si="77"/>
        <v>0.2364546726918752</v>
      </c>
    </row>
    <row r="884" spans="1:25" x14ac:dyDescent="0.2">
      <c r="A884" s="25">
        <v>42815</v>
      </c>
      <c r="B884" s="12" t="s">
        <v>566</v>
      </c>
      <c r="C884" s="12" t="s">
        <v>73</v>
      </c>
      <c r="D884" s="12">
        <v>901327447</v>
      </c>
      <c r="E884" s="12" t="s">
        <v>74</v>
      </c>
      <c r="F884" s="12" t="s">
        <v>1812</v>
      </c>
      <c r="G884" s="12" t="s">
        <v>76</v>
      </c>
      <c r="H884" s="12" t="s">
        <v>87</v>
      </c>
      <c r="I884" s="12" t="s">
        <v>1813</v>
      </c>
      <c r="J884" s="12" t="s">
        <v>89</v>
      </c>
      <c r="K884" s="12" t="s">
        <v>542</v>
      </c>
      <c r="L884" s="12" t="s">
        <v>81</v>
      </c>
      <c r="M884" s="12">
        <v>14976973</v>
      </c>
      <c r="N884" s="12">
        <v>17022106</v>
      </c>
      <c r="O884" s="17">
        <v>8726122</v>
      </c>
      <c r="P884" s="17">
        <v>9431575</v>
      </c>
      <c r="Q884" s="17">
        <v>7590531</v>
      </c>
      <c r="R884" s="19">
        <v>2718310</v>
      </c>
      <c r="S884" s="19">
        <v>847561</v>
      </c>
      <c r="T884" s="17">
        <f t="shared" si="78"/>
        <v>1.7163377958731267</v>
      </c>
      <c r="U884" s="17">
        <f t="shared" si="75"/>
        <v>0.55407803241267561</v>
      </c>
      <c r="V884" s="17">
        <f t="shared" si="79"/>
        <v>3.2072145839650479</v>
      </c>
      <c r="W884" s="17">
        <v>13149445</v>
      </c>
      <c r="X884" s="17">
        <f t="shared" si="76"/>
        <v>0.35811855586914804</v>
      </c>
      <c r="Y884" s="19">
        <f t="shared" si="77"/>
        <v>0.15969293106270163</v>
      </c>
    </row>
    <row r="885" spans="1:25" x14ac:dyDescent="0.2">
      <c r="A885" s="25">
        <v>42867</v>
      </c>
      <c r="B885" s="12" t="s">
        <v>566</v>
      </c>
      <c r="C885" s="12" t="s">
        <v>73</v>
      </c>
      <c r="D885" s="12">
        <v>901333386</v>
      </c>
      <c r="E885" s="12" t="s">
        <v>74</v>
      </c>
      <c r="F885" s="12" t="s">
        <v>1814</v>
      </c>
      <c r="G885" s="12" t="s">
        <v>83</v>
      </c>
      <c r="H885" s="12" t="s">
        <v>87</v>
      </c>
      <c r="I885" s="12" t="s">
        <v>1815</v>
      </c>
      <c r="J885" s="12" t="s">
        <v>148</v>
      </c>
      <c r="K885" s="12" t="s">
        <v>149</v>
      </c>
      <c r="L885" s="12" t="s">
        <v>81</v>
      </c>
      <c r="M885" s="12">
        <v>7079386</v>
      </c>
      <c r="N885" s="12">
        <v>32153612</v>
      </c>
      <c r="O885" s="17">
        <v>5633344</v>
      </c>
      <c r="P885" s="17">
        <v>10103303</v>
      </c>
      <c r="Q885" s="17">
        <v>22050309</v>
      </c>
      <c r="R885" s="19">
        <v>-328453</v>
      </c>
      <c r="S885" s="19">
        <v>1120246</v>
      </c>
      <c r="T885" s="17">
        <f t="shared" si="78"/>
        <v>1.2566933601072472</v>
      </c>
      <c r="U885" s="17">
        <f t="shared" si="75"/>
        <v>0.31421984565839756</v>
      </c>
      <c r="V885" s="17">
        <f t="shared" si="79"/>
        <v>-0.29319720847028241</v>
      </c>
      <c r="W885" s="17">
        <v>13149446</v>
      </c>
      <c r="X885" s="17">
        <f t="shared" si="76"/>
        <v>-1.4895618923072689E-2</v>
      </c>
      <c r="Y885" s="19">
        <f t="shared" si="77"/>
        <v>-1.0215119844078482E-2</v>
      </c>
    </row>
    <row r="886" spans="1:25" x14ac:dyDescent="0.2">
      <c r="A886" s="22">
        <v>42939</v>
      </c>
      <c r="B886" s="12" t="s">
        <v>566</v>
      </c>
      <c r="C886" s="12" t="s">
        <v>73</v>
      </c>
      <c r="D886" s="12">
        <v>901341297</v>
      </c>
      <c r="E886" s="12" t="s">
        <v>74</v>
      </c>
      <c r="F886" s="12" t="s">
        <v>1816</v>
      </c>
      <c r="G886" s="12" t="s">
        <v>76</v>
      </c>
      <c r="H886" s="12" t="s">
        <v>87</v>
      </c>
      <c r="I886" s="12" t="s">
        <v>1817</v>
      </c>
      <c r="J886" s="12" t="s">
        <v>79</v>
      </c>
      <c r="K886" s="12" t="s">
        <v>137</v>
      </c>
      <c r="L886" s="12" t="s">
        <v>81</v>
      </c>
      <c r="M886" s="12">
        <v>3535417</v>
      </c>
      <c r="N886" s="12">
        <v>3563324</v>
      </c>
      <c r="O886" s="17">
        <v>1194823</v>
      </c>
      <c r="P886" s="17">
        <v>1932357</v>
      </c>
      <c r="Q886" s="17">
        <v>1630967</v>
      </c>
      <c r="R886" s="19">
        <v>-11437</v>
      </c>
      <c r="S886" s="19">
        <v>1474</v>
      </c>
      <c r="T886" s="17">
        <f t="shared" si="78"/>
        <v>2.9589462204862143</v>
      </c>
      <c r="U886" s="17">
        <f t="shared" si="75"/>
        <v>0.54229056914274421</v>
      </c>
      <c r="V886" s="17">
        <f t="shared" si="79"/>
        <v>-7.7591587516960647</v>
      </c>
      <c r="W886" s="17">
        <v>13149447</v>
      </c>
      <c r="X886" s="17">
        <f t="shared" si="76"/>
        <v>-7.0124042975731578E-3</v>
      </c>
      <c r="Y886" s="19">
        <f t="shared" si="77"/>
        <v>-3.2096435799831842E-3</v>
      </c>
    </row>
    <row r="887" spans="1:25" x14ac:dyDescent="0.2">
      <c r="A887" s="22">
        <v>43053</v>
      </c>
      <c r="B887" s="12" t="s">
        <v>566</v>
      </c>
      <c r="C887" s="12" t="s">
        <v>73</v>
      </c>
      <c r="D887" s="12">
        <v>901353578</v>
      </c>
      <c r="E887" s="12" t="s">
        <v>74</v>
      </c>
      <c r="F887" s="12" t="s">
        <v>1818</v>
      </c>
      <c r="G887" s="12" t="s">
        <v>102</v>
      </c>
      <c r="H887" s="12" t="s">
        <v>87</v>
      </c>
      <c r="I887" s="12" t="s">
        <v>1819</v>
      </c>
      <c r="J887" s="12" t="s">
        <v>85</v>
      </c>
      <c r="K887" s="12" t="s">
        <v>85</v>
      </c>
      <c r="L887" s="12" t="s">
        <v>81</v>
      </c>
      <c r="M887" s="12">
        <v>51778230</v>
      </c>
      <c r="N887" s="12">
        <v>63465171</v>
      </c>
      <c r="O887" s="17">
        <v>29430163</v>
      </c>
      <c r="P887" s="17">
        <v>29841509</v>
      </c>
      <c r="Q887" s="17">
        <v>33623662</v>
      </c>
      <c r="R887" s="19">
        <v>4239165</v>
      </c>
      <c r="S887" s="19">
        <v>186482</v>
      </c>
      <c r="T887" s="17">
        <f t="shared" si="78"/>
        <v>1.7593592668854738</v>
      </c>
      <c r="U887" s="17">
        <f t="shared" si="75"/>
        <v>0.47020292437248773</v>
      </c>
      <c r="V887" s="17">
        <f t="shared" si="79"/>
        <v>22.732301240870431</v>
      </c>
      <c r="W887" s="17">
        <v>13149448</v>
      </c>
      <c r="X887" s="17">
        <f t="shared" si="76"/>
        <v>0.12607683838839445</v>
      </c>
      <c r="Y887" s="19">
        <f t="shared" si="77"/>
        <v>6.679514028253386E-2</v>
      </c>
    </row>
    <row r="888" spans="1:25" x14ac:dyDescent="0.2">
      <c r="A888" s="22">
        <v>43067</v>
      </c>
      <c r="B888" s="12" t="s">
        <v>566</v>
      </c>
      <c r="C888" s="12" t="s">
        <v>73</v>
      </c>
      <c r="D888" s="12">
        <v>901355356</v>
      </c>
      <c r="E888" s="12" t="s">
        <v>74</v>
      </c>
      <c r="F888" s="12" t="s">
        <v>1820</v>
      </c>
      <c r="G888" s="12" t="s">
        <v>102</v>
      </c>
      <c r="H888" s="12" t="s">
        <v>801</v>
      </c>
      <c r="I888" s="12" t="s">
        <v>1821</v>
      </c>
      <c r="J888" s="12" t="s">
        <v>148</v>
      </c>
      <c r="K888" s="12" t="s">
        <v>149</v>
      </c>
      <c r="L888" s="12" t="s">
        <v>81</v>
      </c>
      <c r="M888" s="12">
        <v>7011012</v>
      </c>
      <c r="N888" s="12">
        <v>7098559</v>
      </c>
      <c r="O888" s="17">
        <v>4533603</v>
      </c>
      <c r="P888" s="17">
        <v>4533603</v>
      </c>
      <c r="Q888" s="17">
        <v>2564956</v>
      </c>
      <c r="R888" s="19">
        <v>233829</v>
      </c>
      <c r="S888" s="19"/>
      <c r="T888" s="17">
        <f t="shared" si="78"/>
        <v>1.5464547733888476</v>
      </c>
      <c r="U888" s="17">
        <f t="shared" si="75"/>
        <v>0.63866525586390144</v>
      </c>
      <c r="V888" s="17"/>
      <c r="W888" s="17">
        <v>13149449</v>
      </c>
      <c r="X888" s="17">
        <f t="shared" si="76"/>
        <v>9.1162967317957894E-2</v>
      </c>
      <c r="Y888" s="19">
        <f t="shared" si="77"/>
        <v>3.2940347470521832E-2</v>
      </c>
    </row>
    <row r="889" spans="1:25" x14ac:dyDescent="0.2">
      <c r="A889" s="22">
        <v>43121</v>
      </c>
      <c r="B889" s="12" t="s">
        <v>566</v>
      </c>
      <c r="C889" s="12" t="s">
        <v>73</v>
      </c>
      <c r="D889" s="12">
        <v>901364648</v>
      </c>
      <c r="E889" s="12" t="s">
        <v>74</v>
      </c>
      <c r="F889" s="12" t="s">
        <v>1822</v>
      </c>
      <c r="G889" s="12" t="s">
        <v>102</v>
      </c>
      <c r="H889" s="12" t="s">
        <v>87</v>
      </c>
      <c r="I889" s="12" t="s">
        <v>1823</v>
      </c>
      <c r="J889" s="12" t="s">
        <v>85</v>
      </c>
      <c r="K889" s="12" t="s">
        <v>85</v>
      </c>
      <c r="L889" s="12" t="s">
        <v>81</v>
      </c>
      <c r="M889" s="12">
        <v>3023176</v>
      </c>
      <c r="N889" s="12">
        <v>3307936</v>
      </c>
      <c r="O889" s="17">
        <v>2968731</v>
      </c>
      <c r="P889" s="17">
        <v>2968731</v>
      </c>
      <c r="Q889" s="17">
        <v>339205</v>
      </c>
      <c r="R889" s="19">
        <v>-1057053</v>
      </c>
      <c r="S889" s="19">
        <v>13475</v>
      </c>
      <c r="T889" s="17">
        <f t="shared" si="78"/>
        <v>1.0183394857937618</v>
      </c>
      <c r="U889" s="17">
        <f t="shared" si="75"/>
        <v>0.89745720594352485</v>
      </c>
      <c r="V889" s="17">
        <f t="shared" si="79"/>
        <v>-78.445491651205941</v>
      </c>
      <c r="W889" s="17">
        <v>13149450</v>
      </c>
      <c r="X889" s="17">
        <f t="shared" si="76"/>
        <v>-3.1162659748529649</v>
      </c>
      <c r="Y889" s="19">
        <f t="shared" si="77"/>
        <v>-0.31955062008454821</v>
      </c>
    </row>
    <row r="890" spans="1:25" x14ac:dyDescent="0.2">
      <c r="A890" s="22">
        <v>43279</v>
      </c>
      <c r="B890" s="12" t="s">
        <v>566</v>
      </c>
      <c r="C890" s="12" t="s">
        <v>73</v>
      </c>
      <c r="D890" s="12">
        <v>901389657</v>
      </c>
      <c r="E890" s="12" t="s">
        <v>74</v>
      </c>
      <c r="F890" s="12" t="s">
        <v>1824</v>
      </c>
      <c r="G890" s="12" t="s">
        <v>102</v>
      </c>
      <c r="H890" s="12" t="s">
        <v>87</v>
      </c>
      <c r="I890" s="12" t="s">
        <v>1825</v>
      </c>
      <c r="J890" s="12" t="s">
        <v>85</v>
      </c>
      <c r="K890" s="12" t="s">
        <v>85</v>
      </c>
      <c r="L890" s="12" t="s">
        <v>81</v>
      </c>
      <c r="M890" s="12">
        <v>2229179</v>
      </c>
      <c r="N890" s="12">
        <v>2497888</v>
      </c>
      <c r="O890" s="17">
        <v>1690703</v>
      </c>
      <c r="P890" s="17">
        <v>1999818</v>
      </c>
      <c r="Q890" s="17">
        <v>498070</v>
      </c>
      <c r="R890" s="19">
        <v>472707</v>
      </c>
      <c r="S890" s="19">
        <v>81763</v>
      </c>
      <c r="T890" s="17">
        <f t="shared" si="78"/>
        <v>1.3184923667847044</v>
      </c>
      <c r="U890" s="17">
        <f t="shared" si="75"/>
        <v>0.80060354987893778</v>
      </c>
      <c r="V890" s="17">
        <f t="shared" si="79"/>
        <v>5.7814292528405264</v>
      </c>
      <c r="W890" s="17">
        <v>13149451</v>
      </c>
      <c r="X890" s="17">
        <f t="shared" si="76"/>
        <v>0.94907743891420882</v>
      </c>
      <c r="Y890" s="19">
        <f t="shared" si="77"/>
        <v>0.18924267220948257</v>
      </c>
    </row>
    <row r="891" spans="1:25" x14ac:dyDescent="0.2">
      <c r="A891" s="22">
        <v>43675</v>
      </c>
      <c r="B891" s="12" t="s">
        <v>566</v>
      </c>
      <c r="C891" s="12" t="s">
        <v>73</v>
      </c>
      <c r="D891" s="12">
        <v>901506007</v>
      </c>
      <c r="E891" s="12" t="s">
        <v>74</v>
      </c>
      <c r="F891" s="12" t="s">
        <v>1826</v>
      </c>
      <c r="G891" s="12" t="s">
        <v>76</v>
      </c>
      <c r="H891" s="12" t="s">
        <v>87</v>
      </c>
      <c r="I891" s="12" t="s">
        <v>1827</v>
      </c>
      <c r="J891" s="12" t="s">
        <v>489</v>
      </c>
      <c r="K891" s="12" t="s">
        <v>490</v>
      </c>
      <c r="L891" s="12" t="s">
        <v>81</v>
      </c>
      <c r="M891" s="12">
        <v>3557812</v>
      </c>
      <c r="N891" s="12">
        <v>3557812</v>
      </c>
      <c r="O891" s="17">
        <v>966184</v>
      </c>
      <c r="P891" s="17">
        <v>966184</v>
      </c>
      <c r="Q891" s="17">
        <v>2591628</v>
      </c>
      <c r="R891" s="19">
        <v>982988</v>
      </c>
      <c r="S891" s="19">
        <v>27605</v>
      </c>
      <c r="T891" s="17">
        <f t="shared" si="78"/>
        <v>3.682333799773128</v>
      </c>
      <c r="U891" s="17">
        <f t="shared" si="75"/>
        <v>0.27156690685173923</v>
      </c>
      <c r="V891" s="17">
        <f t="shared" si="79"/>
        <v>35.609056330374933</v>
      </c>
      <c r="W891" s="17">
        <v>13149452</v>
      </c>
      <c r="X891" s="17">
        <f t="shared" si="76"/>
        <v>0.37929363319118331</v>
      </c>
      <c r="Y891" s="19">
        <f t="shared" si="77"/>
        <v>0.27629003443689548</v>
      </c>
    </row>
    <row r="892" spans="1:25" x14ac:dyDescent="0.2">
      <c r="A892" s="22">
        <v>35</v>
      </c>
      <c r="B892" s="12" t="s">
        <v>1828</v>
      </c>
      <c r="C892" s="12" t="s">
        <v>73</v>
      </c>
      <c r="D892" s="12">
        <v>800003919</v>
      </c>
      <c r="E892" s="12" t="s">
        <v>74</v>
      </c>
      <c r="F892" s="12" t="s">
        <v>1829</v>
      </c>
      <c r="G892" s="12" t="s">
        <v>102</v>
      </c>
      <c r="H892" s="12" t="s">
        <v>103</v>
      </c>
      <c r="I892" s="12" t="s">
        <v>894</v>
      </c>
      <c r="J892" s="12" t="s">
        <v>85</v>
      </c>
      <c r="K892" s="12" t="s">
        <v>85</v>
      </c>
      <c r="L892" s="12" t="s">
        <v>81</v>
      </c>
      <c r="M892" s="12">
        <v>5028743</v>
      </c>
      <c r="N892" s="12">
        <v>13862042</v>
      </c>
      <c r="O892" s="17">
        <v>3302784</v>
      </c>
      <c r="P892" s="17">
        <v>3547431</v>
      </c>
      <c r="Q892" s="17">
        <v>10314611</v>
      </c>
      <c r="R892" s="19">
        <v>1858353</v>
      </c>
      <c r="S892" s="19">
        <v>217173</v>
      </c>
      <c r="T892" s="17">
        <f t="shared" si="78"/>
        <v>1.5225770138162229</v>
      </c>
      <c r="U892" s="17">
        <f t="shared" si="75"/>
        <v>0.25590969930692753</v>
      </c>
      <c r="V892" s="17">
        <f t="shared" si="79"/>
        <v>8.5570167562266022</v>
      </c>
      <c r="W892" s="17">
        <v>13149453</v>
      </c>
      <c r="X892" s="17">
        <f t="shared" si="76"/>
        <v>0.18016704653234136</v>
      </c>
      <c r="Y892" s="19">
        <f t="shared" si="77"/>
        <v>0.13406055182923265</v>
      </c>
    </row>
    <row r="893" spans="1:25" x14ac:dyDescent="0.2">
      <c r="A893" s="22">
        <v>199</v>
      </c>
      <c r="B893" s="12" t="s">
        <v>1828</v>
      </c>
      <c r="C893" s="12" t="s">
        <v>73</v>
      </c>
      <c r="D893" s="12">
        <v>800078361</v>
      </c>
      <c r="E893" s="12" t="s">
        <v>74</v>
      </c>
      <c r="F893" s="12" t="s">
        <v>1830</v>
      </c>
      <c r="G893" s="12" t="s">
        <v>83</v>
      </c>
      <c r="H893" s="12" t="s">
        <v>77</v>
      </c>
      <c r="I893" s="12" t="s">
        <v>1831</v>
      </c>
      <c r="J893" s="12" t="s">
        <v>85</v>
      </c>
      <c r="K893" s="12" t="s">
        <v>85</v>
      </c>
      <c r="L893" s="12" t="s">
        <v>81</v>
      </c>
      <c r="M893" s="12">
        <v>5928180</v>
      </c>
      <c r="N893" s="12">
        <v>11223812</v>
      </c>
      <c r="O893" s="17">
        <v>2226120</v>
      </c>
      <c r="P893" s="17">
        <v>2494788</v>
      </c>
      <c r="Q893" s="17">
        <v>8729024</v>
      </c>
      <c r="R893" s="19">
        <v>1443598</v>
      </c>
      <c r="S893" s="19">
        <v>59215</v>
      </c>
      <c r="T893" s="17">
        <f t="shared" si="78"/>
        <v>2.6630100803191201</v>
      </c>
      <c r="U893" s="17">
        <f t="shared" si="75"/>
        <v>0.22227635316771166</v>
      </c>
      <c r="V893" s="17">
        <f t="shared" si="79"/>
        <v>24.378924259055982</v>
      </c>
      <c r="W893" s="17">
        <v>13149454</v>
      </c>
      <c r="X893" s="17">
        <f t="shared" si="76"/>
        <v>0.16537908476365742</v>
      </c>
      <c r="Y893" s="19">
        <f t="shared" si="77"/>
        <v>0.12861922491217778</v>
      </c>
    </row>
    <row r="894" spans="1:25" x14ac:dyDescent="0.2">
      <c r="A894" s="22">
        <v>377</v>
      </c>
      <c r="B894" s="12" t="s">
        <v>1828</v>
      </c>
      <c r="C894" s="12" t="s">
        <v>73</v>
      </c>
      <c r="D894" s="12">
        <v>800188578</v>
      </c>
      <c r="E894" s="12" t="s">
        <v>74</v>
      </c>
      <c r="F894" s="12" t="s">
        <v>1832</v>
      </c>
      <c r="G894" s="12" t="s">
        <v>102</v>
      </c>
      <c r="H894" s="12" t="s">
        <v>77</v>
      </c>
      <c r="I894" s="12" t="s">
        <v>1833</v>
      </c>
      <c r="J894" s="12" t="s">
        <v>85</v>
      </c>
      <c r="K894" s="12" t="s">
        <v>85</v>
      </c>
      <c r="L894" s="12" t="s">
        <v>81</v>
      </c>
      <c r="M894" s="12">
        <v>14823085</v>
      </c>
      <c r="N894" s="12">
        <v>26353760</v>
      </c>
      <c r="O894" s="17">
        <v>6876673</v>
      </c>
      <c r="P894" s="17">
        <v>8753658</v>
      </c>
      <c r="Q894" s="17">
        <v>17600102</v>
      </c>
      <c r="R894" s="19">
        <v>3474027</v>
      </c>
      <c r="S894" s="19">
        <v>212607</v>
      </c>
      <c r="T894" s="17">
        <f t="shared" si="78"/>
        <v>2.1555605450484556</v>
      </c>
      <c r="U894" s="17">
        <f t="shared" si="75"/>
        <v>0.33215973735816068</v>
      </c>
      <c r="V894" s="17">
        <f t="shared" si="79"/>
        <v>16.340134614570545</v>
      </c>
      <c r="W894" s="17">
        <v>13149455</v>
      </c>
      <c r="X894" s="17">
        <f t="shared" si="76"/>
        <v>0.19738675378131332</v>
      </c>
      <c r="Y894" s="19">
        <f t="shared" si="77"/>
        <v>0.13182282148733235</v>
      </c>
    </row>
    <row r="895" spans="1:25" x14ac:dyDescent="0.2">
      <c r="A895" s="22">
        <v>517</v>
      </c>
      <c r="B895" s="12" t="s">
        <v>1828</v>
      </c>
      <c r="C895" s="12" t="s">
        <v>73</v>
      </c>
      <c r="D895" s="12">
        <v>802000608</v>
      </c>
      <c r="E895" s="12" t="s">
        <v>74</v>
      </c>
      <c r="F895" s="12" t="s">
        <v>1834</v>
      </c>
      <c r="G895" s="12" t="s">
        <v>102</v>
      </c>
      <c r="H895" s="12" t="s">
        <v>103</v>
      </c>
      <c r="I895" s="12" t="s">
        <v>1835</v>
      </c>
      <c r="J895" s="12" t="s">
        <v>148</v>
      </c>
      <c r="K895" s="12" t="s">
        <v>149</v>
      </c>
      <c r="L895" s="12" t="s">
        <v>81</v>
      </c>
      <c r="M895" s="12">
        <v>190987309</v>
      </c>
      <c r="N895" s="12">
        <v>201167032</v>
      </c>
      <c r="O895" s="17">
        <v>94972169</v>
      </c>
      <c r="P895" s="17">
        <v>97357011</v>
      </c>
      <c r="Q895" s="17">
        <v>103810021</v>
      </c>
      <c r="R895" s="19">
        <v>23917134</v>
      </c>
      <c r="S895" s="19">
        <v>2058525</v>
      </c>
      <c r="T895" s="17">
        <f t="shared" si="78"/>
        <v>2.0109818593276523</v>
      </c>
      <c r="U895" s="17">
        <f t="shared" si="75"/>
        <v>0.48396106475339357</v>
      </c>
      <c r="V895" s="17">
        <f t="shared" si="79"/>
        <v>11.618578351003753</v>
      </c>
      <c r="W895" s="17">
        <v>13149456</v>
      </c>
      <c r="X895" s="17">
        <f t="shared" si="76"/>
        <v>0.23039330663462634</v>
      </c>
      <c r="Y895" s="19">
        <f t="shared" si="77"/>
        <v>0.11889191664367747</v>
      </c>
    </row>
    <row r="896" spans="1:25" x14ac:dyDescent="0.2">
      <c r="A896" s="22">
        <v>551</v>
      </c>
      <c r="B896" s="12" t="s">
        <v>1828</v>
      </c>
      <c r="C896" s="12" t="s">
        <v>73</v>
      </c>
      <c r="D896" s="12">
        <v>802017793</v>
      </c>
      <c r="E896" s="12" t="s">
        <v>74</v>
      </c>
      <c r="F896" s="12" t="s">
        <v>1836</v>
      </c>
      <c r="G896" s="12" t="s">
        <v>102</v>
      </c>
      <c r="H896" s="12" t="s">
        <v>77</v>
      </c>
      <c r="I896" s="12" t="s">
        <v>1837</v>
      </c>
      <c r="J896" s="12" t="s">
        <v>148</v>
      </c>
      <c r="K896" s="12" t="s">
        <v>149</v>
      </c>
      <c r="L896" s="12" t="s">
        <v>81</v>
      </c>
      <c r="M896" s="12">
        <v>9583720</v>
      </c>
      <c r="N896" s="12">
        <v>9927449</v>
      </c>
      <c r="O896" s="17">
        <v>2829852</v>
      </c>
      <c r="P896" s="17">
        <v>2831352</v>
      </c>
      <c r="Q896" s="17">
        <v>7096097</v>
      </c>
      <c r="R896" s="19">
        <v>1792343</v>
      </c>
      <c r="S896" s="19">
        <v>5124</v>
      </c>
      <c r="T896" s="17">
        <f t="shared" si="78"/>
        <v>3.3866506092898145</v>
      </c>
      <c r="U896" s="17">
        <f t="shared" si="75"/>
        <v>0.28520438634335971</v>
      </c>
      <c r="V896" s="17">
        <f t="shared" si="79"/>
        <v>349.79371584699453</v>
      </c>
      <c r="W896" s="17">
        <v>13149457</v>
      </c>
      <c r="X896" s="17">
        <f t="shared" si="76"/>
        <v>0.25258152474522261</v>
      </c>
      <c r="Y896" s="19">
        <f t="shared" si="77"/>
        <v>0.18054416597859127</v>
      </c>
    </row>
    <row r="897" spans="1:25" x14ac:dyDescent="0.2">
      <c r="A897" s="25">
        <v>621</v>
      </c>
      <c r="B897" s="12" t="s">
        <v>1828</v>
      </c>
      <c r="C897" s="12" t="s">
        <v>73</v>
      </c>
      <c r="D897" s="12">
        <v>805001306</v>
      </c>
      <c r="E897" s="12" t="s">
        <v>74</v>
      </c>
      <c r="F897" s="12" t="s">
        <v>1838</v>
      </c>
      <c r="G897" s="12" t="s">
        <v>102</v>
      </c>
      <c r="H897" s="12" t="s">
        <v>87</v>
      </c>
      <c r="I897" s="12" t="s">
        <v>781</v>
      </c>
      <c r="J897" s="12" t="s">
        <v>79</v>
      </c>
      <c r="K897" s="12" t="s">
        <v>137</v>
      </c>
      <c r="L897" s="12" t="s">
        <v>81</v>
      </c>
      <c r="M897" s="12">
        <v>25707568</v>
      </c>
      <c r="N897" s="12">
        <v>31254930</v>
      </c>
      <c r="O897" s="17">
        <v>3008346</v>
      </c>
      <c r="P897" s="17">
        <v>5630632</v>
      </c>
      <c r="Q897" s="17">
        <v>25624298</v>
      </c>
      <c r="R897" s="19">
        <v>12215015</v>
      </c>
      <c r="S897" s="19">
        <v>1087612</v>
      </c>
      <c r="T897" s="17">
        <f t="shared" si="78"/>
        <v>8.5454159860601138</v>
      </c>
      <c r="U897" s="17">
        <f t="shared" ref="U897:U930" si="80">P897/N897</f>
        <v>0.18015180325151903</v>
      </c>
      <c r="V897" s="17">
        <f t="shared" si="79"/>
        <v>11.231041033015451</v>
      </c>
      <c r="W897" s="17">
        <v>13149458</v>
      </c>
      <c r="X897" s="17">
        <f t="shared" ref="X897:X930" si="81">R897/Q897</f>
        <v>0.47669657135582799</v>
      </c>
      <c r="Y897" s="19">
        <f t="shared" ref="Y897:Y930" si="82">R897/N897</f>
        <v>0.39081882442225913</v>
      </c>
    </row>
    <row r="898" spans="1:25" x14ac:dyDescent="0.2">
      <c r="A898" s="22">
        <v>657</v>
      </c>
      <c r="B898" s="12" t="s">
        <v>1828</v>
      </c>
      <c r="C898" s="12" t="s">
        <v>73</v>
      </c>
      <c r="D898" s="12">
        <v>805021148</v>
      </c>
      <c r="E898" s="12" t="s">
        <v>74</v>
      </c>
      <c r="F898" s="12" t="s">
        <v>1839</v>
      </c>
      <c r="G898" s="12" t="s">
        <v>102</v>
      </c>
      <c r="H898" s="12" t="s">
        <v>87</v>
      </c>
      <c r="I898" s="12" t="s">
        <v>1840</v>
      </c>
      <c r="J898" s="12" t="s">
        <v>79</v>
      </c>
      <c r="K898" s="12" t="s">
        <v>137</v>
      </c>
      <c r="L898" s="12" t="s">
        <v>81</v>
      </c>
      <c r="M898" s="12">
        <v>2138951</v>
      </c>
      <c r="N898" s="12">
        <v>13174916</v>
      </c>
      <c r="O898" s="17">
        <v>1337289</v>
      </c>
      <c r="P898" s="17">
        <v>16139726</v>
      </c>
      <c r="Q898" s="17">
        <v>-2964810</v>
      </c>
      <c r="R898" s="19">
        <v>-1116402</v>
      </c>
      <c r="S898" s="19">
        <v>1916261</v>
      </c>
      <c r="T898" s="17">
        <f t="shared" ref="T898:T930" si="83">M898/O898</f>
        <v>1.5994680282272569</v>
      </c>
      <c r="U898" s="17">
        <f t="shared" si="80"/>
        <v>1.2250344518325582</v>
      </c>
      <c r="V898" s="17">
        <f t="shared" si="79"/>
        <v>-0.58259391596447452</v>
      </c>
      <c r="W898" s="17">
        <v>13149459</v>
      </c>
      <c r="X898" s="17">
        <f t="shared" si="81"/>
        <v>0.37655094255618404</v>
      </c>
      <c r="Y898" s="19">
        <f t="shared" si="82"/>
        <v>-8.4736934945163975E-2</v>
      </c>
    </row>
    <row r="899" spans="1:25" x14ac:dyDescent="0.2">
      <c r="A899" s="25">
        <v>781</v>
      </c>
      <c r="B899" s="12" t="s">
        <v>1828</v>
      </c>
      <c r="C899" s="12" t="s">
        <v>73</v>
      </c>
      <c r="D899" s="12">
        <v>811030363</v>
      </c>
      <c r="E899" s="12" t="s">
        <v>74</v>
      </c>
      <c r="F899" s="12" t="s">
        <v>1841</v>
      </c>
      <c r="G899" s="12" t="s">
        <v>102</v>
      </c>
      <c r="H899" s="12" t="s">
        <v>87</v>
      </c>
      <c r="I899" s="12" t="s">
        <v>1842</v>
      </c>
      <c r="J899" s="12" t="s">
        <v>89</v>
      </c>
      <c r="K899" s="12" t="s">
        <v>116</v>
      </c>
      <c r="L899" s="12" t="s">
        <v>81</v>
      </c>
      <c r="M899" s="12">
        <v>41458498</v>
      </c>
      <c r="N899" s="12">
        <v>66658167</v>
      </c>
      <c r="O899" s="17">
        <v>37537538</v>
      </c>
      <c r="P899" s="17">
        <v>52056181</v>
      </c>
      <c r="Q899" s="17">
        <v>14601986</v>
      </c>
      <c r="R899" s="19">
        <v>5163133</v>
      </c>
      <c r="S899" s="19">
        <v>4585949</v>
      </c>
      <c r="T899" s="17">
        <f t="shared" si="83"/>
        <v>1.1044543731131222</v>
      </c>
      <c r="U899" s="17">
        <f t="shared" si="80"/>
        <v>0.78094228123614617</v>
      </c>
      <c r="V899" s="17">
        <f t="shared" si="79"/>
        <v>1.1258592278283077</v>
      </c>
      <c r="W899" s="17">
        <v>13149460</v>
      </c>
      <c r="X899" s="17">
        <f t="shared" si="81"/>
        <v>0.35359114849171885</v>
      </c>
      <c r="Y899" s="19">
        <f t="shared" si="82"/>
        <v>7.7456870363687022E-2</v>
      </c>
    </row>
    <row r="900" spans="1:25" x14ac:dyDescent="0.2">
      <c r="A900" s="22">
        <v>929</v>
      </c>
      <c r="B900" s="12" t="s">
        <v>1828</v>
      </c>
      <c r="C900" s="12" t="s">
        <v>73</v>
      </c>
      <c r="D900" s="12">
        <v>819005024</v>
      </c>
      <c r="E900" s="12" t="s">
        <v>74</v>
      </c>
      <c r="F900" s="12" t="s">
        <v>1843</v>
      </c>
      <c r="G900" s="12" t="s">
        <v>102</v>
      </c>
      <c r="H900" s="12" t="s">
        <v>87</v>
      </c>
      <c r="I900" s="12" t="s">
        <v>1844</v>
      </c>
      <c r="J900" s="12" t="s">
        <v>1284</v>
      </c>
      <c r="K900" s="12" t="s">
        <v>1285</v>
      </c>
      <c r="L900" s="12" t="s">
        <v>81</v>
      </c>
      <c r="M900" s="12">
        <v>27951558</v>
      </c>
      <c r="N900" s="12">
        <v>70766689</v>
      </c>
      <c r="O900" s="17">
        <v>25975130</v>
      </c>
      <c r="P900" s="17">
        <v>47255678</v>
      </c>
      <c r="Q900" s="17">
        <v>23511011</v>
      </c>
      <c r="R900" s="19">
        <v>2883519</v>
      </c>
      <c r="S900" s="19"/>
      <c r="T900" s="17">
        <f t="shared" si="83"/>
        <v>1.0760892438266911</v>
      </c>
      <c r="U900" s="17">
        <f t="shared" si="80"/>
        <v>0.66776725981909368</v>
      </c>
      <c r="V900" s="17"/>
      <c r="W900" s="17">
        <v>13149461</v>
      </c>
      <c r="X900" s="17">
        <f t="shared" si="81"/>
        <v>0.12264547024370837</v>
      </c>
      <c r="Y900" s="19">
        <f t="shared" si="82"/>
        <v>4.0746840649843033E-2</v>
      </c>
    </row>
    <row r="901" spans="1:25" x14ac:dyDescent="0.2">
      <c r="A901" s="22">
        <v>957</v>
      </c>
      <c r="B901" s="12" t="s">
        <v>1828</v>
      </c>
      <c r="C901" s="12" t="s">
        <v>73</v>
      </c>
      <c r="D901" s="12">
        <v>823000097</v>
      </c>
      <c r="E901" s="12" t="s">
        <v>74</v>
      </c>
      <c r="F901" s="12" t="s">
        <v>1845</v>
      </c>
      <c r="G901" s="12" t="s">
        <v>102</v>
      </c>
      <c r="H901" s="12" t="s">
        <v>87</v>
      </c>
      <c r="I901" s="12" t="s">
        <v>1846</v>
      </c>
      <c r="J901" s="12" t="s">
        <v>1407</v>
      </c>
      <c r="K901" s="12" t="s">
        <v>1408</v>
      </c>
      <c r="L901" s="12" t="s">
        <v>81</v>
      </c>
      <c r="M901" s="12">
        <v>76643152</v>
      </c>
      <c r="N901" s="12">
        <v>79969005</v>
      </c>
      <c r="O901" s="17">
        <v>46226577</v>
      </c>
      <c r="P901" s="17">
        <v>50752487</v>
      </c>
      <c r="Q901" s="17">
        <v>29216518</v>
      </c>
      <c r="R901" s="19">
        <v>8555603</v>
      </c>
      <c r="S901" s="19">
        <v>1746697</v>
      </c>
      <c r="T901" s="17">
        <f t="shared" si="83"/>
        <v>1.6579889097131288</v>
      </c>
      <c r="U901" s="17">
        <f t="shared" si="80"/>
        <v>0.63465197547474794</v>
      </c>
      <c r="V901" s="17">
        <f t="shared" si="79"/>
        <v>4.8981609288846322</v>
      </c>
      <c r="W901" s="17">
        <v>13149462</v>
      </c>
      <c r="X901" s="17">
        <f t="shared" si="81"/>
        <v>0.29283445070353697</v>
      </c>
      <c r="Y901" s="19">
        <f t="shared" si="82"/>
        <v>0.10698648807747452</v>
      </c>
    </row>
    <row r="902" spans="1:25" x14ac:dyDescent="0.2">
      <c r="A902" s="22">
        <v>1025</v>
      </c>
      <c r="B902" s="12" t="s">
        <v>1828</v>
      </c>
      <c r="C902" s="12" t="s">
        <v>73</v>
      </c>
      <c r="D902" s="12">
        <v>830017238</v>
      </c>
      <c r="E902" s="12" t="s">
        <v>74</v>
      </c>
      <c r="F902" s="12" t="s">
        <v>1847</v>
      </c>
      <c r="G902" s="12" t="s">
        <v>102</v>
      </c>
      <c r="H902" s="12" t="s">
        <v>87</v>
      </c>
      <c r="I902" s="12" t="s">
        <v>1848</v>
      </c>
      <c r="J902" s="12" t="s">
        <v>85</v>
      </c>
      <c r="K902" s="12" t="s">
        <v>85</v>
      </c>
      <c r="L902" s="12" t="s">
        <v>81</v>
      </c>
      <c r="M902" s="12">
        <v>33465221</v>
      </c>
      <c r="N902" s="12">
        <v>38705801</v>
      </c>
      <c r="O902" s="17">
        <v>10495850</v>
      </c>
      <c r="P902" s="17">
        <v>10495850</v>
      </c>
      <c r="Q902" s="17">
        <v>28209951</v>
      </c>
      <c r="R902" s="19">
        <v>7364976</v>
      </c>
      <c r="S902" s="19">
        <v>217481</v>
      </c>
      <c r="T902" s="17">
        <f t="shared" si="83"/>
        <v>3.1884240914266115</v>
      </c>
      <c r="U902" s="17">
        <f t="shared" si="80"/>
        <v>0.27116994685111928</v>
      </c>
      <c r="V902" s="17">
        <f t="shared" si="79"/>
        <v>33.864916935272504</v>
      </c>
      <c r="W902" s="17">
        <v>13149463</v>
      </c>
      <c r="X902" s="17">
        <f t="shared" si="81"/>
        <v>0.26107723476726352</v>
      </c>
      <c r="Y902" s="19">
        <f t="shared" si="82"/>
        <v>0.19028093489138748</v>
      </c>
    </row>
    <row r="903" spans="1:25" x14ac:dyDescent="0.2">
      <c r="A903" s="22">
        <v>1119</v>
      </c>
      <c r="B903" s="12" t="s">
        <v>1828</v>
      </c>
      <c r="C903" s="12" t="s">
        <v>73</v>
      </c>
      <c r="D903" s="12">
        <v>830054444</v>
      </c>
      <c r="E903" s="12" t="s">
        <v>74</v>
      </c>
      <c r="F903" s="12" t="s">
        <v>1849</v>
      </c>
      <c r="G903" s="12" t="s">
        <v>83</v>
      </c>
      <c r="H903" s="12" t="s">
        <v>87</v>
      </c>
      <c r="I903" s="12" t="s">
        <v>1850</v>
      </c>
      <c r="J903" s="12" t="s">
        <v>97</v>
      </c>
      <c r="K903" s="12" t="s">
        <v>208</v>
      </c>
      <c r="L903" s="12" t="s">
        <v>81</v>
      </c>
      <c r="M903" s="12">
        <v>12948506</v>
      </c>
      <c r="N903" s="12">
        <v>24046350</v>
      </c>
      <c r="O903" s="17">
        <v>4430434</v>
      </c>
      <c r="P903" s="17">
        <v>6174474</v>
      </c>
      <c r="Q903" s="17">
        <v>17871876</v>
      </c>
      <c r="R903" s="19">
        <v>4920203</v>
      </c>
      <c r="S903" s="19">
        <v>495609</v>
      </c>
      <c r="T903" s="17">
        <f t="shared" si="83"/>
        <v>2.9226269932020204</v>
      </c>
      <c r="U903" s="17">
        <f t="shared" si="80"/>
        <v>0.25677385549158188</v>
      </c>
      <c r="V903" s="17">
        <f t="shared" si="79"/>
        <v>9.9275900962250478</v>
      </c>
      <c r="W903" s="17">
        <v>13149464</v>
      </c>
      <c r="X903" s="17">
        <f t="shared" si="81"/>
        <v>0.27530422659602161</v>
      </c>
      <c r="Y903" s="19">
        <f t="shared" si="82"/>
        <v>0.20461329889983304</v>
      </c>
    </row>
    <row r="904" spans="1:25" x14ac:dyDescent="0.2">
      <c r="A904" s="22">
        <v>1129</v>
      </c>
      <c r="B904" s="12" t="s">
        <v>1828</v>
      </c>
      <c r="C904" s="12" t="s">
        <v>73</v>
      </c>
      <c r="D904" s="12">
        <v>830062860</v>
      </c>
      <c r="E904" s="12" t="s">
        <v>74</v>
      </c>
      <c r="F904" s="12" t="s">
        <v>1851</v>
      </c>
      <c r="G904" s="12" t="s">
        <v>102</v>
      </c>
      <c r="H904" s="12" t="s">
        <v>87</v>
      </c>
      <c r="I904" s="12" t="s">
        <v>1852</v>
      </c>
      <c r="J904" s="12" t="s">
        <v>85</v>
      </c>
      <c r="K904" s="12" t="s">
        <v>85</v>
      </c>
      <c r="L904" s="12" t="s">
        <v>81</v>
      </c>
      <c r="M904" s="12">
        <v>17226758</v>
      </c>
      <c r="N904" s="12">
        <v>20900206</v>
      </c>
      <c r="O904" s="17">
        <v>2411685</v>
      </c>
      <c r="P904" s="17">
        <v>2794993</v>
      </c>
      <c r="Q904" s="17">
        <v>18105213</v>
      </c>
      <c r="R904" s="17">
        <v>3584476</v>
      </c>
      <c r="S904" s="19">
        <v>3473650</v>
      </c>
      <c r="T904" s="17">
        <f t="shared" si="83"/>
        <v>7.1430381662613485</v>
      </c>
      <c r="U904" s="17">
        <f t="shared" si="80"/>
        <v>0.13373040437974631</v>
      </c>
      <c r="V904" s="17">
        <f t="shared" si="79"/>
        <v>1.0319047687590863</v>
      </c>
      <c r="W904" s="17">
        <v>13149465</v>
      </c>
      <c r="X904" s="17">
        <f t="shared" si="81"/>
        <v>0.19798032754433764</v>
      </c>
      <c r="Y904" s="19">
        <f t="shared" si="82"/>
        <v>0.17150433828259876</v>
      </c>
    </row>
    <row r="905" spans="1:25" x14ac:dyDescent="0.2">
      <c r="A905" s="22">
        <v>1189</v>
      </c>
      <c r="B905" s="12" t="s">
        <v>1828</v>
      </c>
      <c r="C905" s="12" t="s">
        <v>73</v>
      </c>
      <c r="D905" s="12">
        <v>830085540</v>
      </c>
      <c r="E905" s="12" t="s">
        <v>74</v>
      </c>
      <c r="F905" s="12" t="s">
        <v>1853</v>
      </c>
      <c r="G905" s="12" t="s">
        <v>76</v>
      </c>
      <c r="H905" s="12" t="s">
        <v>87</v>
      </c>
      <c r="I905" s="12" t="s">
        <v>1854</v>
      </c>
      <c r="J905" s="12" t="s">
        <v>85</v>
      </c>
      <c r="K905" s="12" t="s">
        <v>85</v>
      </c>
      <c r="L905" s="12" t="s">
        <v>81</v>
      </c>
      <c r="M905" s="12">
        <v>22572680</v>
      </c>
      <c r="N905" s="12">
        <v>31964107</v>
      </c>
      <c r="O905" s="17">
        <v>9020682</v>
      </c>
      <c r="P905" s="17">
        <v>14862836</v>
      </c>
      <c r="Q905" s="17">
        <v>17101271</v>
      </c>
      <c r="R905" s="19">
        <v>2570846</v>
      </c>
      <c r="S905" s="19">
        <v>948037</v>
      </c>
      <c r="T905" s="17">
        <f t="shared" si="83"/>
        <v>2.5023252122178787</v>
      </c>
      <c r="U905" s="17">
        <f t="shared" si="80"/>
        <v>0.46498517853165738</v>
      </c>
      <c r="V905" s="17">
        <f t="shared" si="79"/>
        <v>2.71175703058003</v>
      </c>
      <c r="W905" s="17">
        <v>13149466</v>
      </c>
      <c r="X905" s="17">
        <f t="shared" si="81"/>
        <v>0.15033069764229806</v>
      </c>
      <c r="Y905" s="19">
        <f t="shared" si="82"/>
        <v>8.0429151360305484E-2</v>
      </c>
    </row>
    <row r="906" spans="1:25" x14ac:dyDescent="0.2">
      <c r="A906" s="22">
        <v>1205</v>
      </c>
      <c r="B906" s="12" t="s">
        <v>1828</v>
      </c>
      <c r="C906" s="12" t="s">
        <v>73</v>
      </c>
      <c r="D906" s="12">
        <v>830089785</v>
      </c>
      <c r="E906" s="12" t="s">
        <v>74</v>
      </c>
      <c r="F906" s="12" t="s">
        <v>1855</v>
      </c>
      <c r="G906" s="12" t="s">
        <v>83</v>
      </c>
      <c r="H906" s="12" t="s">
        <v>87</v>
      </c>
      <c r="I906" s="12" t="s">
        <v>1856</v>
      </c>
      <c r="J906" s="12" t="s">
        <v>97</v>
      </c>
      <c r="K906" s="12" t="s">
        <v>168</v>
      </c>
      <c r="L906" s="12" t="s">
        <v>81</v>
      </c>
      <c r="M906" s="12">
        <v>8279306</v>
      </c>
      <c r="N906" s="12">
        <v>24760607</v>
      </c>
      <c r="O906" s="17">
        <v>7428106</v>
      </c>
      <c r="P906" s="17">
        <v>9036339</v>
      </c>
      <c r="Q906" s="17">
        <v>15724268</v>
      </c>
      <c r="R906" s="19">
        <v>3999079</v>
      </c>
      <c r="S906" s="19">
        <v>450493</v>
      </c>
      <c r="T906" s="17">
        <f t="shared" si="83"/>
        <v>1.1145917950013098</v>
      </c>
      <c r="U906" s="17">
        <f t="shared" si="80"/>
        <v>0.3649482017948914</v>
      </c>
      <c r="V906" s="17">
        <f t="shared" si="79"/>
        <v>8.877116847542581</v>
      </c>
      <c r="W906" s="17">
        <v>13149467</v>
      </c>
      <c r="X906" s="17">
        <f t="shared" si="81"/>
        <v>0.25432528878291821</v>
      </c>
      <c r="Y906" s="19">
        <f t="shared" si="82"/>
        <v>0.16150973197062576</v>
      </c>
    </row>
    <row r="907" spans="1:25" x14ac:dyDescent="0.2">
      <c r="A907" s="22">
        <v>1323</v>
      </c>
      <c r="B907" s="12" t="s">
        <v>1828</v>
      </c>
      <c r="C907" s="12" t="s">
        <v>73</v>
      </c>
      <c r="D907" s="12">
        <v>830141304</v>
      </c>
      <c r="E907" s="12" t="s">
        <v>74</v>
      </c>
      <c r="F907" s="12" t="s">
        <v>1857</v>
      </c>
      <c r="G907" s="12" t="s">
        <v>102</v>
      </c>
      <c r="H907" s="12" t="s">
        <v>87</v>
      </c>
      <c r="I907" s="12" t="s">
        <v>1858</v>
      </c>
      <c r="J907" s="12" t="s">
        <v>85</v>
      </c>
      <c r="K907" s="12" t="s">
        <v>85</v>
      </c>
      <c r="L907" s="12" t="s">
        <v>81</v>
      </c>
      <c r="M907" s="12">
        <v>16859582</v>
      </c>
      <c r="N907" s="12">
        <v>22124179</v>
      </c>
      <c r="O907" s="17">
        <v>9752248</v>
      </c>
      <c r="P907" s="17">
        <v>9752248</v>
      </c>
      <c r="Q907" s="17">
        <v>12371931</v>
      </c>
      <c r="R907" s="19">
        <v>3338150</v>
      </c>
      <c r="S907" s="19"/>
      <c r="T907" s="17">
        <f t="shared" si="83"/>
        <v>1.7287893006822632</v>
      </c>
      <c r="U907" s="17">
        <f t="shared" si="80"/>
        <v>0.44079592738785922</v>
      </c>
      <c r="V907" s="17"/>
      <c r="W907" s="17">
        <v>13149468</v>
      </c>
      <c r="X907" s="17">
        <f t="shared" si="81"/>
        <v>0.26981640941903084</v>
      </c>
      <c r="Y907" s="19">
        <f t="shared" si="82"/>
        <v>0.15088243500470683</v>
      </c>
    </row>
    <row r="908" spans="1:25" x14ac:dyDescent="0.2">
      <c r="A908" s="25">
        <v>1411</v>
      </c>
      <c r="B908" s="12" t="s">
        <v>1828</v>
      </c>
      <c r="C908" s="12" t="s">
        <v>73</v>
      </c>
      <c r="D908" s="12">
        <v>832009995</v>
      </c>
      <c r="E908" s="12" t="s">
        <v>74</v>
      </c>
      <c r="F908" s="12" t="s">
        <v>1859</v>
      </c>
      <c r="G908" s="12" t="s">
        <v>83</v>
      </c>
      <c r="H908" s="12" t="s">
        <v>87</v>
      </c>
      <c r="I908" s="12" t="s">
        <v>1860</v>
      </c>
      <c r="J908" s="12" t="s">
        <v>97</v>
      </c>
      <c r="K908" s="12" t="s">
        <v>168</v>
      </c>
      <c r="L908" s="12" t="s">
        <v>81</v>
      </c>
      <c r="M908" s="12">
        <v>14805376</v>
      </c>
      <c r="N908" s="12">
        <v>23385621</v>
      </c>
      <c r="O908" s="17">
        <v>2880533</v>
      </c>
      <c r="P908" s="17">
        <v>4438953</v>
      </c>
      <c r="Q908" s="17">
        <v>18946668</v>
      </c>
      <c r="R908" s="19">
        <v>4333809</v>
      </c>
      <c r="S908" s="19"/>
      <c r="T908" s="17">
        <f t="shared" si="83"/>
        <v>5.1398043348227569</v>
      </c>
      <c r="U908" s="17">
        <f t="shared" si="80"/>
        <v>0.1898154853360533</v>
      </c>
      <c r="V908" s="17"/>
      <c r="W908" s="17">
        <v>13149469</v>
      </c>
      <c r="X908" s="17">
        <f t="shared" si="81"/>
        <v>0.22873726398752542</v>
      </c>
      <c r="Y908" s="19">
        <f t="shared" si="82"/>
        <v>0.18531938920929233</v>
      </c>
    </row>
    <row r="909" spans="1:25" x14ac:dyDescent="0.2">
      <c r="A909" s="25">
        <v>1549</v>
      </c>
      <c r="B909" s="12" t="s">
        <v>1828</v>
      </c>
      <c r="C909" s="12" t="s">
        <v>73</v>
      </c>
      <c r="D909" s="12">
        <v>860040094</v>
      </c>
      <c r="E909" s="12" t="s">
        <v>74</v>
      </c>
      <c r="F909" s="12" t="s">
        <v>1861</v>
      </c>
      <c r="G909" s="12" t="s">
        <v>92</v>
      </c>
      <c r="H909" s="12" t="s">
        <v>77</v>
      </c>
      <c r="I909" s="12" t="s">
        <v>1862</v>
      </c>
      <c r="J909" s="12" t="s">
        <v>85</v>
      </c>
      <c r="K909" s="12" t="s">
        <v>85</v>
      </c>
      <c r="L909" s="12" t="s">
        <v>81</v>
      </c>
      <c r="M909" s="12">
        <v>164591137</v>
      </c>
      <c r="N909" s="12">
        <v>364099038</v>
      </c>
      <c r="O909" s="17">
        <v>50047564</v>
      </c>
      <c r="P909" s="17">
        <v>55419990</v>
      </c>
      <c r="Q909" s="17">
        <v>308679048</v>
      </c>
      <c r="R909" s="19">
        <v>40291412</v>
      </c>
      <c r="S909" s="19"/>
      <c r="T909" s="17">
        <f t="shared" si="83"/>
        <v>3.288694270913965</v>
      </c>
      <c r="U909" s="17">
        <f t="shared" si="80"/>
        <v>0.15221130576016517</v>
      </c>
      <c r="V909" s="17"/>
      <c r="W909" s="17">
        <v>13149470</v>
      </c>
      <c r="X909" s="17">
        <f t="shared" si="81"/>
        <v>0.13052849638178229</v>
      </c>
      <c r="Y909" s="19">
        <f t="shared" si="82"/>
        <v>0.11066058350860021</v>
      </c>
    </row>
    <row r="910" spans="1:25" x14ac:dyDescent="0.2">
      <c r="A910" s="22">
        <v>1911</v>
      </c>
      <c r="B910" s="12" t="s">
        <v>1828</v>
      </c>
      <c r="C910" s="12" t="s">
        <v>73</v>
      </c>
      <c r="D910" s="12">
        <v>890302286</v>
      </c>
      <c r="E910" s="12" t="s">
        <v>74</v>
      </c>
      <c r="F910" s="12" t="s">
        <v>1863</v>
      </c>
      <c r="G910" s="12" t="s">
        <v>83</v>
      </c>
      <c r="H910" s="12" t="s">
        <v>87</v>
      </c>
      <c r="I910" s="12" t="s">
        <v>1864</v>
      </c>
      <c r="J910" s="12" t="s">
        <v>79</v>
      </c>
      <c r="K910" s="12" t="s">
        <v>137</v>
      </c>
      <c r="L910" s="12" t="s">
        <v>81</v>
      </c>
      <c r="M910" s="12">
        <v>33147289</v>
      </c>
      <c r="N910" s="12">
        <v>56896963</v>
      </c>
      <c r="O910" s="17">
        <v>10762231</v>
      </c>
      <c r="P910" s="17">
        <v>12248617</v>
      </c>
      <c r="Q910" s="17">
        <v>44648346</v>
      </c>
      <c r="R910" s="19">
        <v>10587972</v>
      </c>
      <c r="S910" s="19">
        <v>528771</v>
      </c>
      <c r="T910" s="17">
        <f t="shared" si="83"/>
        <v>3.0799644609003467</v>
      </c>
      <c r="U910" s="17">
        <f t="shared" si="80"/>
        <v>0.21527716690256385</v>
      </c>
      <c r="V910" s="17">
        <f t="shared" si="79"/>
        <v>20.023738064303828</v>
      </c>
      <c r="W910" s="17">
        <v>13149471</v>
      </c>
      <c r="X910" s="17">
        <f t="shared" si="81"/>
        <v>0.23714141616802559</v>
      </c>
      <c r="Y910" s="19">
        <f t="shared" si="82"/>
        <v>0.18609028394011118</v>
      </c>
    </row>
    <row r="911" spans="1:25" x14ac:dyDescent="0.2">
      <c r="A911" s="22">
        <v>1949</v>
      </c>
      <c r="B911" s="12" t="s">
        <v>1828</v>
      </c>
      <c r="C911" s="12" t="s">
        <v>73</v>
      </c>
      <c r="D911" s="12">
        <v>890319790</v>
      </c>
      <c r="E911" s="12" t="s">
        <v>74</v>
      </c>
      <c r="F911" s="12" t="s">
        <v>1865</v>
      </c>
      <c r="G911" s="12" t="s">
        <v>76</v>
      </c>
      <c r="H911" s="12" t="s">
        <v>87</v>
      </c>
      <c r="I911" s="12" t="s">
        <v>1866</v>
      </c>
      <c r="J911" s="12" t="s">
        <v>79</v>
      </c>
      <c r="K911" s="12" t="s">
        <v>313</v>
      </c>
      <c r="L911" s="12" t="s">
        <v>81</v>
      </c>
      <c r="M911" s="12">
        <v>25645130</v>
      </c>
      <c r="N911" s="12">
        <v>30640504</v>
      </c>
      <c r="O911" s="17">
        <v>8764729</v>
      </c>
      <c r="P911" s="17">
        <v>9788915</v>
      </c>
      <c r="Q911" s="17">
        <v>20851589</v>
      </c>
      <c r="R911" s="19">
        <v>9078149</v>
      </c>
      <c r="S911" s="19">
        <v>1029057</v>
      </c>
      <c r="T911" s="17">
        <f t="shared" si="83"/>
        <v>2.9259467121002829</v>
      </c>
      <c r="U911" s="17">
        <f t="shared" si="80"/>
        <v>0.31947630495895235</v>
      </c>
      <c r="V911" s="17">
        <f t="shared" si="79"/>
        <v>8.8218135632914407</v>
      </c>
      <c r="W911" s="17">
        <v>13149472</v>
      </c>
      <c r="X911" s="17">
        <f t="shared" si="81"/>
        <v>0.43536964976626003</v>
      </c>
      <c r="Y911" s="19">
        <f t="shared" si="82"/>
        <v>0.29627936276766204</v>
      </c>
    </row>
    <row r="912" spans="1:25" x14ac:dyDescent="0.2">
      <c r="A912" s="22">
        <v>1953</v>
      </c>
      <c r="B912" s="12" t="s">
        <v>1828</v>
      </c>
      <c r="C912" s="12" t="s">
        <v>73</v>
      </c>
      <c r="D912" s="12">
        <v>890320240</v>
      </c>
      <c r="E912" s="12" t="s">
        <v>74</v>
      </c>
      <c r="F912" s="12" t="s">
        <v>1867</v>
      </c>
      <c r="G912" s="12" t="s">
        <v>83</v>
      </c>
      <c r="H912" s="12" t="s">
        <v>103</v>
      </c>
      <c r="I912" s="12" t="s">
        <v>1868</v>
      </c>
      <c r="J912" s="12" t="s">
        <v>79</v>
      </c>
      <c r="K912" s="12" t="s">
        <v>137</v>
      </c>
      <c r="L912" s="12" t="s">
        <v>81</v>
      </c>
      <c r="M912" s="12">
        <v>15084639</v>
      </c>
      <c r="N912" s="12">
        <v>64794780</v>
      </c>
      <c r="O912" s="17">
        <v>24468181</v>
      </c>
      <c r="P912" s="17">
        <v>36891367</v>
      </c>
      <c r="Q912" s="17">
        <v>27903413</v>
      </c>
      <c r="R912" s="19">
        <v>-2223408</v>
      </c>
      <c r="S912" s="19">
        <v>3253485</v>
      </c>
      <c r="T912" s="17">
        <f t="shared" si="83"/>
        <v>0.61650022124652426</v>
      </c>
      <c r="U912" s="17">
        <f t="shared" si="80"/>
        <v>0.56935708401201457</v>
      </c>
      <c r="V912" s="17">
        <f t="shared" si="79"/>
        <v>-0.68339273117902799</v>
      </c>
      <c r="W912" s="17">
        <v>13149473</v>
      </c>
      <c r="X912" s="17">
        <f t="shared" si="81"/>
        <v>-7.9682295495536695E-2</v>
      </c>
      <c r="Y912" s="19">
        <f t="shared" si="82"/>
        <v>-3.4314616084814238E-2</v>
      </c>
    </row>
    <row r="913" spans="1:25" x14ac:dyDescent="0.2">
      <c r="A913" s="25">
        <v>2077</v>
      </c>
      <c r="B913" s="12" t="s">
        <v>1828</v>
      </c>
      <c r="C913" s="12" t="s">
        <v>73</v>
      </c>
      <c r="D913" s="12">
        <v>890917780</v>
      </c>
      <c r="E913" s="12" t="s">
        <v>74</v>
      </c>
      <c r="F913" s="12" t="s">
        <v>1869</v>
      </c>
      <c r="G913" s="12" t="s">
        <v>83</v>
      </c>
      <c r="H913" s="12" t="s">
        <v>103</v>
      </c>
      <c r="I913" s="12" t="s">
        <v>1870</v>
      </c>
      <c r="J913" s="12" t="s">
        <v>89</v>
      </c>
      <c r="K913" s="12" t="s">
        <v>542</v>
      </c>
      <c r="L913" s="12" t="s">
        <v>81</v>
      </c>
      <c r="M913" s="12">
        <v>66450950</v>
      </c>
      <c r="N913" s="12">
        <v>78686310</v>
      </c>
      <c r="O913" s="17">
        <v>51010673</v>
      </c>
      <c r="P913" s="17">
        <v>63308975</v>
      </c>
      <c r="Q913" s="17">
        <v>15377335</v>
      </c>
      <c r="R913" s="19">
        <v>16665837</v>
      </c>
      <c r="S913" s="19">
        <v>7697289</v>
      </c>
      <c r="T913" s="17">
        <f t="shared" si="83"/>
        <v>1.3026871846995627</v>
      </c>
      <c r="U913" s="17">
        <f t="shared" si="80"/>
        <v>0.80457420102683685</v>
      </c>
      <c r="V913" s="17">
        <f t="shared" si="79"/>
        <v>2.1651567194631771</v>
      </c>
      <c r="W913" s="17">
        <v>13149474</v>
      </c>
      <c r="X913" s="17">
        <f t="shared" si="81"/>
        <v>1.0837922826029347</v>
      </c>
      <c r="Y913" s="19">
        <f t="shared" si="82"/>
        <v>0.2118009727486268</v>
      </c>
    </row>
    <row r="914" spans="1:25" x14ac:dyDescent="0.2">
      <c r="A914" s="22">
        <v>2217</v>
      </c>
      <c r="B914" s="12" t="s">
        <v>1828</v>
      </c>
      <c r="C914" s="12" t="s">
        <v>73</v>
      </c>
      <c r="D914" s="12">
        <v>900012984</v>
      </c>
      <c r="E914" s="12" t="s">
        <v>74</v>
      </c>
      <c r="F914" s="12" t="s">
        <v>1871</v>
      </c>
      <c r="G914" s="12" t="s">
        <v>83</v>
      </c>
      <c r="H914" s="12" t="s">
        <v>87</v>
      </c>
      <c r="I914" s="12" t="s">
        <v>1872</v>
      </c>
      <c r="J914" s="12" t="s">
        <v>85</v>
      </c>
      <c r="K914" s="12" t="s">
        <v>85</v>
      </c>
      <c r="L914" s="12" t="s">
        <v>81</v>
      </c>
      <c r="M914" s="12">
        <v>387907947</v>
      </c>
      <c r="N914" s="12">
        <v>512732129</v>
      </c>
      <c r="O914" s="17">
        <v>178458519</v>
      </c>
      <c r="P914" s="17">
        <v>179488028</v>
      </c>
      <c r="Q914" s="17">
        <v>333244101</v>
      </c>
      <c r="R914" s="19">
        <v>61038956</v>
      </c>
      <c r="S914" s="19">
        <v>11676684</v>
      </c>
      <c r="T914" s="17">
        <f t="shared" si="83"/>
        <v>2.1736588938071373</v>
      </c>
      <c r="U914" s="17">
        <f t="shared" si="80"/>
        <v>0.35006198724090487</v>
      </c>
      <c r="V914" s="17">
        <f t="shared" si="79"/>
        <v>5.2274221003154659</v>
      </c>
      <c r="W914" s="17">
        <v>13149475</v>
      </c>
      <c r="X914" s="17">
        <f t="shared" si="81"/>
        <v>0.18316590096218988</v>
      </c>
      <c r="Y914" s="19">
        <f t="shared" si="82"/>
        <v>0.11904648167659491</v>
      </c>
    </row>
    <row r="915" spans="1:25" x14ac:dyDescent="0.2">
      <c r="A915" s="22">
        <v>2237</v>
      </c>
      <c r="B915" s="12" t="s">
        <v>1828</v>
      </c>
      <c r="C915" s="12" t="s">
        <v>73</v>
      </c>
      <c r="D915" s="12">
        <v>900020258</v>
      </c>
      <c r="E915" s="12" t="s">
        <v>74</v>
      </c>
      <c r="F915" s="12" t="s">
        <v>1873</v>
      </c>
      <c r="G915" s="12" t="s">
        <v>102</v>
      </c>
      <c r="H915" s="12" t="s">
        <v>103</v>
      </c>
      <c r="I915" s="12" t="s">
        <v>1874</v>
      </c>
      <c r="J915" s="12" t="s">
        <v>85</v>
      </c>
      <c r="K915" s="12" t="s">
        <v>85</v>
      </c>
      <c r="L915" s="12" t="s">
        <v>81</v>
      </c>
      <c r="M915" s="12">
        <v>25431140</v>
      </c>
      <c r="N915" s="12">
        <v>35410401</v>
      </c>
      <c r="O915" s="17">
        <v>10162541</v>
      </c>
      <c r="P915" s="17">
        <v>10162541</v>
      </c>
      <c r="Q915" s="17">
        <v>25247860</v>
      </c>
      <c r="R915" s="19">
        <v>10606990</v>
      </c>
      <c r="S915" s="19">
        <v>3</v>
      </c>
      <c r="T915" s="17">
        <f t="shared" si="83"/>
        <v>2.5024391045507222</v>
      </c>
      <c r="U915" s="17">
        <f t="shared" si="80"/>
        <v>0.2869931069122883</v>
      </c>
      <c r="V915" s="17">
        <f t="shared" si="79"/>
        <v>3535663.3333333335</v>
      </c>
      <c r="W915" s="17">
        <v>13149476</v>
      </c>
      <c r="X915" s="17">
        <f t="shared" si="81"/>
        <v>0.42011441761796842</v>
      </c>
      <c r="Y915" s="19">
        <f t="shared" si="82"/>
        <v>0.2995444756471411</v>
      </c>
    </row>
    <row r="916" spans="1:25" x14ac:dyDescent="0.2">
      <c r="A916" s="22">
        <v>2281</v>
      </c>
      <c r="B916" s="12" t="s">
        <v>1828</v>
      </c>
      <c r="C916" s="12" t="s">
        <v>73</v>
      </c>
      <c r="D916" s="12">
        <v>900044929</v>
      </c>
      <c r="E916" s="12" t="s">
        <v>74</v>
      </c>
      <c r="F916" s="12" t="s">
        <v>1875</v>
      </c>
      <c r="G916" s="12" t="s">
        <v>102</v>
      </c>
      <c r="H916" s="12" t="s">
        <v>87</v>
      </c>
      <c r="I916" s="12" t="s">
        <v>1876</v>
      </c>
      <c r="J916" s="12" t="s">
        <v>148</v>
      </c>
      <c r="K916" s="12" t="s">
        <v>149</v>
      </c>
      <c r="L916" s="12" t="s">
        <v>81</v>
      </c>
      <c r="M916" s="12">
        <v>19407925</v>
      </c>
      <c r="N916" s="12">
        <v>25148578</v>
      </c>
      <c r="O916" s="17">
        <v>7437448</v>
      </c>
      <c r="P916" s="17">
        <v>7905397</v>
      </c>
      <c r="Q916" s="17">
        <v>17243181</v>
      </c>
      <c r="R916" s="19">
        <v>2930619</v>
      </c>
      <c r="S916" s="19"/>
      <c r="T916" s="17">
        <f t="shared" si="83"/>
        <v>2.6094871520446259</v>
      </c>
      <c r="U916" s="17">
        <f t="shared" si="80"/>
        <v>0.31434767405139169</v>
      </c>
      <c r="V916" s="17"/>
      <c r="W916" s="17">
        <v>13149477</v>
      </c>
      <c r="X916" s="17">
        <f t="shared" si="81"/>
        <v>0.16995814171410717</v>
      </c>
      <c r="Y916" s="19">
        <f t="shared" si="82"/>
        <v>0.11653219518018076</v>
      </c>
    </row>
    <row r="917" spans="1:25" x14ac:dyDescent="0.2">
      <c r="A917" s="22">
        <v>2413</v>
      </c>
      <c r="B917" s="12" t="s">
        <v>1828</v>
      </c>
      <c r="C917" s="12" t="s">
        <v>73</v>
      </c>
      <c r="D917" s="12">
        <v>900106694</v>
      </c>
      <c r="E917" s="12" t="s">
        <v>74</v>
      </c>
      <c r="F917" s="12" t="s">
        <v>1877</v>
      </c>
      <c r="G917" s="12" t="s">
        <v>102</v>
      </c>
      <c r="H917" s="12" t="s">
        <v>87</v>
      </c>
      <c r="I917" s="12" t="s">
        <v>1878</v>
      </c>
      <c r="J917" s="12" t="s">
        <v>872</v>
      </c>
      <c r="K917" s="12" t="s">
        <v>873</v>
      </c>
      <c r="L917" s="12" t="s">
        <v>81</v>
      </c>
      <c r="M917" s="12">
        <v>52837414</v>
      </c>
      <c r="N917" s="12">
        <v>103170930</v>
      </c>
      <c r="O917" s="17">
        <v>44756949</v>
      </c>
      <c r="P917" s="17">
        <v>53398883</v>
      </c>
      <c r="Q917" s="17">
        <v>49772047</v>
      </c>
      <c r="R917" s="19">
        <v>28669586</v>
      </c>
      <c r="S917" s="19"/>
      <c r="T917" s="17">
        <f t="shared" si="83"/>
        <v>1.1805410149829472</v>
      </c>
      <c r="U917" s="17">
        <f t="shared" si="80"/>
        <v>0.5175768309929939</v>
      </c>
      <c r="V917" s="17"/>
      <c r="W917" s="17">
        <v>13149478</v>
      </c>
      <c r="X917" s="17">
        <f t="shared" si="81"/>
        <v>0.57601781980154443</v>
      </c>
      <c r="Y917" s="19">
        <f t="shared" si="82"/>
        <v>0.2778843420331677</v>
      </c>
    </row>
    <row r="918" spans="1:25" x14ac:dyDescent="0.2">
      <c r="A918" s="22">
        <v>2525</v>
      </c>
      <c r="B918" s="12" t="s">
        <v>1828</v>
      </c>
      <c r="C918" s="12" t="s">
        <v>73</v>
      </c>
      <c r="D918" s="12">
        <v>900168613</v>
      </c>
      <c r="E918" s="12" t="s">
        <v>74</v>
      </c>
      <c r="F918" s="12" t="s">
        <v>1879</v>
      </c>
      <c r="G918" s="12" t="s">
        <v>102</v>
      </c>
      <c r="H918" s="12" t="s">
        <v>77</v>
      </c>
      <c r="I918" s="12" t="s">
        <v>1880</v>
      </c>
      <c r="J918" s="12" t="s">
        <v>85</v>
      </c>
      <c r="K918" s="12" t="s">
        <v>85</v>
      </c>
      <c r="L918" s="12" t="s">
        <v>81</v>
      </c>
      <c r="M918" s="12">
        <v>31473955</v>
      </c>
      <c r="N918" s="12">
        <v>32569887</v>
      </c>
      <c r="O918" s="17">
        <v>14493825</v>
      </c>
      <c r="P918" s="17">
        <v>15263839</v>
      </c>
      <c r="Q918" s="17">
        <v>17306048</v>
      </c>
      <c r="R918" s="19">
        <v>12627385</v>
      </c>
      <c r="S918" s="19">
        <v>0</v>
      </c>
      <c r="T918" s="17">
        <f t="shared" si="83"/>
        <v>2.1715423637307611</v>
      </c>
      <c r="U918" s="17">
        <f t="shared" si="80"/>
        <v>0.46864881662008839</v>
      </c>
      <c r="V918" s="17"/>
      <c r="W918" s="17">
        <v>13149479</v>
      </c>
      <c r="X918" s="17">
        <f t="shared" si="81"/>
        <v>0.72965156458597591</v>
      </c>
      <c r="Y918" s="19">
        <f t="shared" si="82"/>
        <v>0.38770122229776233</v>
      </c>
    </row>
    <row r="919" spans="1:25" x14ac:dyDescent="0.2">
      <c r="A919" s="22">
        <v>2537</v>
      </c>
      <c r="B919" s="12" t="s">
        <v>1828</v>
      </c>
      <c r="C919" s="12" t="s">
        <v>73</v>
      </c>
      <c r="D919" s="12">
        <v>900177115</v>
      </c>
      <c r="E919" s="12" t="s">
        <v>74</v>
      </c>
      <c r="F919" s="12" t="s">
        <v>1881</v>
      </c>
      <c r="G919" s="12" t="s">
        <v>92</v>
      </c>
      <c r="H919" s="12" t="s">
        <v>87</v>
      </c>
      <c r="I919" s="12" t="s">
        <v>1882</v>
      </c>
      <c r="J919" s="12" t="s">
        <v>85</v>
      </c>
      <c r="K919" s="12" t="s">
        <v>85</v>
      </c>
      <c r="L919" s="12" t="s">
        <v>81</v>
      </c>
      <c r="M919" s="12">
        <v>64516447</v>
      </c>
      <c r="N919" s="12">
        <v>94522087</v>
      </c>
      <c r="O919" s="17">
        <v>25976300</v>
      </c>
      <c r="P919" s="17">
        <v>27362155</v>
      </c>
      <c r="Q919" s="17">
        <v>67159932</v>
      </c>
      <c r="R919" s="19">
        <v>34589359</v>
      </c>
      <c r="S919" s="19">
        <v>695656</v>
      </c>
      <c r="T919" s="17">
        <f t="shared" si="83"/>
        <v>2.4836657645623124</v>
      </c>
      <c r="U919" s="17">
        <f t="shared" si="80"/>
        <v>0.28947895532607104</v>
      </c>
      <c r="V919" s="17">
        <f t="shared" si="79"/>
        <v>49.721930091884495</v>
      </c>
      <c r="W919" s="17">
        <v>13149480</v>
      </c>
      <c r="X919" s="17">
        <f t="shared" si="81"/>
        <v>0.51502969061969861</v>
      </c>
      <c r="Y919" s="19">
        <f t="shared" si="82"/>
        <v>0.36593943381719873</v>
      </c>
    </row>
    <row r="920" spans="1:25" x14ac:dyDescent="0.2">
      <c r="A920" s="22">
        <v>2631</v>
      </c>
      <c r="B920" s="12" t="s">
        <v>1828</v>
      </c>
      <c r="C920" s="12" t="s">
        <v>73</v>
      </c>
      <c r="D920" s="12">
        <v>900211183</v>
      </c>
      <c r="E920" s="12" t="s">
        <v>74</v>
      </c>
      <c r="F920" s="12" t="s">
        <v>1883</v>
      </c>
      <c r="G920" s="12" t="s">
        <v>92</v>
      </c>
      <c r="H920" s="12" t="s">
        <v>87</v>
      </c>
      <c r="I920" s="12" t="s">
        <v>1884</v>
      </c>
      <c r="J920" s="12" t="s">
        <v>89</v>
      </c>
      <c r="K920" s="12" t="s">
        <v>90</v>
      </c>
      <c r="L920" s="12" t="s">
        <v>81</v>
      </c>
      <c r="M920" s="12">
        <v>17997848</v>
      </c>
      <c r="N920" s="12">
        <v>21872072</v>
      </c>
      <c r="O920" s="17">
        <v>3842844</v>
      </c>
      <c r="P920" s="17">
        <v>3852967</v>
      </c>
      <c r="Q920" s="17">
        <v>18019105</v>
      </c>
      <c r="R920" s="19">
        <v>2393240</v>
      </c>
      <c r="S920" s="19">
        <v>311432</v>
      </c>
      <c r="T920" s="17">
        <f t="shared" si="83"/>
        <v>4.6834708877071254</v>
      </c>
      <c r="U920" s="17">
        <f t="shared" si="80"/>
        <v>0.17615921344809032</v>
      </c>
      <c r="V920" s="17">
        <f t="shared" si="79"/>
        <v>7.6846309948881295</v>
      </c>
      <c r="W920" s="17">
        <v>13149481</v>
      </c>
      <c r="X920" s="17">
        <f t="shared" si="81"/>
        <v>0.1328168074940459</v>
      </c>
      <c r="Y920" s="19">
        <f t="shared" si="82"/>
        <v>0.10941990315320835</v>
      </c>
    </row>
    <row r="921" spans="1:25" x14ac:dyDescent="0.2">
      <c r="A921" s="22">
        <v>2851</v>
      </c>
      <c r="B921" s="12" t="s">
        <v>1828</v>
      </c>
      <c r="C921" s="12" t="s">
        <v>73</v>
      </c>
      <c r="D921" s="12">
        <v>900309444</v>
      </c>
      <c r="E921" s="12" t="s">
        <v>74</v>
      </c>
      <c r="F921" s="12" t="s">
        <v>1885</v>
      </c>
      <c r="G921" s="12" t="s">
        <v>102</v>
      </c>
      <c r="H921" s="12" t="s">
        <v>87</v>
      </c>
      <c r="I921" s="12" t="s">
        <v>1886</v>
      </c>
      <c r="J921" s="12" t="s">
        <v>792</v>
      </c>
      <c r="K921" s="12" t="s">
        <v>793</v>
      </c>
      <c r="L921" s="12" t="s">
        <v>81</v>
      </c>
      <c r="M921" s="12">
        <v>49719776</v>
      </c>
      <c r="N921" s="12">
        <v>55041805</v>
      </c>
      <c r="O921" s="17">
        <v>13067964</v>
      </c>
      <c r="P921" s="17">
        <v>13786328</v>
      </c>
      <c r="Q921" s="17">
        <v>41255477</v>
      </c>
      <c r="R921" s="19">
        <v>9879361</v>
      </c>
      <c r="S921" s="19">
        <v>964206</v>
      </c>
      <c r="T921" s="17">
        <f t="shared" si="83"/>
        <v>3.8047071448926548</v>
      </c>
      <c r="U921" s="17">
        <f t="shared" si="80"/>
        <v>0.25047012902283999</v>
      </c>
      <c r="V921" s="17">
        <f t="shared" si="79"/>
        <v>10.246110271041665</v>
      </c>
      <c r="W921" s="17">
        <v>13149482</v>
      </c>
      <c r="X921" s="17">
        <f t="shared" si="81"/>
        <v>0.2394678650788597</v>
      </c>
      <c r="Y921" s="19">
        <f t="shared" si="82"/>
        <v>0.17948831801573367</v>
      </c>
    </row>
    <row r="922" spans="1:25" x14ac:dyDescent="0.2">
      <c r="A922" s="22">
        <v>2853</v>
      </c>
      <c r="B922" s="12" t="s">
        <v>1828</v>
      </c>
      <c r="C922" s="12" t="s">
        <v>73</v>
      </c>
      <c r="D922" s="12">
        <v>900310050</v>
      </c>
      <c r="E922" s="12" t="s">
        <v>74</v>
      </c>
      <c r="F922" s="12" t="s">
        <v>1887</v>
      </c>
      <c r="G922" s="12" t="s">
        <v>102</v>
      </c>
      <c r="H922" s="12" t="s">
        <v>87</v>
      </c>
      <c r="I922" s="12" t="s">
        <v>1888</v>
      </c>
      <c r="J922" s="12" t="s">
        <v>97</v>
      </c>
      <c r="K922" s="12" t="s">
        <v>359</v>
      </c>
      <c r="L922" s="12" t="s">
        <v>81</v>
      </c>
      <c r="M922" s="12">
        <v>31933193</v>
      </c>
      <c r="N922" s="12">
        <v>39314585</v>
      </c>
      <c r="O922" s="17">
        <v>7157035</v>
      </c>
      <c r="P922" s="17">
        <v>7157035</v>
      </c>
      <c r="Q922" s="17">
        <v>32157550</v>
      </c>
      <c r="R922" s="19">
        <v>8654281</v>
      </c>
      <c r="S922" s="19"/>
      <c r="T922" s="17">
        <f t="shared" si="83"/>
        <v>4.4617908114184157</v>
      </c>
      <c r="U922" s="17">
        <f t="shared" si="80"/>
        <v>0.18204528929912397</v>
      </c>
      <c r="V922" s="17"/>
      <c r="W922" s="17">
        <v>13149483</v>
      </c>
      <c r="X922" s="17">
        <f t="shared" si="81"/>
        <v>0.26912127945070441</v>
      </c>
      <c r="Y922" s="19">
        <f t="shared" si="82"/>
        <v>0.22012901827655054</v>
      </c>
    </row>
    <row r="923" spans="1:25" x14ac:dyDescent="0.2">
      <c r="A923" s="22">
        <v>2929</v>
      </c>
      <c r="B923" s="12" t="s">
        <v>1828</v>
      </c>
      <c r="C923" s="12" t="s">
        <v>73</v>
      </c>
      <c r="D923" s="12">
        <v>900339428</v>
      </c>
      <c r="E923" s="12" t="s">
        <v>74</v>
      </c>
      <c r="F923" s="12" t="s">
        <v>1889</v>
      </c>
      <c r="G923" s="12" t="s">
        <v>102</v>
      </c>
      <c r="H923" s="12" t="s">
        <v>87</v>
      </c>
      <c r="I923" s="12" t="s">
        <v>1890</v>
      </c>
      <c r="J923" s="12" t="s">
        <v>85</v>
      </c>
      <c r="K923" s="12" t="s">
        <v>85</v>
      </c>
      <c r="L923" s="12" t="s">
        <v>81</v>
      </c>
      <c r="M923" s="12">
        <v>43131909</v>
      </c>
      <c r="N923" s="12">
        <v>47775831</v>
      </c>
      <c r="O923" s="17">
        <v>20334902</v>
      </c>
      <c r="P923" s="17">
        <v>20334902</v>
      </c>
      <c r="Q923" s="17">
        <v>27440929</v>
      </c>
      <c r="R923" s="19">
        <v>16715914</v>
      </c>
      <c r="S923" s="19">
        <v>12120</v>
      </c>
      <c r="T923" s="17">
        <f t="shared" si="83"/>
        <v>2.1210777902937519</v>
      </c>
      <c r="U923" s="17">
        <f t="shared" si="80"/>
        <v>0.42563157090872999</v>
      </c>
      <c r="V923" s="17">
        <f t="shared" si="79"/>
        <v>1379.2008250825083</v>
      </c>
      <c r="W923" s="17">
        <v>13149484</v>
      </c>
      <c r="X923" s="17">
        <f t="shared" si="81"/>
        <v>0.60915991583229567</v>
      </c>
      <c r="Y923" s="19">
        <f t="shared" si="82"/>
        <v>0.34988222392196588</v>
      </c>
    </row>
    <row r="924" spans="1:25" x14ac:dyDescent="0.2">
      <c r="A924" s="25">
        <v>2989</v>
      </c>
      <c r="B924" s="12" t="s">
        <v>1828</v>
      </c>
      <c r="C924" s="12" t="s">
        <v>73</v>
      </c>
      <c r="D924" s="12">
        <v>900365931</v>
      </c>
      <c r="E924" s="12" t="s">
        <v>74</v>
      </c>
      <c r="F924" s="12" t="s">
        <v>1891</v>
      </c>
      <c r="G924" s="12" t="s">
        <v>76</v>
      </c>
      <c r="H924" s="12" t="s">
        <v>87</v>
      </c>
      <c r="I924" s="12" t="s">
        <v>1892</v>
      </c>
      <c r="J924" s="12" t="s">
        <v>89</v>
      </c>
      <c r="K924" s="12" t="s">
        <v>90</v>
      </c>
      <c r="L924" s="12" t="s">
        <v>81</v>
      </c>
      <c r="M924" s="12">
        <v>11986107</v>
      </c>
      <c r="N924" s="12">
        <v>14740036</v>
      </c>
      <c r="O924" s="17">
        <v>4528313</v>
      </c>
      <c r="P924" s="17">
        <v>5159504</v>
      </c>
      <c r="Q924" s="17">
        <v>9580532</v>
      </c>
      <c r="R924" s="19">
        <v>362434</v>
      </c>
      <c r="S924" s="19">
        <v>382422</v>
      </c>
      <c r="T924" s="17">
        <f t="shared" si="83"/>
        <v>2.6469254665037512</v>
      </c>
      <c r="U924" s="17">
        <f t="shared" si="80"/>
        <v>0.35003333777475171</v>
      </c>
      <c r="V924" s="17">
        <f t="shared" si="79"/>
        <v>0.94773313250806701</v>
      </c>
      <c r="W924" s="17">
        <v>13149485</v>
      </c>
      <c r="X924" s="17">
        <f t="shared" si="81"/>
        <v>3.7830258277932793E-2</v>
      </c>
      <c r="Y924" s="19">
        <f t="shared" si="82"/>
        <v>2.4588406704027045E-2</v>
      </c>
    </row>
    <row r="925" spans="1:25" x14ac:dyDescent="0.2">
      <c r="A925" s="25">
        <v>3027</v>
      </c>
      <c r="B925" s="12" t="s">
        <v>1828</v>
      </c>
      <c r="C925" s="12" t="s">
        <v>73</v>
      </c>
      <c r="D925" s="12">
        <v>900383677</v>
      </c>
      <c r="E925" s="12" t="s">
        <v>74</v>
      </c>
      <c r="F925" s="12" t="s">
        <v>1893</v>
      </c>
      <c r="G925" s="12" t="s">
        <v>83</v>
      </c>
      <c r="H925" s="12" t="s">
        <v>87</v>
      </c>
      <c r="I925" s="12" t="s">
        <v>1894</v>
      </c>
      <c r="J925" s="12" t="s">
        <v>1284</v>
      </c>
      <c r="K925" s="12" t="s">
        <v>1285</v>
      </c>
      <c r="L925" s="12" t="s">
        <v>81</v>
      </c>
      <c r="M925" s="12">
        <v>14781824</v>
      </c>
      <c r="N925" s="12">
        <v>21798482</v>
      </c>
      <c r="O925" s="17">
        <v>10205097</v>
      </c>
      <c r="P925" s="17">
        <v>11857176</v>
      </c>
      <c r="Q925" s="17">
        <v>9941306</v>
      </c>
      <c r="R925" s="19">
        <v>3282000</v>
      </c>
      <c r="S925" s="19">
        <v>1580672</v>
      </c>
      <c r="T925" s="17">
        <f t="shared" si="83"/>
        <v>1.4484746200844538</v>
      </c>
      <c r="U925" s="17">
        <f t="shared" si="80"/>
        <v>0.54394503250272197</v>
      </c>
      <c r="V925" s="17">
        <f t="shared" si="79"/>
        <v>2.0763320916673416</v>
      </c>
      <c r="W925" s="17">
        <v>13149486</v>
      </c>
      <c r="X925" s="17">
        <f t="shared" si="81"/>
        <v>0.33013771027669803</v>
      </c>
      <c r="Y925" s="19">
        <f t="shared" si="82"/>
        <v>0.15056094272986531</v>
      </c>
    </row>
    <row r="926" spans="1:25" x14ac:dyDescent="0.2">
      <c r="A926" s="22">
        <v>3257</v>
      </c>
      <c r="B926" s="12" t="s">
        <v>1828</v>
      </c>
      <c r="C926" s="12" t="s">
        <v>73</v>
      </c>
      <c r="D926" s="12">
        <v>900478418</v>
      </c>
      <c r="E926" s="12" t="s">
        <v>74</v>
      </c>
      <c r="F926" s="12" t="s">
        <v>1895</v>
      </c>
      <c r="G926" s="12" t="s">
        <v>76</v>
      </c>
      <c r="H926" s="12" t="s">
        <v>87</v>
      </c>
      <c r="I926" s="12" t="s">
        <v>1896</v>
      </c>
      <c r="J926" s="12" t="s">
        <v>85</v>
      </c>
      <c r="K926" s="12" t="s">
        <v>85</v>
      </c>
      <c r="L926" s="12" t="s">
        <v>81</v>
      </c>
      <c r="M926" s="12">
        <v>1306227</v>
      </c>
      <c r="N926" s="12">
        <v>3109253</v>
      </c>
      <c r="O926" s="17">
        <v>1766305</v>
      </c>
      <c r="P926" s="17">
        <v>1766305</v>
      </c>
      <c r="Q926" s="17">
        <v>1342948</v>
      </c>
      <c r="R926" s="19">
        <v>-168288</v>
      </c>
      <c r="S926" s="19">
        <v>0</v>
      </c>
      <c r="T926" s="17">
        <f t="shared" si="83"/>
        <v>0.73952516694455372</v>
      </c>
      <c r="U926" s="17">
        <f t="shared" si="80"/>
        <v>0.5680801787438976</v>
      </c>
      <c r="V926" s="17"/>
      <c r="W926" s="17">
        <v>13149487</v>
      </c>
      <c r="X926" s="17">
        <f t="shared" si="81"/>
        <v>-0.12531237248203206</v>
      </c>
      <c r="Y926" s="19">
        <f t="shared" si="82"/>
        <v>-5.4124897523617412E-2</v>
      </c>
    </row>
    <row r="927" spans="1:25" x14ac:dyDescent="0.2">
      <c r="A927" s="22">
        <v>3607</v>
      </c>
      <c r="B927" s="12" t="s">
        <v>1828</v>
      </c>
      <c r="C927" s="12" t="s">
        <v>73</v>
      </c>
      <c r="D927" s="12">
        <v>900677100</v>
      </c>
      <c r="E927" s="12" t="s">
        <v>74</v>
      </c>
      <c r="F927" s="12" t="s">
        <v>1897</v>
      </c>
      <c r="G927" s="12" t="s">
        <v>76</v>
      </c>
      <c r="H927" s="12" t="s">
        <v>87</v>
      </c>
      <c r="I927" s="12" t="s">
        <v>1898</v>
      </c>
      <c r="J927" s="12" t="s">
        <v>309</v>
      </c>
      <c r="K927" s="12" t="s">
        <v>571</v>
      </c>
      <c r="L927" s="12" t="s">
        <v>81</v>
      </c>
      <c r="M927" s="12">
        <v>51080503</v>
      </c>
      <c r="N927" s="12">
        <v>78375237</v>
      </c>
      <c r="O927" s="17">
        <v>36278616</v>
      </c>
      <c r="P927" s="17">
        <v>50491281</v>
      </c>
      <c r="Q927" s="17">
        <v>27883956</v>
      </c>
      <c r="R927" s="19">
        <v>10136360</v>
      </c>
      <c r="S927" s="19">
        <v>4907894</v>
      </c>
      <c r="T927" s="17">
        <f t="shared" si="83"/>
        <v>1.4080058346216957</v>
      </c>
      <c r="U927" s="17">
        <f t="shared" si="80"/>
        <v>0.64422492272654941</v>
      </c>
      <c r="V927" s="17">
        <f t="shared" si="79"/>
        <v>2.0653176291093494</v>
      </c>
      <c r="W927" s="17">
        <v>13149488</v>
      </c>
      <c r="X927" s="17">
        <f t="shared" si="81"/>
        <v>0.36351943748584309</v>
      </c>
      <c r="Y927" s="19">
        <f t="shared" si="82"/>
        <v>0.1293311559619271</v>
      </c>
    </row>
    <row r="928" spans="1:25" x14ac:dyDescent="0.2">
      <c r="A928" s="22">
        <v>4065</v>
      </c>
      <c r="B928" s="12" t="s">
        <v>1828</v>
      </c>
      <c r="C928" s="12" t="s">
        <v>73</v>
      </c>
      <c r="D928" s="12">
        <v>901139486</v>
      </c>
      <c r="E928" s="12" t="s">
        <v>74</v>
      </c>
      <c r="F928" s="12" t="s">
        <v>1899</v>
      </c>
      <c r="G928" s="12" t="s">
        <v>102</v>
      </c>
      <c r="H928" s="12" t="s">
        <v>87</v>
      </c>
      <c r="I928" s="12" t="s">
        <v>1900</v>
      </c>
      <c r="J928" s="12" t="s">
        <v>851</v>
      </c>
      <c r="K928" s="12" t="s">
        <v>852</v>
      </c>
      <c r="L928" s="12" t="s">
        <v>81</v>
      </c>
      <c r="M928" s="12">
        <v>14000914</v>
      </c>
      <c r="N928" s="12">
        <v>15290383</v>
      </c>
      <c r="O928" s="17">
        <v>8387089</v>
      </c>
      <c r="P928" s="17">
        <v>9194198</v>
      </c>
      <c r="Q928" s="17">
        <v>6096185</v>
      </c>
      <c r="R928" s="19">
        <v>3675058</v>
      </c>
      <c r="S928" s="19">
        <v>347647</v>
      </c>
      <c r="T928" s="17">
        <f t="shared" si="83"/>
        <v>1.6693412935048144</v>
      </c>
      <c r="U928" s="17">
        <f t="shared" si="80"/>
        <v>0.6013059319704418</v>
      </c>
      <c r="V928" s="17">
        <f t="shared" si="79"/>
        <v>10.571234614422101</v>
      </c>
      <c r="W928" s="17">
        <v>13149489</v>
      </c>
      <c r="X928" s="17">
        <f t="shared" si="81"/>
        <v>0.6028455501268416</v>
      </c>
      <c r="Y928" s="19">
        <f t="shared" si="82"/>
        <v>0.24035094477358743</v>
      </c>
    </row>
    <row r="929" spans="1:25" x14ac:dyDescent="0.2">
      <c r="A929" s="22">
        <v>4085</v>
      </c>
      <c r="B929" s="12" t="s">
        <v>1828</v>
      </c>
      <c r="C929" s="12" t="s">
        <v>73</v>
      </c>
      <c r="D929" s="12">
        <v>901160687</v>
      </c>
      <c r="E929" s="12" t="s">
        <v>74</v>
      </c>
      <c r="F929" s="12" t="s">
        <v>1901</v>
      </c>
      <c r="G929" s="12" t="s">
        <v>76</v>
      </c>
      <c r="H929" s="12" t="s">
        <v>801</v>
      </c>
      <c r="I929" s="12" t="s">
        <v>1902</v>
      </c>
      <c r="J929" s="12" t="s">
        <v>89</v>
      </c>
      <c r="K929" s="12" t="s">
        <v>324</v>
      </c>
      <c r="L929" s="12" t="s">
        <v>81</v>
      </c>
      <c r="M929" s="12">
        <v>20175239</v>
      </c>
      <c r="N929" s="12">
        <v>22615916</v>
      </c>
      <c r="O929" s="17">
        <v>13660564</v>
      </c>
      <c r="P929" s="17">
        <v>20503224</v>
      </c>
      <c r="Q929" s="17">
        <v>2112692</v>
      </c>
      <c r="R929" s="19">
        <v>113969</v>
      </c>
      <c r="S929" s="19"/>
      <c r="T929" s="17">
        <f t="shared" si="83"/>
        <v>1.476896488314831</v>
      </c>
      <c r="U929" s="17">
        <f t="shared" si="80"/>
        <v>0.90658384122049274</v>
      </c>
      <c r="V929" s="17"/>
      <c r="W929" s="17">
        <v>13149490</v>
      </c>
      <c r="X929" s="17">
        <f t="shared" si="81"/>
        <v>5.394491956234037E-2</v>
      </c>
      <c r="Y929" s="19">
        <f t="shared" si="82"/>
        <v>5.039327171183338E-3</v>
      </c>
    </row>
    <row r="930" spans="1:25" x14ac:dyDescent="0.2">
      <c r="A930" s="22">
        <v>4235</v>
      </c>
      <c r="B930" s="12" t="s">
        <v>1828</v>
      </c>
      <c r="C930" s="12" t="s">
        <v>73</v>
      </c>
      <c r="D930" s="12">
        <v>901360444</v>
      </c>
      <c r="E930" s="12" t="s">
        <v>74</v>
      </c>
      <c r="F930" s="12" t="s">
        <v>1903</v>
      </c>
      <c r="G930" s="12" t="s">
        <v>76</v>
      </c>
      <c r="H930" s="12" t="s">
        <v>87</v>
      </c>
      <c r="I930" s="12" t="s">
        <v>1904</v>
      </c>
      <c r="J930" s="12" t="s">
        <v>79</v>
      </c>
      <c r="K930" s="12" t="s">
        <v>313</v>
      </c>
      <c r="L930" s="12" t="s">
        <v>81</v>
      </c>
      <c r="M930" s="12">
        <v>17183676</v>
      </c>
      <c r="N930" s="12">
        <v>22401947</v>
      </c>
      <c r="O930" s="17">
        <v>4690102</v>
      </c>
      <c r="P930" s="17">
        <v>12667648</v>
      </c>
      <c r="Q930" s="17">
        <v>9734299</v>
      </c>
      <c r="R930" s="19">
        <v>3436092</v>
      </c>
      <c r="S930" s="19">
        <v>1477901</v>
      </c>
      <c r="T930" s="17">
        <f t="shared" si="83"/>
        <v>3.6638171195423896</v>
      </c>
      <c r="U930" s="17">
        <f t="shared" si="80"/>
        <v>0.56547084947571746</v>
      </c>
      <c r="V930" s="17">
        <f t="shared" si="79"/>
        <v>2.3249811726225236</v>
      </c>
      <c r="W930" s="17">
        <v>13149491</v>
      </c>
      <c r="X930" s="17">
        <f t="shared" si="81"/>
        <v>0.35298812991053591</v>
      </c>
      <c r="Y930" s="19">
        <f t="shared" si="82"/>
        <v>0.15338363223518028</v>
      </c>
    </row>
    <row r="931" spans="1:25" x14ac:dyDescent="0.2">
      <c r="X931" s="20" t="s">
        <v>1905</v>
      </c>
      <c r="Y931" s="21">
        <f>COUNT(A65:A930)</f>
        <v>866</v>
      </c>
    </row>
  </sheetData>
  <autoFilter ref="A11:Y931">
    <sortState ref="A2:AE177">
      <sortCondition ref="T1:T177"/>
    </sortState>
  </autoFilter>
  <mergeCells count="9">
    <mergeCell ref="L3:L4"/>
    <mergeCell ref="T3:V3"/>
    <mergeCell ref="X3:Y3"/>
    <mergeCell ref="I5:I9"/>
    <mergeCell ref="J5:J9"/>
    <mergeCell ref="K5:K9"/>
    <mergeCell ref="I3:I4"/>
    <mergeCell ref="J3:J4"/>
    <mergeCell ref="K3:K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98"/>
  <sheetViews>
    <sheetView topLeftCell="A11" zoomScaleNormal="100" workbookViewId="0">
      <selection activeCell="G25" sqref="G25"/>
    </sheetView>
  </sheetViews>
  <sheetFormatPr baseColWidth="10" defaultColWidth="11.42578125" defaultRowHeight="11.25" x14ac:dyDescent="0.2"/>
  <cols>
    <col min="1" max="1" width="11.42578125" style="1" customWidth="1"/>
    <col min="2" max="3" width="11.42578125" style="1"/>
    <col min="4" max="4" width="11.42578125" style="1" customWidth="1"/>
    <col min="5" max="5" width="11.42578125" style="1"/>
    <col min="6" max="6" width="47.85546875" style="1" customWidth="1"/>
    <col min="7" max="11" width="11.42578125" style="1"/>
    <col min="12" max="12" width="14.7109375" style="1" customWidth="1"/>
    <col min="13" max="13" width="22.42578125" style="1" hidden="1" customWidth="1"/>
    <col min="14" max="14" width="15.7109375" style="1" hidden="1" customWidth="1"/>
    <col min="15" max="15" width="22.42578125" style="1" hidden="1" customWidth="1"/>
    <col min="16" max="16" width="13.85546875" style="1" hidden="1" customWidth="1"/>
    <col min="17" max="17" width="16.42578125" style="1" hidden="1" customWidth="1"/>
    <col min="18" max="18" width="30.42578125" style="1" hidden="1" customWidth="1"/>
    <col min="19" max="19" width="17.42578125" style="1" hidden="1" customWidth="1"/>
    <col min="20" max="20" width="17.42578125" style="2" customWidth="1"/>
    <col min="21" max="21" width="16.140625" style="1" customWidth="1"/>
    <col min="22" max="22" width="18.140625" style="1" customWidth="1"/>
    <col min="23" max="24" width="12" style="1" customWidth="1"/>
    <col min="25" max="25" width="11.42578125" style="1"/>
    <col min="26" max="26" width="15.42578125" style="1" customWidth="1"/>
    <col min="27" max="27" width="13.42578125" style="1" customWidth="1"/>
    <col min="28" max="16384" width="11.42578125" style="1"/>
  </cols>
  <sheetData>
    <row r="1" spans="1:27" hidden="1" x14ac:dyDescent="0.2">
      <c r="L1" s="1" t="s">
        <v>0</v>
      </c>
      <c r="T1" s="2">
        <v>3</v>
      </c>
      <c r="U1" s="1">
        <v>0.51</v>
      </c>
      <c r="V1" s="1">
        <v>2.74</v>
      </c>
      <c r="W1" s="1">
        <v>0.19</v>
      </c>
      <c r="X1" s="1">
        <v>0.09</v>
      </c>
    </row>
    <row r="2" spans="1:27" x14ac:dyDescent="0.2">
      <c r="T2" s="1"/>
    </row>
    <row r="3" spans="1:27" x14ac:dyDescent="0.2">
      <c r="I3" s="54" t="s">
        <v>1</v>
      </c>
      <c r="J3" s="54" t="s">
        <v>2</v>
      </c>
      <c r="K3" s="54" t="s">
        <v>3</v>
      </c>
      <c r="L3" s="52" t="s">
        <v>4</v>
      </c>
      <c r="M3" s="29"/>
      <c r="N3" s="29"/>
      <c r="O3" s="29"/>
      <c r="P3" s="29"/>
      <c r="Q3" s="29"/>
      <c r="R3" s="29"/>
      <c r="S3" s="29"/>
      <c r="T3" s="52" t="s">
        <v>5</v>
      </c>
      <c r="U3" s="52"/>
      <c r="V3" s="52"/>
      <c r="W3" s="52" t="s">
        <v>6</v>
      </c>
      <c r="X3" s="52"/>
    </row>
    <row r="4" spans="1:27" ht="22.5" x14ac:dyDescent="0.2">
      <c r="I4" s="54"/>
      <c r="J4" s="54"/>
      <c r="K4" s="54"/>
      <c r="L4" s="52"/>
      <c r="M4" s="18"/>
      <c r="N4" s="18"/>
      <c r="O4" s="18"/>
      <c r="P4" s="18"/>
      <c r="Q4" s="18"/>
      <c r="R4" s="18"/>
      <c r="S4" s="18"/>
      <c r="T4" s="11" t="s">
        <v>7</v>
      </c>
      <c r="U4" s="11" t="s">
        <v>8</v>
      </c>
      <c r="V4" s="11" t="s">
        <v>9</v>
      </c>
      <c r="W4" s="11" t="s">
        <v>11</v>
      </c>
      <c r="X4" s="11" t="s">
        <v>12</v>
      </c>
    </row>
    <row r="5" spans="1:27" x14ac:dyDescent="0.2">
      <c r="I5" s="53" t="s">
        <v>13</v>
      </c>
      <c r="J5" s="53" t="s">
        <v>14</v>
      </c>
      <c r="K5" s="53" t="s">
        <v>15</v>
      </c>
      <c r="L5" s="12" t="s">
        <v>16</v>
      </c>
      <c r="M5" s="12"/>
      <c r="N5" s="12"/>
      <c r="O5" s="12"/>
      <c r="P5" s="12"/>
      <c r="Q5" s="12"/>
      <c r="R5" s="12"/>
      <c r="S5" s="12"/>
      <c r="T5" s="13">
        <f>STDEVA(T13:T897)</f>
        <v>8.9253680039570522</v>
      </c>
      <c r="U5" s="13">
        <f>STDEVA(U13:U897)</f>
        <v>1.0144662084462948</v>
      </c>
      <c r="V5" s="13">
        <f>STDEVA(V13:V897)</f>
        <v>146719.31502314308</v>
      </c>
      <c r="W5" s="13">
        <f>STDEVA(W13:W897)</f>
        <v>1.3169080317148421</v>
      </c>
      <c r="X5" s="13">
        <f>STDEVA(X13:X897)</f>
        <v>0.30008271417035015</v>
      </c>
      <c r="Z5" s="12" t="s">
        <v>1913</v>
      </c>
      <c r="AA5" s="42">
        <v>11594997534</v>
      </c>
    </row>
    <row r="6" spans="1:27" x14ac:dyDescent="0.2">
      <c r="I6" s="53"/>
      <c r="J6" s="53"/>
      <c r="K6" s="53"/>
      <c r="L6" s="12" t="s">
        <v>17</v>
      </c>
      <c r="M6" s="12"/>
      <c r="N6" s="12"/>
      <c r="O6" s="12"/>
      <c r="P6" s="12"/>
      <c r="Q6" s="12"/>
      <c r="R6" s="12"/>
      <c r="S6" s="12"/>
      <c r="T6" s="13">
        <f>AVERAGE(T13:T897)</f>
        <v>3.8092897005176583</v>
      </c>
      <c r="U6" s="13">
        <f>AVERAGE(U13:U897)</f>
        <v>0.58942508479884337</v>
      </c>
      <c r="V6" s="13">
        <f>AVERAGE(V13:V897)</f>
        <v>7226.3112375825767</v>
      </c>
      <c r="W6" s="13">
        <f>AVERAGE(W13:W897)</f>
        <v>0.15539753711738113</v>
      </c>
      <c r="X6" s="13">
        <f>AVERAGE(X13:X897)</f>
        <v>7.8826989455217836E-2</v>
      </c>
      <c r="Z6" s="12" t="s">
        <v>1915</v>
      </c>
      <c r="AA6" s="43">
        <v>9689754813</v>
      </c>
    </row>
    <row r="7" spans="1:27" x14ac:dyDescent="0.2">
      <c r="I7" s="53"/>
      <c r="J7" s="53"/>
      <c r="K7" s="53"/>
      <c r="L7" s="12" t="s">
        <v>18</v>
      </c>
      <c r="M7" s="14"/>
      <c r="N7" s="14"/>
      <c r="O7" s="14"/>
      <c r="P7" s="14"/>
      <c r="Q7" s="14"/>
      <c r="R7" s="14"/>
      <c r="S7" s="14"/>
      <c r="T7" s="55">
        <f>MEDIAN(T13:T897)</f>
        <v>2.0423889768650199</v>
      </c>
      <c r="U7" s="55">
        <f>MEDIAN(U13:U897)</f>
        <v>0.50601590557690868</v>
      </c>
      <c r="V7" s="55">
        <f>MEDIAN(V13:V897)</f>
        <v>3.0802435372873687</v>
      </c>
      <c r="W7" s="55">
        <f>MEDIAN(W13:W897)</f>
        <v>0.18939924977051989</v>
      </c>
      <c r="X7" s="55">
        <f>MEDIAN(X13:X897)</f>
        <v>8.8985226764515646E-2</v>
      </c>
    </row>
    <row r="8" spans="1:27" x14ac:dyDescent="0.2">
      <c r="I8" s="53"/>
      <c r="J8" s="53"/>
      <c r="K8" s="53"/>
      <c r="L8" s="12" t="s">
        <v>19</v>
      </c>
      <c r="M8" s="12"/>
      <c r="N8" s="12"/>
      <c r="O8" s="12"/>
      <c r="P8" s="12"/>
      <c r="Q8" s="12"/>
      <c r="R8" s="12"/>
      <c r="S8" s="12"/>
      <c r="T8" s="13">
        <f>MIN(T13:T897)</f>
        <v>5.0740831315609705E-2</v>
      </c>
      <c r="U8" s="13">
        <f>MIN(U13:U897)</f>
        <v>7.0833918183377783E-3</v>
      </c>
      <c r="V8" s="13">
        <f>MIN(V13:V897)</f>
        <v>-27431.854922279792</v>
      </c>
      <c r="W8" s="13">
        <f>MIN(W13:W897)</f>
        <v>-33.395452108367238</v>
      </c>
      <c r="X8" s="13">
        <f>MIN(X13:X897)</f>
        <v>-7.5143882143484806</v>
      </c>
    </row>
    <row r="9" spans="1:27" x14ac:dyDescent="0.2">
      <c r="I9" s="53"/>
      <c r="J9" s="53"/>
      <c r="K9" s="53"/>
      <c r="L9" s="12" t="s">
        <v>20</v>
      </c>
      <c r="M9" s="12"/>
      <c r="N9" s="12"/>
      <c r="O9" s="12"/>
      <c r="P9" s="12"/>
      <c r="Q9" s="12"/>
      <c r="R9" s="12"/>
      <c r="S9" s="12"/>
      <c r="T9" s="13">
        <f>MAX(T13:T897)</f>
        <v>138.69153199172135</v>
      </c>
      <c r="U9" s="13">
        <f>MAX(U13:U897)</f>
        <v>26.186718218703916</v>
      </c>
      <c r="V9" s="13">
        <f>MAX(V13:V897)</f>
        <v>3535663.3333333335</v>
      </c>
      <c r="W9" s="13">
        <f>MAX(W13:W897)</f>
        <v>3.4644812915097871</v>
      </c>
      <c r="X9" s="13">
        <f>MAX(X13:X897)</f>
        <v>0.71807463241787461</v>
      </c>
    </row>
    <row r="11" spans="1:27" ht="67.5" x14ac:dyDescent="0.2">
      <c r="A11" s="3"/>
      <c r="B11" s="3" t="s">
        <v>21</v>
      </c>
      <c r="C11" s="3" t="s">
        <v>22</v>
      </c>
      <c r="D11" s="3" t="s">
        <v>23</v>
      </c>
      <c r="E11" s="3" t="s">
        <v>24</v>
      </c>
      <c r="F11" s="3" t="s">
        <v>25</v>
      </c>
      <c r="G11" s="3" t="s">
        <v>26</v>
      </c>
      <c r="H11" s="3" t="s">
        <v>27</v>
      </c>
      <c r="I11" s="3" t="s">
        <v>28</v>
      </c>
      <c r="J11" s="3" t="s">
        <v>29</v>
      </c>
      <c r="K11" s="3" t="s">
        <v>30</v>
      </c>
      <c r="L11" s="3" t="s">
        <v>31</v>
      </c>
      <c r="M11" s="3" t="s">
        <v>32</v>
      </c>
      <c r="N11" s="3" t="s">
        <v>33</v>
      </c>
      <c r="O11" s="3" t="s">
        <v>34</v>
      </c>
      <c r="P11" s="3" t="s">
        <v>35</v>
      </c>
      <c r="Q11" s="3" t="s">
        <v>36</v>
      </c>
      <c r="R11" s="3" t="s">
        <v>37</v>
      </c>
      <c r="S11" s="3" t="s">
        <v>38</v>
      </c>
      <c r="T11" s="4" t="s">
        <v>7</v>
      </c>
      <c r="U11" s="5" t="s">
        <v>8</v>
      </c>
      <c r="V11" s="6" t="s">
        <v>9</v>
      </c>
      <c r="W11" s="8" t="s">
        <v>11</v>
      </c>
      <c r="X11" s="9" t="s">
        <v>12</v>
      </c>
    </row>
    <row r="12" spans="1:27" x14ac:dyDescent="0.2">
      <c r="A12" s="3"/>
      <c r="B12" s="3"/>
      <c r="C12" s="3"/>
      <c r="D12" s="3"/>
      <c r="E12" s="3"/>
      <c r="F12" s="32" t="s">
        <v>1914</v>
      </c>
      <c r="G12" s="26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5">
        <v>3</v>
      </c>
      <c r="U12" s="36">
        <v>0.51</v>
      </c>
      <c r="V12" s="37">
        <v>2.74</v>
      </c>
      <c r="W12" s="38">
        <v>0.19</v>
      </c>
      <c r="X12" s="39">
        <v>0.09</v>
      </c>
    </row>
    <row r="13" spans="1:27" x14ac:dyDescent="0.2">
      <c r="A13" s="33"/>
      <c r="B13" s="33"/>
      <c r="C13" s="33"/>
      <c r="D13" s="33"/>
      <c r="E13" s="33"/>
      <c r="F13" s="40" t="s">
        <v>1910</v>
      </c>
      <c r="G13" s="41" t="s">
        <v>40</v>
      </c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4">
        <v>2.97</v>
      </c>
      <c r="U13" s="34">
        <v>0.21</v>
      </c>
      <c r="V13" s="34">
        <v>116.55</v>
      </c>
      <c r="W13" s="34">
        <v>0.31</v>
      </c>
      <c r="X13" s="34">
        <v>0.24</v>
      </c>
    </row>
    <row r="14" spans="1:27" x14ac:dyDescent="0.2">
      <c r="A14" s="33"/>
      <c r="B14" s="33"/>
      <c r="C14" s="33"/>
      <c r="D14" s="33"/>
      <c r="E14" s="33"/>
      <c r="F14" s="40" t="s">
        <v>1911</v>
      </c>
      <c r="G14" s="41" t="s">
        <v>40</v>
      </c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4">
        <v>2.86</v>
      </c>
      <c r="U14" s="34">
        <v>0.3</v>
      </c>
      <c r="V14" s="34"/>
      <c r="W14" s="34">
        <v>0.65</v>
      </c>
      <c r="X14" s="34">
        <v>0.45</v>
      </c>
    </row>
    <row r="15" spans="1:27" x14ac:dyDescent="0.2">
      <c r="A15" s="33"/>
      <c r="B15" s="33"/>
      <c r="C15" s="33"/>
      <c r="D15" s="33"/>
      <c r="E15" s="33"/>
      <c r="F15" s="40" t="s">
        <v>60</v>
      </c>
      <c r="G15" s="41" t="s">
        <v>40</v>
      </c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4">
        <v>4.3600000000000003</v>
      </c>
      <c r="U15" s="34">
        <v>0.22</v>
      </c>
      <c r="V15" s="34">
        <v>544809</v>
      </c>
      <c r="W15" s="34">
        <v>0.19</v>
      </c>
      <c r="X15" s="34">
        <v>0.15</v>
      </c>
    </row>
    <row r="16" spans="1:27" x14ac:dyDescent="0.2">
      <c r="A16" s="33"/>
      <c r="B16" s="33"/>
      <c r="C16" s="33"/>
      <c r="D16" s="33"/>
      <c r="E16" s="33"/>
      <c r="F16" s="40" t="s">
        <v>1917</v>
      </c>
      <c r="G16" s="41" t="s">
        <v>63</v>
      </c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4">
        <v>4.4800000000000004</v>
      </c>
      <c r="U16" s="34">
        <v>0.2</v>
      </c>
      <c r="V16" s="34">
        <v>1122.3800000000001</v>
      </c>
      <c r="W16" s="34">
        <v>0.1</v>
      </c>
      <c r="X16" s="34">
        <v>0.08</v>
      </c>
    </row>
    <row r="17" spans="1:24" x14ac:dyDescent="0.2">
      <c r="A17" s="33"/>
      <c r="B17" s="33"/>
      <c r="C17" s="33"/>
      <c r="D17" s="33"/>
      <c r="E17" s="33"/>
      <c r="F17" s="40" t="s">
        <v>1923</v>
      </c>
      <c r="G17" s="41" t="s">
        <v>40</v>
      </c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4">
        <v>3.02</v>
      </c>
      <c r="U17" s="34">
        <v>0.55000000000000004</v>
      </c>
      <c r="V17" s="34">
        <v>2.04</v>
      </c>
      <c r="W17" s="34">
        <v>0.2</v>
      </c>
      <c r="X17" s="34">
        <v>0.09</v>
      </c>
    </row>
    <row r="18" spans="1:24" x14ac:dyDescent="0.2">
      <c r="A18" s="33"/>
      <c r="B18" s="33"/>
      <c r="C18" s="33"/>
      <c r="D18" s="33"/>
      <c r="E18" s="33"/>
      <c r="F18" s="40" t="s">
        <v>68</v>
      </c>
      <c r="G18" s="41" t="s">
        <v>63</v>
      </c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4">
        <v>3.11</v>
      </c>
      <c r="U18" s="34">
        <v>0.49</v>
      </c>
      <c r="V18" s="34">
        <v>5.4</v>
      </c>
      <c r="W18" s="34">
        <v>0.35</v>
      </c>
      <c r="X18" s="34">
        <v>0.17</v>
      </c>
    </row>
    <row r="19" spans="1:24" x14ac:dyDescent="0.2">
      <c r="A19" s="33"/>
      <c r="B19" s="33"/>
      <c r="C19" s="33"/>
      <c r="D19" s="33"/>
      <c r="E19" s="33"/>
      <c r="F19" s="40" t="s">
        <v>1933</v>
      </c>
      <c r="G19" s="41" t="s">
        <v>63</v>
      </c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4">
        <v>3</v>
      </c>
      <c r="U19" s="34">
        <v>0.27</v>
      </c>
      <c r="V19" s="34">
        <v>53.63</v>
      </c>
      <c r="W19" s="34">
        <v>0.15</v>
      </c>
      <c r="X19" s="34">
        <v>0.11</v>
      </c>
    </row>
    <row r="20" spans="1:24" x14ac:dyDescent="0.2">
      <c r="A20" s="33"/>
      <c r="B20" s="33"/>
      <c r="C20" s="33"/>
      <c r="D20" s="33"/>
      <c r="E20" s="33"/>
      <c r="F20" s="40" t="s">
        <v>1939</v>
      </c>
      <c r="G20" s="41" t="s">
        <v>63</v>
      </c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4">
        <v>9.34</v>
      </c>
      <c r="U20" s="34">
        <v>0.19</v>
      </c>
      <c r="V20" s="34"/>
      <c r="W20" s="34">
        <v>0.34</v>
      </c>
      <c r="X20" s="34">
        <v>0.27</v>
      </c>
    </row>
    <row r="21" spans="1:24" x14ac:dyDescent="0.2">
      <c r="A21" s="33"/>
      <c r="B21" s="33"/>
      <c r="C21" s="33"/>
      <c r="D21" s="33"/>
      <c r="E21" s="33"/>
      <c r="F21" s="40" t="s">
        <v>1943</v>
      </c>
      <c r="G21" s="41" t="s">
        <v>63</v>
      </c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4">
        <v>2.4700000000000002</v>
      </c>
      <c r="U21" s="34">
        <v>0.61</v>
      </c>
      <c r="V21" s="34">
        <v>1.65</v>
      </c>
      <c r="W21" s="34">
        <v>0.24</v>
      </c>
      <c r="X21" s="34">
        <v>0.09</v>
      </c>
    </row>
    <row r="22" spans="1:24" x14ac:dyDescent="0.2">
      <c r="A22" s="33"/>
      <c r="B22" s="33"/>
      <c r="C22" s="33"/>
      <c r="D22" s="33"/>
      <c r="E22" s="33"/>
      <c r="F22" s="40" t="s">
        <v>1948</v>
      </c>
      <c r="G22" s="41" t="s">
        <v>40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4">
        <v>19.309999999999999</v>
      </c>
      <c r="U22" s="34">
        <v>0.22</v>
      </c>
      <c r="V22" s="34">
        <v>22.95</v>
      </c>
      <c r="W22" s="34">
        <v>0.37</v>
      </c>
      <c r="X22" s="34">
        <v>0.28000000000000003</v>
      </c>
    </row>
    <row r="23" spans="1:24" x14ac:dyDescent="0.2">
      <c r="A23" s="33"/>
      <c r="B23" s="33"/>
      <c r="C23" s="33"/>
      <c r="D23" s="33"/>
      <c r="E23" s="33"/>
      <c r="F23" s="40" t="s">
        <v>1954</v>
      </c>
      <c r="G23" s="41" t="s">
        <v>40</v>
      </c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4">
        <v>14.53</v>
      </c>
      <c r="U23" s="34">
        <v>0.06</v>
      </c>
      <c r="V23" s="34"/>
      <c r="W23" s="34">
        <v>0.25</v>
      </c>
      <c r="X23" s="34">
        <v>0.24</v>
      </c>
    </row>
    <row r="24" spans="1:24" x14ac:dyDescent="0.2">
      <c r="A24" s="33"/>
      <c r="B24" s="33"/>
      <c r="C24" s="33"/>
      <c r="D24" s="33"/>
      <c r="E24" s="33"/>
      <c r="F24" s="40" t="s">
        <v>57</v>
      </c>
      <c r="G24" s="41" t="s">
        <v>40</v>
      </c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4">
        <v>3.12</v>
      </c>
      <c r="U24" s="34">
        <v>0.19</v>
      </c>
      <c r="V24" s="34">
        <v>7014.96</v>
      </c>
      <c r="W24" s="34">
        <v>0.21</v>
      </c>
      <c r="X24" s="34">
        <v>0.17</v>
      </c>
    </row>
    <row r="25" spans="1:24" x14ac:dyDescent="0.2">
      <c r="A25" s="33"/>
      <c r="B25" s="33"/>
      <c r="C25" s="33"/>
      <c r="D25" s="33"/>
      <c r="E25" s="33"/>
      <c r="F25" s="40" t="s">
        <v>67</v>
      </c>
      <c r="G25" s="41" t="s">
        <v>63</v>
      </c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4">
        <v>2.21</v>
      </c>
      <c r="U25" s="34">
        <v>0.44</v>
      </c>
      <c r="V25" s="34">
        <v>4.26</v>
      </c>
      <c r="W25" s="34">
        <v>0.22</v>
      </c>
      <c r="X25" s="34">
        <v>0.12</v>
      </c>
    </row>
    <row r="26" spans="1:24" x14ac:dyDescent="0.2">
      <c r="A26" s="33"/>
      <c r="B26" s="33"/>
      <c r="C26" s="33"/>
      <c r="D26" s="33"/>
      <c r="E26" s="33"/>
      <c r="F26" s="40" t="s">
        <v>1966</v>
      </c>
      <c r="G26" s="41" t="s">
        <v>40</v>
      </c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4">
        <v>3.75</v>
      </c>
      <c r="U26" s="34">
        <v>0.31</v>
      </c>
      <c r="V26" s="34">
        <v>147.77000000000001</v>
      </c>
      <c r="W26" s="34">
        <v>0.24</v>
      </c>
      <c r="X26" s="34">
        <v>0.16</v>
      </c>
    </row>
    <row r="27" spans="1:24" x14ac:dyDescent="0.2">
      <c r="A27" s="33"/>
      <c r="B27" s="33"/>
      <c r="C27" s="33"/>
      <c r="D27" s="33"/>
      <c r="E27" s="33"/>
      <c r="F27" s="40" t="s">
        <v>1971</v>
      </c>
      <c r="G27" s="41" t="s">
        <v>40</v>
      </c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4">
        <v>8.32</v>
      </c>
      <c r="U27" s="34">
        <v>0.15</v>
      </c>
      <c r="V27" s="34">
        <v>15.35</v>
      </c>
      <c r="W27" s="34">
        <v>0.08</v>
      </c>
      <c r="X27" s="34">
        <v>0.06</v>
      </c>
    </row>
    <row r="28" spans="1:24" x14ac:dyDescent="0.2">
      <c r="A28" s="33"/>
      <c r="B28" s="33"/>
      <c r="C28" s="33"/>
      <c r="D28" s="33"/>
      <c r="E28" s="33"/>
      <c r="F28" s="40" t="s">
        <v>46</v>
      </c>
      <c r="G28" s="41" t="s">
        <v>40</v>
      </c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4">
        <v>3.79</v>
      </c>
      <c r="U28" s="34">
        <v>0.36</v>
      </c>
      <c r="V28" s="34">
        <v>20.98</v>
      </c>
      <c r="W28" s="34">
        <v>0.3</v>
      </c>
      <c r="X28" s="34">
        <v>0.19</v>
      </c>
    </row>
    <row r="29" spans="1:24" x14ac:dyDescent="0.2">
      <c r="A29" s="33"/>
      <c r="B29" s="33"/>
      <c r="C29" s="33"/>
      <c r="D29" s="33"/>
      <c r="E29" s="33"/>
      <c r="F29" s="40" t="s">
        <v>1977</v>
      </c>
      <c r="G29" s="41" t="s">
        <v>40</v>
      </c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4">
        <v>3.34</v>
      </c>
      <c r="U29" s="34">
        <v>0.28999999999999998</v>
      </c>
      <c r="V29" s="34"/>
      <c r="W29" s="34">
        <v>0.37</v>
      </c>
      <c r="X29" s="34">
        <v>0.26</v>
      </c>
    </row>
    <row r="30" spans="1:24" x14ac:dyDescent="0.2">
      <c r="A30" s="33"/>
      <c r="B30" s="33"/>
      <c r="C30" s="33"/>
      <c r="D30" s="33"/>
      <c r="E30" s="33"/>
      <c r="F30" s="40" t="s">
        <v>1981</v>
      </c>
      <c r="G30" s="41" t="s">
        <v>40</v>
      </c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4">
        <v>6.38</v>
      </c>
      <c r="U30" s="34">
        <v>0.36</v>
      </c>
      <c r="V30" s="34">
        <v>243.85</v>
      </c>
      <c r="W30" s="34">
        <v>0.28000000000000003</v>
      </c>
      <c r="X30" s="34">
        <v>0.18</v>
      </c>
    </row>
    <row r="31" spans="1:24" x14ac:dyDescent="0.2">
      <c r="A31" s="33"/>
      <c r="B31" s="33"/>
      <c r="C31" s="33"/>
      <c r="D31" s="33"/>
      <c r="E31" s="33"/>
      <c r="F31" s="40" t="s">
        <v>1985</v>
      </c>
      <c r="G31" s="41" t="s">
        <v>40</v>
      </c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4">
        <v>2.19</v>
      </c>
      <c r="U31" s="34">
        <v>0.51</v>
      </c>
      <c r="V31" s="34">
        <v>123.72</v>
      </c>
      <c r="W31" s="34">
        <v>0.23</v>
      </c>
      <c r="X31" s="34">
        <v>0.11</v>
      </c>
    </row>
    <row r="32" spans="1:24" x14ac:dyDescent="0.2">
      <c r="A32" s="22">
        <v>33</v>
      </c>
      <c r="B32" s="12" t="s">
        <v>72</v>
      </c>
      <c r="C32" s="12" t="s">
        <v>73</v>
      </c>
      <c r="D32" s="12">
        <v>800004599</v>
      </c>
      <c r="E32" s="12" t="s">
        <v>74</v>
      </c>
      <c r="F32" s="12" t="s">
        <v>75</v>
      </c>
      <c r="G32" s="12" t="s">
        <v>76</v>
      </c>
      <c r="H32" s="12" t="s">
        <v>77</v>
      </c>
      <c r="I32" s="12" t="s">
        <v>78</v>
      </c>
      <c r="J32" s="12" t="s">
        <v>79</v>
      </c>
      <c r="K32" s="12" t="s">
        <v>80</v>
      </c>
      <c r="L32" s="12" t="s">
        <v>81</v>
      </c>
      <c r="M32" s="12">
        <v>16800366</v>
      </c>
      <c r="N32" s="12">
        <v>27337946</v>
      </c>
      <c r="O32" s="17">
        <v>18974674</v>
      </c>
      <c r="P32" s="17">
        <v>21478065</v>
      </c>
      <c r="Q32" s="17">
        <v>5859881</v>
      </c>
      <c r="R32" s="19">
        <v>18792</v>
      </c>
      <c r="S32" s="19"/>
      <c r="T32" s="17">
        <f>M32/O32</f>
        <v>0.88540999439568768</v>
      </c>
      <c r="U32" s="17">
        <f t="shared" ref="U32:U95" si="0">P32/N32</f>
        <v>0.78565028257792302</v>
      </c>
      <c r="V32" s="17"/>
      <c r="W32" s="17">
        <f t="shared" ref="W32:W95" si="1">R32/Q32</f>
        <v>3.2068910614396436E-3</v>
      </c>
      <c r="X32" s="19">
        <f t="shared" ref="X32:X95" si="2">R32/N32</f>
        <v>6.8739619282297216E-4</v>
      </c>
    </row>
    <row r="33" spans="1:24" x14ac:dyDescent="0.2">
      <c r="A33" s="22">
        <v>63</v>
      </c>
      <c r="B33" s="12" t="s">
        <v>72</v>
      </c>
      <c r="C33" s="12" t="s">
        <v>73</v>
      </c>
      <c r="D33" s="12">
        <v>800019615</v>
      </c>
      <c r="E33" s="12" t="s">
        <v>74</v>
      </c>
      <c r="F33" s="12" t="s">
        <v>82</v>
      </c>
      <c r="G33" s="12" t="s">
        <v>83</v>
      </c>
      <c r="H33" s="12" t="s">
        <v>77</v>
      </c>
      <c r="I33" s="12" t="s">
        <v>84</v>
      </c>
      <c r="J33" s="12" t="s">
        <v>85</v>
      </c>
      <c r="K33" s="12" t="s">
        <v>85</v>
      </c>
      <c r="L33" s="12" t="s">
        <v>81</v>
      </c>
      <c r="M33" s="12">
        <v>237121394</v>
      </c>
      <c r="N33" s="12">
        <v>394257019</v>
      </c>
      <c r="O33" s="17">
        <v>75014105</v>
      </c>
      <c r="P33" s="17">
        <v>81273185</v>
      </c>
      <c r="Q33" s="17">
        <v>312983834</v>
      </c>
      <c r="R33" s="19">
        <v>87382375</v>
      </c>
      <c r="S33" s="19">
        <v>32011917</v>
      </c>
      <c r="T33" s="17">
        <f t="shared" ref="T33:T96" si="3">M33/O33</f>
        <v>3.1610241034002873</v>
      </c>
      <c r="U33" s="17">
        <f t="shared" si="0"/>
        <v>0.206142645744501</v>
      </c>
      <c r="V33" s="17">
        <f t="shared" ref="V33:V75" si="4">R33/S33</f>
        <v>2.7296826678639707</v>
      </c>
      <c r="W33" s="17">
        <f t="shared" si="1"/>
        <v>0.27919133676405794</v>
      </c>
      <c r="X33" s="19">
        <f t="shared" si="2"/>
        <v>0.22163809593457104</v>
      </c>
    </row>
    <row r="34" spans="1:24" x14ac:dyDescent="0.2">
      <c r="A34" s="22">
        <v>91</v>
      </c>
      <c r="B34" s="12" t="s">
        <v>72</v>
      </c>
      <c r="C34" s="12" t="s">
        <v>73</v>
      </c>
      <c r="D34" s="12">
        <v>800026092</v>
      </c>
      <c r="E34" s="12" t="s">
        <v>74</v>
      </c>
      <c r="F34" s="12" t="s">
        <v>86</v>
      </c>
      <c r="G34" s="12" t="s">
        <v>83</v>
      </c>
      <c r="H34" s="12" t="s">
        <v>87</v>
      </c>
      <c r="I34" s="12" t="s">
        <v>88</v>
      </c>
      <c r="J34" s="12" t="s">
        <v>89</v>
      </c>
      <c r="K34" s="12" t="s">
        <v>90</v>
      </c>
      <c r="L34" s="12" t="s">
        <v>81</v>
      </c>
      <c r="M34" s="12">
        <v>179638047</v>
      </c>
      <c r="N34" s="12">
        <v>208075531</v>
      </c>
      <c r="O34" s="17">
        <v>36826637</v>
      </c>
      <c r="P34" s="17">
        <v>36826637</v>
      </c>
      <c r="Q34" s="17">
        <v>171248894</v>
      </c>
      <c r="R34" s="19">
        <v>12993468</v>
      </c>
      <c r="S34" s="19">
        <v>5895440</v>
      </c>
      <c r="T34" s="17">
        <f t="shared" si="3"/>
        <v>4.8779378632917254</v>
      </c>
      <c r="U34" s="17">
        <f t="shared" si="0"/>
        <v>0.1769868702149317</v>
      </c>
      <c r="V34" s="17">
        <f t="shared" si="4"/>
        <v>2.2039861316542955</v>
      </c>
      <c r="W34" s="17">
        <f t="shared" si="1"/>
        <v>7.5874755722509957E-2</v>
      </c>
      <c r="X34" s="19">
        <f t="shared" si="2"/>
        <v>6.2445920178860435E-2</v>
      </c>
    </row>
    <row r="35" spans="1:24" x14ac:dyDescent="0.2">
      <c r="A35" s="22">
        <v>143</v>
      </c>
      <c r="B35" s="12" t="s">
        <v>72</v>
      </c>
      <c r="C35" s="12" t="s">
        <v>73</v>
      </c>
      <c r="D35" s="12">
        <v>800044807</v>
      </c>
      <c r="E35" s="12" t="s">
        <v>74</v>
      </c>
      <c r="F35" s="12" t="s">
        <v>91</v>
      </c>
      <c r="G35" s="12" t="s">
        <v>92</v>
      </c>
      <c r="H35" s="12" t="s">
        <v>87</v>
      </c>
      <c r="I35" s="12" t="s">
        <v>93</v>
      </c>
      <c r="J35" s="12" t="s">
        <v>85</v>
      </c>
      <c r="K35" s="12" t="s">
        <v>85</v>
      </c>
      <c r="L35" s="12" t="s">
        <v>81</v>
      </c>
      <c r="M35" s="12">
        <v>85242842</v>
      </c>
      <c r="N35" s="12">
        <v>110746214</v>
      </c>
      <c r="O35" s="17">
        <v>44692967</v>
      </c>
      <c r="P35" s="17">
        <v>44992235</v>
      </c>
      <c r="Q35" s="17">
        <v>65753979</v>
      </c>
      <c r="R35" s="19">
        <v>8567432</v>
      </c>
      <c r="S35" s="19">
        <v>63286</v>
      </c>
      <c r="T35" s="17">
        <f t="shared" si="3"/>
        <v>1.9072987926713392</v>
      </c>
      <c r="U35" s="17">
        <f t="shared" si="0"/>
        <v>0.40626431708085298</v>
      </c>
      <c r="V35" s="17">
        <f t="shared" si="4"/>
        <v>135.376418165155</v>
      </c>
      <c r="W35" s="17">
        <f t="shared" si="1"/>
        <v>0.13029526319616339</v>
      </c>
      <c r="X35" s="19">
        <f t="shared" si="2"/>
        <v>7.7360947074904068E-2</v>
      </c>
    </row>
    <row r="36" spans="1:24" x14ac:dyDescent="0.2">
      <c r="A36" s="22">
        <v>171</v>
      </c>
      <c r="B36" s="12" t="s">
        <v>72</v>
      </c>
      <c r="C36" s="12" t="s">
        <v>73</v>
      </c>
      <c r="D36" s="12">
        <v>800060704</v>
      </c>
      <c r="E36" s="12" t="s">
        <v>74</v>
      </c>
      <c r="F36" s="12" t="s">
        <v>94</v>
      </c>
      <c r="G36" s="12" t="s">
        <v>95</v>
      </c>
      <c r="H36" s="12" t="s">
        <v>87</v>
      </c>
      <c r="I36" s="12" t="s">
        <v>96</v>
      </c>
      <c r="J36" s="12" t="s">
        <v>97</v>
      </c>
      <c r="K36" s="12" t="s">
        <v>98</v>
      </c>
      <c r="L36" s="12" t="s">
        <v>81</v>
      </c>
      <c r="M36" s="12">
        <v>5719203</v>
      </c>
      <c r="N36" s="12">
        <v>20264175</v>
      </c>
      <c r="O36" s="17">
        <v>3973123</v>
      </c>
      <c r="P36" s="17">
        <v>12842108</v>
      </c>
      <c r="Q36" s="17">
        <v>7422067</v>
      </c>
      <c r="R36" s="19">
        <v>-3017909</v>
      </c>
      <c r="S36" s="19"/>
      <c r="T36" s="17">
        <f t="shared" si="3"/>
        <v>1.4394729284746532</v>
      </c>
      <c r="U36" s="17">
        <f t="shared" si="0"/>
        <v>0.6337345586484523</v>
      </c>
      <c r="V36" s="17"/>
      <c r="W36" s="17">
        <f t="shared" si="1"/>
        <v>-0.40661300955650226</v>
      </c>
      <c r="X36" s="19">
        <f t="shared" si="2"/>
        <v>-0.1489282934044934</v>
      </c>
    </row>
    <row r="37" spans="1:24" x14ac:dyDescent="0.2">
      <c r="A37" s="22">
        <v>223</v>
      </c>
      <c r="B37" s="12" t="s">
        <v>72</v>
      </c>
      <c r="C37" s="12" t="s">
        <v>73</v>
      </c>
      <c r="D37" s="12">
        <v>800083425</v>
      </c>
      <c r="E37" s="12" t="s">
        <v>74</v>
      </c>
      <c r="F37" s="12" t="s">
        <v>99</v>
      </c>
      <c r="G37" s="12" t="s">
        <v>76</v>
      </c>
      <c r="H37" s="12" t="s">
        <v>77</v>
      </c>
      <c r="I37" s="12" t="s">
        <v>100</v>
      </c>
      <c r="J37" s="12" t="s">
        <v>85</v>
      </c>
      <c r="K37" s="12" t="s">
        <v>85</v>
      </c>
      <c r="L37" s="12" t="s">
        <v>81</v>
      </c>
      <c r="M37" s="12">
        <v>5938492</v>
      </c>
      <c r="N37" s="12">
        <v>8735246</v>
      </c>
      <c r="O37" s="17">
        <v>1758573</v>
      </c>
      <c r="P37" s="17">
        <v>2457862</v>
      </c>
      <c r="Q37" s="17">
        <v>6277384</v>
      </c>
      <c r="R37" s="19">
        <v>806246</v>
      </c>
      <c r="S37" s="19">
        <v>113095</v>
      </c>
      <c r="T37" s="17">
        <f t="shared" si="3"/>
        <v>3.3768811416984112</v>
      </c>
      <c r="U37" s="17">
        <f t="shared" si="0"/>
        <v>0.28137295732713197</v>
      </c>
      <c r="V37" s="17">
        <f t="shared" si="4"/>
        <v>7.1289270082673859</v>
      </c>
      <c r="W37" s="17">
        <f t="shared" si="1"/>
        <v>0.12843662264408232</v>
      </c>
      <c r="X37" s="19">
        <f t="shared" si="2"/>
        <v>9.2298030301607992E-2</v>
      </c>
    </row>
    <row r="38" spans="1:24" x14ac:dyDescent="0.2">
      <c r="A38" s="22">
        <v>233</v>
      </c>
      <c r="B38" s="12" t="s">
        <v>72</v>
      </c>
      <c r="C38" s="12" t="s">
        <v>73</v>
      </c>
      <c r="D38" s="12">
        <v>800090902</v>
      </c>
      <c r="E38" s="12" t="s">
        <v>74</v>
      </c>
      <c r="F38" s="12" t="s">
        <v>101</v>
      </c>
      <c r="G38" s="12" t="s">
        <v>102</v>
      </c>
      <c r="H38" s="12" t="s">
        <v>103</v>
      </c>
      <c r="I38" s="12" t="s">
        <v>104</v>
      </c>
      <c r="J38" s="12" t="s">
        <v>85</v>
      </c>
      <c r="K38" s="12" t="s">
        <v>85</v>
      </c>
      <c r="L38" s="12" t="s">
        <v>81</v>
      </c>
      <c r="M38" s="12">
        <v>22531857</v>
      </c>
      <c r="N38" s="12">
        <v>51052087</v>
      </c>
      <c r="O38" s="17">
        <v>14034979</v>
      </c>
      <c r="P38" s="17">
        <v>28323551</v>
      </c>
      <c r="Q38" s="17">
        <v>22728536</v>
      </c>
      <c r="R38" s="19">
        <v>3303094</v>
      </c>
      <c r="S38" s="19"/>
      <c r="T38" s="17">
        <f t="shared" si="3"/>
        <v>1.6054072471358882</v>
      </c>
      <c r="U38" s="17">
        <f t="shared" si="0"/>
        <v>0.55479712318127172</v>
      </c>
      <c r="V38" s="17"/>
      <c r="W38" s="17">
        <f t="shared" si="1"/>
        <v>0.1453280580852194</v>
      </c>
      <c r="X38" s="19">
        <f t="shared" si="2"/>
        <v>6.4700469542018912E-2</v>
      </c>
    </row>
    <row r="39" spans="1:24" x14ac:dyDescent="0.2">
      <c r="A39" s="22">
        <v>239</v>
      </c>
      <c r="B39" s="12" t="s">
        <v>72</v>
      </c>
      <c r="C39" s="12" t="s">
        <v>73</v>
      </c>
      <c r="D39" s="12">
        <v>800092641</v>
      </c>
      <c r="E39" s="12" t="s">
        <v>74</v>
      </c>
      <c r="F39" s="12" t="s">
        <v>105</v>
      </c>
      <c r="G39" s="12" t="s">
        <v>102</v>
      </c>
      <c r="H39" s="12" t="s">
        <v>87</v>
      </c>
      <c r="I39" s="12" t="s">
        <v>106</v>
      </c>
      <c r="J39" s="12" t="s">
        <v>85</v>
      </c>
      <c r="K39" s="12" t="s">
        <v>85</v>
      </c>
      <c r="L39" s="12" t="s">
        <v>81</v>
      </c>
      <c r="M39" s="12">
        <v>22254226</v>
      </c>
      <c r="N39" s="12">
        <v>48970823</v>
      </c>
      <c r="O39" s="17">
        <v>29889198</v>
      </c>
      <c r="P39" s="17">
        <v>34344983</v>
      </c>
      <c r="Q39" s="17">
        <v>14625840</v>
      </c>
      <c r="R39" s="19">
        <v>2471133</v>
      </c>
      <c r="S39" s="19"/>
      <c r="T39" s="17">
        <f t="shared" si="3"/>
        <v>0.7445574819371199</v>
      </c>
      <c r="U39" s="17">
        <f t="shared" si="0"/>
        <v>0.70133562999339427</v>
      </c>
      <c r="V39" s="17"/>
      <c r="W39" s="17">
        <f t="shared" si="1"/>
        <v>0.16895665479726293</v>
      </c>
      <c r="X39" s="19">
        <f t="shared" si="2"/>
        <v>5.0461332863448095E-2</v>
      </c>
    </row>
    <row r="40" spans="1:24" x14ac:dyDescent="0.2">
      <c r="A40" s="22">
        <v>257</v>
      </c>
      <c r="B40" s="12" t="s">
        <v>72</v>
      </c>
      <c r="C40" s="12" t="s">
        <v>73</v>
      </c>
      <c r="D40" s="12">
        <v>800100610</v>
      </c>
      <c r="E40" s="12" t="s">
        <v>74</v>
      </c>
      <c r="F40" s="12" t="s">
        <v>107</v>
      </c>
      <c r="G40" s="12" t="s">
        <v>102</v>
      </c>
      <c r="H40" s="12" t="s">
        <v>87</v>
      </c>
      <c r="I40" s="12" t="s">
        <v>108</v>
      </c>
      <c r="J40" s="12" t="s">
        <v>85</v>
      </c>
      <c r="K40" s="12" t="s">
        <v>85</v>
      </c>
      <c r="L40" s="12" t="s">
        <v>81</v>
      </c>
      <c r="M40" s="12">
        <v>172200575</v>
      </c>
      <c r="N40" s="12">
        <v>211899819</v>
      </c>
      <c r="O40" s="17">
        <v>140392886</v>
      </c>
      <c r="P40" s="17">
        <v>147324670</v>
      </c>
      <c r="Q40" s="17">
        <v>64575149</v>
      </c>
      <c r="R40" s="19">
        <v>33144163</v>
      </c>
      <c r="S40" s="19">
        <v>6141700</v>
      </c>
      <c r="T40" s="17">
        <f t="shared" si="3"/>
        <v>1.2265619712383433</v>
      </c>
      <c r="U40" s="17">
        <f t="shared" si="0"/>
        <v>0.6952562333241068</v>
      </c>
      <c r="V40" s="17">
        <f t="shared" si="4"/>
        <v>5.3965779832945273</v>
      </c>
      <c r="W40" s="17">
        <f t="shared" si="1"/>
        <v>0.51326498681404509</v>
      </c>
      <c r="X40" s="19">
        <f t="shared" si="2"/>
        <v>0.15641430538456477</v>
      </c>
    </row>
    <row r="41" spans="1:24" x14ac:dyDescent="0.2">
      <c r="A41" s="22">
        <v>297</v>
      </c>
      <c r="B41" s="12" t="s">
        <v>72</v>
      </c>
      <c r="C41" s="12" t="s">
        <v>73</v>
      </c>
      <c r="D41" s="12">
        <v>800116871</v>
      </c>
      <c r="E41" s="12" t="s">
        <v>74</v>
      </c>
      <c r="F41" s="12" t="s">
        <v>109</v>
      </c>
      <c r="G41" s="12" t="s">
        <v>76</v>
      </c>
      <c r="H41" s="12" t="s">
        <v>103</v>
      </c>
      <c r="I41" s="12" t="s">
        <v>110</v>
      </c>
      <c r="J41" s="12" t="s">
        <v>85</v>
      </c>
      <c r="K41" s="12" t="s">
        <v>85</v>
      </c>
      <c r="L41" s="12" t="s">
        <v>81</v>
      </c>
      <c r="M41" s="12">
        <v>118714937</v>
      </c>
      <c r="N41" s="12">
        <v>120238388</v>
      </c>
      <c r="O41" s="17">
        <v>109251647</v>
      </c>
      <c r="P41" s="17">
        <v>109334674</v>
      </c>
      <c r="Q41" s="17">
        <v>10903714</v>
      </c>
      <c r="R41" s="19">
        <v>15205551</v>
      </c>
      <c r="S41" s="19">
        <v>58848</v>
      </c>
      <c r="T41" s="17">
        <f t="shared" si="3"/>
        <v>1.0866191976034925</v>
      </c>
      <c r="U41" s="17">
        <f t="shared" si="0"/>
        <v>0.90931586674299059</v>
      </c>
      <c r="V41" s="17">
        <f t="shared" si="4"/>
        <v>258.38687805872758</v>
      </c>
      <c r="W41" s="17">
        <f t="shared" si="1"/>
        <v>1.3945295153559603</v>
      </c>
      <c r="X41" s="19">
        <f t="shared" si="2"/>
        <v>0.12646170040137264</v>
      </c>
    </row>
    <row r="42" spans="1:24" x14ac:dyDescent="0.2">
      <c r="A42" s="22">
        <v>351</v>
      </c>
      <c r="B42" s="12" t="s">
        <v>72</v>
      </c>
      <c r="C42" s="12" t="s">
        <v>73</v>
      </c>
      <c r="D42" s="12">
        <v>800137370</v>
      </c>
      <c r="E42" s="12" t="s">
        <v>74</v>
      </c>
      <c r="F42" s="12" t="s">
        <v>111</v>
      </c>
      <c r="G42" s="12" t="s">
        <v>83</v>
      </c>
      <c r="H42" s="12" t="s">
        <v>87</v>
      </c>
      <c r="I42" s="12" t="s">
        <v>112</v>
      </c>
      <c r="J42" s="12" t="s">
        <v>97</v>
      </c>
      <c r="K42" s="12" t="s">
        <v>113</v>
      </c>
      <c r="L42" s="12" t="s">
        <v>81</v>
      </c>
      <c r="M42" s="12">
        <v>15675920</v>
      </c>
      <c r="N42" s="12">
        <v>25456337</v>
      </c>
      <c r="O42" s="17">
        <v>5566379</v>
      </c>
      <c r="P42" s="17">
        <v>7530890</v>
      </c>
      <c r="Q42" s="17">
        <v>17925447</v>
      </c>
      <c r="R42" s="19">
        <v>6047000</v>
      </c>
      <c r="S42" s="19">
        <v>1805515</v>
      </c>
      <c r="T42" s="17">
        <f t="shared" si="3"/>
        <v>2.8161790636246651</v>
      </c>
      <c r="U42" s="17">
        <f t="shared" si="0"/>
        <v>0.29583557131570032</v>
      </c>
      <c r="V42" s="17">
        <f t="shared" si="4"/>
        <v>3.3491829201086669</v>
      </c>
      <c r="W42" s="17">
        <f t="shared" si="1"/>
        <v>0.33734165736564337</v>
      </c>
      <c r="X42" s="19">
        <f t="shared" si="2"/>
        <v>0.23754399543029306</v>
      </c>
    </row>
    <row r="43" spans="1:24" x14ac:dyDescent="0.2">
      <c r="A43" s="22">
        <v>415</v>
      </c>
      <c r="B43" s="12" t="s">
        <v>72</v>
      </c>
      <c r="C43" s="12" t="s">
        <v>73</v>
      </c>
      <c r="D43" s="12">
        <v>800158193</v>
      </c>
      <c r="E43" s="12" t="s">
        <v>74</v>
      </c>
      <c r="F43" s="12" t="s">
        <v>114</v>
      </c>
      <c r="G43" s="12" t="s">
        <v>102</v>
      </c>
      <c r="H43" s="12" t="s">
        <v>87</v>
      </c>
      <c r="I43" s="12" t="s">
        <v>115</v>
      </c>
      <c r="J43" s="12" t="s">
        <v>89</v>
      </c>
      <c r="K43" s="12" t="s">
        <v>116</v>
      </c>
      <c r="L43" s="12" t="s">
        <v>81</v>
      </c>
      <c r="M43" s="12">
        <v>17754850</v>
      </c>
      <c r="N43" s="12">
        <v>22033058</v>
      </c>
      <c r="O43" s="17">
        <v>6183125</v>
      </c>
      <c r="P43" s="17">
        <v>7319679</v>
      </c>
      <c r="Q43" s="17">
        <v>14713379</v>
      </c>
      <c r="R43" s="19">
        <v>2720309</v>
      </c>
      <c r="S43" s="19">
        <v>702378</v>
      </c>
      <c r="T43" s="17">
        <f t="shared" si="3"/>
        <v>2.8715010613565148</v>
      </c>
      <c r="U43" s="17">
        <f t="shared" si="0"/>
        <v>0.33221348575399745</v>
      </c>
      <c r="V43" s="17">
        <f t="shared" si="4"/>
        <v>3.8729985848076107</v>
      </c>
      <c r="W43" s="17">
        <f t="shared" si="1"/>
        <v>0.18488676190560985</v>
      </c>
      <c r="X43" s="19">
        <f t="shared" si="2"/>
        <v>0.12346488626317781</v>
      </c>
    </row>
    <row r="44" spans="1:24" x14ac:dyDescent="0.2">
      <c r="A44" s="22">
        <v>457</v>
      </c>
      <c r="B44" s="12" t="s">
        <v>72</v>
      </c>
      <c r="C44" s="12" t="s">
        <v>73</v>
      </c>
      <c r="D44" s="12">
        <v>800173424</v>
      </c>
      <c r="E44" s="12" t="s">
        <v>74</v>
      </c>
      <c r="F44" s="12" t="s">
        <v>117</v>
      </c>
      <c r="G44" s="12" t="s">
        <v>102</v>
      </c>
      <c r="H44" s="12" t="s">
        <v>103</v>
      </c>
      <c r="I44" s="12" t="s">
        <v>118</v>
      </c>
      <c r="J44" s="12" t="s">
        <v>85</v>
      </c>
      <c r="K44" s="12" t="s">
        <v>85</v>
      </c>
      <c r="L44" s="12" t="s">
        <v>81</v>
      </c>
      <c r="M44" s="12">
        <v>8282689</v>
      </c>
      <c r="N44" s="12">
        <v>23158736</v>
      </c>
      <c r="O44" s="17">
        <v>6570687</v>
      </c>
      <c r="P44" s="17">
        <v>19114010</v>
      </c>
      <c r="Q44" s="17">
        <v>4044726</v>
      </c>
      <c r="R44" s="19">
        <v>-1851524</v>
      </c>
      <c r="S44" s="19">
        <v>60448</v>
      </c>
      <c r="T44" s="17">
        <f t="shared" si="3"/>
        <v>1.2605514461425418</v>
      </c>
      <c r="U44" s="17">
        <f t="shared" si="0"/>
        <v>0.82534772191366579</v>
      </c>
      <c r="V44" s="17">
        <f t="shared" si="4"/>
        <v>-30.630029115934356</v>
      </c>
      <c r="W44" s="17">
        <f t="shared" si="1"/>
        <v>-0.4577625282899262</v>
      </c>
      <c r="X44" s="19">
        <f t="shared" si="2"/>
        <v>-7.9949268388395639E-2</v>
      </c>
    </row>
    <row r="45" spans="1:24" x14ac:dyDescent="0.2">
      <c r="A45" s="22">
        <v>459</v>
      </c>
      <c r="B45" s="12" t="s">
        <v>72</v>
      </c>
      <c r="C45" s="12" t="s">
        <v>73</v>
      </c>
      <c r="D45" s="12">
        <v>800174043</v>
      </c>
      <c r="E45" s="12" t="s">
        <v>74</v>
      </c>
      <c r="F45" s="12" t="s">
        <v>119</v>
      </c>
      <c r="G45" s="12" t="s">
        <v>102</v>
      </c>
      <c r="H45" s="12" t="s">
        <v>87</v>
      </c>
      <c r="I45" s="12" t="s">
        <v>120</v>
      </c>
      <c r="J45" s="12" t="s">
        <v>85</v>
      </c>
      <c r="K45" s="12" t="s">
        <v>85</v>
      </c>
      <c r="L45" s="12" t="s">
        <v>81</v>
      </c>
      <c r="M45" s="12">
        <v>14817924</v>
      </c>
      <c r="N45" s="12">
        <v>21503394</v>
      </c>
      <c r="O45" s="17">
        <v>3088813</v>
      </c>
      <c r="P45" s="17">
        <v>5553332</v>
      </c>
      <c r="Q45" s="17">
        <v>15950062</v>
      </c>
      <c r="R45" s="19">
        <v>3304415</v>
      </c>
      <c r="S45" s="19">
        <v>184142</v>
      </c>
      <c r="T45" s="17">
        <f t="shared" si="3"/>
        <v>4.7972875017037291</v>
      </c>
      <c r="U45" s="17">
        <f t="shared" si="0"/>
        <v>0.25825374357182873</v>
      </c>
      <c r="V45" s="17">
        <f t="shared" si="4"/>
        <v>17.944928370496683</v>
      </c>
      <c r="W45" s="17">
        <f t="shared" si="1"/>
        <v>0.20717254892175341</v>
      </c>
      <c r="X45" s="19">
        <f t="shared" si="2"/>
        <v>0.15366946259739275</v>
      </c>
    </row>
    <row r="46" spans="1:24" x14ac:dyDescent="0.2">
      <c r="A46" s="22">
        <v>471</v>
      </c>
      <c r="B46" s="12" t="s">
        <v>72</v>
      </c>
      <c r="C46" s="12" t="s">
        <v>73</v>
      </c>
      <c r="D46" s="12">
        <v>800179883</v>
      </c>
      <c r="E46" s="12" t="s">
        <v>74</v>
      </c>
      <c r="F46" s="12" t="s">
        <v>121</v>
      </c>
      <c r="G46" s="12" t="s">
        <v>102</v>
      </c>
      <c r="H46" s="12" t="s">
        <v>87</v>
      </c>
      <c r="I46" s="12" t="s">
        <v>122</v>
      </c>
      <c r="J46" s="12" t="s">
        <v>97</v>
      </c>
      <c r="K46" s="12" t="s">
        <v>123</v>
      </c>
      <c r="L46" s="12" t="s">
        <v>81</v>
      </c>
      <c r="M46" s="12">
        <v>17091570</v>
      </c>
      <c r="N46" s="12">
        <v>20566066</v>
      </c>
      <c r="O46" s="17">
        <v>5660911</v>
      </c>
      <c r="P46" s="17">
        <v>6793835</v>
      </c>
      <c r="Q46" s="17">
        <v>13772231</v>
      </c>
      <c r="R46" s="19">
        <v>3863877</v>
      </c>
      <c r="S46" s="19"/>
      <c r="T46" s="17">
        <f t="shared" si="3"/>
        <v>3.0192260574313923</v>
      </c>
      <c r="U46" s="17">
        <f t="shared" si="0"/>
        <v>0.33034198178689106</v>
      </c>
      <c r="V46" s="17"/>
      <c r="W46" s="17">
        <f t="shared" si="1"/>
        <v>0.28055563401456163</v>
      </c>
      <c r="X46" s="19">
        <f t="shared" si="2"/>
        <v>0.18787632987271363</v>
      </c>
    </row>
    <row r="47" spans="1:24" x14ac:dyDescent="0.2">
      <c r="A47" s="22">
        <v>515</v>
      </c>
      <c r="B47" s="12" t="s">
        <v>72</v>
      </c>
      <c r="C47" s="12" t="s">
        <v>73</v>
      </c>
      <c r="D47" s="12">
        <v>800200934</v>
      </c>
      <c r="E47" s="12" t="s">
        <v>74</v>
      </c>
      <c r="F47" s="12" t="s">
        <v>124</v>
      </c>
      <c r="G47" s="12" t="s">
        <v>76</v>
      </c>
      <c r="H47" s="12" t="s">
        <v>77</v>
      </c>
      <c r="I47" s="12" t="s">
        <v>125</v>
      </c>
      <c r="J47" s="12" t="s">
        <v>85</v>
      </c>
      <c r="K47" s="12" t="s">
        <v>85</v>
      </c>
      <c r="L47" s="12" t="s">
        <v>81</v>
      </c>
      <c r="M47" s="12">
        <v>206919066</v>
      </c>
      <c r="N47" s="12">
        <v>295986810</v>
      </c>
      <c r="O47" s="17">
        <v>264407890</v>
      </c>
      <c r="P47" s="17">
        <v>267423447</v>
      </c>
      <c r="Q47" s="17">
        <v>28563363</v>
      </c>
      <c r="R47" s="19">
        <v>31381078</v>
      </c>
      <c r="S47" s="19"/>
      <c r="T47" s="17">
        <f t="shared" si="3"/>
        <v>0.78257523253182804</v>
      </c>
      <c r="U47" s="17">
        <f t="shared" si="0"/>
        <v>0.90349785181305886</v>
      </c>
      <c r="V47" s="17"/>
      <c r="W47" s="17">
        <f t="shared" si="1"/>
        <v>1.0986478728012525</v>
      </c>
      <c r="X47" s="19">
        <f t="shared" si="2"/>
        <v>0.10602187982633415</v>
      </c>
    </row>
    <row r="48" spans="1:24" x14ac:dyDescent="0.2">
      <c r="A48" s="22">
        <v>523</v>
      </c>
      <c r="B48" s="12" t="s">
        <v>72</v>
      </c>
      <c r="C48" s="12" t="s">
        <v>73</v>
      </c>
      <c r="D48" s="12">
        <v>800203984</v>
      </c>
      <c r="E48" s="12" t="s">
        <v>74</v>
      </c>
      <c r="F48" s="12" t="s">
        <v>126</v>
      </c>
      <c r="G48" s="12" t="s">
        <v>83</v>
      </c>
      <c r="H48" s="12" t="s">
        <v>103</v>
      </c>
      <c r="I48" s="12" t="s">
        <v>127</v>
      </c>
      <c r="J48" s="12" t="s">
        <v>97</v>
      </c>
      <c r="K48" s="12" t="s">
        <v>128</v>
      </c>
      <c r="L48" s="12" t="s">
        <v>81</v>
      </c>
      <c r="M48" s="12">
        <v>113558178</v>
      </c>
      <c r="N48" s="12">
        <v>151703568</v>
      </c>
      <c r="O48" s="17">
        <v>52659525</v>
      </c>
      <c r="P48" s="17">
        <v>100464616</v>
      </c>
      <c r="Q48" s="17">
        <v>51238952</v>
      </c>
      <c r="R48" s="19">
        <v>10080742</v>
      </c>
      <c r="S48" s="19">
        <v>1012995</v>
      </c>
      <c r="T48" s="17">
        <f t="shared" si="3"/>
        <v>2.1564603554627584</v>
      </c>
      <c r="U48" s="17">
        <f t="shared" si="0"/>
        <v>0.6622429341938747</v>
      </c>
      <c r="V48" s="17">
        <f t="shared" si="4"/>
        <v>9.9514232548038244</v>
      </c>
      <c r="W48" s="17">
        <f t="shared" si="1"/>
        <v>0.19673981622418818</v>
      </c>
      <c r="X48" s="19">
        <f t="shared" si="2"/>
        <v>6.6450263055118128E-2</v>
      </c>
    </row>
    <row r="49" spans="1:24" x14ac:dyDescent="0.2">
      <c r="A49" s="22">
        <v>529</v>
      </c>
      <c r="B49" s="12" t="s">
        <v>72</v>
      </c>
      <c r="C49" s="12" t="s">
        <v>73</v>
      </c>
      <c r="D49" s="12">
        <v>800205416</v>
      </c>
      <c r="E49" s="12" t="s">
        <v>74</v>
      </c>
      <c r="F49" s="12" t="s">
        <v>129</v>
      </c>
      <c r="G49" s="12" t="s">
        <v>102</v>
      </c>
      <c r="H49" s="12" t="s">
        <v>103</v>
      </c>
      <c r="I49" s="12" t="s">
        <v>130</v>
      </c>
      <c r="J49" s="12" t="s">
        <v>85</v>
      </c>
      <c r="K49" s="12" t="s">
        <v>85</v>
      </c>
      <c r="L49" s="12" t="s">
        <v>81</v>
      </c>
      <c r="M49" s="12">
        <v>55875790</v>
      </c>
      <c r="N49" s="12">
        <v>61414330</v>
      </c>
      <c r="O49" s="17">
        <v>27129147</v>
      </c>
      <c r="P49" s="17">
        <v>31429975</v>
      </c>
      <c r="Q49" s="17">
        <v>29984355</v>
      </c>
      <c r="R49" s="19">
        <v>11751592</v>
      </c>
      <c r="S49" s="19">
        <v>2824520</v>
      </c>
      <c r="T49" s="17">
        <f t="shared" si="3"/>
        <v>2.0596220736317292</v>
      </c>
      <c r="U49" s="17">
        <f t="shared" si="0"/>
        <v>0.5117694030041523</v>
      </c>
      <c r="V49" s="17">
        <f t="shared" si="4"/>
        <v>4.1605625026553188</v>
      </c>
      <c r="W49" s="17">
        <f t="shared" si="1"/>
        <v>0.39192412176283264</v>
      </c>
      <c r="X49" s="19">
        <f t="shared" si="2"/>
        <v>0.19134934794534109</v>
      </c>
    </row>
    <row r="50" spans="1:24" x14ac:dyDescent="0.2">
      <c r="A50" s="22">
        <v>573</v>
      </c>
      <c r="B50" s="12" t="s">
        <v>72</v>
      </c>
      <c r="C50" s="12" t="s">
        <v>73</v>
      </c>
      <c r="D50" s="12">
        <v>800220041</v>
      </c>
      <c r="E50" s="12" t="s">
        <v>74</v>
      </c>
      <c r="F50" s="12" t="s">
        <v>131</v>
      </c>
      <c r="G50" s="12" t="s">
        <v>83</v>
      </c>
      <c r="H50" s="12" t="s">
        <v>87</v>
      </c>
      <c r="I50" s="12" t="s">
        <v>132</v>
      </c>
      <c r="J50" s="12" t="s">
        <v>133</v>
      </c>
      <c r="K50" s="12" t="s">
        <v>134</v>
      </c>
      <c r="L50" s="12" t="s">
        <v>81</v>
      </c>
      <c r="M50" s="12">
        <v>19368675</v>
      </c>
      <c r="N50" s="12">
        <v>29093970</v>
      </c>
      <c r="O50" s="17">
        <v>4429735</v>
      </c>
      <c r="P50" s="17">
        <v>5577094</v>
      </c>
      <c r="Q50" s="17">
        <v>23516876</v>
      </c>
      <c r="R50" s="19">
        <v>3358037</v>
      </c>
      <c r="S50" s="19">
        <v>6996032</v>
      </c>
      <c r="T50" s="17">
        <f t="shared" si="3"/>
        <v>4.372422955323513</v>
      </c>
      <c r="U50" s="17">
        <f t="shared" si="0"/>
        <v>0.19169243661143529</v>
      </c>
      <c r="V50" s="17">
        <f t="shared" si="4"/>
        <v>0.47999165812849343</v>
      </c>
      <c r="W50" s="17">
        <f t="shared" si="1"/>
        <v>0.1427926481391491</v>
      </c>
      <c r="X50" s="19">
        <f t="shared" si="2"/>
        <v>0.11542037748715628</v>
      </c>
    </row>
    <row r="51" spans="1:24" x14ac:dyDescent="0.2">
      <c r="A51" s="22">
        <v>599</v>
      </c>
      <c r="B51" s="12" t="s">
        <v>72</v>
      </c>
      <c r="C51" s="12" t="s">
        <v>73</v>
      </c>
      <c r="D51" s="12">
        <v>800228878</v>
      </c>
      <c r="E51" s="12" t="s">
        <v>74</v>
      </c>
      <c r="F51" s="12" t="s">
        <v>135</v>
      </c>
      <c r="G51" s="12" t="s">
        <v>76</v>
      </c>
      <c r="H51" s="12" t="s">
        <v>87</v>
      </c>
      <c r="I51" s="12" t="s">
        <v>136</v>
      </c>
      <c r="J51" s="12" t="s">
        <v>79</v>
      </c>
      <c r="K51" s="12" t="s">
        <v>137</v>
      </c>
      <c r="L51" s="12" t="s">
        <v>81</v>
      </c>
      <c r="M51" s="12">
        <v>42383561</v>
      </c>
      <c r="N51" s="12">
        <v>43095433</v>
      </c>
      <c r="O51" s="17">
        <v>33058768</v>
      </c>
      <c r="P51" s="17">
        <v>33058768</v>
      </c>
      <c r="Q51" s="17">
        <v>10036665</v>
      </c>
      <c r="R51" s="19">
        <v>252799</v>
      </c>
      <c r="S51" s="19"/>
      <c r="T51" s="17">
        <f t="shared" si="3"/>
        <v>1.2820671659633536</v>
      </c>
      <c r="U51" s="17">
        <f t="shared" si="0"/>
        <v>0.76710606434793216</v>
      </c>
      <c r="V51" s="17"/>
      <c r="W51" s="17">
        <f t="shared" si="1"/>
        <v>2.5187549848480546E-2</v>
      </c>
      <c r="X51" s="19">
        <f t="shared" si="2"/>
        <v>5.8660276136452789E-3</v>
      </c>
    </row>
    <row r="52" spans="1:24" x14ac:dyDescent="0.2">
      <c r="A52" s="22">
        <v>619</v>
      </c>
      <c r="B52" s="12" t="s">
        <v>72</v>
      </c>
      <c r="C52" s="12" t="s">
        <v>73</v>
      </c>
      <c r="D52" s="12">
        <v>800232359</v>
      </c>
      <c r="E52" s="12" t="s">
        <v>74</v>
      </c>
      <c r="F52" s="12" t="s">
        <v>138</v>
      </c>
      <c r="G52" s="12" t="s">
        <v>102</v>
      </c>
      <c r="H52" s="12" t="s">
        <v>87</v>
      </c>
      <c r="I52" s="12" t="s">
        <v>139</v>
      </c>
      <c r="J52" s="12" t="s">
        <v>85</v>
      </c>
      <c r="K52" s="12" t="s">
        <v>85</v>
      </c>
      <c r="L52" s="12" t="s">
        <v>81</v>
      </c>
      <c r="M52" s="12">
        <v>89700600</v>
      </c>
      <c r="N52" s="12">
        <v>95660689</v>
      </c>
      <c r="O52" s="17">
        <v>22715755</v>
      </c>
      <c r="P52" s="17">
        <v>24750775</v>
      </c>
      <c r="Q52" s="17">
        <v>70909914</v>
      </c>
      <c r="R52" s="19">
        <v>18688572</v>
      </c>
      <c r="S52" s="19">
        <v>893719</v>
      </c>
      <c r="T52" s="17">
        <f t="shared" si="3"/>
        <v>3.9488275868444611</v>
      </c>
      <c r="U52" s="17">
        <f t="shared" si="0"/>
        <v>0.2587350693240355</v>
      </c>
      <c r="V52" s="17">
        <f t="shared" si="4"/>
        <v>20.911015654808725</v>
      </c>
      <c r="W52" s="17">
        <f t="shared" si="1"/>
        <v>0.26355372536483401</v>
      </c>
      <c r="X52" s="19">
        <f t="shared" si="2"/>
        <v>0.1953631339619559</v>
      </c>
    </row>
    <row r="53" spans="1:24" x14ac:dyDescent="0.2">
      <c r="A53" s="22">
        <v>621</v>
      </c>
      <c r="B53" s="12" t="s">
        <v>72</v>
      </c>
      <c r="C53" s="12" t="s">
        <v>73</v>
      </c>
      <c r="D53" s="12">
        <v>800232449</v>
      </c>
      <c r="E53" s="12" t="s">
        <v>74</v>
      </c>
      <c r="F53" s="12" t="s">
        <v>140</v>
      </c>
      <c r="G53" s="12" t="s">
        <v>76</v>
      </c>
      <c r="H53" s="12" t="s">
        <v>87</v>
      </c>
      <c r="I53" s="12" t="s">
        <v>141</v>
      </c>
      <c r="J53" s="12" t="s">
        <v>85</v>
      </c>
      <c r="K53" s="12" t="s">
        <v>85</v>
      </c>
      <c r="L53" s="12" t="s">
        <v>81</v>
      </c>
      <c r="M53" s="12">
        <v>37652525</v>
      </c>
      <c r="N53" s="12">
        <v>38742847</v>
      </c>
      <c r="O53" s="17">
        <v>29237791</v>
      </c>
      <c r="P53" s="17">
        <v>29459512</v>
      </c>
      <c r="Q53" s="17">
        <v>9283335</v>
      </c>
      <c r="R53" s="19">
        <v>3560608</v>
      </c>
      <c r="S53" s="19"/>
      <c r="T53" s="17">
        <f t="shared" si="3"/>
        <v>1.2878033432826714</v>
      </c>
      <c r="U53" s="17">
        <f t="shared" si="0"/>
        <v>0.76038583328685161</v>
      </c>
      <c r="V53" s="17"/>
      <c r="W53" s="17">
        <f t="shared" si="1"/>
        <v>0.38354836920136998</v>
      </c>
      <c r="X53" s="19">
        <f t="shared" si="2"/>
        <v>9.1903622880373251E-2</v>
      </c>
    </row>
    <row r="54" spans="1:24" x14ac:dyDescent="0.2">
      <c r="A54" s="22">
        <v>671</v>
      </c>
      <c r="B54" s="12" t="s">
        <v>72</v>
      </c>
      <c r="C54" s="12" t="s">
        <v>73</v>
      </c>
      <c r="D54" s="12">
        <v>800250382</v>
      </c>
      <c r="E54" s="12" t="s">
        <v>74</v>
      </c>
      <c r="F54" s="12" t="s">
        <v>142</v>
      </c>
      <c r="G54" s="12" t="s">
        <v>102</v>
      </c>
      <c r="H54" s="12" t="s">
        <v>103</v>
      </c>
      <c r="I54" s="12" t="s">
        <v>143</v>
      </c>
      <c r="J54" s="12" t="s">
        <v>85</v>
      </c>
      <c r="K54" s="12" t="s">
        <v>85</v>
      </c>
      <c r="L54" s="12" t="s">
        <v>81</v>
      </c>
      <c r="M54" s="12">
        <v>151473957</v>
      </c>
      <c r="N54" s="12">
        <v>179131766</v>
      </c>
      <c r="O54" s="17">
        <v>131032237</v>
      </c>
      <c r="P54" s="17">
        <v>135585253</v>
      </c>
      <c r="Q54" s="17">
        <v>43546513</v>
      </c>
      <c r="R54" s="19">
        <v>23131205</v>
      </c>
      <c r="S54" s="19">
        <v>6924108</v>
      </c>
      <c r="T54" s="17">
        <f t="shared" si="3"/>
        <v>1.1560052737251216</v>
      </c>
      <c r="U54" s="17">
        <f t="shared" si="0"/>
        <v>0.75690234081653618</v>
      </c>
      <c r="V54" s="17">
        <f t="shared" si="4"/>
        <v>3.3406765174662207</v>
      </c>
      <c r="W54" s="17">
        <f t="shared" si="1"/>
        <v>0.5311838631028849</v>
      </c>
      <c r="X54" s="19">
        <f t="shared" si="2"/>
        <v>0.12912955371634086</v>
      </c>
    </row>
    <row r="55" spans="1:24" x14ac:dyDescent="0.2">
      <c r="A55" s="22">
        <v>679</v>
      </c>
      <c r="B55" s="12" t="s">
        <v>72</v>
      </c>
      <c r="C55" s="12" t="s">
        <v>73</v>
      </c>
      <c r="D55" s="12">
        <v>800251760</v>
      </c>
      <c r="E55" s="12" t="s">
        <v>74</v>
      </c>
      <c r="F55" s="12" t="s">
        <v>144</v>
      </c>
      <c r="G55" s="12" t="s">
        <v>102</v>
      </c>
      <c r="H55" s="12" t="s">
        <v>103</v>
      </c>
      <c r="I55" s="12" t="s">
        <v>145</v>
      </c>
      <c r="J55" s="12" t="s">
        <v>85</v>
      </c>
      <c r="K55" s="12" t="s">
        <v>85</v>
      </c>
      <c r="L55" s="12" t="s">
        <v>81</v>
      </c>
      <c r="M55" s="12">
        <v>142164583</v>
      </c>
      <c r="N55" s="12">
        <v>170447566</v>
      </c>
      <c r="O55" s="17">
        <v>109896146</v>
      </c>
      <c r="P55" s="17">
        <v>118387600</v>
      </c>
      <c r="Q55" s="17">
        <v>52059966</v>
      </c>
      <c r="R55" s="19">
        <v>-5693579</v>
      </c>
      <c r="S55" s="19">
        <v>463588</v>
      </c>
      <c r="T55" s="17">
        <f t="shared" si="3"/>
        <v>1.2936266481992917</v>
      </c>
      <c r="U55" s="17">
        <f t="shared" si="0"/>
        <v>0.6945690265826383</v>
      </c>
      <c r="V55" s="17">
        <f t="shared" si="4"/>
        <v>-12.281549565562525</v>
      </c>
      <c r="W55" s="17">
        <f t="shared" si="1"/>
        <v>-0.10936578406524507</v>
      </c>
      <c r="X55" s="19">
        <f t="shared" si="2"/>
        <v>-3.3403697885600783E-2</v>
      </c>
    </row>
    <row r="56" spans="1:24" x14ac:dyDescent="0.2">
      <c r="A56" s="22">
        <v>699</v>
      </c>
      <c r="B56" s="12" t="s">
        <v>72</v>
      </c>
      <c r="C56" s="12" t="s">
        <v>73</v>
      </c>
      <c r="D56" s="12">
        <v>802000335</v>
      </c>
      <c r="E56" s="12" t="s">
        <v>74</v>
      </c>
      <c r="F56" s="12" t="s">
        <v>146</v>
      </c>
      <c r="G56" s="12" t="s">
        <v>95</v>
      </c>
      <c r="H56" s="12" t="s">
        <v>87</v>
      </c>
      <c r="I56" s="12" t="s">
        <v>147</v>
      </c>
      <c r="J56" s="12" t="s">
        <v>148</v>
      </c>
      <c r="K56" s="12" t="s">
        <v>149</v>
      </c>
      <c r="L56" s="12" t="s">
        <v>81</v>
      </c>
      <c r="M56" s="12">
        <v>42466933</v>
      </c>
      <c r="N56" s="12">
        <v>56377082</v>
      </c>
      <c r="O56" s="17">
        <v>21658724</v>
      </c>
      <c r="P56" s="17">
        <v>22161477</v>
      </c>
      <c r="Q56" s="17">
        <v>34215605</v>
      </c>
      <c r="R56" s="19">
        <v>2861791</v>
      </c>
      <c r="S56" s="19"/>
      <c r="T56" s="17">
        <f t="shared" si="3"/>
        <v>1.9607310661514501</v>
      </c>
      <c r="U56" s="17">
        <f t="shared" si="0"/>
        <v>0.39309372201988035</v>
      </c>
      <c r="V56" s="17"/>
      <c r="W56" s="17">
        <f t="shared" si="1"/>
        <v>8.3639935637554855E-2</v>
      </c>
      <c r="X56" s="19">
        <f t="shared" si="2"/>
        <v>5.0761602028285183E-2</v>
      </c>
    </row>
    <row r="57" spans="1:24" x14ac:dyDescent="0.2">
      <c r="A57" s="22">
        <v>721</v>
      </c>
      <c r="B57" s="12" t="s">
        <v>72</v>
      </c>
      <c r="C57" s="12" t="s">
        <v>73</v>
      </c>
      <c r="D57" s="12">
        <v>802009120</v>
      </c>
      <c r="E57" s="12" t="s">
        <v>74</v>
      </c>
      <c r="F57" s="12" t="s">
        <v>150</v>
      </c>
      <c r="G57" s="12" t="s">
        <v>102</v>
      </c>
      <c r="H57" s="12" t="s">
        <v>103</v>
      </c>
      <c r="I57" s="12" t="s">
        <v>151</v>
      </c>
      <c r="J57" s="12" t="s">
        <v>148</v>
      </c>
      <c r="K57" s="12" t="s">
        <v>149</v>
      </c>
      <c r="L57" s="12" t="s">
        <v>81</v>
      </c>
      <c r="M57" s="12">
        <v>58114395</v>
      </c>
      <c r="N57" s="12">
        <v>66013499</v>
      </c>
      <c r="O57" s="17">
        <v>67907780</v>
      </c>
      <c r="P57" s="17">
        <v>70982903</v>
      </c>
      <c r="Q57" s="17">
        <v>-4969404</v>
      </c>
      <c r="R57" s="19">
        <v>3069731</v>
      </c>
      <c r="S57" s="19">
        <v>0</v>
      </c>
      <c r="T57" s="17">
        <f t="shared" si="3"/>
        <v>0.85578405007496927</v>
      </c>
      <c r="U57" s="17">
        <f t="shared" si="0"/>
        <v>1.0752786032444668</v>
      </c>
      <c r="V57" s="17"/>
      <c r="W57" s="17">
        <f t="shared" si="1"/>
        <v>-0.61772619010247509</v>
      </c>
      <c r="X57" s="19">
        <f t="shared" si="2"/>
        <v>4.6501564778440238E-2</v>
      </c>
    </row>
    <row r="58" spans="1:24" x14ac:dyDescent="0.2">
      <c r="A58" s="22">
        <v>777</v>
      </c>
      <c r="B58" s="12" t="s">
        <v>72</v>
      </c>
      <c r="C58" s="12" t="s">
        <v>73</v>
      </c>
      <c r="D58" s="12">
        <v>805001194</v>
      </c>
      <c r="E58" s="12" t="s">
        <v>74</v>
      </c>
      <c r="F58" s="12" t="s">
        <v>152</v>
      </c>
      <c r="G58" s="12" t="s">
        <v>102</v>
      </c>
      <c r="H58" s="12" t="s">
        <v>87</v>
      </c>
      <c r="I58" s="12" t="s">
        <v>153</v>
      </c>
      <c r="J58" s="12" t="s">
        <v>85</v>
      </c>
      <c r="K58" s="12" t="s">
        <v>85</v>
      </c>
      <c r="L58" s="12" t="s">
        <v>81</v>
      </c>
      <c r="M58" s="12">
        <v>80855297</v>
      </c>
      <c r="N58" s="12">
        <v>85556035</v>
      </c>
      <c r="O58" s="17">
        <v>11514212</v>
      </c>
      <c r="P58" s="17">
        <v>11803886</v>
      </c>
      <c r="Q58" s="17">
        <v>73752149</v>
      </c>
      <c r="R58" s="19">
        <v>7795844</v>
      </c>
      <c r="S58" s="19">
        <v>2753122</v>
      </c>
      <c r="T58" s="17">
        <f t="shared" si="3"/>
        <v>7.0222171521594356</v>
      </c>
      <c r="U58" s="17">
        <f t="shared" si="0"/>
        <v>0.13796672555010292</v>
      </c>
      <c r="V58" s="17">
        <f t="shared" si="4"/>
        <v>2.8316376826017882</v>
      </c>
      <c r="W58" s="17">
        <f t="shared" si="1"/>
        <v>0.10570327923597182</v>
      </c>
      <c r="X58" s="19">
        <f t="shared" si="2"/>
        <v>9.1119743919876608E-2</v>
      </c>
    </row>
    <row r="59" spans="1:24" x14ac:dyDescent="0.2">
      <c r="A59" s="22">
        <v>909</v>
      </c>
      <c r="B59" s="12" t="s">
        <v>72</v>
      </c>
      <c r="C59" s="12" t="s">
        <v>73</v>
      </c>
      <c r="D59" s="12">
        <v>810004060</v>
      </c>
      <c r="E59" s="12" t="s">
        <v>74</v>
      </c>
      <c r="F59" s="12" t="s">
        <v>154</v>
      </c>
      <c r="G59" s="12" t="s">
        <v>76</v>
      </c>
      <c r="H59" s="12" t="s">
        <v>87</v>
      </c>
      <c r="I59" s="12" t="s">
        <v>155</v>
      </c>
      <c r="J59" s="12" t="s">
        <v>79</v>
      </c>
      <c r="K59" s="12" t="s">
        <v>137</v>
      </c>
      <c r="L59" s="12" t="s">
        <v>81</v>
      </c>
      <c r="M59" s="12">
        <v>17778517</v>
      </c>
      <c r="N59" s="12">
        <v>24304660</v>
      </c>
      <c r="O59" s="17">
        <v>7366304</v>
      </c>
      <c r="P59" s="17">
        <v>8519335</v>
      </c>
      <c r="Q59" s="17">
        <v>15785325</v>
      </c>
      <c r="R59" s="19">
        <v>804561</v>
      </c>
      <c r="S59" s="19">
        <v>737782</v>
      </c>
      <c r="T59" s="17">
        <f t="shared" si="3"/>
        <v>2.4134921664921785</v>
      </c>
      <c r="U59" s="17">
        <f t="shared" si="0"/>
        <v>0.3505226981163283</v>
      </c>
      <c r="V59" s="17">
        <f t="shared" si="4"/>
        <v>1.0905131868221236</v>
      </c>
      <c r="W59" s="17">
        <f t="shared" si="1"/>
        <v>5.0968922084277647E-2</v>
      </c>
      <c r="X59" s="19">
        <f t="shared" si="2"/>
        <v>3.310315799521573E-2</v>
      </c>
    </row>
    <row r="60" spans="1:24" x14ac:dyDescent="0.2">
      <c r="A60" s="22">
        <v>985</v>
      </c>
      <c r="B60" s="12" t="s">
        <v>72</v>
      </c>
      <c r="C60" s="12" t="s">
        <v>73</v>
      </c>
      <c r="D60" s="12">
        <v>811023371</v>
      </c>
      <c r="E60" s="12" t="s">
        <v>74</v>
      </c>
      <c r="F60" s="12" t="s">
        <v>156</v>
      </c>
      <c r="G60" s="12" t="s">
        <v>83</v>
      </c>
      <c r="H60" s="12" t="s">
        <v>157</v>
      </c>
      <c r="I60" s="12" t="s">
        <v>158</v>
      </c>
      <c r="J60" s="12" t="s">
        <v>89</v>
      </c>
      <c r="K60" s="12" t="s">
        <v>159</v>
      </c>
      <c r="L60" s="12" t="s">
        <v>81</v>
      </c>
      <c r="M60" s="12">
        <v>56248695</v>
      </c>
      <c r="N60" s="12">
        <v>116704008</v>
      </c>
      <c r="O60" s="17">
        <v>27549266</v>
      </c>
      <c r="P60" s="17">
        <v>29877214</v>
      </c>
      <c r="Q60" s="17">
        <v>86826794</v>
      </c>
      <c r="R60" s="19">
        <v>12721384</v>
      </c>
      <c r="S60" s="19">
        <v>877375</v>
      </c>
      <c r="T60" s="17">
        <f t="shared" si="3"/>
        <v>2.041749315571602</v>
      </c>
      <c r="U60" s="17">
        <f t="shared" si="0"/>
        <v>0.25600846545047534</v>
      </c>
      <c r="V60" s="17">
        <f t="shared" si="4"/>
        <v>14.499369140903262</v>
      </c>
      <c r="W60" s="17">
        <f t="shared" si="1"/>
        <v>0.14651449643528242</v>
      </c>
      <c r="X60" s="19">
        <f t="shared" si="2"/>
        <v>0.10900554503663662</v>
      </c>
    </row>
    <row r="61" spans="1:24" x14ac:dyDescent="0.2">
      <c r="A61" s="22">
        <v>1091</v>
      </c>
      <c r="B61" s="12" t="s">
        <v>72</v>
      </c>
      <c r="C61" s="12" t="s">
        <v>73</v>
      </c>
      <c r="D61" s="12">
        <v>815003696</v>
      </c>
      <c r="E61" s="12" t="s">
        <v>74</v>
      </c>
      <c r="F61" s="12" t="s">
        <v>160</v>
      </c>
      <c r="G61" s="12" t="s">
        <v>83</v>
      </c>
      <c r="H61" s="12" t="s">
        <v>87</v>
      </c>
      <c r="I61" s="12" t="s">
        <v>161</v>
      </c>
      <c r="J61" s="12" t="s">
        <v>79</v>
      </c>
      <c r="K61" s="12" t="s">
        <v>80</v>
      </c>
      <c r="L61" s="12" t="s">
        <v>81</v>
      </c>
      <c r="M61" s="12">
        <v>1343367</v>
      </c>
      <c r="N61" s="12">
        <v>1343367</v>
      </c>
      <c r="O61" s="17">
        <v>12128</v>
      </c>
      <c r="P61" s="17">
        <v>12128</v>
      </c>
      <c r="Q61" s="17">
        <v>1331239</v>
      </c>
      <c r="R61" s="19">
        <v>-114935</v>
      </c>
      <c r="S61" s="19">
        <v>112139</v>
      </c>
      <c r="T61" s="17">
        <f t="shared" si="3"/>
        <v>110.76574868073878</v>
      </c>
      <c r="U61" s="17">
        <f t="shared" si="0"/>
        <v>9.0280615795981286E-3</v>
      </c>
      <c r="V61" s="17">
        <f t="shared" si="4"/>
        <v>-1.0249333416563373</v>
      </c>
      <c r="W61" s="17">
        <f t="shared" si="1"/>
        <v>-8.6336863628544536E-2</v>
      </c>
      <c r="X61" s="19">
        <f t="shared" si="2"/>
        <v>-8.5557409107116664E-2</v>
      </c>
    </row>
    <row r="62" spans="1:24" x14ac:dyDescent="0.2">
      <c r="A62" s="22">
        <v>1129</v>
      </c>
      <c r="B62" s="12" t="s">
        <v>72</v>
      </c>
      <c r="C62" s="12" t="s">
        <v>73</v>
      </c>
      <c r="D62" s="12">
        <v>817000771</v>
      </c>
      <c r="E62" s="12" t="s">
        <v>74</v>
      </c>
      <c r="F62" s="12" t="s">
        <v>162</v>
      </c>
      <c r="G62" s="12" t="s">
        <v>92</v>
      </c>
      <c r="H62" s="12" t="s">
        <v>87</v>
      </c>
      <c r="I62" s="12" t="s">
        <v>163</v>
      </c>
      <c r="J62" s="12" t="s">
        <v>79</v>
      </c>
      <c r="K62" s="12" t="s">
        <v>137</v>
      </c>
      <c r="L62" s="12" t="s">
        <v>81</v>
      </c>
      <c r="M62" s="12">
        <v>129459832</v>
      </c>
      <c r="N62" s="12">
        <v>229555088</v>
      </c>
      <c r="O62" s="17">
        <v>156697556</v>
      </c>
      <c r="P62" s="17">
        <v>173732572</v>
      </c>
      <c r="Q62" s="17">
        <v>55822516</v>
      </c>
      <c r="R62" s="19">
        <v>29455773</v>
      </c>
      <c r="S62" s="19">
        <v>10609111</v>
      </c>
      <c r="T62" s="17">
        <f t="shared" si="3"/>
        <v>0.82617645931886774</v>
      </c>
      <c r="U62" s="17">
        <f t="shared" si="0"/>
        <v>0.75682300712062633</v>
      </c>
      <c r="V62" s="17">
        <f t="shared" si="4"/>
        <v>2.7764600634303855</v>
      </c>
      <c r="W62" s="17">
        <f t="shared" si="1"/>
        <v>0.5276683157742299</v>
      </c>
      <c r="X62" s="19">
        <f t="shared" si="2"/>
        <v>0.12831679426770101</v>
      </c>
    </row>
    <row r="63" spans="1:24" x14ac:dyDescent="0.2">
      <c r="A63" s="22">
        <v>1137</v>
      </c>
      <c r="B63" s="12" t="s">
        <v>72</v>
      </c>
      <c r="C63" s="12" t="s">
        <v>73</v>
      </c>
      <c r="D63" s="12">
        <v>817001644</v>
      </c>
      <c r="E63" s="12" t="s">
        <v>74</v>
      </c>
      <c r="F63" s="12" t="s">
        <v>164</v>
      </c>
      <c r="G63" s="12" t="s">
        <v>102</v>
      </c>
      <c r="H63" s="12" t="s">
        <v>103</v>
      </c>
      <c r="I63" s="12" t="s">
        <v>165</v>
      </c>
      <c r="J63" s="12" t="s">
        <v>85</v>
      </c>
      <c r="K63" s="12" t="s">
        <v>85</v>
      </c>
      <c r="L63" s="12" t="s">
        <v>81</v>
      </c>
      <c r="M63" s="12">
        <v>374050165</v>
      </c>
      <c r="N63" s="12">
        <v>403570505</v>
      </c>
      <c r="O63" s="17">
        <v>137290014</v>
      </c>
      <c r="P63" s="17">
        <v>137290014</v>
      </c>
      <c r="Q63" s="17">
        <v>266280491</v>
      </c>
      <c r="R63" s="19">
        <v>87663226</v>
      </c>
      <c r="S63" s="19">
        <v>2677344</v>
      </c>
      <c r="T63" s="17">
        <f t="shared" si="3"/>
        <v>2.7245256526814834</v>
      </c>
      <c r="U63" s="17">
        <f t="shared" si="0"/>
        <v>0.3401884238294372</v>
      </c>
      <c r="V63" s="17">
        <f t="shared" si="4"/>
        <v>32.742608346181889</v>
      </c>
      <c r="W63" s="17">
        <f t="shared" si="1"/>
        <v>0.32921385141955445</v>
      </c>
      <c r="X63" s="19">
        <f t="shared" si="2"/>
        <v>0.21721911020231768</v>
      </c>
    </row>
    <row r="64" spans="1:24" x14ac:dyDescent="0.2">
      <c r="A64" s="22">
        <v>1227</v>
      </c>
      <c r="B64" s="12" t="s">
        <v>72</v>
      </c>
      <c r="C64" s="12" t="s">
        <v>73</v>
      </c>
      <c r="D64" s="12">
        <v>830009573</v>
      </c>
      <c r="E64" s="12" t="s">
        <v>74</v>
      </c>
      <c r="F64" s="12" t="s">
        <v>166</v>
      </c>
      <c r="G64" s="12" t="s">
        <v>76</v>
      </c>
      <c r="H64" s="12" t="s">
        <v>87</v>
      </c>
      <c r="I64" s="12" t="s">
        <v>167</v>
      </c>
      <c r="J64" s="12" t="s">
        <v>97</v>
      </c>
      <c r="K64" s="12" t="s">
        <v>168</v>
      </c>
      <c r="L64" s="12" t="s">
        <v>81</v>
      </c>
      <c r="M64" s="12">
        <v>82938467</v>
      </c>
      <c r="N64" s="12">
        <v>96543184</v>
      </c>
      <c r="O64" s="17">
        <v>56666432</v>
      </c>
      <c r="P64" s="17">
        <v>69749163</v>
      </c>
      <c r="Q64" s="17">
        <v>26794021</v>
      </c>
      <c r="R64" s="19">
        <v>9818039</v>
      </c>
      <c r="S64" s="19">
        <v>2579849</v>
      </c>
      <c r="T64" s="17">
        <f t="shared" si="3"/>
        <v>1.4636260670161834</v>
      </c>
      <c r="U64" s="17">
        <f t="shared" si="0"/>
        <v>0.7224659485023821</v>
      </c>
      <c r="V64" s="17">
        <f t="shared" si="4"/>
        <v>3.8056642074788098</v>
      </c>
      <c r="W64" s="17">
        <f t="shared" si="1"/>
        <v>0.36642648746151241</v>
      </c>
      <c r="X64" s="19">
        <f t="shared" si="2"/>
        <v>0.10169582764123462</v>
      </c>
    </row>
    <row r="65" spans="1:24" x14ac:dyDescent="0.2">
      <c r="A65" s="22">
        <v>1243</v>
      </c>
      <c r="B65" s="12" t="s">
        <v>72</v>
      </c>
      <c r="C65" s="12" t="s">
        <v>73</v>
      </c>
      <c r="D65" s="12">
        <v>830012269</v>
      </c>
      <c r="E65" s="12" t="s">
        <v>74</v>
      </c>
      <c r="F65" s="12" t="s">
        <v>169</v>
      </c>
      <c r="G65" s="12" t="s">
        <v>102</v>
      </c>
      <c r="H65" s="12" t="s">
        <v>103</v>
      </c>
      <c r="I65" s="12" t="s">
        <v>170</v>
      </c>
      <c r="J65" s="12" t="s">
        <v>85</v>
      </c>
      <c r="K65" s="12" t="s">
        <v>85</v>
      </c>
      <c r="L65" s="12" t="s">
        <v>81</v>
      </c>
      <c r="M65" s="12">
        <v>157466610</v>
      </c>
      <c r="N65" s="12">
        <v>164052805</v>
      </c>
      <c r="O65" s="17">
        <v>157356215</v>
      </c>
      <c r="P65" s="17">
        <v>157356215</v>
      </c>
      <c r="Q65" s="17">
        <v>6696590</v>
      </c>
      <c r="R65" s="19">
        <v>4775504</v>
      </c>
      <c r="S65" s="19">
        <v>2183676</v>
      </c>
      <c r="T65" s="17">
        <f t="shared" si="3"/>
        <v>1.0007015611045296</v>
      </c>
      <c r="U65" s="17">
        <f t="shared" si="0"/>
        <v>0.9591802773503324</v>
      </c>
      <c r="V65" s="17">
        <f t="shared" si="4"/>
        <v>2.1869105123653876</v>
      </c>
      <c r="W65" s="17">
        <f t="shared" si="1"/>
        <v>0.7131247396062772</v>
      </c>
      <c r="X65" s="19">
        <f t="shared" si="2"/>
        <v>2.9109554085344654E-2</v>
      </c>
    </row>
    <row r="66" spans="1:24" x14ac:dyDescent="0.2">
      <c r="A66" s="22">
        <v>1253</v>
      </c>
      <c r="B66" s="12" t="s">
        <v>72</v>
      </c>
      <c r="C66" s="12" t="s">
        <v>73</v>
      </c>
      <c r="D66" s="12">
        <v>830012969</v>
      </c>
      <c r="E66" s="12" t="s">
        <v>74</v>
      </c>
      <c r="F66" s="12" t="s">
        <v>171</v>
      </c>
      <c r="G66" s="12" t="s">
        <v>102</v>
      </c>
      <c r="H66" s="12" t="s">
        <v>103</v>
      </c>
      <c r="I66" s="12" t="s">
        <v>172</v>
      </c>
      <c r="J66" s="12" t="s">
        <v>85</v>
      </c>
      <c r="K66" s="12" t="s">
        <v>85</v>
      </c>
      <c r="L66" s="12" t="s">
        <v>81</v>
      </c>
      <c r="M66" s="12">
        <v>398792046</v>
      </c>
      <c r="N66" s="12">
        <v>422565234</v>
      </c>
      <c r="O66" s="17">
        <v>188962235</v>
      </c>
      <c r="P66" s="17">
        <v>197282617</v>
      </c>
      <c r="Q66" s="17">
        <v>225282617</v>
      </c>
      <c r="R66" s="19">
        <v>103755471</v>
      </c>
      <c r="S66" s="19">
        <v>90177202</v>
      </c>
      <c r="T66" s="17">
        <f t="shared" si="3"/>
        <v>2.1104325210802042</v>
      </c>
      <c r="U66" s="17">
        <f t="shared" si="0"/>
        <v>0.46686902074864017</v>
      </c>
      <c r="V66" s="17">
        <f t="shared" si="4"/>
        <v>1.1505731903280831</v>
      </c>
      <c r="W66" s="17">
        <f t="shared" si="1"/>
        <v>0.46055693236198514</v>
      </c>
      <c r="X66" s="19">
        <f t="shared" si="2"/>
        <v>0.24553716835114742</v>
      </c>
    </row>
    <row r="67" spans="1:24" x14ac:dyDescent="0.2">
      <c r="A67" s="22">
        <v>1269</v>
      </c>
      <c r="B67" s="12" t="s">
        <v>72</v>
      </c>
      <c r="C67" s="12" t="s">
        <v>73</v>
      </c>
      <c r="D67" s="12">
        <v>830015923</v>
      </c>
      <c r="E67" s="12" t="s">
        <v>74</v>
      </c>
      <c r="F67" s="12" t="s">
        <v>173</v>
      </c>
      <c r="G67" s="12" t="s">
        <v>102</v>
      </c>
      <c r="H67" s="12" t="s">
        <v>87</v>
      </c>
      <c r="I67" s="12" t="s">
        <v>174</v>
      </c>
      <c r="J67" s="12" t="s">
        <v>85</v>
      </c>
      <c r="K67" s="12" t="s">
        <v>85</v>
      </c>
      <c r="L67" s="12" t="s">
        <v>81</v>
      </c>
      <c r="M67" s="12">
        <v>128341616</v>
      </c>
      <c r="N67" s="12">
        <v>133366580</v>
      </c>
      <c r="O67" s="17">
        <v>112375851</v>
      </c>
      <c r="P67" s="17">
        <v>112375851</v>
      </c>
      <c r="Q67" s="17">
        <v>20990729</v>
      </c>
      <c r="R67" s="19">
        <v>4059639</v>
      </c>
      <c r="S67" s="19"/>
      <c r="T67" s="17">
        <f t="shared" si="3"/>
        <v>1.1420746971695903</v>
      </c>
      <c r="U67" s="17">
        <f t="shared" si="0"/>
        <v>0.84260877800120537</v>
      </c>
      <c r="V67" s="17"/>
      <c r="W67" s="17">
        <f t="shared" si="1"/>
        <v>0.19340152502564345</v>
      </c>
      <c r="X67" s="19">
        <f t="shared" si="2"/>
        <v>3.0439702360216481E-2</v>
      </c>
    </row>
    <row r="68" spans="1:24" x14ac:dyDescent="0.2">
      <c r="A68" s="22">
        <v>1279</v>
      </c>
      <c r="B68" s="12" t="s">
        <v>72</v>
      </c>
      <c r="C68" s="12" t="s">
        <v>73</v>
      </c>
      <c r="D68" s="12">
        <v>830018146</v>
      </c>
      <c r="E68" s="12" t="s">
        <v>74</v>
      </c>
      <c r="F68" s="12" t="s">
        <v>175</v>
      </c>
      <c r="G68" s="12" t="s">
        <v>76</v>
      </c>
      <c r="H68" s="12" t="s">
        <v>103</v>
      </c>
      <c r="I68" s="12" t="s">
        <v>176</v>
      </c>
      <c r="J68" s="12" t="s">
        <v>85</v>
      </c>
      <c r="K68" s="12" t="s">
        <v>85</v>
      </c>
      <c r="L68" s="12" t="s">
        <v>81</v>
      </c>
      <c r="M68" s="12">
        <v>157089956</v>
      </c>
      <c r="N68" s="12">
        <v>174969404</v>
      </c>
      <c r="O68" s="17">
        <v>133020367</v>
      </c>
      <c r="P68" s="17">
        <v>134781582</v>
      </c>
      <c r="Q68" s="17">
        <v>40187822</v>
      </c>
      <c r="R68" s="19">
        <v>14900361</v>
      </c>
      <c r="S68" s="19"/>
      <c r="T68" s="17">
        <f t="shared" si="3"/>
        <v>1.1809466440578984</v>
      </c>
      <c r="U68" s="17">
        <f t="shared" si="0"/>
        <v>0.77031514606976659</v>
      </c>
      <c r="V68" s="17"/>
      <c r="W68" s="17">
        <f t="shared" si="1"/>
        <v>0.37076806501233134</v>
      </c>
      <c r="X68" s="19">
        <f t="shared" si="2"/>
        <v>8.515980885435262E-2</v>
      </c>
    </row>
    <row r="69" spans="1:24" x14ac:dyDescent="0.2">
      <c r="A69" s="22">
        <v>1303</v>
      </c>
      <c r="B69" s="12" t="s">
        <v>72</v>
      </c>
      <c r="C69" s="12" t="s">
        <v>73</v>
      </c>
      <c r="D69" s="12">
        <v>830023671</v>
      </c>
      <c r="E69" s="12" t="s">
        <v>74</v>
      </c>
      <c r="F69" s="12" t="s">
        <v>177</v>
      </c>
      <c r="G69" s="12" t="s">
        <v>102</v>
      </c>
      <c r="H69" s="12" t="s">
        <v>103</v>
      </c>
      <c r="I69" s="12" t="s">
        <v>178</v>
      </c>
      <c r="J69" s="12" t="s">
        <v>85</v>
      </c>
      <c r="K69" s="12" t="s">
        <v>85</v>
      </c>
      <c r="L69" s="12" t="s">
        <v>81</v>
      </c>
      <c r="M69" s="12">
        <v>10549112</v>
      </c>
      <c r="N69" s="12">
        <v>13641923</v>
      </c>
      <c r="O69" s="17">
        <v>11462553</v>
      </c>
      <c r="P69" s="17">
        <v>12400159</v>
      </c>
      <c r="Q69" s="17">
        <v>1241764</v>
      </c>
      <c r="R69" s="19">
        <v>1997027</v>
      </c>
      <c r="S69" s="19"/>
      <c r="T69" s="17">
        <f t="shared" si="3"/>
        <v>0.92031085919515487</v>
      </c>
      <c r="U69" s="17">
        <f t="shared" si="0"/>
        <v>0.90897441658335121</v>
      </c>
      <c r="V69" s="17"/>
      <c r="W69" s="17">
        <f t="shared" si="1"/>
        <v>1.6082178256093751</v>
      </c>
      <c r="X69" s="19">
        <f t="shared" si="2"/>
        <v>0.14638896583714775</v>
      </c>
    </row>
    <row r="70" spans="1:24" x14ac:dyDescent="0.2">
      <c r="A70" s="22">
        <v>1307</v>
      </c>
      <c r="B70" s="12" t="s">
        <v>72</v>
      </c>
      <c r="C70" s="12" t="s">
        <v>73</v>
      </c>
      <c r="D70" s="12">
        <v>830023844</v>
      </c>
      <c r="E70" s="12" t="s">
        <v>74</v>
      </c>
      <c r="F70" s="12" t="s">
        <v>179</v>
      </c>
      <c r="G70" s="12" t="s">
        <v>102</v>
      </c>
      <c r="H70" s="12" t="s">
        <v>87</v>
      </c>
      <c r="I70" s="12" t="s">
        <v>180</v>
      </c>
      <c r="J70" s="12" t="s">
        <v>85</v>
      </c>
      <c r="K70" s="12" t="s">
        <v>85</v>
      </c>
      <c r="L70" s="12" t="s">
        <v>81</v>
      </c>
      <c r="M70" s="12">
        <v>117557044</v>
      </c>
      <c r="N70" s="12">
        <v>162853670</v>
      </c>
      <c r="O70" s="17">
        <v>79511442</v>
      </c>
      <c r="P70" s="17">
        <v>94158480</v>
      </c>
      <c r="Q70" s="17">
        <v>68695190</v>
      </c>
      <c r="R70" s="19">
        <v>14157614</v>
      </c>
      <c r="S70" s="19"/>
      <c r="T70" s="17">
        <f t="shared" si="3"/>
        <v>1.478492164687442</v>
      </c>
      <c r="U70" s="17">
        <f t="shared" si="0"/>
        <v>0.5781784346646901</v>
      </c>
      <c r="V70" s="17"/>
      <c r="W70" s="17">
        <f t="shared" si="1"/>
        <v>0.20609323593107465</v>
      </c>
      <c r="X70" s="19">
        <f t="shared" si="2"/>
        <v>8.6934571385465245E-2</v>
      </c>
    </row>
    <row r="71" spans="1:24" x14ac:dyDescent="0.2">
      <c r="A71" s="22">
        <v>1309</v>
      </c>
      <c r="B71" s="12" t="s">
        <v>72</v>
      </c>
      <c r="C71" s="12" t="s">
        <v>73</v>
      </c>
      <c r="D71" s="12">
        <v>830024737</v>
      </c>
      <c r="E71" s="12" t="s">
        <v>74</v>
      </c>
      <c r="F71" s="12" t="s">
        <v>181</v>
      </c>
      <c r="G71" s="12" t="s">
        <v>76</v>
      </c>
      <c r="H71" s="12" t="s">
        <v>87</v>
      </c>
      <c r="I71" s="12" t="s">
        <v>182</v>
      </c>
      <c r="J71" s="12" t="s">
        <v>85</v>
      </c>
      <c r="K71" s="12" t="s">
        <v>85</v>
      </c>
      <c r="L71" s="12" t="s">
        <v>81</v>
      </c>
      <c r="M71" s="12">
        <v>11195534</v>
      </c>
      <c r="N71" s="12">
        <v>25091618</v>
      </c>
      <c r="O71" s="17">
        <v>6504710</v>
      </c>
      <c r="P71" s="17">
        <v>8416107</v>
      </c>
      <c r="Q71" s="17">
        <v>16675511</v>
      </c>
      <c r="R71" s="19">
        <v>2859705</v>
      </c>
      <c r="S71" s="19">
        <v>26</v>
      </c>
      <c r="T71" s="17">
        <f t="shared" si="3"/>
        <v>1.7211426796890252</v>
      </c>
      <c r="U71" s="17">
        <f t="shared" si="0"/>
        <v>0.33541507765661027</v>
      </c>
      <c r="V71" s="17">
        <f t="shared" si="4"/>
        <v>109988.65384615384</v>
      </c>
      <c r="W71" s="17">
        <f t="shared" si="1"/>
        <v>0.17149129642863717</v>
      </c>
      <c r="X71" s="19">
        <f t="shared" si="2"/>
        <v>0.11397052991959307</v>
      </c>
    </row>
    <row r="72" spans="1:24" x14ac:dyDescent="0.2">
      <c r="A72" s="22">
        <v>1311</v>
      </c>
      <c r="B72" s="12" t="s">
        <v>72</v>
      </c>
      <c r="C72" s="12" t="s">
        <v>73</v>
      </c>
      <c r="D72" s="12">
        <v>830024974</v>
      </c>
      <c r="E72" s="12" t="s">
        <v>74</v>
      </c>
      <c r="F72" s="12" t="s">
        <v>183</v>
      </c>
      <c r="G72" s="12" t="s">
        <v>102</v>
      </c>
      <c r="H72" s="12" t="s">
        <v>77</v>
      </c>
      <c r="I72" s="12" t="s">
        <v>184</v>
      </c>
      <c r="J72" s="12" t="s">
        <v>85</v>
      </c>
      <c r="K72" s="12" t="s">
        <v>85</v>
      </c>
      <c r="L72" s="12" t="s">
        <v>81</v>
      </c>
      <c r="M72" s="12">
        <v>252274111</v>
      </c>
      <c r="N72" s="12">
        <v>343907938</v>
      </c>
      <c r="O72" s="17">
        <v>254877861</v>
      </c>
      <c r="P72" s="17">
        <v>258179534</v>
      </c>
      <c r="Q72" s="17">
        <v>85728404</v>
      </c>
      <c r="R72" s="19">
        <v>27515325</v>
      </c>
      <c r="S72" s="19">
        <v>11896803</v>
      </c>
      <c r="T72" s="17">
        <f t="shared" si="3"/>
        <v>0.98978432261717697</v>
      </c>
      <c r="U72" s="17">
        <f t="shared" si="0"/>
        <v>0.75072281117279704</v>
      </c>
      <c r="V72" s="17">
        <f t="shared" si="4"/>
        <v>2.312833540237659</v>
      </c>
      <c r="W72" s="17">
        <f t="shared" si="1"/>
        <v>0.3209592587306303</v>
      </c>
      <c r="X72" s="19">
        <f t="shared" si="2"/>
        <v>8.000782174443441E-2</v>
      </c>
    </row>
    <row r="73" spans="1:24" x14ac:dyDescent="0.2">
      <c r="A73" s="22">
        <v>1325</v>
      </c>
      <c r="B73" s="12" t="s">
        <v>72</v>
      </c>
      <c r="C73" s="12" t="s">
        <v>73</v>
      </c>
      <c r="D73" s="12">
        <v>830029757</v>
      </c>
      <c r="E73" s="12" t="s">
        <v>74</v>
      </c>
      <c r="F73" s="12" t="s">
        <v>185</v>
      </c>
      <c r="G73" s="12" t="s">
        <v>76</v>
      </c>
      <c r="H73" s="12" t="s">
        <v>87</v>
      </c>
      <c r="I73" s="12" t="s">
        <v>186</v>
      </c>
      <c r="J73" s="12" t="s">
        <v>85</v>
      </c>
      <c r="K73" s="12" t="s">
        <v>85</v>
      </c>
      <c r="L73" s="12" t="s">
        <v>81</v>
      </c>
      <c r="M73" s="12">
        <v>28963104</v>
      </c>
      <c r="N73" s="12">
        <v>36104545</v>
      </c>
      <c r="O73" s="17">
        <v>15802636</v>
      </c>
      <c r="P73" s="17">
        <v>19701831</v>
      </c>
      <c r="Q73" s="17">
        <v>16402714</v>
      </c>
      <c r="R73" s="19">
        <v>1941239</v>
      </c>
      <c r="S73" s="19">
        <v>0</v>
      </c>
      <c r="T73" s="17">
        <f t="shared" si="3"/>
        <v>1.8328020717556235</v>
      </c>
      <c r="U73" s="17">
        <f t="shared" si="0"/>
        <v>0.54568838909339534</v>
      </c>
      <c r="V73" s="17"/>
      <c r="W73" s="17">
        <f t="shared" si="1"/>
        <v>0.11834864644960584</v>
      </c>
      <c r="X73" s="19">
        <f t="shared" si="2"/>
        <v>5.3767164217136648E-2</v>
      </c>
    </row>
    <row r="74" spans="1:24" x14ac:dyDescent="0.2">
      <c r="A74" s="22">
        <v>1339</v>
      </c>
      <c r="B74" s="12" t="s">
        <v>72</v>
      </c>
      <c r="C74" s="12" t="s">
        <v>73</v>
      </c>
      <c r="D74" s="12">
        <v>830033494</v>
      </c>
      <c r="E74" s="12" t="s">
        <v>74</v>
      </c>
      <c r="F74" s="12" t="s">
        <v>187</v>
      </c>
      <c r="G74" s="12" t="s">
        <v>102</v>
      </c>
      <c r="H74" s="12" t="s">
        <v>77</v>
      </c>
      <c r="I74" s="12" t="s">
        <v>188</v>
      </c>
      <c r="J74" s="12" t="s">
        <v>85</v>
      </c>
      <c r="K74" s="12" t="s">
        <v>85</v>
      </c>
      <c r="L74" s="12" t="s">
        <v>81</v>
      </c>
      <c r="M74" s="12">
        <v>63772303</v>
      </c>
      <c r="N74" s="12">
        <v>82971503</v>
      </c>
      <c r="O74" s="17">
        <v>41320020</v>
      </c>
      <c r="P74" s="17">
        <v>51294493</v>
      </c>
      <c r="Q74" s="17">
        <v>31677010</v>
      </c>
      <c r="R74" s="19">
        <v>44140668</v>
      </c>
      <c r="S74" s="19">
        <v>4472</v>
      </c>
      <c r="T74" s="17">
        <f t="shared" si="3"/>
        <v>1.5433754146295187</v>
      </c>
      <c r="U74" s="17">
        <f t="shared" si="0"/>
        <v>0.61821819715619708</v>
      </c>
      <c r="V74" s="17">
        <f t="shared" si="4"/>
        <v>9870.4534883720935</v>
      </c>
      <c r="W74" s="17">
        <f t="shared" si="1"/>
        <v>1.3934606833157548</v>
      </c>
      <c r="X74" s="19">
        <f t="shared" si="2"/>
        <v>0.5319979318682464</v>
      </c>
    </row>
    <row r="75" spans="1:24" x14ac:dyDescent="0.2">
      <c r="A75" s="22">
        <v>1345</v>
      </c>
      <c r="B75" s="12" t="s">
        <v>72</v>
      </c>
      <c r="C75" s="12" t="s">
        <v>73</v>
      </c>
      <c r="D75" s="12">
        <v>830035263</v>
      </c>
      <c r="E75" s="12" t="s">
        <v>74</v>
      </c>
      <c r="F75" s="12" t="s">
        <v>189</v>
      </c>
      <c r="G75" s="12" t="s">
        <v>83</v>
      </c>
      <c r="H75" s="12" t="s">
        <v>87</v>
      </c>
      <c r="I75" s="12" t="s">
        <v>190</v>
      </c>
      <c r="J75" s="12" t="s">
        <v>97</v>
      </c>
      <c r="K75" s="12" t="s">
        <v>191</v>
      </c>
      <c r="L75" s="12" t="s">
        <v>81</v>
      </c>
      <c r="M75" s="12">
        <v>50651334</v>
      </c>
      <c r="N75" s="12">
        <v>77661954</v>
      </c>
      <c r="O75" s="17">
        <v>10443541</v>
      </c>
      <c r="P75" s="17">
        <v>10702666</v>
      </c>
      <c r="Q75" s="17">
        <v>66959288</v>
      </c>
      <c r="R75" s="19">
        <v>-888361</v>
      </c>
      <c r="S75" s="19">
        <v>4572919</v>
      </c>
      <c r="T75" s="17">
        <f t="shared" si="3"/>
        <v>4.850015334837102</v>
      </c>
      <c r="U75" s="17">
        <f t="shared" si="0"/>
        <v>0.13781092863051064</v>
      </c>
      <c r="V75" s="17">
        <f t="shared" si="4"/>
        <v>-0.19426563208313991</v>
      </c>
      <c r="W75" s="17">
        <f t="shared" si="1"/>
        <v>-1.326718109666877E-2</v>
      </c>
      <c r="X75" s="19">
        <f t="shared" si="2"/>
        <v>-1.1438818549427691E-2</v>
      </c>
    </row>
    <row r="76" spans="1:24" x14ac:dyDescent="0.2">
      <c r="A76" s="22">
        <v>1371</v>
      </c>
      <c r="B76" s="12" t="s">
        <v>72</v>
      </c>
      <c r="C76" s="12" t="s">
        <v>73</v>
      </c>
      <c r="D76" s="12">
        <v>830039229</v>
      </c>
      <c r="E76" s="12" t="s">
        <v>74</v>
      </c>
      <c r="F76" s="12" t="s">
        <v>192</v>
      </c>
      <c r="G76" s="12" t="s">
        <v>102</v>
      </c>
      <c r="H76" s="12" t="s">
        <v>77</v>
      </c>
      <c r="I76" s="12" t="s">
        <v>193</v>
      </c>
      <c r="J76" s="12" t="s">
        <v>85</v>
      </c>
      <c r="K76" s="12" t="s">
        <v>85</v>
      </c>
      <c r="L76" s="12" t="s">
        <v>81</v>
      </c>
      <c r="M76" s="12">
        <v>254787666</v>
      </c>
      <c r="N76" s="12">
        <v>291516132</v>
      </c>
      <c r="O76" s="17">
        <v>213269946</v>
      </c>
      <c r="P76" s="17">
        <v>223704085</v>
      </c>
      <c r="Q76" s="17">
        <v>67812047</v>
      </c>
      <c r="R76" s="19">
        <v>13009152</v>
      </c>
      <c r="S76" s="19"/>
      <c r="T76" s="17">
        <f t="shared" si="3"/>
        <v>1.1946721550724264</v>
      </c>
      <c r="U76" s="17">
        <f t="shared" si="0"/>
        <v>0.76738149434556846</v>
      </c>
      <c r="V76" s="17"/>
      <c r="W76" s="17">
        <f t="shared" si="1"/>
        <v>0.19184131102840768</v>
      </c>
      <c r="X76" s="19">
        <f t="shared" si="2"/>
        <v>4.4625839094215206E-2</v>
      </c>
    </row>
    <row r="77" spans="1:24" x14ac:dyDescent="0.2">
      <c r="A77" s="22">
        <v>1375</v>
      </c>
      <c r="B77" s="12" t="s">
        <v>72</v>
      </c>
      <c r="C77" s="12" t="s">
        <v>73</v>
      </c>
      <c r="D77" s="12">
        <v>830039568</v>
      </c>
      <c r="E77" s="12" t="s">
        <v>74</v>
      </c>
      <c r="F77" s="12" t="s">
        <v>194</v>
      </c>
      <c r="G77" s="12" t="s">
        <v>102</v>
      </c>
      <c r="H77" s="12" t="s">
        <v>87</v>
      </c>
      <c r="I77" s="12" t="s">
        <v>195</v>
      </c>
      <c r="J77" s="12" t="s">
        <v>85</v>
      </c>
      <c r="K77" s="12" t="s">
        <v>85</v>
      </c>
      <c r="L77" s="12" t="s">
        <v>81</v>
      </c>
      <c r="M77" s="12">
        <v>876880235</v>
      </c>
      <c r="N77" s="12">
        <v>935072000</v>
      </c>
      <c r="O77" s="17">
        <v>843575562</v>
      </c>
      <c r="P77" s="17">
        <v>849649655</v>
      </c>
      <c r="Q77" s="17">
        <v>85422345</v>
      </c>
      <c r="R77" s="19">
        <v>39672122</v>
      </c>
      <c r="S77" s="19"/>
      <c r="T77" s="17">
        <f t="shared" si="3"/>
        <v>1.0394803672608051</v>
      </c>
      <c r="U77" s="17">
        <f t="shared" si="0"/>
        <v>0.90864623793675781</v>
      </c>
      <c r="V77" s="17"/>
      <c r="W77" s="17">
        <f t="shared" si="1"/>
        <v>0.46442323726889023</v>
      </c>
      <c r="X77" s="19">
        <f t="shared" si="2"/>
        <v>4.2426809914102873E-2</v>
      </c>
    </row>
    <row r="78" spans="1:24" x14ac:dyDescent="0.2">
      <c r="A78" s="22">
        <v>1379</v>
      </c>
      <c r="B78" s="12" t="s">
        <v>72</v>
      </c>
      <c r="C78" s="12" t="s">
        <v>73</v>
      </c>
      <c r="D78" s="12">
        <v>830040575</v>
      </c>
      <c r="E78" s="12" t="s">
        <v>74</v>
      </c>
      <c r="F78" s="12" t="s">
        <v>196</v>
      </c>
      <c r="G78" s="12" t="s">
        <v>76</v>
      </c>
      <c r="H78" s="12" t="s">
        <v>77</v>
      </c>
      <c r="I78" s="12" t="s">
        <v>197</v>
      </c>
      <c r="J78" s="12" t="s">
        <v>85</v>
      </c>
      <c r="K78" s="12" t="s">
        <v>85</v>
      </c>
      <c r="L78" s="12" t="s">
        <v>81</v>
      </c>
      <c r="M78" s="12">
        <v>43831585</v>
      </c>
      <c r="N78" s="12">
        <v>108074904</v>
      </c>
      <c r="O78" s="17">
        <v>16596596</v>
      </c>
      <c r="P78" s="17">
        <v>18803387</v>
      </c>
      <c r="Q78" s="17">
        <v>89271517</v>
      </c>
      <c r="R78" s="19">
        <v>18470616</v>
      </c>
      <c r="S78" s="19">
        <v>8717052</v>
      </c>
      <c r="T78" s="17">
        <f t="shared" si="3"/>
        <v>2.640998491497895</v>
      </c>
      <c r="U78" s="17">
        <f t="shared" si="0"/>
        <v>0.17398476708339247</v>
      </c>
      <c r="V78" s="17">
        <f t="shared" ref="V78:V140" si="5">R78/S78</f>
        <v>2.1189062540868173</v>
      </c>
      <c r="W78" s="17">
        <f t="shared" si="1"/>
        <v>0.20690379889030003</v>
      </c>
      <c r="X78" s="19">
        <f t="shared" si="2"/>
        <v>0.17090568963170211</v>
      </c>
    </row>
    <row r="79" spans="1:24" x14ac:dyDescent="0.2">
      <c r="A79" s="22">
        <v>1387</v>
      </c>
      <c r="B79" s="12" t="s">
        <v>72</v>
      </c>
      <c r="C79" s="12" t="s">
        <v>73</v>
      </c>
      <c r="D79" s="12">
        <v>830041488</v>
      </c>
      <c r="E79" s="12" t="s">
        <v>74</v>
      </c>
      <c r="F79" s="12" t="s">
        <v>198</v>
      </c>
      <c r="G79" s="12" t="s">
        <v>102</v>
      </c>
      <c r="H79" s="12" t="s">
        <v>87</v>
      </c>
      <c r="I79" s="12" t="s">
        <v>199</v>
      </c>
      <c r="J79" s="12" t="s">
        <v>85</v>
      </c>
      <c r="K79" s="12" t="s">
        <v>85</v>
      </c>
      <c r="L79" s="12" t="s">
        <v>81</v>
      </c>
      <c r="M79" s="12">
        <v>209775472</v>
      </c>
      <c r="N79" s="12">
        <v>228572074</v>
      </c>
      <c r="O79" s="17">
        <v>52766470</v>
      </c>
      <c r="P79" s="17">
        <v>57809040</v>
      </c>
      <c r="Q79" s="17">
        <v>170763034</v>
      </c>
      <c r="R79" s="19">
        <v>26828455</v>
      </c>
      <c r="S79" s="19">
        <v>6410709</v>
      </c>
      <c r="T79" s="17">
        <f t="shared" si="3"/>
        <v>3.9755449246462762</v>
      </c>
      <c r="U79" s="17">
        <f t="shared" si="0"/>
        <v>0.25291383583455607</v>
      </c>
      <c r="V79" s="17">
        <f t="shared" si="5"/>
        <v>4.1849435062486844</v>
      </c>
      <c r="W79" s="17">
        <f t="shared" si="1"/>
        <v>0.15710926640012732</v>
      </c>
      <c r="X79" s="19">
        <f t="shared" si="2"/>
        <v>0.11737415918971798</v>
      </c>
    </row>
    <row r="80" spans="1:24" x14ac:dyDescent="0.2">
      <c r="A80" s="22">
        <v>1393</v>
      </c>
      <c r="B80" s="12" t="s">
        <v>72</v>
      </c>
      <c r="C80" s="12" t="s">
        <v>73</v>
      </c>
      <c r="D80" s="12">
        <v>830041824</v>
      </c>
      <c r="E80" s="12" t="s">
        <v>74</v>
      </c>
      <c r="F80" s="12" t="s">
        <v>200</v>
      </c>
      <c r="G80" s="12" t="s">
        <v>76</v>
      </c>
      <c r="H80" s="12" t="s">
        <v>87</v>
      </c>
      <c r="I80" s="12" t="s">
        <v>201</v>
      </c>
      <c r="J80" s="12" t="s">
        <v>85</v>
      </c>
      <c r="K80" s="12" t="s">
        <v>85</v>
      </c>
      <c r="L80" s="12" t="s">
        <v>81</v>
      </c>
      <c r="M80" s="12">
        <v>24125775</v>
      </c>
      <c r="N80" s="12">
        <v>27350312</v>
      </c>
      <c r="O80" s="17">
        <v>6351591</v>
      </c>
      <c r="P80" s="17">
        <v>7176958</v>
      </c>
      <c r="Q80" s="17">
        <v>20173354</v>
      </c>
      <c r="R80" s="19">
        <v>1423591</v>
      </c>
      <c r="S80" s="19">
        <v>8546</v>
      </c>
      <c r="T80" s="17">
        <f t="shared" si="3"/>
        <v>3.7983829563333029</v>
      </c>
      <c r="U80" s="17">
        <f t="shared" si="0"/>
        <v>0.26240863358341215</v>
      </c>
      <c r="V80" s="17">
        <f t="shared" si="5"/>
        <v>166.57980341680317</v>
      </c>
      <c r="W80" s="17">
        <f t="shared" si="1"/>
        <v>7.0567888711019502E-2</v>
      </c>
      <c r="X80" s="19">
        <f t="shared" si="2"/>
        <v>5.2050265459494573E-2</v>
      </c>
    </row>
    <row r="81" spans="1:24" x14ac:dyDescent="0.2">
      <c r="A81" s="22">
        <v>1419</v>
      </c>
      <c r="B81" s="12" t="s">
        <v>72</v>
      </c>
      <c r="C81" s="12" t="s">
        <v>73</v>
      </c>
      <c r="D81" s="12">
        <v>830047819</v>
      </c>
      <c r="E81" s="12" t="s">
        <v>74</v>
      </c>
      <c r="F81" s="12" t="s">
        <v>202</v>
      </c>
      <c r="G81" s="12" t="s">
        <v>76</v>
      </c>
      <c r="H81" s="12" t="s">
        <v>103</v>
      </c>
      <c r="I81" s="12" t="s">
        <v>203</v>
      </c>
      <c r="J81" s="12" t="s">
        <v>85</v>
      </c>
      <c r="K81" s="12" t="s">
        <v>85</v>
      </c>
      <c r="L81" s="12" t="s">
        <v>81</v>
      </c>
      <c r="M81" s="12">
        <v>270410844</v>
      </c>
      <c r="N81" s="12">
        <v>296944011</v>
      </c>
      <c r="O81" s="17">
        <v>206603668</v>
      </c>
      <c r="P81" s="17">
        <v>239903666</v>
      </c>
      <c r="Q81" s="17">
        <v>57040345</v>
      </c>
      <c r="R81" s="19">
        <v>37640547</v>
      </c>
      <c r="S81" s="19">
        <v>0</v>
      </c>
      <c r="T81" s="17">
        <f t="shared" si="3"/>
        <v>1.30883854395073</v>
      </c>
      <c r="U81" s="17">
        <f t="shared" si="0"/>
        <v>0.80790875421966335</v>
      </c>
      <c r="V81" s="17"/>
      <c r="W81" s="17">
        <f t="shared" si="1"/>
        <v>0.65989339650733181</v>
      </c>
      <c r="X81" s="19">
        <f t="shared" si="2"/>
        <v>0.12675974461731104</v>
      </c>
    </row>
    <row r="82" spans="1:24" x14ac:dyDescent="0.2">
      <c r="A82" s="22">
        <v>1423</v>
      </c>
      <c r="B82" s="12" t="s">
        <v>72</v>
      </c>
      <c r="C82" s="12" t="s">
        <v>73</v>
      </c>
      <c r="D82" s="12">
        <v>830049051</v>
      </c>
      <c r="E82" s="12" t="s">
        <v>74</v>
      </c>
      <c r="F82" s="12" t="s">
        <v>204</v>
      </c>
      <c r="G82" s="12" t="s">
        <v>76</v>
      </c>
      <c r="H82" s="12" t="s">
        <v>77</v>
      </c>
      <c r="I82" s="12" t="s">
        <v>205</v>
      </c>
      <c r="J82" s="12" t="s">
        <v>85</v>
      </c>
      <c r="K82" s="12" t="s">
        <v>85</v>
      </c>
      <c r="L82" s="12" t="s">
        <v>81</v>
      </c>
      <c r="M82" s="12">
        <v>126416309</v>
      </c>
      <c r="N82" s="12">
        <v>133942825</v>
      </c>
      <c r="O82" s="17">
        <v>61587655</v>
      </c>
      <c r="P82" s="17">
        <v>78926329</v>
      </c>
      <c r="Q82" s="17">
        <v>55016496</v>
      </c>
      <c r="R82" s="19">
        <v>-7137066</v>
      </c>
      <c r="S82" s="19">
        <v>1766451</v>
      </c>
      <c r="T82" s="17">
        <f t="shared" si="3"/>
        <v>2.0526241663203444</v>
      </c>
      <c r="U82" s="17">
        <f t="shared" si="0"/>
        <v>0.58925387754065961</v>
      </c>
      <c r="V82" s="17">
        <f t="shared" si="5"/>
        <v>-4.0403419058892664</v>
      </c>
      <c r="W82" s="17">
        <f t="shared" si="1"/>
        <v>-0.12972592801984337</v>
      </c>
      <c r="X82" s="19">
        <f t="shared" si="2"/>
        <v>-5.3284421916590156E-2</v>
      </c>
    </row>
    <row r="83" spans="1:24" x14ac:dyDescent="0.2">
      <c r="A83" s="22">
        <v>1437</v>
      </c>
      <c r="B83" s="12" t="s">
        <v>72</v>
      </c>
      <c r="C83" s="12" t="s">
        <v>73</v>
      </c>
      <c r="D83" s="12">
        <v>830051740</v>
      </c>
      <c r="E83" s="12" t="s">
        <v>74</v>
      </c>
      <c r="F83" s="12" t="s">
        <v>206</v>
      </c>
      <c r="G83" s="12" t="s">
        <v>102</v>
      </c>
      <c r="H83" s="12" t="s">
        <v>87</v>
      </c>
      <c r="I83" s="12" t="s">
        <v>207</v>
      </c>
      <c r="J83" s="12" t="s">
        <v>97</v>
      </c>
      <c r="K83" s="12" t="s">
        <v>208</v>
      </c>
      <c r="L83" s="12" t="s">
        <v>81</v>
      </c>
      <c r="M83" s="12">
        <v>95807787</v>
      </c>
      <c r="N83" s="12">
        <v>136311383</v>
      </c>
      <c r="O83" s="17">
        <v>41498327</v>
      </c>
      <c r="P83" s="17">
        <v>54720415</v>
      </c>
      <c r="Q83" s="17">
        <v>81590968</v>
      </c>
      <c r="R83" s="19">
        <v>4794155</v>
      </c>
      <c r="S83" s="19"/>
      <c r="T83" s="17">
        <f t="shared" si="3"/>
        <v>2.3087144452835413</v>
      </c>
      <c r="U83" s="17">
        <f t="shared" si="0"/>
        <v>0.40143687046297521</v>
      </c>
      <c r="V83" s="17"/>
      <c r="W83" s="17">
        <f t="shared" si="1"/>
        <v>5.8758403258556753E-2</v>
      </c>
      <c r="X83" s="19">
        <f t="shared" si="2"/>
        <v>3.5170613741040246E-2</v>
      </c>
    </row>
    <row r="84" spans="1:24" x14ac:dyDescent="0.2">
      <c r="A84" s="22">
        <v>1459</v>
      </c>
      <c r="B84" s="12" t="s">
        <v>72</v>
      </c>
      <c r="C84" s="12" t="s">
        <v>73</v>
      </c>
      <c r="D84" s="12">
        <v>830055758</v>
      </c>
      <c r="E84" s="12" t="s">
        <v>74</v>
      </c>
      <c r="F84" s="12" t="s">
        <v>209</v>
      </c>
      <c r="G84" s="12" t="s">
        <v>102</v>
      </c>
      <c r="H84" s="12" t="s">
        <v>103</v>
      </c>
      <c r="I84" s="12" t="s">
        <v>210</v>
      </c>
      <c r="J84" s="12" t="s">
        <v>85</v>
      </c>
      <c r="K84" s="12" t="s">
        <v>85</v>
      </c>
      <c r="L84" s="12" t="s">
        <v>81</v>
      </c>
      <c r="M84" s="12">
        <v>26452993</v>
      </c>
      <c r="N84" s="12">
        <v>29582156</v>
      </c>
      <c r="O84" s="17">
        <v>6940100</v>
      </c>
      <c r="P84" s="17">
        <v>13331682</v>
      </c>
      <c r="Q84" s="17">
        <v>16250474</v>
      </c>
      <c r="R84" s="19">
        <v>3583937</v>
      </c>
      <c r="S84" s="19">
        <v>1224029</v>
      </c>
      <c r="T84" s="17">
        <f t="shared" si="3"/>
        <v>3.8116155386809987</v>
      </c>
      <c r="U84" s="17">
        <f t="shared" si="0"/>
        <v>0.45066634088468738</v>
      </c>
      <c r="V84" s="17">
        <f t="shared" si="5"/>
        <v>2.9279837324115685</v>
      </c>
      <c r="W84" s="17">
        <f t="shared" si="1"/>
        <v>0.22054353614546873</v>
      </c>
      <c r="X84" s="19">
        <f t="shared" si="2"/>
        <v>0.12115198770502056</v>
      </c>
    </row>
    <row r="85" spans="1:24" x14ac:dyDescent="0.2">
      <c r="A85" s="22">
        <v>1477</v>
      </c>
      <c r="B85" s="12" t="s">
        <v>72</v>
      </c>
      <c r="C85" s="12" t="s">
        <v>73</v>
      </c>
      <c r="D85" s="12">
        <v>830058801</v>
      </c>
      <c r="E85" s="12" t="s">
        <v>74</v>
      </c>
      <c r="F85" s="12" t="s">
        <v>211</v>
      </c>
      <c r="G85" s="12" t="s">
        <v>76</v>
      </c>
      <c r="H85" s="12" t="s">
        <v>103</v>
      </c>
      <c r="I85" s="12" t="s">
        <v>212</v>
      </c>
      <c r="J85" s="12" t="s">
        <v>97</v>
      </c>
      <c r="K85" s="12" t="s">
        <v>191</v>
      </c>
      <c r="L85" s="12" t="s">
        <v>81</v>
      </c>
      <c r="M85" s="12">
        <v>32238842</v>
      </c>
      <c r="N85" s="12">
        <v>34489524</v>
      </c>
      <c r="O85" s="17">
        <v>14628578</v>
      </c>
      <c r="P85" s="17">
        <v>14914313</v>
      </c>
      <c r="Q85" s="17">
        <v>19575211</v>
      </c>
      <c r="R85" s="19">
        <v>1423944</v>
      </c>
      <c r="S85" s="19"/>
      <c r="T85" s="17">
        <f t="shared" si="3"/>
        <v>2.2038260998437442</v>
      </c>
      <c r="U85" s="17">
        <f t="shared" si="0"/>
        <v>0.43243023591743396</v>
      </c>
      <c r="V85" s="17"/>
      <c r="W85" s="17">
        <f t="shared" si="1"/>
        <v>7.2742204413530964E-2</v>
      </c>
      <c r="X85" s="19">
        <f t="shared" si="2"/>
        <v>4.1286275797833567E-2</v>
      </c>
    </row>
    <row r="86" spans="1:24" x14ac:dyDescent="0.2">
      <c r="A86" s="22">
        <v>1529</v>
      </c>
      <c r="B86" s="12" t="s">
        <v>72</v>
      </c>
      <c r="C86" s="12" t="s">
        <v>73</v>
      </c>
      <c r="D86" s="12">
        <v>830072817</v>
      </c>
      <c r="E86" s="12" t="s">
        <v>74</v>
      </c>
      <c r="F86" s="12" t="s">
        <v>213</v>
      </c>
      <c r="G86" s="12" t="s">
        <v>102</v>
      </c>
      <c r="H86" s="12" t="s">
        <v>87</v>
      </c>
      <c r="I86" s="12" t="s">
        <v>214</v>
      </c>
      <c r="J86" s="12" t="s">
        <v>85</v>
      </c>
      <c r="K86" s="12" t="s">
        <v>85</v>
      </c>
      <c r="L86" s="12" t="s">
        <v>81</v>
      </c>
      <c r="M86" s="12">
        <v>42842527</v>
      </c>
      <c r="N86" s="12">
        <v>45696376</v>
      </c>
      <c r="O86" s="17">
        <v>18955735</v>
      </c>
      <c r="P86" s="17">
        <v>18955735</v>
      </c>
      <c r="Q86" s="17">
        <v>26740641</v>
      </c>
      <c r="R86" s="19">
        <v>1623873</v>
      </c>
      <c r="S86" s="19">
        <v>2715313</v>
      </c>
      <c r="T86" s="17">
        <f t="shared" si="3"/>
        <v>2.2601353627279552</v>
      </c>
      <c r="U86" s="17">
        <f t="shared" si="0"/>
        <v>0.41481921892449414</v>
      </c>
      <c r="V86" s="17">
        <f t="shared" si="5"/>
        <v>0.59804265659244438</v>
      </c>
      <c r="W86" s="17">
        <f t="shared" si="1"/>
        <v>6.0726779137418585E-2</v>
      </c>
      <c r="X86" s="19">
        <f t="shared" si="2"/>
        <v>3.5536144047834339E-2</v>
      </c>
    </row>
    <row r="87" spans="1:24" x14ac:dyDescent="0.2">
      <c r="A87" s="22">
        <v>1543</v>
      </c>
      <c r="B87" s="12" t="s">
        <v>72</v>
      </c>
      <c r="C87" s="12" t="s">
        <v>73</v>
      </c>
      <c r="D87" s="12">
        <v>830074642</v>
      </c>
      <c r="E87" s="12" t="s">
        <v>74</v>
      </c>
      <c r="F87" s="12" t="s">
        <v>215</v>
      </c>
      <c r="G87" s="12" t="s">
        <v>102</v>
      </c>
      <c r="H87" s="12" t="s">
        <v>103</v>
      </c>
      <c r="I87" s="12" t="s">
        <v>216</v>
      </c>
      <c r="J87" s="12" t="s">
        <v>85</v>
      </c>
      <c r="K87" s="12" t="s">
        <v>85</v>
      </c>
      <c r="L87" s="12" t="s">
        <v>81</v>
      </c>
      <c r="M87" s="12">
        <v>29346572</v>
      </c>
      <c r="N87" s="12">
        <v>46625600</v>
      </c>
      <c r="O87" s="17">
        <v>18950064</v>
      </c>
      <c r="P87" s="17">
        <v>32156356</v>
      </c>
      <c r="Q87" s="17">
        <v>14469244</v>
      </c>
      <c r="R87" s="19">
        <v>2437440</v>
      </c>
      <c r="S87" s="19"/>
      <c r="T87" s="17">
        <f t="shared" si="3"/>
        <v>1.5486265376201367</v>
      </c>
      <c r="U87" s="17">
        <f t="shared" si="0"/>
        <v>0.68967168250917954</v>
      </c>
      <c r="V87" s="17"/>
      <c r="W87" s="17">
        <f t="shared" si="1"/>
        <v>0.16845662427145469</v>
      </c>
      <c r="X87" s="19">
        <f t="shared" si="2"/>
        <v>5.2276860780343846E-2</v>
      </c>
    </row>
    <row r="88" spans="1:24" x14ac:dyDescent="0.2">
      <c r="A88" s="22">
        <v>1551</v>
      </c>
      <c r="B88" s="12" t="s">
        <v>72</v>
      </c>
      <c r="C88" s="12" t="s">
        <v>73</v>
      </c>
      <c r="D88" s="12">
        <v>830076125</v>
      </c>
      <c r="E88" s="12" t="s">
        <v>74</v>
      </c>
      <c r="F88" s="12" t="s">
        <v>217</v>
      </c>
      <c r="G88" s="12" t="s">
        <v>102</v>
      </c>
      <c r="H88" s="12" t="s">
        <v>103</v>
      </c>
      <c r="I88" s="12" t="s">
        <v>218</v>
      </c>
      <c r="J88" s="12" t="s">
        <v>85</v>
      </c>
      <c r="K88" s="12" t="s">
        <v>85</v>
      </c>
      <c r="L88" s="12" t="s">
        <v>81</v>
      </c>
      <c r="M88" s="12">
        <v>145069981</v>
      </c>
      <c r="N88" s="12">
        <v>164064058</v>
      </c>
      <c r="O88" s="17">
        <v>48824640</v>
      </c>
      <c r="P88" s="17">
        <v>48824640</v>
      </c>
      <c r="Q88" s="17">
        <v>115239418</v>
      </c>
      <c r="R88" s="19">
        <v>49169628</v>
      </c>
      <c r="S88" s="19"/>
      <c r="T88" s="17">
        <f t="shared" si="3"/>
        <v>2.9712452769749045</v>
      </c>
      <c r="U88" s="17">
        <f t="shared" si="0"/>
        <v>0.29759497963898957</v>
      </c>
      <c r="V88" s="17"/>
      <c r="W88" s="17">
        <f t="shared" si="1"/>
        <v>0.42667369250337589</v>
      </c>
      <c r="X88" s="19">
        <f t="shared" si="2"/>
        <v>0.29969774367034124</v>
      </c>
    </row>
    <row r="89" spans="1:24" x14ac:dyDescent="0.2">
      <c r="A89" s="22">
        <v>1555</v>
      </c>
      <c r="B89" s="12" t="s">
        <v>72</v>
      </c>
      <c r="C89" s="12" t="s">
        <v>73</v>
      </c>
      <c r="D89" s="12">
        <v>830077389</v>
      </c>
      <c r="E89" s="12" t="s">
        <v>74</v>
      </c>
      <c r="F89" s="12" t="s">
        <v>219</v>
      </c>
      <c r="G89" s="12" t="s">
        <v>76</v>
      </c>
      <c r="H89" s="12" t="s">
        <v>87</v>
      </c>
      <c r="I89" s="12" t="s">
        <v>220</v>
      </c>
      <c r="J89" s="12" t="s">
        <v>85</v>
      </c>
      <c r="K89" s="12" t="s">
        <v>85</v>
      </c>
      <c r="L89" s="12" t="s">
        <v>81</v>
      </c>
      <c r="M89" s="12">
        <v>147265328</v>
      </c>
      <c r="N89" s="12">
        <v>176654899</v>
      </c>
      <c r="O89" s="17">
        <v>80494459</v>
      </c>
      <c r="P89" s="17">
        <v>118407237</v>
      </c>
      <c r="Q89" s="17">
        <v>58247662</v>
      </c>
      <c r="R89" s="19">
        <v>10001371</v>
      </c>
      <c r="S89" s="19"/>
      <c r="T89" s="17">
        <f t="shared" si="3"/>
        <v>1.8295088858228117</v>
      </c>
      <c r="U89" s="17">
        <f t="shared" si="0"/>
        <v>0.67027428998728189</v>
      </c>
      <c r="V89" s="17"/>
      <c r="W89" s="17">
        <f t="shared" si="1"/>
        <v>0.17170424797479425</v>
      </c>
      <c r="X89" s="19">
        <f t="shared" si="2"/>
        <v>5.6615305075688842E-2</v>
      </c>
    </row>
    <row r="90" spans="1:24" x14ac:dyDescent="0.2">
      <c r="A90" s="22">
        <v>1561</v>
      </c>
      <c r="B90" s="12" t="s">
        <v>72</v>
      </c>
      <c r="C90" s="12" t="s">
        <v>73</v>
      </c>
      <c r="D90" s="12">
        <v>830078644</v>
      </c>
      <c r="E90" s="12" t="s">
        <v>74</v>
      </c>
      <c r="F90" s="12" t="s">
        <v>221</v>
      </c>
      <c r="G90" s="12" t="s">
        <v>76</v>
      </c>
      <c r="H90" s="12" t="s">
        <v>77</v>
      </c>
      <c r="I90" s="12" t="s">
        <v>222</v>
      </c>
      <c r="J90" s="12" t="s">
        <v>97</v>
      </c>
      <c r="K90" s="12" t="s">
        <v>208</v>
      </c>
      <c r="L90" s="12" t="s">
        <v>81</v>
      </c>
      <c r="M90" s="12">
        <v>108435141</v>
      </c>
      <c r="N90" s="12">
        <v>150112529</v>
      </c>
      <c r="O90" s="17">
        <v>125715137</v>
      </c>
      <c r="P90" s="17">
        <v>125715137</v>
      </c>
      <c r="Q90" s="17">
        <v>24397392</v>
      </c>
      <c r="R90" s="19">
        <v>-9138795</v>
      </c>
      <c r="S90" s="19"/>
      <c r="T90" s="17">
        <f t="shared" si="3"/>
        <v>0.86254641714306846</v>
      </c>
      <c r="U90" s="17">
        <f t="shared" si="0"/>
        <v>0.83747264693675239</v>
      </c>
      <c r="V90" s="17"/>
      <c r="W90" s="17">
        <f t="shared" si="1"/>
        <v>-0.37458081585113689</v>
      </c>
      <c r="X90" s="19">
        <f t="shared" si="2"/>
        <v>-6.087962850855707E-2</v>
      </c>
    </row>
    <row r="91" spans="1:24" x14ac:dyDescent="0.2">
      <c r="A91" s="22">
        <v>1635</v>
      </c>
      <c r="B91" s="12" t="s">
        <v>72</v>
      </c>
      <c r="C91" s="12" t="s">
        <v>73</v>
      </c>
      <c r="D91" s="12">
        <v>830095169</v>
      </c>
      <c r="E91" s="12" t="s">
        <v>74</v>
      </c>
      <c r="F91" s="12" t="s">
        <v>223</v>
      </c>
      <c r="G91" s="12" t="s">
        <v>83</v>
      </c>
      <c r="H91" s="12" t="s">
        <v>103</v>
      </c>
      <c r="I91" s="12" t="s">
        <v>224</v>
      </c>
      <c r="J91" s="12" t="s">
        <v>97</v>
      </c>
      <c r="K91" s="12" t="s">
        <v>191</v>
      </c>
      <c r="L91" s="12" t="s">
        <v>81</v>
      </c>
      <c r="M91" s="12">
        <v>101896749</v>
      </c>
      <c r="N91" s="12">
        <v>120994419</v>
      </c>
      <c r="O91" s="17">
        <v>86121540</v>
      </c>
      <c r="P91" s="17">
        <v>87269530</v>
      </c>
      <c r="Q91" s="17">
        <v>33724889</v>
      </c>
      <c r="R91" s="19">
        <v>1376532</v>
      </c>
      <c r="S91" s="19">
        <v>1011986</v>
      </c>
      <c r="T91" s="17">
        <f t="shared" si="3"/>
        <v>1.183173791365087</v>
      </c>
      <c r="U91" s="17">
        <f t="shared" si="0"/>
        <v>0.72126905291391996</v>
      </c>
      <c r="V91" s="17">
        <f t="shared" si="5"/>
        <v>1.3602283035536065</v>
      </c>
      <c r="W91" s="17">
        <f t="shared" si="1"/>
        <v>4.081650202021421E-2</v>
      </c>
      <c r="X91" s="19">
        <f t="shared" si="2"/>
        <v>1.1376822264835208E-2</v>
      </c>
    </row>
    <row r="92" spans="1:24" x14ac:dyDescent="0.2">
      <c r="A92" s="22">
        <v>1651</v>
      </c>
      <c r="B92" s="12" t="s">
        <v>72</v>
      </c>
      <c r="C92" s="12" t="s">
        <v>73</v>
      </c>
      <c r="D92" s="12">
        <v>830096788</v>
      </c>
      <c r="E92" s="12" t="s">
        <v>74</v>
      </c>
      <c r="F92" s="12" t="s">
        <v>225</v>
      </c>
      <c r="G92" s="12" t="s">
        <v>83</v>
      </c>
      <c r="H92" s="12" t="s">
        <v>87</v>
      </c>
      <c r="I92" s="12" t="s">
        <v>226</v>
      </c>
      <c r="J92" s="12" t="s">
        <v>97</v>
      </c>
      <c r="K92" s="12" t="s">
        <v>191</v>
      </c>
      <c r="L92" s="12" t="s">
        <v>81</v>
      </c>
      <c r="M92" s="12">
        <v>28934486</v>
      </c>
      <c r="N92" s="12">
        <v>29137811</v>
      </c>
      <c r="O92" s="17">
        <v>2508126</v>
      </c>
      <c r="P92" s="17">
        <v>2508126</v>
      </c>
      <c r="Q92" s="17">
        <v>26629685</v>
      </c>
      <c r="R92" s="19">
        <v>9553717</v>
      </c>
      <c r="S92" s="19">
        <v>336971</v>
      </c>
      <c r="T92" s="17">
        <f t="shared" si="3"/>
        <v>11.536296820813627</v>
      </c>
      <c r="U92" s="17">
        <f t="shared" si="0"/>
        <v>8.6078051642245884E-2</v>
      </c>
      <c r="V92" s="17">
        <f t="shared" si="5"/>
        <v>28.351748370037779</v>
      </c>
      <c r="W92" s="17">
        <f t="shared" si="1"/>
        <v>0.35876192301936732</v>
      </c>
      <c r="X92" s="19">
        <f t="shared" si="2"/>
        <v>0.32788039568243477</v>
      </c>
    </row>
    <row r="93" spans="1:24" x14ac:dyDescent="0.2">
      <c r="A93" s="22">
        <v>1691</v>
      </c>
      <c r="B93" s="12" t="s">
        <v>72</v>
      </c>
      <c r="C93" s="12" t="s">
        <v>73</v>
      </c>
      <c r="D93" s="12">
        <v>830113035</v>
      </c>
      <c r="E93" s="12" t="s">
        <v>74</v>
      </c>
      <c r="F93" s="12" t="s">
        <v>227</v>
      </c>
      <c r="G93" s="12" t="s">
        <v>102</v>
      </c>
      <c r="H93" s="12" t="s">
        <v>103</v>
      </c>
      <c r="I93" s="12" t="s">
        <v>228</v>
      </c>
      <c r="J93" s="12" t="s">
        <v>85</v>
      </c>
      <c r="K93" s="12" t="s">
        <v>85</v>
      </c>
      <c r="L93" s="12" t="s">
        <v>81</v>
      </c>
      <c r="M93" s="12">
        <v>523948481</v>
      </c>
      <c r="N93" s="12">
        <v>544492924</v>
      </c>
      <c r="O93" s="17">
        <v>408719184</v>
      </c>
      <c r="P93" s="17">
        <v>413056163</v>
      </c>
      <c r="Q93" s="17">
        <v>131436761</v>
      </c>
      <c r="R93" s="19">
        <v>117350770</v>
      </c>
      <c r="S93" s="19">
        <v>43128216</v>
      </c>
      <c r="T93" s="17">
        <f t="shared" si="3"/>
        <v>1.2819277917720642</v>
      </c>
      <c r="U93" s="17">
        <f t="shared" si="0"/>
        <v>0.75860703563523257</v>
      </c>
      <c r="V93" s="17">
        <f t="shared" si="5"/>
        <v>2.7209743616568791</v>
      </c>
      <c r="W93" s="17">
        <f t="shared" si="1"/>
        <v>0.89283065945302775</v>
      </c>
      <c r="X93" s="19">
        <f t="shared" si="2"/>
        <v>0.21552303956111651</v>
      </c>
    </row>
    <row r="94" spans="1:24" x14ac:dyDescent="0.2">
      <c r="A94" s="22">
        <v>1731</v>
      </c>
      <c r="B94" s="12" t="s">
        <v>72</v>
      </c>
      <c r="C94" s="12" t="s">
        <v>73</v>
      </c>
      <c r="D94" s="12">
        <v>830123806</v>
      </c>
      <c r="E94" s="12" t="s">
        <v>74</v>
      </c>
      <c r="F94" s="12" t="s">
        <v>229</v>
      </c>
      <c r="G94" s="12" t="s">
        <v>102</v>
      </c>
      <c r="H94" s="12" t="s">
        <v>87</v>
      </c>
      <c r="I94" s="12" t="s">
        <v>230</v>
      </c>
      <c r="J94" s="12" t="s">
        <v>85</v>
      </c>
      <c r="K94" s="12" t="s">
        <v>85</v>
      </c>
      <c r="L94" s="12" t="s">
        <v>81</v>
      </c>
      <c r="M94" s="12">
        <v>67008505</v>
      </c>
      <c r="N94" s="12">
        <v>81040158</v>
      </c>
      <c r="O94" s="17">
        <v>65628844</v>
      </c>
      <c r="P94" s="17">
        <v>76739851</v>
      </c>
      <c r="Q94" s="17">
        <v>4300307</v>
      </c>
      <c r="R94" s="19">
        <v>-3819131</v>
      </c>
      <c r="S94" s="19"/>
      <c r="T94" s="17">
        <f t="shared" si="3"/>
        <v>1.0210221743354186</v>
      </c>
      <c r="U94" s="17">
        <f t="shared" si="0"/>
        <v>0.9469360980268573</v>
      </c>
      <c r="V94" s="17"/>
      <c r="W94" s="17">
        <f t="shared" si="1"/>
        <v>-0.88810659331996533</v>
      </c>
      <c r="X94" s="19">
        <f t="shared" si="2"/>
        <v>-4.7126401209632393E-2</v>
      </c>
    </row>
    <row r="95" spans="1:24" x14ac:dyDescent="0.2">
      <c r="A95" s="22">
        <v>1863</v>
      </c>
      <c r="B95" s="12" t="s">
        <v>72</v>
      </c>
      <c r="C95" s="12" t="s">
        <v>73</v>
      </c>
      <c r="D95" s="12">
        <v>860000315</v>
      </c>
      <c r="E95" s="12" t="s">
        <v>74</v>
      </c>
      <c r="F95" s="12" t="s">
        <v>231</v>
      </c>
      <c r="G95" s="12" t="s">
        <v>76</v>
      </c>
      <c r="H95" s="12" t="s">
        <v>103</v>
      </c>
      <c r="I95" s="12" t="s">
        <v>232</v>
      </c>
      <c r="J95" s="12" t="s">
        <v>97</v>
      </c>
      <c r="K95" s="12" t="s">
        <v>233</v>
      </c>
      <c r="L95" s="12" t="s">
        <v>81</v>
      </c>
      <c r="M95" s="12">
        <v>6305473</v>
      </c>
      <c r="N95" s="12">
        <v>7767344</v>
      </c>
      <c r="O95" s="17">
        <v>1884446</v>
      </c>
      <c r="P95" s="17">
        <v>17494981</v>
      </c>
      <c r="Q95" s="17">
        <v>-9727637</v>
      </c>
      <c r="R95" s="19">
        <v>-1243664</v>
      </c>
      <c r="S95" s="19">
        <v>148903</v>
      </c>
      <c r="T95" s="17">
        <f t="shared" si="3"/>
        <v>3.3460619195243591</v>
      </c>
      <c r="U95" s="17">
        <f t="shared" si="0"/>
        <v>2.2523762305364614</v>
      </c>
      <c r="V95" s="17">
        <f t="shared" si="5"/>
        <v>-8.3521755773893069</v>
      </c>
      <c r="W95" s="17">
        <f t="shared" si="1"/>
        <v>0.12784852066334301</v>
      </c>
      <c r="X95" s="19">
        <f t="shared" si="2"/>
        <v>-0.16011444838802041</v>
      </c>
    </row>
    <row r="96" spans="1:24" x14ac:dyDescent="0.2">
      <c r="A96" s="22">
        <v>1869</v>
      </c>
      <c r="B96" s="12" t="s">
        <v>72</v>
      </c>
      <c r="C96" s="12" t="s">
        <v>73</v>
      </c>
      <c r="D96" s="12">
        <v>860000580</v>
      </c>
      <c r="E96" s="12" t="s">
        <v>74</v>
      </c>
      <c r="F96" s="12" t="s">
        <v>234</v>
      </c>
      <c r="G96" s="12" t="s">
        <v>102</v>
      </c>
      <c r="H96" s="12" t="s">
        <v>103</v>
      </c>
      <c r="I96" s="12" t="s">
        <v>235</v>
      </c>
      <c r="J96" s="12" t="s">
        <v>85</v>
      </c>
      <c r="K96" s="12" t="s">
        <v>85</v>
      </c>
      <c r="L96" s="12" t="s">
        <v>81</v>
      </c>
      <c r="M96" s="12">
        <v>241504505</v>
      </c>
      <c r="N96" s="12">
        <v>268793551</v>
      </c>
      <c r="O96" s="17">
        <v>61405781</v>
      </c>
      <c r="P96" s="17">
        <v>70493581</v>
      </c>
      <c r="Q96" s="17">
        <v>198299970</v>
      </c>
      <c r="R96" s="19">
        <v>21400614</v>
      </c>
      <c r="S96" s="19">
        <v>5424780</v>
      </c>
      <c r="T96" s="17">
        <f t="shared" si="3"/>
        <v>3.9329278297103656</v>
      </c>
      <c r="U96" s="17">
        <f t="shared" ref="U96:U159" si="6">P96/N96</f>
        <v>0.26225919758022764</v>
      </c>
      <c r="V96" s="17">
        <f t="shared" si="5"/>
        <v>3.9449736210500701</v>
      </c>
      <c r="W96" s="17">
        <f t="shared" ref="W96:W159" si="7">R96/Q96</f>
        <v>0.10792040967025865</v>
      </c>
      <c r="X96" s="19">
        <f t="shared" ref="X96:X159" si="8">R96/N96</f>
        <v>7.9617289627607168E-2</v>
      </c>
    </row>
    <row r="97" spans="1:24" x14ac:dyDescent="0.2">
      <c r="A97" s="22">
        <v>1875</v>
      </c>
      <c r="B97" s="12" t="s">
        <v>72</v>
      </c>
      <c r="C97" s="12" t="s">
        <v>73</v>
      </c>
      <c r="D97" s="12">
        <v>860000753</v>
      </c>
      <c r="E97" s="12" t="s">
        <v>74</v>
      </c>
      <c r="F97" s="12" t="s">
        <v>236</v>
      </c>
      <c r="G97" s="12" t="s">
        <v>102</v>
      </c>
      <c r="H97" s="12" t="s">
        <v>103</v>
      </c>
      <c r="I97" s="12" t="s">
        <v>237</v>
      </c>
      <c r="J97" s="12" t="s">
        <v>85</v>
      </c>
      <c r="K97" s="12" t="s">
        <v>85</v>
      </c>
      <c r="L97" s="12" t="s">
        <v>81</v>
      </c>
      <c r="M97" s="12">
        <v>748307380</v>
      </c>
      <c r="N97" s="12">
        <v>878787988</v>
      </c>
      <c r="O97" s="17">
        <v>739299809</v>
      </c>
      <c r="P97" s="17">
        <v>752967574</v>
      </c>
      <c r="Q97" s="17">
        <v>125820414</v>
      </c>
      <c r="R97" s="19">
        <v>2509901</v>
      </c>
      <c r="S97" s="19"/>
      <c r="T97" s="17">
        <f t="shared" ref="T97:T160" si="9">M97/O97</f>
        <v>1.0121839217193684</v>
      </c>
      <c r="U97" s="17">
        <f t="shared" si="6"/>
        <v>0.85682506393111968</v>
      </c>
      <c r="V97" s="17"/>
      <c r="W97" s="17">
        <f t="shared" si="7"/>
        <v>1.9948281206577496E-2</v>
      </c>
      <c r="X97" s="19">
        <f t="shared" si="8"/>
        <v>2.8560938864357803E-3</v>
      </c>
    </row>
    <row r="98" spans="1:24" x14ac:dyDescent="0.2">
      <c r="A98" s="22">
        <v>1879</v>
      </c>
      <c r="B98" s="12" t="s">
        <v>72</v>
      </c>
      <c r="C98" s="12" t="s">
        <v>73</v>
      </c>
      <c r="D98" s="12">
        <v>860000896</v>
      </c>
      <c r="E98" s="12" t="s">
        <v>74</v>
      </c>
      <c r="F98" s="12" t="s">
        <v>238</v>
      </c>
      <c r="G98" s="12" t="s">
        <v>83</v>
      </c>
      <c r="H98" s="12" t="s">
        <v>87</v>
      </c>
      <c r="I98" s="12" t="s">
        <v>239</v>
      </c>
      <c r="J98" s="12" t="s">
        <v>97</v>
      </c>
      <c r="K98" s="12" t="s">
        <v>191</v>
      </c>
      <c r="L98" s="12" t="s">
        <v>81</v>
      </c>
      <c r="M98" s="12">
        <v>153150215</v>
      </c>
      <c r="N98" s="12">
        <v>321358147</v>
      </c>
      <c r="O98" s="17">
        <v>124012328</v>
      </c>
      <c r="P98" s="17">
        <v>141964642</v>
      </c>
      <c r="Q98" s="17">
        <v>179393505</v>
      </c>
      <c r="R98" s="19">
        <v>115436069</v>
      </c>
      <c r="S98" s="19"/>
      <c r="T98" s="17">
        <f t="shared" si="9"/>
        <v>1.2349596001455598</v>
      </c>
      <c r="U98" s="17">
        <f t="shared" si="6"/>
        <v>0.44176456494193067</v>
      </c>
      <c r="V98" s="17"/>
      <c r="W98" s="17">
        <f t="shared" si="7"/>
        <v>0.64347964548660774</v>
      </c>
      <c r="X98" s="19">
        <f t="shared" si="8"/>
        <v>0.3592131398492287</v>
      </c>
    </row>
    <row r="99" spans="1:24" x14ac:dyDescent="0.2">
      <c r="A99" s="22">
        <v>1895</v>
      </c>
      <c r="B99" s="12" t="s">
        <v>72</v>
      </c>
      <c r="C99" s="12" t="s">
        <v>73</v>
      </c>
      <c r="D99" s="12">
        <v>860001711</v>
      </c>
      <c r="E99" s="12" t="s">
        <v>74</v>
      </c>
      <c r="F99" s="12" t="s">
        <v>240</v>
      </c>
      <c r="G99" s="12" t="s">
        <v>76</v>
      </c>
      <c r="H99" s="12" t="s">
        <v>87</v>
      </c>
      <c r="I99" s="12" t="s">
        <v>241</v>
      </c>
      <c r="J99" s="12" t="s">
        <v>97</v>
      </c>
      <c r="K99" s="12" t="s">
        <v>191</v>
      </c>
      <c r="L99" s="12" t="s">
        <v>81</v>
      </c>
      <c r="M99" s="12">
        <v>23199128</v>
      </c>
      <c r="N99" s="12">
        <v>24374408</v>
      </c>
      <c r="O99" s="17">
        <v>5748408</v>
      </c>
      <c r="P99" s="17">
        <v>8201772</v>
      </c>
      <c r="Q99" s="17">
        <v>16172636</v>
      </c>
      <c r="R99" s="19">
        <v>4292832</v>
      </c>
      <c r="S99" s="19">
        <v>1580454</v>
      </c>
      <c r="T99" s="17">
        <f t="shared" si="9"/>
        <v>4.0357483324078594</v>
      </c>
      <c r="U99" s="17">
        <f t="shared" si="6"/>
        <v>0.33649112626653332</v>
      </c>
      <c r="V99" s="17">
        <f t="shared" si="5"/>
        <v>2.7162018002422088</v>
      </c>
      <c r="W99" s="17">
        <f t="shared" si="7"/>
        <v>0.26543799044262173</v>
      </c>
      <c r="X99" s="19">
        <f t="shared" si="8"/>
        <v>0.17612046208465862</v>
      </c>
    </row>
    <row r="100" spans="1:24" x14ac:dyDescent="0.2">
      <c r="A100" s="22">
        <v>1913</v>
      </c>
      <c r="B100" s="12" t="s">
        <v>72</v>
      </c>
      <c r="C100" s="12" t="s">
        <v>73</v>
      </c>
      <c r="D100" s="12">
        <v>860001999</v>
      </c>
      <c r="E100" s="12" t="s">
        <v>74</v>
      </c>
      <c r="F100" s="12" t="s">
        <v>242</v>
      </c>
      <c r="G100" s="12" t="s">
        <v>83</v>
      </c>
      <c r="H100" s="12" t="s">
        <v>87</v>
      </c>
      <c r="I100" s="12" t="s">
        <v>243</v>
      </c>
      <c r="J100" s="12" t="s">
        <v>97</v>
      </c>
      <c r="K100" s="12" t="s">
        <v>191</v>
      </c>
      <c r="L100" s="12" t="s">
        <v>81</v>
      </c>
      <c r="M100" s="12">
        <v>217956902</v>
      </c>
      <c r="N100" s="12">
        <v>268739115</v>
      </c>
      <c r="O100" s="17">
        <v>63703307</v>
      </c>
      <c r="P100" s="17">
        <v>87234473</v>
      </c>
      <c r="Q100" s="17">
        <v>181504642</v>
      </c>
      <c r="R100" s="19">
        <v>59475049</v>
      </c>
      <c r="S100" s="19">
        <v>695171</v>
      </c>
      <c r="T100" s="17">
        <f t="shared" si="9"/>
        <v>3.4214377912908036</v>
      </c>
      <c r="U100" s="17">
        <f t="shared" si="6"/>
        <v>0.32460653522655236</v>
      </c>
      <c r="V100" s="17">
        <f t="shared" si="5"/>
        <v>85.554559957190392</v>
      </c>
      <c r="W100" s="17">
        <f t="shared" si="7"/>
        <v>0.32767783977668186</v>
      </c>
      <c r="X100" s="19">
        <f t="shared" si="8"/>
        <v>0.2213114715362518</v>
      </c>
    </row>
    <row r="101" spans="1:24" x14ac:dyDescent="0.2">
      <c r="A101" s="22">
        <v>1927</v>
      </c>
      <c r="B101" s="12" t="s">
        <v>72</v>
      </c>
      <c r="C101" s="12" t="s">
        <v>73</v>
      </c>
      <c r="D101" s="12">
        <v>860002392</v>
      </c>
      <c r="E101" s="12" t="s">
        <v>74</v>
      </c>
      <c r="F101" s="12" t="s">
        <v>244</v>
      </c>
      <c r="G101" s="12" t="s">
        <v>102</v>
      </c>
      <c r="H101" s="12" t="s">
        <v>87</v>
      </c>
      <c r="I101" s="12" t="s">
        <v>245</v>
      </c>
      <c r="J101" s="12" t="s">
        <v>85</v>
      </c>
      <c r="K101" s="12" t="s">
        <v>85</v>
      </c>
      <c r="L101" s="12" t="s">
        <v>81</v>
      </c>
      <c r="M101" s="12">
        <v>715156070</v>
      </c>
      <c r="N101" s="12">
        <v>783673816</v>
      </c>
      <c r="O101" s="17">
        <v>423136717</v>
      </c>
      <c r="P101" s="17">
        <v>443167393</v>
      </c>
      <c r="Q101" s="17">
        <v>340506423</v>
      </c>
      <c r="R101" s="19">
        <v>47842100</v>
      </c>
      <c r="S101" s="19">
        <v>3217537</v>
      </c>
      <c r="T101" s="17">
        <f t="shared" si="9"/>
        <v>1.6901300248070885</v>
      </c>
      <c r="U101" s="17">
        <f t="shared" si="6"/>
        <v>0.56549980866018879</v>
      </c>
      <c r="V101" s="17">
        <f t="shared" si="5"/>
        <v>14.86916855967779</v>
      </c>
      <c r="W101" s="17">
        <f t="shared" si="7"/>
        <v>0.14050278282122156</v>
      </c>
      <c r="X101" s="19">
        <f t="shared" si="8"/>
        <v>6.1048486019596705E-2</v>
      </c>
    </row>
    <row r="102" spans="1:24" x14ac:dyDescent="0.2">
      <c r="A102" s="22">
        <v>1931</v>
      </c>
      <c r="B102" s="12" t="s">
        <v>72</v>
      </c>
      <c r="C102" s="12" t="s">
        <v>73</v>
      </c>
      <c r="D102" s="12">
        <v>860002428</v>
      </c>
      <c r="E102" s="12" t="s">
        <v>74</v>
      </c>
      <c r="F102" s="12" t="s">
        <v>246</v>
      </c>
      <c r="G102" s="12" t="s">
        <v>102</v>
      </c>
      <c r="H102" s="12" t="s">
        <v>103</v>
      </c>
      <c r="I102" s="12" t="s">
        <v>247</v>
      </c>
      <c r="J102" s="12" t="s">
        <v>85</v>
      </c>
      <c r="K102" s="12" t="s">
        <v>85</v>
      </c>
      <c r="L102" s="12" t="s">
        <v>81</v>
      </c>
      <c r="M102" s="12">
        <v>334500619</v>
      </c>
      <c r="N102" s="12">
        <v>352645266</v>
      </c>
      <c r="O102" s="17">
        <v>193180458</v>
      </c>
      <c r="P102" s="17">
        <v>193180458</v>
      </c>
      <c r="Q102" s="17">
        <v>159464808</v>
      </c>
      <c r="R102" s="19">
        <v>30202515</v>
      </c>
      <c r="S102" s="19">
        <v>694384</v>
      </c>
      <c r="T102" s="17">
        <f t="shared" si="9"/>
        <v>1.7315448077051354</v>
      </c>
      <c r="U102" s="17">
        <f t="shared" si="6"/>
        <v>0.5478039169254012</v>
      </c>
      <c r="V102" s="17">
        <f t="shared" si="5"/>
        <v>43.495407440263598</v>
      </c>
      <c r="W102" s="17">
        <f t="shared" si="7"/>
        <v>0.18939924977051989</v>
      </c>
      <c r="X102" s="19">
        <f t="shared" si="8"/>
        <v>8.564559888349671E-2</v>
      </c>
    </row>
    <row r="103" spans="1:24" x14ac:dyDescent="0.2">
      <c r="A103" s="22">
        <v>1941</v>
      </c>
      <c r="B103" s="12" t="s">
        <v>72</v>
      </c>
      <c r="C103" s="12" t="s">
        <v>73</v>
      </c>
      <c r="D103" s="12">
        <v>860002518</v>
      </c>
      <c r="E103" s="12" t="s">
        <v>74</v>
      </c>
      <c r="F103" s="12" t="s">
        <v>248</v>
      </c>
      <c r="G103" s="12" t="s">
        <v>102</v>
      </c>
      <c r="H103" s="12" t="s">
        <v>77</v>
      </c>
      <c r="I103" s="12" t="s">
        <v>249</v>
      </c>
      <c r="J103" s="12" t="s">
        <v>85</v>
      </c>
      <c r="K103" s="12" t="s">
        <v>85</v>
      </c>
      <c r="L103" s="12" t="s">
        <v>81</v>
      </c>
      <c r="M103" s="12">
        <v>550563102</v>
      </c>
      <c r="N103" s="12">
        <v>1291756608</v>
      </c>
      <c r="O103" s="17">
        <v>598118275</v>
      </c>
      <c r="P103" s="17">
        <v>751489833</v>
      </c>
      <c r="Q103" s="17">
        <v>540266775</v>
      </c>
      <c r="R103" s="19">
        <v>200617159</v>
      </c>
      <c r="S103" s="19"/>
      <c r="T103" s="17">
        <f t="shared" si="9"/>
        <v>0.92049202475881542</v>
      </c>
      <c r="U103" s="17">
        <f t="shared" si="6"/>
        <v>0.58175807140906843</v>
      </c>
      <c r="V103" s="17"/>
      <c r="W103" s="17">
        <f t="shared" si="7"/>
        <v>0.37132981016646821</v>
      </c>
      <c r="X103" s="19">
        <f t="shared" si="8"/>
        <v>0.15530569594732818</v>
      </c>
    </row>
    <row r="104" spans="1:24" x14ac:dyDescent="0.2">
      <c r="A104" s="22">
        <v>1945</v>
      </c>
      <c r="B104" s="12" t="s">
        <v>72</v>
      </c>
      <c r="C104" s="12" t="s">
        <v>73</v>
      </c>
      <c r="D104" s="12">
        <v>860002538</v>
      </c>
      <c r="E104" s="12" t="s">
        <v>74</v>
      </c>
      <c r="F104" s="12" t="s">
        <v>250</v>
      </c>
      <c r="G104" s="12" t="s">
        <v>102</v>
      </c>
      <c r="H104" s="12" t="s">
        <v>103</v>
      </c>
      <c r="I104" s="12" t="s">
        <v>251</v>
      </c>
      <c r="J104" s="12" t="s">
        <v>85</v>
      </c>
      <c r="K104" s="12" t="s">
        <v>85</v>
      </c>
      <c r="L104" s="12" t="s">
        <v>81</v>
      </c>
      <c r="M104" s="12">
        <v>426201038</v>
      </c>
      <c r="N104" s="12">
        <v>539483822</v>
      </c>
      <c r="O104" s="17">
        <v>325433413</v>
      </c>
      <c r="P104" s="17">
        <v>331377108</v>
      </c>
      <c r="Q104" s="17">
        <v>208106714</v>
      </c>
      <c r="R104" s="19">
        <v>104464215</v>
      </c>
      <c r="S104" s="19">
        <v>0</v>
      </c>
      <c r="T104" s="17">
        <f t="shared" si="9"/>
        <v>1.3096412998010134</v>
      </c>
      <c r="U104" s="17">
        <f t="shared" si="6"/>
        <v>0.61424846211607065</v>
      </c>
      <c r="V104" s="17"/>
      <c r="W104" s="17">
        <f t="shared" si="7"/>
        <v>0.50197426595280348</v>
      </c>
      <c r="X104" s="19">
        <f t="shared" si="8"/>
        <v>0.19363734506945049</v>
      </c>
    </row>
    <row r="105" spans="1:24" x14ac:dyDescent="0.2">
      <c r="A105" s="22">
        <v>1953</v>
      </c>
      <c r="B105" s="12" t="s">
        <v>72</v>
      </c>
      <c r="C105" s="12" t="s">
        <v>73</v>
      </c>
      <c r="D105" s="12">
        <v>860002693</v>
      </c>
      <c r="E105" s="12" t="s">
        <v>74</v>
      </c>
      <c r="F105" s="12" t="s">
        <v>252</v>
      </c>
      <c r="G105" s="12" t="s">
        <v>76</v>
      </c>
      <c r="H105" s="12" t="s">
        <v>103</v>
      </c>
      <c r="I105" s="12" t="s">
        <v>253</v>
      </c>
      <c r="J105" s="12" t="s">
        <v>85</v>
      </c>
      <c r="K105" s="12" t="s">
        <v>85</v>
      </c>
      <c r="L105" s="12" t="s">
        <v>81</v>
      </c>
      <c r="M105" s="12">
        <v>245067225</v>
      </c>
      <c r="N105" s="12">
        <v>313716627</v>
      </c>
      <c r="O105" s="17">
        <v>147210906</v>
      </c>
      <c r="P105" s="17">
        <v>149958352</v>
      </c>
      <c r="Q105" s="17">
        <v>163758275</v>
      </c>
      <c r="R105" s="19">
        <v>39422689</v>
      </c>
      <c r="S105" s="19">
        <v>1122732</v>
      </c>
      <c r="T105" s="17">
        <f t="shared" si="9"/>
        <v>1.6647355257768741</v>
      </c>
      <c r="U105" s="17">
        <f t="shared" si="6"/>
        <v>0.47800575134960888</v>
      </c>
      <c r="V105" s="17">
        <f t="shared" si="5"/>
        <v>35.113178389856174</v>
      </c>
      <c r="W105" s="17">
        <f t="shared" si="7"/>
        <v>0.24073708030937674</v>
      </c>
      <c r="X105" s="19">
        <f t="shared" si="8"/>
        <v>0.12566337135838196</v>
      </c>
    </row>
    <row r="106" spans="1:24" x14ac:dyDescent="0.2">
      <c r="A106" s="22">
        <v>1955</v>
      </c>
      <c r="B106" s="12" t="s">
        <v>72</v>
      </c>
      <c r="C106" s="12" t="s">
        <v>73</v>
      </c>
      <c r="D106" s="12">
        <v>860003216</v>
      </c>
      <c r="E106" s="12" t="s">
        <v>74</v>
      </c>
      <c r="F106" s="12" t="s">
        <v>254</v>
      </c>
      <c r="G106" s="12" t="s">
        <v>102</v>
      </c>
      <c r="H106" s="12" t="s">
        <v>103</v>
      </c>
      <c r="I106" s="12" t="s">
        <v>255</v>
      </c>
      <c r="J106" s="12" t="s">
        <v>85</v>
      </c>
      <c r="K106" s="12" t="s">
        <v>85</v>
      </c>
      <c r="L106" s="12" t="s">
        <v>81</v>
      </c>
      <c r="M106" s="12">
        <v>748135190</v>
      </c>
      <c r="N106" s="12">
        <v>1027995795</v>
      </c>
      <c r="O106" s="17">
        <v>512955975</v>
      </c>
      <c r="P106" s="17">
        <v>546598016</v>
      </c>
      <c r="Q106" s="17">
        <v>481397779</v>
      </c>
      <c r="R106" s="19">
        <v>17346551</v>
      </c>
      <c r="S106" s="19"/>
      <c r="T106" s="17">
        <f t="shared" si="9"/>
        <v>1.4584783616176806</v>
      </c>
      <c r="U106" s="17">
        <f t="shared" si="6"/>
        <v>0.53171230724732688</v>
      </c>
      <c r="V106" s="17"/>
      <c r="W106" s="17">
        <f t="shared" si="7"/>
        <v>3.6033716308441884E-2</v>
      </c>
      <c r="X106" s="19">
        <f t="shared" si="8"/>
        <v>1.6874145871384621E-2</v>
      </c>
    </row>
    <row r="107" spans="1:24" x14ac:dyDescent="0.2">
      <c r="A107" s="22">
        <v>1971</v>
      </c>
      <c r="B107" s="12" t="s">
        <v>72</v>
      </c>
      <c r="C107" s="12" t="s">
        <v>73</v>
      </c>
      <c r="D107" s="12">
        <v>860005062</v>
      </c>
      <c r="E107" s="12" t="s">
        <v>74</v>
      </c>
      <c r="F107" s="12" t="s">
        <v>256</v>
      </c>
      <c r="G107" s="12" t="s">
        <v>83</v>
      </c>
      <c r="H107" s="12" t="s">
        <v>103</v>
      </c>
      <c r="I107" s="12" t="s">
        <v>257</v>
      </c>
      <c r="J107" s="12" t="s">
        <v>148</v>
      </c>
      <c r="K107" s="12" t="s">
        <v>149</v>
      </c>
      <c r="L107" s="12" t="s">
        <v>81</v>
      </c>
      <c r="M107" s="12">
        <v>72222029</v>
      </c>
      <c r="N107" s="12">
        <v>387156497</v>
      </c>
      <c r="O107" s="17">
        <v>34974834</v>
      </c>
      <c r="P107" s="17">
        <v>216292335</v>
      </c>
      <c r="Q107" s="17">
        <v>170864162</v>
      </c>
      <c r="R107" s="19">
        <v>-581734</v>
      </c>
      <c r="S107" s="19">
        <v>8892199</v>
      </c>
      <c r="T107" s="17">
        <f t="shared" si="9"/>
        <v>2.0649713162326946</v>
      </c>
      <c r="U107" s="17">
        <f t="shared" si="6"/>
        <v>0.55866900510777173</v>
      </c>
      <c r="V107" s="17">
        <f t="shared" si="5"/>
        <v>-6.5420713144184017E-2</v>
      </c>
      <c r="W107" s="17">
        <f t="shared" si="7"/>
        <v>-3.4046577889165546E-3</v>
      </c>
      <c r="X107" s="19">
        <f t="shared" si="8"/>
        <v>-1.5025810092501172E-3</v>
      </c>
    </row>
    <row r="108" spans="1:24" x14ac:dyDescent="0.2">
      <c r="A108" s="22">
        <v>1975</v>
      </c>
      <c r="B108" s="12" t="s">
        <v>72</v>
      </c>
      <c r="C108" s="12" t="s">
        <v>73</v>
      </c>
      <c r="D108" s="12">
        <v>860005114</v>
      </c>
      <c r="E108" s="12" t="s">
        <v>74</v>
      </c>
      <c r="F108" s="12" t="s">
        <v>258</v>
      </c>
      <c r="G108" s="12" t="s">
        <v>92</v>
      </c>
      <c r="H108" s="12" t="s">
        <v>103</v>
      </c>
      <c r="I108" s="12" t="s">
        <v>259</v>
      </c>
      <c r="J108" s="12" t="s">
        <v>85</v>
      </c>
      <c r="K108" s="12" t="s">
        <v>85</v>
      </c>
      <c r="L108" s="12" t="s">
        <v>81</v>
      </c>
      <c r="M108" s="12">
        <v>252159020</v>
      </c>
      <c r="N108" s="12">
        <v>477192932</v>
      </c>
      <c r="O108" s="17">
        <v>161139649</v>
      </c>
      <c r="P108" s="17">
        <v>181133237</v>
      </c>
      <c r="Q108" s="17">
        <v>296059695</v>
      </c>
      <c r="R108" s="19">
        <v>90902002</v>
      </c>
      <c r="S108" s="19">
        <v>11407168</v>
      </c>
      <c r="T108" s="17">
        <f t="shared" si="9"/>
        <v>1.5648477675410599</v>
      </c>
      <c r="U108" s="17">
        <f t="shared" si="6"/>
        <v>0.37958072061302034</v>
      </c>
      <c r="V108" s="17">
        <f t="shared" si="5"/>
        <v>7.9688492358488974</v>
      </c>
      <c r="W108" s="17">
        <f t="shared" si="7"/>
        <v>0.30703943675953593</v>
      </c>
      <c r="X108" s="19">
        <f t="shared" si="8"/>
        <v>0.19049318609773541</v>
      </c>
    </row>
    <row r="109" spans="1:24" x14ac:dyDescent="0.2">
      <c r="A109" s="22">
        <v>1981</v>
      </c>
      <c r="B109" s="12" t="s">
        <v>72</v>
      </c>
      <c r="C109" s="12" t="s">
        <v>73</v>
      </c>
      <c r="D109" s="12">
        <v>860005396</v>
      </c>
      <c r="E109" s="12" t="s">
        <v>74</v>
      </c>
      <c r="F109" s="12" t="s">
        <v>260</v>
      </c>
      <c r="G109" s="12" t="s">
        <v>76</v>
      </c>
      <c r="H109" s="12" t="s">
        <v>87</v>
      </c>
      <c r="I109" s="12" t="s">
        <v>261</v>
      </c>
      <c r="J109" s="12" t="s">
        <v>85</v>
      </c>
      <c r="K109" s="12" t="s">
        <v>85</v>
      </c>
      <c r="L109" s="12" t="s">
        <v>81</v>
      </c>
      <c r="M109" s="12">
        <v>78131907</v>
      </c>
      <c r="N109" s="12">
        <v>89785666</v>
      </c>
      <c r="O109" s="17">
        <v>30222805</v>
      </c>
      <c r="P109" s="17">
        <v>42204773</v>
      </c>
      <c r="Q109" s="17">
        <v>47580893</v>
      </c>
      <c r="R109" s="19">
        <v>3553398</v>
      </c>
      <c r="S109" s="19">
        <v>5035934</v>
      </c>
      <c r="T109" s="17">
        <f t="shared" si="9"/>
        <v>2.5851970722108684</v>
      </c>
      <c r="U109" s="17">
        <f t="shared" si="6"/>
        <v>0.47006136814756155</v>
      </c>
      <c r="V109" s="17">
        <f t="shared" si="5"/>
        <v>0.70560853259792522</v>
      </c>
      <c r="W109" s="17">
        <f t="shared" si="7"/>
        <v>7.4681196084318974E-2</v>
      </c>
      <c r="X109" s="19">
        <f t="shared" si="8"/>
        <v>3.9576450878027677E-2</v>
      </c>
    </row>
    <row r="110" spans="1:24" x14ac:dyDescent="0.2">
      <c r="A110" s="22">
        <v>1987</v>
      </c>
      <c r="B110" s="12" t="s">
        <v>72</v>
      </c>
      <c r="C110" s="12" t="s">
        <v>73</v>
      </c>
      <c r="D110" s="12">
        <v>860006853</v>
      </c>
      <c r="E110" s="12" t="s">
        <v>74</v>
      </c>
      <c r="F110" s="12" t="s">
        <v>262</v>
      </c>
      <c r="G110" s="12" t="s">
        <v>83</v>
      </c>
      <c r="H110" s="12" t="s">
        <v>87</v>
      </c>
      <c r="I110" s="12" t="s">
        <v>263</v>
      </c>
      <c r="J110" s="12" t="s">
        <v>85</v>
      </c>
      <c r="K110" s="12" t="s">
        <v>85</v>
      </c>
      <c r="L110" s="12" t="s">
        <v>81</v>
      </c>
      <c r="M110" s="12">
        <v>176753271</v>
      </c>
      <c r="N110" s="12">
        <v>293501657</v>
      </c>
      <c r="O110" s="17">
        <v>101893915</v>
      </c>
      <c r="P110" s="17">
        <v>127994408</v>
      </c>
      <c r="Q110" s="17">
        <v>165507249</v>
      </c>
      <c r="R110" s="19">
        <v>17845929</v>
      </c>
      <c r="S110" s="19">
        <v>767845</v>
      </c>
      <c r="T110" s="17">
        <f t="shared" si="9"/>
        <v>1.7346793574474</v>
      </c>
      <c r="U110" s="17">
        <f t="shared" si="6"/>
        <v>0.43609432842145762</v>
      </c>
      <c r="V110" s="17">
        <f t="shared" si="5"/>
        <v>23.241577401689142</v>
      </c>
      <c r="W110" s="17">
        <f t="shared" si="7"/>
        <v>0.10782566387771934</v>
      </c>
      <c r="X110" s="19">
        <f t="shared" si="8"/>
        <v>6.0803503402367502E-2</v>
      </c>
    </row>
    <row r="111" spans="1:24" x14ac:dyDescent="0.2">
      <c r="A111" s="22">
        <v>1989</v>
      </c>
      <c r="B111" s="12" t="s">
        <v>72</v>
      </c>
      <c r="C111" s="12" t="s">
        <v>73</v>
      </c>
      <c r="D111" s="12">
        <v>860006965</v>
      </c>
      <c r="E111" s="12" t="s">
        <v>74</v>
      </c>
      <c r="F111" s="12" t="s">
        <v>264</v>
      </c>
      <c r="G111" s="12" t="s">
        <v>83</v>
      </c>
      <c r="H111" s="12" t="s">
        <v>87</v>
      </c>
      <c r="I111" s="12" t="s">
        <v>265</v>
      </c>
      <c r="J111" s="12" t="s">
        <v>97</v>
      </c>
      <c r="K111" s="12" t="s">
        <v>128</v>
      </c>
      <c r="L111" s="12" t="s">
        <v>81</v>
      </c>
      <c r="M111" s="12">
        <v>44376454</v>
      </c>
      <c r="N111" s="12">
        <v>119431182</v>
      </c>
      <c r="O111" s="17">
        <v>39131795</v>
      </c>
      <c r="P111" s="17">
        <v>76166273</v>
      </c>
      <c r="Q111" s="17">
        <v>43264909</v>
      </c>
      <c r="R111" s="19">
        <v>19269724</v>
      </c>
      <c r="S111" s="19">
        <v>4396718</v>
      </c>
      <c r="T111" s="17">
        <f t="shared" si="9"/>
        <v>1.1340255155686061</v>
      </c>
      <c r="U111" s="17">
        <f t="shared" si="6"/>
        <v>0.63774193409556978</v>
      </c>
      <c r="V111" s="17">
        <f t="shared" si="5"/>
        <v>4.3827518617295897</v>
      </c>
      <c r="W111" s="17">
        <f t="shared" si="7"/>
        <v>0.44538921831547135</v>
      </c>
      <c r="X111" s="19">
        <f t="shared" si="8"/>
        <v>0.16134583680164866</v>
      </c>
    </row>
    <row r="112" spans="1:24" x14ac:dyDescent="0.2">
      <c r="A112" s="22">
        <v>2011</v>
      </c>
      <c r="B112" s="12" t="s">
        <v>72</v>
      </c>
      <c r="C112" s="12" t="s">
        <v>73</v>
      </c>
      <c r="D112" s="12">
        <v>860009397</v>
      </c>
      <c r="E112" s="12" t="s">
        <v>74</v>
      </c>
      <c r="F112" s="12" t="s">
        <v>266</v>
      </c>
      <c r="G112" s="12" t="s">
        <v>102</v>
      </c>
      <c r="H112" s="12" t="s">
        <v>87</v>
      </c>
      <c r="I112" s="12" t="s">
        <v>267</v>
      </c>
      <c r="J112" s="12" t="s">
        <v>85</v>
      </c>
      <c r="K112" s="12" t="s">
        <v>85</v>
      </c>
      <c r="L112" s="12" t="s">
        <v>81</v>
      </c>
      <c r="M112" s="12">
        <v>122723231</v>
      </c>
      <c r="N112" s="12">
        <v>140547200</v>
      </c>
      <c r="O112" s="17">
        <v>41627530</v>
      </c>
      <c r="P112" s="17">
        <v>61870263</v>
      </c>
      <c r="Q112" s="17">
        <v>78676937</v>
      </c>
      <c r="R112" s="19">
        <v>24141427</v>
      </c>
      <c r="S112" s="19">
        <v>277529</v>
      </c>
      <c r="T112" s="17">
        <f t="shared" si="9"/>
        <v>2.9481266604095895</v>
      </c>
      <c r="U112" s="17">
        <f t="shared" si="6"/>
        <v>0.44020985832517473</v>
      </c>
      <c r="V112" s="17">
        <f t="shared" si="5"/>
        <v>86.987042795527671</v>
      </c>
      <c r="W112" s="17">
        <f t="shared" si="7"/>
        <v>0.3068424867633065</v>
      </c>
      <c r="X112" s="19">
        <f t="shared" si="8"/>
        <v>0.17176739913708705</v>
      </c>
    </row>
    <row r="113" spans="1:24" x14ac:dyDescent="0.2">
      <c r="A113" s="22">
        <v>2019</v>
      </c>
      <c r="B113" s="12" t="s">
        <v>72</v>
      </c>
      <c r="C113" s="12" t="s">
        <v>73</v>
      </c>
      <c r="D113" s="12">
        <v>860010268</v>
      </c>
      <c r="E113" s="12" t="s">
        <v>74</v>
      </c>
      <c r="F113" s="12" t="s">
        <v>268</v>
      </c>
      <c r="G113" s="12" t="s">
        <v>102</v>
      </c>
      <c r="H113" s="12" t="s">
        <v>87</v>
      </c>
      <c r="I113" s="12" t="s">
        <v>269</v>
      </c>
      <c r="J113" s="12" t="s">
        <v>85</v>
      </c>
      <c r="K113" s="12" t="s">
        <v>85</v>
      </c>
      <c r="L113" s="12" t="s">
        <v>81</v>
      </c>
      <c r="M113" s="12">
        <v>40565227</v>
      </c>
      <c r="N113" s="12">
        <v>48470640</v>
      </c>
      <c r="O113" s="17">
        <v>8812067</v>
      </c>
      <c r="P113" s="17">
        <v>9405817</v>
      </c>
      <c r="Q113" s="17">
        <v>39064823</v>
      </c>
      <c r="R113" s="19">
        <v>292944</v>
      </c>
      <c r="S113" s="19">
        <v>249627</v>
      </c>
      <c r="T113" s="17">
        <f t="shared" si="9"/>
        <v>4.6033725118068212</v>
      </c>
      <c r="U113" s="17">
        <f t="shared" si="6"/>
        <v>0.19405184251744975</v>
      </c>
      <c r="V113" s="17">
        <f t="shared" si="5"/>
        <v>1.1735269021379899</v>
      </c>
      <c r="W113" s="17">
        <f t="shared" si="7"/>
        <v>7.4989204481996502E-3</v>
      </c>
      <c r="X113" s="19">
        <f t="shared" si="8"/>
        <v>6.0437411183347283E-3</v>
      </c>
    </row>
    <row r="114" spans="1:24" x14ac:dyDescent="0.2">
      <c r="A114" s="22">
        <v>2023</v>
      </c>
      <c r="B114" s="12" t="s">
        <v>72</v>
      </c>
      <c r="C114" s="12" t="s">
        <v>73</v>
      </c>
      <c r="D114" s="12">
        <v>860013704</v>
      </c>
      <c r="E114" s="12" t="s">
        <v>74</v>
      </c>
      <c r="F114" s="12" t="s">
        <v>270</v>
      </c>
      <c r="G114" s="12" t="s">
        <v>92</v>
      </c>
      <c r="H114" s="12" t="s">
        <v>103</v>
      </c>
      <c r="I114" s="12" t="s">
        <v>271</v>
      </c>
      <c r="J114" s="12" t="s">
        <v>89</v>
      </c>
      <c r="K114" s="12" t="s">
        <v>272</v>
      </c>
      <c r="L114" s="12" t="s">
        <v>81</v>
      </c>
      <c r="M114" s="12">
        <v>77860313</v>
      </c>
      <c r="N114" s="12">
        <v>209853018</v>
      </c>
      <c r="O114" s="17">
        <v>29769995</v>
      </c>
      <c r="P114" s="17">
        <v>33458564</v>
      </c>
      <c r="Q114" s="17">
        <v>176394454</v>
      </c>
      <c r="R114" s="19">
        <v>22361927</v>
      </c>
      <c r="S114" s="19">
        <v>1300454</v>
      </c>
      <c r="T114" s="17">
        <f t="shared" si="9"/>
        <v>2.6153955685917984</v>
      </c>
      <c r="U114" s="17">
        <f t="shared" si="6"/>
        <v>0.15943808823373701</v>
      </c>
      <c r="V114" s="17">
        <f t="shared" si="5"/>
        <v>17.1954771179911</v>
      </c>
      <c r="W114" s="17">
        <f t="shared" si="7"/>
        <v>0.1267722793597581</v>
      </c>
      <c r="X114" s="19">
        <f t="shared" si="8"/>
        <v>0.10655994949760503</v>
      </c>
    </row>
    <row r="115" spans="1:24" x14ac:dyDescent="0.2">
      <c r="A115" s="22">
        <v>2045</v>
      </c>
      <c r="B115" s="12" t="s">
        <v>72</v>
      </c>
      <c r="C115" s="12" t="s">
        <v>73</v>
      </c>
      <c r="D115" s="12">
        <v>860019041</v>
      </c>
      <c r="E115" s="12" t="s">
        <v>74</v>
      </c>
      <c r="F115" s="12" t="s">
        <v>273</v>
      </c>
      <c r="G115" s="12" t="s">
        <v>102</v>
      </c>
      <c r="H115" s="12" t="s">
        <v>103</v>
      </c>
      <c r="I115" s="12" t="s">
        <v>274</v>
      </c>
      <c r="J115" s="12" t="s">
        <v>85</v>
      </c>
      <c r="K115" s="12" t="s">
        <v>85</v>
      </c>
      <c r="L115" s="12" t="s">
        <v>81</v>
      </c>
      <c r="M115" s="12">
        <v>191376392</v>
      </c>
      <c r="N115" s="12">
        <v>236372972</v>
      </c>
      <c r="O115" s="17">
        <v>196875906</v>
      </c>
      <c r="P115" s="17">
        <v>201831731</v>
      </c>
      <c r="Q115" s="17">
        <v>34541241</v>
      </c>
      <c r="R115" s="19">
        <v>26595939</v>
      </c>
      <c r="S115" s="19"/>
      <c r="T115" s="17">
        <f t="shared" si="9"/>
        <v>0.97206608918411785</v>
      </c>
      <c r="U115" s="17">
        <f t="shared" si="6"/>
        <v>0.85386975207977667</v>
      </c>
      <c r="V115" s="17"/>
      <c r="W115" s="17">
        <f t="shared" si="7"/>
        <v>0.76997635956391952</v>
      </c>
      <c r="X115" s="19">
        <f t="shared" si="8"/>
        <v>0.11251683631578656</v>
      </c>
    </row>
    <row r="116" spans="1:24" x14ac:dyDescent="0.2">
      <c r="A116" s="22">
        <v>2049</v>
      </c>
      <c r="B116" s="12" t="s">
        <v>72</v>
      </c>
      <c r="C116" s="12" t="s">
        <v>73</v>
      </c>
      <c r="D116" s="12">
        <v>860020309</v>
      </c>
      <c r="E116" s="12" t="s">
        <v>74</v>
      </c>
      <c r="F116" s="12" t="s">
        <v>275</v>
      </c>
      <c r="G116" s="12" t="s">
        <v>102</v>
      </c>
      <c r="H116" s="12" t="s">
        <v>77</v>
      </c>
      <c r="I116" s="12" t="s">
        <v>276</v>
      </c>
      <c r="J116" s="12" t="s">
        <v>85</v>
      </c>
      <c r="K116" s="12" t="s">
        <v>85</v>
      </c>
      <c r="L116" s="12" t="s">
        <v>81</v>
      </c>
      <c r="M116" s="12">
        <v>146348776</v>
      </c>
      <c r="N116" s="12">
        <v>204431831</v>
      </c>
      <c r="O116" s="17">
        <v>103723884</v>
      </c>
      <c r="P116" s="17">
        <v>106957200</v>
      </c>
      <c r="Q116" s="17">
        <v>97474631</v>
      </c>
      <c r="R116" s="19">
        <v>11758613</v>
      </c>
      <c r="S116" s="19">
        <v>14548</v>
      </c>
      <c r="T116" s="17">
        <f t="shared" si="9"/>
        <v>1.410945775998901</v>
      </c>
      <c r="U116" s="17">
        <f t="shared" si="6"/>
        <v>0.52319249637792464</v>
      </c>
      <c r="V116" s="17">
        <f t="shared" si="5"/>
        <v>808.26319769040413</v>
      </c>
      <c r="W116" s="17">
        <f t="shared" si="7"/>
        <v>0.12063254694444547</v>
      </c>
      <c r="X116" s="19">
        <f t="shared" si="8"/>
        <v>5.7518503564153861E-2</v>
      </c>
    </row>
    <row r="117" spans="1:24" x14ac:dyDescent="0.2">
      <c r="A117" s="22">
        <v>2075</v>
      </c>
      <c r="B117" s="12" t="s">
        <v>72</v>
      </c>
      <c r="C117" s="12" t="s">
        <v>73</v>
      </c>
      <c r="D117" s="12">
        <v>860029045</v>
      </c>
      <c r="E117" s="12" t="s">
        <v>74</v>
      </c>
      <c r="F117" s="12" t="s">
        <v>277</v>
      </c>
      <c r="G117" s="12" t="s">
        <v>76</v>
      </c>
      <c r="H117" s="12" t="s">
        <v>87</v>
      </c>
      <c r="I117" s="12" t="s">
        <v>278</v>
      </c>
      <c r="J117" s="12" t="s">
        <v>85</v>
      </c>
      <c r="K117" s="12" t="s">
        <v>85</v>
      </c>
      <c r="L117" s="12" t="s">
        <v>81</v>
      </c>
      <c r="M117" s="12">
        <v>68535203</v>
      </c>
      <c r="N117" s="12">
        <v>104506263</v>
      </c>
      <c r="O117" s="17">
        <v>26687238</v>
      </c>
      <c r="P117" s="17">
        <v>38448381</v>
      </c>
      <c r="Q117" s="17">
        <v>66057882</v>
      </c>
      <c r="R117" s="19">
        <v>6900540</v>
      </c>
      <c r="S117" s="19"/>
      <c r="T117" s="17">
        <f t="shared" si="9"/>
        <v>2.5680890244243333</v>
      </c>
      <c r="U117" s="17">
        <f t="shared" si="6"/>
        <v>0.36790504125097268</v>
      </c>
      <c r="V117" s="17"/>
      <c r="W117" s="17">
        <f t="shared" si="7"/>
        <v>0.10446202316931687</v>
      </c>
      <c r="X117" s="19">
        <f t="shared" si="8"/>
        <v>6.6029918226049283E-2</v>
      </c>
    </row>
    <row r="118" spans="1:24" x14ac:dyDescent="0.2">
      <c r="A118" s="22">
        <v>2089</v>
      </c>
      <c r="B118" s="12" t="s">
        <v>72</v>
      </c>
      <c r="C118" s="12" t="s">
        <v>73</v>
      </c>
      <c r="D118" s="12">
        <v>860030605</v>
      </c>
      <c r="E118" s="12" t="s">
        <v>74</v>
      </c>
      <c r="F118" s="12" t="s">
        <v>279</v>
      </c>
      <c r="G118" s="12" t="s">
        <v>83</v>
      </c>
      <c r="H118" s="12" t="s">
        <v>103</v>
      </c>
      <c r="I118" s="12" t="s">
        <v>280</v>
      </c>
      <c r="J118" s="12" t="s">
        <v>85</v>
      </c>
      <c r="K118" s="12" t="s">
        <v>85</v>
      </c>
      <c r="L118" s="12" t="s">
        <v>81</v>
      </c>
      <c r="M118" s="12">
        <v>153432496</v>
      </c>
      <c r="N118" s="12">
        <v>182936530</v>
      </c>
      <c r="O118" s="17">
        <v>105442071</v>
      </c>
      <c r="P118" s="17">
        <v>148491755</v>
      </c>
      <c r="Q118" s="17">
        <v>34444775</v>
      </c>
      <c r="R118" s="19">
        <v>24433387</v>
      </c>
      <c r="S118" s="19"/>
      <c r="T118" s="17">
        <f t="shared" si="9"/>
        <v>1.4551354553724576</v>
      </c>
      <c r="U118" s="17">
        <f t="shared" si="6"/>
        <v>0.81171188171110498</v>
      </c>
      <c r="V118" s="17"/>
      <c r="W118" s="17">
        <f t="shared" si="7"/>
        <v>0.70934958930636072</v>
      </c>
      <c r="X118" s="19">
        <f t="shared" si="8"/>
        <v>0.13356209937949517</v>
      </c>
    </row>
    <row r="119" spans="1:24" x14ac:dyDescent="0.2">
      <c r="A119" s="22">
        <v>2093</v>
      </c>
      <c r="B119" s="12" t="s">
        <v>72</v>
      </c>
      <c r="C119" s="12" t="s">
        <v>73</v>
      </c>
      <c r="D119" s="12">
        <v>860030808</v>
      </c>
      <c r="E119" s="12" t="s">
        <v>74</v>
      </c>
      <c r="F119" s="12" t="s">
        <v>281</v>
      </c>
      <c r="G119" s="12" t="s">
        <v>83</v>
      </c>
      <c r="H119" s="12" t="s">
        <v>77</v>
      </c>
      <c r="I119" s="12" t="s">
        <v>282</v>
      </c>
      <c r="J119" s="12" t="s">
        <v>85</v>
      </c>
      <c r="K119" s="12" t="s">
        <v>85</v>
      </c>
      <c r="L119" s="12" t="s">
        <v>81</v>
      </c>
      <c r="M119" s="12">
        <v>218513375</v>
      </c>
      <c r="N119" s="12">
        <v>265205452</v>
      </c>
      <c r="O119" s="17">
        <v>97332257</v>
      </c>
      <c r="P119" s="17">
        <v>103731288</v>
      </c>
      <c r="Q119" s="17">
        <v>161474164</v>
      </c>
      <c r="R119" s="19">
        <v>71209059</v>
      </c>
      <c r="S119" s="19">
        <v>124283</v>
      </c>
      <c r="T119" s="17">
        <f t="shared" si="9"/>
        <v>2.2450252540635116</v>
      </c>
      <c r="U119" s="17">
        <f t="shared" si="6"/>
        <v>0.3911355789171333</v>
      </c>
      <c r="V119" s="17">
        <f t="shared" si="5"/>
        <v>572.95896462106646</v>
      </c>
      <c r="W119" s="17">
        <f t="shared" si="7"/>
        <v>0.44099351398406994</v>
      </c>
      <c r="X119" s="19">
        <f t="shared" si="8"/>
        <v>0.26850526059320984</v>
      </c>
    </row>
    <row r="120" spans="1:24" x14ac:dyDescent="0.2">
      <c r="A120" s="22">
        <v>2107</v>
      </c>
      <c r="B120" s="12" t="s">
        <v>72</v>
      </c>
      <c r="C120" s="12" t="s">
        <v>73</v>
      </c>
      <c r="D120" s="12">
        <v>860033740</v>
      </c>
      <c r="E120" s="12" t="s">
        <v>74</v>
      </c>
      <c r="F120" s="12" t="s">
        <v>283</v>
      </c>
      <c r="G120" s="12" t="s">
        <v>92</v>
      </c>
      <c r="H120" s="12" t="s">
        <v>87</v>
      </c>
      <c r="I120" s="12" t="s">
        <v>284</v>
      </c>
      <c r="J120" s="12" t="s">
        <v>97</v>
      </c>
      <c r="K120" s="12" t="s">
        <v>128</v>
      </c>
      <c r="L120" s="12" t="s">
        <v>81</v>
      </c>
      <c r="M120" s="12">
        <v>105439506</v>
      </c>
      <c r="N120" s="12">
        <v>169271728</v>
      </c>
      <c r="O120" s="17">
        <v>58365993</v>
      </c>
      <c r="P120" s="17">
        <v>59457927</v>
      </c>
      <c r="Q120" s="17">
        <v>109813801</v>
      </c>
      <c r="R120" s="19">
        <v>50555425</v>
      </c>
      <c r="S120" s="19">
        <v>15201776</v>
      </c>
      <c r="T120" s="17">
        <f t="shared" si="9"/>
        <v>1.8065229525007824</v>
      </c>
      <c r="U120" s="17">
        <f t="shared" si="6"/>
        <v>0.35125728142859153</v>
      </c>
      <c r="V120" s="17">
        <f t="shared" si="5"/>
        <v>3.3256262294616104</v>
      </c>
      <c r="W120" s="17">
        <f t="shared" si="7"/>
        <v>0.46037405626274608</v>
      </c>
      <c r="X120" s="19">
        <f t="shared" si="8"/>
        <v>0.29866431681964045</v>
      </c>
    </row>
    <row r="121" spans="1:24" x14ac:dyDescent="0.2">
      <c r="A121" s="22">
        <v>2113</v>
      </c>
      <c r="B121" s="12" t="s">
        <v>72</v>
      </c>
      <c r="C121" s="12" t="s">
        <v>73</v>
      </c>
      <c r="D121" s="12">
        <v>860035047</v>
      </c>
      <c r="E121" s="12" t="s">
        <v>74</v>
      </c>
      <c r="F121" s="12" t="s">
        <v>285</v>
      </c>
      <c r="G121" s="12" t="s">
        <v>83</v>
      </c>
      <c r="H121" s="12" t="s">
        <v>87</v>
      </c>
      <c r="I121" s="12" t="s">
        <v>286</v>
      </c>
      <c r="J121" s="12" t="s">
        <v>89</v>
      </c>
      <c r="K121" s="12" t="s">
        <v>116</v>
      </c>
      <c r="L121" s="12" t="s">
        <v>81</v>
      </c>
      <c r="M121" s="12">
        <v>110351798</v>
      </c>
      <c r="N121" s="12">
        <v>174648967</v>
      </c>
      <c r="O121" s="17">
        <v>20670914</v>
      </c>
      <c r="P121" s="17">
        <v>27234244</v>
      </c>
      <c r="Q121" s="17">
        <v>147414723</v>
      </c>
      <c r="R121" s="19">
        <v>24269323</v>
      </c>
      <c r="S121" s="19">
        <v>1647663</v>
      </c>
      <c r="T121" s="17">
        <f t="shared" si="9"/>
        <v>5.3385059799484438</v>
      </c>
      <c r="U121" s="17">
        <f t="shared" si="6"/>
        <v>0.15593704599466654</v>
      </c>
      <c r="V121" s="17">
        <f t="shared" si="5"/>
        <v>14.729542995139177</v>
      </c>
      <c r="W121" s="17">
        <f t="shared" si="7"/>
        <v>0.16463296546030887</v>
      </c>
      <c r="X121" s="19">
        <f t="shared" si="8"/>
        <v>0.13896058715308635</v>
      </c>
    </row>
    <row r="122" spans="1:24" x14ac:dyDescent="0.2">
      <c r="A122" s="22">
        <v>2127</v>
      </c>
      <c r="B122" s="12" t="s">
        <v>72</v>
      </c>
      <c r="C122" s="12" t="s">
        <v>73</v>
      </c>
      <c r="D122" s="12">
        <v>860039561</v>
      </c>
      <c r="E122" s="12" t="s">
        <v>74</v>
      </c>
      <c r="F122" s="12" t="s">
        <v>287</v>
      </c>
      <c r="G122" s="12" t="s">
        <v>102</v>
      </c>
      <c r="H122" s="12" t="s">
        <v>87</v>
      </c>
      <c r="I122" s="12" t="s">
        <v>288</v>
      </c>
      <c r="J122" s="12" t="s">
        <v>85</v>
      </c>
      <c r="K122" s="12" t="s">
        <v>85</v>
      </c>
      <c r="L122" s="12" t="s">
        <v>81</v>
      </c>
      <c r="M122" s="12">
        <v>766853025</v>
      </c>
      <c r="N122" s="12">
        <v>846429958</v>
      </c>
      <c r="O122" s="17">
        <v>499586043</v>
      </c>
      <c r="P122" s="17">
        <v>506120667</v>
      </c>
      <c r="Q122" s="17">
        <v>340309291</v>
      </c>
      <c r="R122" s="19">
        <v>36581028</v>
      </c>
      <c r="S122" s="19">
        <v>2017511</v>
      </c>
      <c r="T122" s="17">
        <f t="shared" si="9"/>
        <v>1.5349768788476743</v>
      </c>
      <c r="U122" s="17">
        <f t="shared" si="6"/>
        <v>0.59794748781800566</v>
      </c>
      <c r="V122" s="17">
        <f t="shared" si="5"/>
        <v>18.1317613633829</v>
      </c>
      <c r="W122" s="17">
        <f t="shared" si="7"/>
        <v>0.10749347422312958</v>
      </c>
      <c r="X122" s="19">
        <f t="shared" si="8"/>
        <v>4.3218021354579701E-2</v>
      </c>
    </row>
    <row r="123" spans="1:24" x14ac:dyDescent="0.2">
      <c r="A123" s="22">
        <v>2349</v>
      </c>
      <c r="B123" s="12" t="s">
        <v>72</v>
      </c>
      <c r="C123" s="12" t="s">
        <v>73</v>
      </c>
      <c r="D123" s="12">
        <v>860508392</v>
      </c>
      <c r="E123" s="12" t="s">
        <v>74</v>
      </c>
      <c r="F123" s="12" t="s">
        <v>289</v>
      </c>
      <c r="G123" s="12" t="s">
        <v>95</v>
      </c>
      <c r="H123" s="12" t="s">
        <v>87</v>
      </c>
      <c r="I123" s="12" t="s">
        <v>290</v>
      </c>
      <c r="J123" s="12" t="s">
        <v>85</v>
      </c>
      <c r="K123" s="12" t="s">
        <v>85</v>
      </c>
      <c r="L123" s="12" t="s">
        <v>81</v>
      </c>
      <c r="M123" s="12">
        <v>197286088</v>
      </c>
      <c r="N123" s="12">
        <v>243550986</v>
      </c>
      <c r="O123" s="17">
        <v>95356007</v>
      </c>
      <c r="P123" s="17">
        <v>100398235</v>
      </c>
      <c r="Q123" s="17">
        <v>143152751</v>
      </c>
      <c r="R123" s="19">
        <v>28191770</v>
      </c>
      <c r="S123" s="19"/>
      <c r="T123" s="17">
        <f t="shared" si="9"/>
        <v>2.0689424212152674</v>
      </c>
      <c r="U123" s="17">
        <f t="shared" si="6"/>
        <v>0.41222676470708275</v>
      </c>
      <c r="V123" s="17"/>
      <c r="W123" s="17">
        <f t="shared" si="7"/>
        <v>0.19693488111870097</v>
      </c>
      <c r="X123" s="19">
        <f t="shared" si="8"/>
        <v>0.11575305221716491</v>
      </c>
    </row>
    <row r="124" spans="1:24" x14ac:dyDescent="0.2">
      <c r="A124" s="22">
        <v>2353</v>
      </c>
      <c r="B124" s="12" t="s">
        <v>72</v>
      </c>
      <c r="C124" s="12" t="s">
        <v>73</v>
      </c>
      <c r="D124" s="12">
        <v>860508470</v>
      </c>
      <c r="E124" s="12" t="s">
        <v>74</v>
      </c>
      <c r="F124" s="12" t="s">
        <v>291</v>
      </c>
      <c r="G124" s="12" t="s">
        <v>83</v>
      </c>
      <c r="H124" s="12" t="s">
        <v>87</v>
      </c>
      <c r="I124" s="12" t="s">
        <v>292</v>
      </c>
      <c r="J124" s="12" t="s">
        <v>97</v>
      </c>
      <c r="K124" s="12" t="s">
        <v>168</v>
      </c>
      <c r="L124" s="12" t="s">
        <v>81</v>
      </c>
      <c r="M124" s="12">
        <v>85177642</v>
      </c>
      <c r="N124" s="12">
        <v>182546728</v>
      </c>
      <c r="O124" s="17">
        <v>90072785</v>
      </c>
      <c r="P124" s="17">
        <v>97725953</v>
      </c>
      <c r="Q124" s="17">
        <v>84820775</v>
      </c>
      <c r="R124" s="19">
        <v>28461233</v>
      </c>
      <c r="S124" s="19">
        <v>18783261</v>
      </c>
      <c r="T124" s="17">
        <f t="shared" si="9"/>
        <v>0.94565347346593087</v>
      </c>
      <c r="U124" s="17">
        <f t="shared" si="6"/>
        <v>0.5353476015193217</v>
      </c>
      <c r="V124" s="17">
        <f t="shared" si="5"/>
        <v>1.51524450413589</v>
      </c>
      <c r="W124" s="17">
        <f t="shared" si="7"/>
        <v>0.33554554294039401</v>
      </c>
      <c r="X124" s="19">
        <f t="shared" si="8"/>
        <v>0.15591204132675551</v>
      </c>
    </row>
    <row r="125" spans="1:24" x14ac:dyDescent="0.2">
      <c r="A125" s="22">
        <v>2377</v>
      </c>
      <c r="B125" s="12" t="s">
        <v>72</v>
      </c>
      <c r="C125" s="12" t="s">
        <v>73</v>
      </c>
      <c r="D125" s="12">
        <v>860512699</v>
      </c>
      <c r="E125" s="12" t="s">
        <v>74</v>
      </c>
      <c r="F125" s="12" t="s">
        <v>293</v>
      </c>
      <c r="G125" s="12" t="s">
        <v>83</v>
      </c>
      <c r="H125" s="12" t="s">
        <v>87</v>
      </c>
      <c r="I125" s="12" t="s">
        <v>294</v>
      </c>
      <c r="J125" s="12" t="s">
        <v>85</v>
      </c>
      <c r="K125" s="12" t="s">
        <v>85</v>
      </c>
      <c r="L125" s="12" t="s">
        <v>81</v>
      </c>
      <c r="M125" s="12">
        <v>39636895</v>
      </c>
      <c r="N125" s="12">
        <v>40851909</v>
      </c>
      <c r="O125" s="17">
        <v>8736909</v>
      </c>
      <c r="P125" s="17">
        <v>8961016</v>
      </c>
      <c r="Q125" s="17">
        <v>31890893</v>
      </c>
      <c r="R125" s="19">
        <v>9271160</v>
      </c>
      <c r="S125" s="19">
        <v>6406234</v>
      </c>
      <c r="T125" s="17">
        <f t="shared" si="9"/>
        <v>4.536718306211041</v>
      </c>
      <c r="U125" s="17">
        <f t="shared" si="6"/>
        <v>0.21935366594496233</v>
      </c>
      <c r="V125" s="17">
        <f t="shared" si="5"/>
        <v>1.4472090779075506</v>
      </c>
      <c r="W125" s="17">
        <f t="shared" si="7"/>
        <v>0.29071496994455437</v>
      </c>
      <c r="X125" s="19">
        <f t="shared" si="8"/>
        <v>0.22694557554213685</v>
      </c>
    </row>
    <row r="126" spans="1:24" x14ac:dyDescent="0.2">
      <c r="A126" s="22">
        <v>2383</v>
      </c>
      <c r="B126" s="12" t="s">
        <v>72</v>
      </c>
      <c r="C126" s="12" t="s">
        <v>73</v>
      </c>
      <c r="D126" s="12">
        <v>860514325</v>
      </c>
      <c r="E126" s="12" t="s">
        <v>74</v>
      </c>
      <c r="F126" s="12" t="s">
        <v>295</v>
      </c>
      <c r="G126" s="12" t="s">
        <v>102</v>
      </c>
      <c r="H126" s="12" t="s">
        <v>77</v>
      </c>
      <c r="I126" s="12" t="s">
        <v>296</v>
      </c>
      <c r="J126" s="12" t="s">
        <v>85</v>
      </c>
      <c r="K126" s="12" t="s">
        <v>85</v>
      </c>
      <c r="L126" s="12" t="s">
        <v>81</v>
      </c>
      <c r="M126" s="12">
        <v>53491083</v>
      </c>
      <c r="N126" s="12">
        <v>67939122</v>
      </c>
      <c r="O126" s="17">
        <v>22799337</v>
      </c>
      <c r="P126" s="17">
        <v>24801278</v>
      </c>
      <c r="Q126" s="17">
        <v>43137844</v>
      </c>
      <c r="R126" s="19">
        <v>15340689</v>
      </c>
      <c r="S126" s="19">
        <v>811810</v>
      </c>
      <c r="T126" s="17">
        <f t="shared" si="9"/>
        <v>2.3461683556850796</v>
      </c>
      <c r="U126" s="17">
        <f t="shared" si="6"/>
        <v>0.36505149418916544</v>
      </c>
      <c r="V126" s="17">
        <f t="shared" si="5"/>
        <v>18.896895825377861</v>
      </c>
      <c r="W126" s="17">
        <f t="shared" si="7"/>
        <v>0.35562020670295902</v>
      </c>
      <c r="X126" s="19">
        <f t="shared" si="8"/>
        <v>0.22580051888218397</v>
      </c>
    </row>
    <row r="127" spans="1:24" x14ac:dyDescent="0.2">
      <c r="A127" s="22">
        <v>2405</v>
      </c>
      <c r="B127" s="12" t="s">
        <v>72</v>
      </c>
      <c r="C127" s="12" t="s">
        <v>73</v>
      </c>
      <c r="D127" s="12">
        <v>860522602</v>
      </c>
      <c r="E127" s="12" t="s">
        <v>74</v>
      </c>
      <c r="F127" s="12" t="s">
        <v>297</v>
      </c>
      <c r="G127" s="12" t="s">
        <v>76</v>
      </c>
      <c r="H127" s="12" t="s">
        <v>87</v>
      </c>
      <c r="I127" s="12" t="s">
        <v>298</v>
      </c>
      <c r="J127" s="12" t="s">
        <v>85</v>
      </c>
      <c r="K127" s="12" t="s">
        <v>85</v>
      </c>
      <c r="L127" s="12" t="s">
        <v>81</v>
      </c>
      <c r="M127" s="12">
        <v>4616149</v>
      </c>
      <c r="N127" s="12">
        <v>36389742</v>
      </c>
      <c r="O127" s="17">
        <v>94652</v>
      </c>
      <c r="P127" s="17">
        <v>11836900</v>
      </c>
      <c r="Q127" s="17">
        <v>24552842</v>
      </c>
      <c r="R127" s="19">
        <v>-29265</v>
      </c>
      <c r="S127" s="19">
        <v>4437</v>
      </c>
      <c r="T127" s="17">
        <f t="shared" si="9"/>
        <v>48.769693191902974</v>
      </c>
      <c r="U127" s="17">
        <f t="shared" si="6"/>
        <v>0.32528122897930961</v>
      </c>
      <c r="V127" s="17">
        <f t="shared" si="5"/>
        <v>-6.5956727518593645</v>
      </c>
      <c r="W127" s="17">
        <f t="shared" si="7"/>
        <v>-1.1919190454612138E-3</v>
      </c>
      <c r="X127" s="19">
        <f t="shared" si="8"/>
        <v>-8.042101535097446E-4</v>
      </c>
    </row>
    <row r="128" spans="1:24" x14ac:dyDescent="0.2">
      <c r="A128" s="22">
        <v>2427</v>
      </c>
      <c r="B128" s="12" t="s">
        <v>72</v>
      </c>
      <c r="C128" s="12" t="s">
        <v>73</v>
      </c>
      <c r="D128" s="12">
        <v>860529890</v>
      </c>
      <c r="E128" s="12" t="s">
        <v>74</v>
      </c>
      <c r="F128" s="12" t="s">
        <v>299</v>
      </c>
      <c r="G128" s="12" t="s">
        <v>102</v>
      </c>
      <c r="H128" s="12" t="s">
        <v>87</v>
      </c>
      <c r="I128" s="12" t="s">
        <v>300</v>
      </c>
      <c r="J128" s="12" t="s">
        <v>85</v>
      </c>
      <c r="K128" s="12" t="s">
        <v>85</v>
      </c>
      <c r="L128" s="12" t="s">
        <v>81</v>
      </c>
      <c r="M128" s="12">
        <v>176497724</v>
      </c>
      <c r="N128" s="12">
        <v>219242598</v>
      </c>
      <c r="O128" s="17">
        <v>72564627</v>
      </c>
      <c r="P128" s="17">
        <v>73238045</v>
      </c>
      <c r="Q128" s="17">
        <v>146004553</v>
      </c>
      <c r="R128" s="19">
        <v>38098821</v>
      </c>
      <c r="S128" s="19">
        <v>4658232</v>
      </c>
      <c r="T128" s="17">
        <f t="shared" si="9"/>
        <v>2.4322832114881541</v>
      </c>
      <c r="U128" s="17">
        <f t="shared" si="6"/>
        <v>0.33405025149355327</v>
      </c>
      <c r="V128" s="17">
        <f t="shared" si="5"/>
        <v>8.1788156965990524</v>
      </c>
      <c r="W128" s="17">
        <f t="shared" si="7"/>
        <v>0.26094269128716829</v>
      </c>
      <c r="X128" s="19">
        <f t="shared" si="8"/>
        <v>0.17377471963728508</v>
      </c>
    </row>
    <row r="129" spans="1:24" x14ac:dyDescent="0.2">
      <c r="A129" s="22">
        <v>2429</v>
      </c>
      <c r="B129" s="12" t="s">
        <v>72</v>
      </c>
      <c r="C129" s="12" t="s">
        <v>73</v>
      </c>
      <c r="D129" s="12">
        <v>860530034</v>
      </c>
      <c r="E129" s="12" t="s">
        <v>74</v>
      </c>
      <c r="F129" s="12" t="s">
        <v>301</v>
      </c>
      <c r="G129" s="12" t="s">
        <v>102</v>
      </c>
      <c r="H129" s="12" t="s">
        <v>87</v>
      </c>
      <c r="I129" s="12" t="s">
        <v>302</v>
      </c>
      <c r="J129" s="12" t="s">
        <v>85</v>
      </c>
      <c r="K129" s="12" t="s">
        <v>85</v>
      </c>
      <c r="L129" s="12" t="s">
        <v>81</v>
      </c>
      <c r="M129" s="12">
        <v>11903505</v>
      </c>
      <c r="N129" s="12">
        <v>26030695</v>
      </c>
      <c r="O129" s="17">
        <v>3135233</v>
      </c>
      <c r="P129" s="17">
        <v>18709131</v>
      </c>
      <c r="Q129" s="17">
        <v>7321564</v>
      </c>
      <c r="R129" s="19">
        <v>3390563</v>
      </c>
      <c r="S129" s="19">
        <v>15861</v>
      </c>
      <c r="T129" s="17">
        <f t="shared" si="9"/>
        <v>3.796689113695856</v>
      </c>
      <c r="U129" s="17">
        <f t="shared" si="6"/>
        <v>0.71873344142367313</v>
      </c>
      <c r="V129" s="17">
        <f t="shared" si="5"/>
        <v>213.76729083916524</v>
      </c>
      <c r="W129" s="17">
        <f t="shared" si="7"/>
        <v>0.46309272171902072</v>
      </c>
      <c r="X129" s="19">
        <f t="shared" si="8"/>
        <v>0.13025249613965359</v>
      </c>
    </row>
    <row r="130" spans="1:24" x14ac:dyDescent="0.2">
      <c r="A130" s="22">
        <v>2453</v>
      </c>
      <c r="B130" s="12" t="s">
        <v>72</v>
      </c>
      <c r="C130" s="12" t="s">
        <v>73</v>
      </c>
      <c r="D130" s="12">
        <v>890101553</v>
      </c>
      <c r="E130" s="12" t="s">
        <v>74</v>
      </c>
      <c r="F130" s="12" t="s">
        <v>303</v>
      </c>
      <c r="G130" s="12" t="s">
        <v>102</v>
      </c>
      <c r="H130" s="12" t="s">
        <v>103</v>
      </c>
      <c r="I130" s="12" t="s">
        <v>304</v>
      </c>
      <c r="J130" s="12" t="s">
        <v>85</v>
      </c>
      <c r="K130" s="12" t="s">
        <v>85</v>
      </c>
      <c r="L130" s="12" t="s">
        <v>81</v>
      </c>
      <c r="M130" s="12">
        <v>477445674</v>
      </c>
      <c r="N130" s="12">
        <v>541589797</v>
      </c>
      <c r="O130" s="17">
        <v>345085858</v>
      </c>
      <c r="P130" s="17">
        <v>350687546</v>
      </c>
      <c r="Q130" s="17">
        <v>190902251</v>
      </c>
      <c r="R130" s="19">
        <v>-32099165</v>
      </c>
      <c r="S130" s="19">
        <v>1497387</v>
      </c>
      <c r="T130" s="17">
        <f t="shared" si="9"/>
        <v>1.3835561873416442</v>
      </c>
      <c r="U130" s="17">
        <f t="shared" si="6"/>
        <v>0.64751505279926835</v>
      </c>
      <c r="V130" s="17">
        <f t="shared" si="5"/>
        <v>-21.436786214919724</v>
      </c>
      <c r="W130" s="17">
        <f t="shared" si="7"/>
        <v>-0.16814450763076649</v>
      </c>
      <c r="X130" s="19">
        <f t="shared" si="8"/>
        <v>-5.9268407894323756E-2</v>
      </c>
    </row>
    <row r="131" spans="1:24" x14ac:dyDescent="0.2">
      <c r="A131" s="22">
        <v>2479</v>
      </c>
      <c r="B131" s="12" t="s">
        <v>72</v>
      </c>
      <c r="C131" s="12" t="s">
        <v>73</v>
      </c>
      <c r="D131" s="12">
        <v>890106778</v>
      </c>
      <c r="E131" s="12" t="s">
        <v>74</v>
      </c>
      <c r="F131" s="12" t="s">
        <v>305</v>
      </c>
      <c r="G131" s="12" t="s">
        <v>95</v>
      </c>
      <c r="H131" s="12" t="s">
        <v>103</v>
      </c>
      <c r="I131" s="12" t="s">
        <v>306</v>
      </c>
      <c r="J131" s="12" t="s">
        <v>148</v>
      </c>
      <c r="K131" s="12" t="s">
        <v>149</v>
      </c>
      <c r="L131" s="12" t="s">
        <v>81</v>
      </c>
      <c r="M131" s="12">
        <v>5732553</v>
      </c>
      <c r="N131" s="12">
        <v>5765200</v>
      </c>
      <c r="O131" s="17">
        <v>2736670</v>
      </c>
      <c r="P131" s="17">
        <v>21519033</v>
      </c>
      <c r="Q131" s="17">
        <v>-15753833</v>
      </c>
      <c r="R131" s="19">
        <v>-1371690</v>
      </c>
      <c r="S131" s="19"/>
      <c r="T131" s="17">
        <f t="shared" si="9"/>
        <v>2.0947183986377604</v>
      </c>
      <c r="U131" s="17">
        <f t="shared" si="6"/>
        <v>3.7325735447165753</v>
      </c>
      <c r="V131" s="17"/>
      <c r="W131" s="17">
        <f t="shared" si="7"/>
        <v>8.7070238715873147E-2</v>
      </c>
      <c r="X131" s="19">
        <f t="shared" si="8"/>
        <v>-0.23792583084715188</v>
      </c>
    </row>
    <row r="132" spans="1:24" x14ac:dyDescent="0.2">
      <c r="A132" s="22">
        <v>2529</v>
      </c>
      <c r="B132" s="12" t="s">
        <v>72</v>
      </c>
      <c r="C132" s="12" t="s">
        <v>73</v>
      </c>
      <c r="D132" s="12">
        <v>890208788</v>
      </c>
      <c r="E132" s="12" t="s">
        <v>74</v>
      </c>
      <c r="F132" s="12" t="s">
        <v>307</v>
      </c>
      <c r="G132" s="12" t="s">
        <v>102</v>
      </c>
      <c r="H132" s="12" t="s">
        <v>87</v>
      </c>
      <c r="I132" s="12" t="s">
        <v>308</v>
      </c>
      <c r="J132" s="12" t="s">
        <v>309</v>
      </c>
      <c r="K132" s="12" t="s">
        <v>310</v>
      </c>
      <c r="L132" s="12" t="s">
        <v>81</v>
      </c>
      <c r="M132" s="12">
        <v>384403315</v>
      </c>
      <c r="N132" s="12">
        <v>793474997</v>
      </c>
      <c r="O132" s="17">
        <v>254215883</v>
      </c>
      <c r="P132" s="17">
        <v>587334922</v>
      </c>
      <c r="Q132" s="17">
        <v>206140075</v>
      </c>
      <c r="R132" s="19">
        <v>60208745</v>
      </c>
      <c r="S132" s="19">
        <v>807743</v>
      </c>
      <c r="T132" s="17">
        <f t="shared" si="9"/>
        <v>1.5121136825270669</v>
      </c>
      <c r="U132" s="17">
        <f t="shared" si="6"/>
        <v>0.7402059601381491</v>
      </c>
      <c r="V132" s="17">
        <f t="shared" si="5"/>
        <v>74.539482236305361</v>
      </c>
      <c r="W132" s="17">
        <f t="shared" si="7"/>
        <v>0.29207685599221789</v>
      </c>
      <c r="X132" s="19">
        <f t="shared" si="8"/>
        <v>7.5879826368366335E-2</v>
      </c>
    </row>
    <row r="133" spans="1:24" x14ac:dyDescent="0.2">
      <c r="A133" s="22">
        <v>2549</v>
      </c>
      <c r="B133" s="12" t="s">
        <v>72</v>
      </c>
      <c r="C133" s="12" t="s">
        <v>73</v>
      </c>
      <c r="D133" s="12">
        <v>890300012</v>
      </c>
      <c r="E133" s="12" t="s">
        <v>74</v>
      </c>
      <c r="F133" s="12" t="s">
        <v>311</v>
      </c>
      <c r="G133" s="12" t="s">
        <v>76</v>
      </c>
      <c r="H133" s="12" t="s">
        <v>87</v>
      </c>
      <c r="I133" s="12" t="s">
        <v>312</v>
      </c>
      <c r="J133" s="12" t="s">
        <v>79</v>
      </c>
      <c r="K133" s="12" t="s">
        <v>313</v>
      </c>
      <c r="L133" s="12" t="s">
        <v>81</v>
      </c>
      <c r="M133" s="12">
        <v>53328593</v>
      </c>
      <c r="N133" s="12">
        <v>117832912</v>
      </c>
      <c r="O133" s="17">
        <v>85596806</v>
      </c>
      <c r="P133" s="17">
        <v>95154953</v>
      </c>
      <c r="Q133" s="17">
        <v>22677959</v>
      </c>
      <c r="R133" s="19">
        <v>704158</v>
      </c>
      <c r="S133" s="19"/>
      <c r="T133" s="17">
        <f t="shared" si="9"/>
        <v>0.62302082860428232</v>
      </c>
      <c r="U133" s="17">
        <f t="shared" si="6"/>
        <v>0.807541385381361</v>
      </c>
      <c r="V133" s="17"/>
      <c r="W133" s="17">
        <f t="shared" si="7"/>
        <v>3.1050325119645908E-2</v>
      </c>
      <c r="X133" s="19">
        <f t="shared" si="8"/>
        <v>5.9759025559853766E-3</v>
      </c>
    </row>
    <row r="134" spans="1:24" x14ac:dyDescent="0.2">
      <c r="A134" s="22">
        <v>2573</v>
      </c>
      <c r="B134" s="12" t="s">
        <v>72</v>
      </c>
      <c r="C134" s="12" t="s">
        <v>73</v>
      </c>
      <c r="D134" s="12">
        <v>890301291</v>
      </c>
      <c r="E134" s="12" t="s">
        <v>74</v>
      </c>
      <c r="F134" s="12" t="s">
        <v>314</v>
      </c>
      <c r="G134" s="12" t="s">
        <v>102</v>
      </c>
      <c r="H134" s="12" t="s">
        <v>157</v>
      </c>
      <c r="I134" s="12" t="s">
        <v>315</v>
      </c>
      <c r="J134" s="12" t="s">
        <v>85</v>
      </c>
      <c r="K134" s="12" t="s">
        <v>85</v>
      </c>
      <c r="L134" s="12" t="s">
        <v>81</v>
      </c>
      <c r="M134" s="12">
        <v>277733827</v>
      </c>
      <c r="N134" s="12">
        <v>285270581</v>
      </c>
      <c r="O134" s="17">
        <v>27060618</v>
      </c>
      <c r="P134" s="17">
        <v>28537409</v>
      </c>
      <c r="Q134" s="17">
        <v>256733172</v>
      </c>
      <c r="R134" s="19">
        <v>13418654</v>
      </c>
      <c r="S134" s="19">
        <v>406532</v>
      </c>
      <c r="T134" s="17">
        <f t="shared" si="9"/>
        <v>10.263395573597025</v>
      </c>
      <c r="U134" s="17">
        <f t="shared" si="6"/>
        <v>0.10003628449861081</v>
      </c>
      <c r="V134" s="17">
        <f t="shared" si="5"/>
        <v>33.007620556315374</v>
      </c>
      <c r="W134" s="17">
        <f t="shared" si="7"/>
        <v>5.2266927158131325E-2</v>
      </c>
      <c r="X134" s="19">
        <f t="shared" si="8"/>
        <v>4.703833796307233E-2</v>
      </c>
    </row>
    <row r="135" spans="1:24" x14ac:dyDescent="0.2">
      <c r="A135" s="22">
        <v>2627</v>
      </c>
      <c r="B135" s="12" t="s">
        <v>72</v>
      </c>
      <c r="C135" s="12" t="s">
        <v>73</v>
      </c>
      <c r="D135" s="12">
        <v>890312630</v>
      </c>
      <c r="E135" s="12" t="s">
        <v>74</v>
      </c>
      <c r="F135" s="12" t="s">
        <v>316</v>
      </c>
      <c r="G135" s="12" t="s">
        <v>83</v>
      </c>
      <c r="H135" s="12" t="s">
        <v>87</v>
      </c>
      <c r="I135" s="12" t="s">
        <v>317</v>
      </c>
      <c r="J135" s="12" t="s">
        <v>79</v>
      </c>
      <c r="K135" s="12" t="s">
        <v>313</v>
      </c>
      <c r="L135" s="12" t="s">
        <v>81</v>
      </c>
      <c r="M135" s="12">
        <v>110222092</v>
      </c>
      <c r="N135" s="12">
        <v>154560117</v>
      </c>
      <c r="O135" s="17">
        <v>41972933</v>
      </c>
      <c r="P135" s="17">
        <v>49246698</v>
      </c>
      <c r="Q135" s="17">
        <v>105313419</v>
      </c>
      <c r="R135" s="19">
        <v>34827126</v>
      </c>
      <c r="S135" s="19">
        <v>7818210</v>
      </c>
      <c r="T135" s="17">
        <f t="shared" si="9"/>
        <v>2.6260278737251932</v>
      </c>
      <c r="U135" s="17">
        <f t="shared" si="6"/>
        <v>0.31862487526455485</v>
      </c>
      <c r="V135" s="17">
        <f t="shared" si="5"/>
        <v>4.454616338010875</v>
      </c>
      <c r="W135" s="17">
        <f t="shared" si="7"/>
        <v>0.33069979429686924</v>
      </c>
      <c r="X135" s="19">
        <f t="shared" si="8"/>
        <v>0.22533061358901532</v>
      </c>
    </row>
    <row r="136" spans="1:24" x14ac:dyDescent="0.2">
      <c r="A136" s="22">
        <v>2757</v>
      </c>
      <c r="B136" s="12" t="s">
        <v>72</v>
      </c>
      <c r="C136" s="12" t="s">
        <v>73</v>
      </c>
      <c r="D136" s="12">
        <v>890903436</v>
      </c>
      <c r="E136" s="12" t="s">
        <v>74</v>
      </c>
      <c r="F136" s="12" t="s">
        <v>318</v>
      </c>
      <c r="G136" s="12" t="s">
        <v>83</v>
      </c>
      <c r="H136" s="12" t="s">
        <v>87</v>
      </c>
      <c r="I136" s="12" t="s">
        <v>319</v>
      </c>
      <c r="J136" s="12" t="s">
        <v>89</v>
      </c>
      <c r="K136" s="12" t="s">
        <v>116</v>
      </c>
      <c r="L136" s="12" t="s">
        <v>81</v>
      </c>
      <c r="M136" s="12">
        <v>65195553</v>
      </c>
      <c r="N136" s="12">
        <v>79165087</v>
      </c>
      <c r="O136" s="17">
        <v>17192425</v>
      </c>
      <c r="P136" s="17">
        <v>18634820</v>
      </c>
      <c r="Q136" s="17">
        <v>60530267</v>
      </c>
      <c r="R136" s="19">
        <v>17176850</v>
      </c>
      <c r="S136" s="19">
        <v>2034217</v>
      </c>
      <c r="T136" s="17">
        <f t="shared" si="9"/>
        <v>3.7921091992549045</v>
      </c>
      <c r="U136" s="17">
        <f t="shared" si="6"/>
        <v>0.23539189693557716</v>
      </c>
      <c r="V136" s="17">
        <f t="shared" si="5"/>
        <v>8.4439614849349898</v>
      </c>
      <c r="W136" s="17">
        <f t="shared" si="7"/>
        <v>0.2837729098402953</v>
      </c>
      <c r="X136" s="19">
        <f t="shared" si="8"/>
        <v>0.21697506629405966</v>
      </c>
    </row>
    <row r="137" spans="1:24" x14ac:dyDescent="0.2">
      <c r="A137" s="22">
        <v>2769</v>
      </c>
      <c r="B137" s="12" t="s">
        <v>72</v>
      </c>
      <c r="C137" s="12" t="s">
        <v>73</v>
      </c>
      <c r="D137" s="12">
        <v>890904138</v>
      </c>
      <c r="E137" s="12" t="s">
        <v>74</v>
      </c>
      <c r="F137" s="12" t="s">
        <v>320</v>
      </c>
      <c r="G137" s="12" t="s">
        <v>83</v>
      </c>
      <c r="H137" s="12" t="s">
        <v>87</v>
      </c>
      <c r="I137" s="12" t="s">
        <v>321</v>
      </c>
      <c r="J137" s="12" t="s">
        <v>89</v>
      </c>
      <c r="K137" s="12" t="s">
        <v>116</v>
      </c>
      <c r="L137" s="12" t="s">
        <v>81</v>
      </c>
      <c r="M137" s="12">
        <v>169982197</v>
      </c>
      <c r="N137" s="12">
        <v>260663140</v>
      </c>
      <c r="O137" s="17">
        <v>74708306</v>
      </c>
      <c r="P137" s="17">
        <v>108407384</v>
      </c>
      <c r="Q137" s="17">
        <v>152255756</v>
      </c>
      <c r="R137" s="19">
        <v>6242568</v>
      </c>
      <c r="S137" s="19">
        <v>293599</v>
      </c>
      <c r="T137" s="17">
        <f t="shared" si="9"/>
        <v>2.2752784275419122</v>
      </c>
      <c r="U137" s="17">
        <f t="shared" si="6"/>
        <v>0.4158907316162922</v>
      </c>
      <c r="V137" s="17">
        <f t="shared" si="5"/>
        <v>21.262225007578365</v>
      </c>
      <c r="W137" s="17">
        <f t="shared" si="7"/>
        <v>4.1000538593759309E-2</v>
      </c>
      <c r="X137" s="19">
        <f t="shared" si="8"/>
        <v>2.3948794601338724E-2</v>
      </c>
    </row>
    <row r="138" spans="1:24" x14ac:dyDescent="0.2">
      <c r="A138" s="22">
        <v>2783</v>
      </c>
      <c r="B138" s="12" t="s">
        <v>72</v>
      </c>
      <c r="C138" s="12" t="s">
        <v>73</v>
      </c>
      <c r="D138" s="12">
        <v>890906397</v>
      </c>
      <c r="E138" s="12" t="s">
        <v>74</v>
      </c>
      <c r="F138" s="12" t="s">
        <v>322</v>
      </c>
      <c r="G138" s="12" t="s">
        <v>92</v>
      </c>
      <c r="H138" s="12" t="s">
        <v>87</v>
      </c>
      <c r="I138" s="12" t="s">
        <v>323</v>
      </c>
      <c r="J138" s="12" t="s">
        <v>89</v>
      </c>
      <c r="K138" s="12" t="s">
        <v>324</v>
      </c>
      <c r="L138" s="12" t="s">
        <v>81</v>
      </c>
      <c r="M138" s="12">
        <v>196474400</v>
      </c>
      <c r="N138" s="12">
        <v>271059061</v>
      </c>
      <c r="O138" s="17">
        <v>58938778</v>
      </c>
      <c r="P138" s="17">
        <v>64045362</v>
      </c>
      <c r="Q138" s="17">
        <v>207013699</v>
      </c>
      <c r="R138" s="19">
        <v>23191960</v>
      </c>
      <c r="S138" s="19"/>
      <c r="T138" s="17">
        <f t="shared" si="9"/>
        <v>3.3335336541928302</v>
      </c>
      <c r="U138" s="17">
        <f t="shared" si="6"/>
        <v>0.23627825523973167</v>
      </c>
      <c r="V138" s="17"/>
      <c r="W138" s="17">
        <f t="shared" si="7"/>
        <v>0.11203104003276614</v>
      </c>
      <c r="X138" s="19">
        <f t="shared" si="8"/>
        <v>8.5560541361131628E-2</v>
      </c>
    </row>
    <row r="139" spans="1:24" x14ac:dyDescent="0.2">
      <c r="A139" s="22">
        <v>2817</v>
      </c>
      <c r="B139" s="12" t="s">
        <v>72</v>
      </c>
      <c r="C139" s="12" t="s">
        <v>73</v>
      </c>
      <c r="D139" s="12">
        <v>890914711</v>
      </c>
      <c r="E139" s="12" t="s">
        <v>74</v>
      </c>
      <c r="F139" s="12" t="s">
        <v>325</v>
      </c>
      <c r="G139" s="12" t="s">
        <v>76</v>
      </c>
      <c r="H139" s="12" t="s">
        <v>103</v>
      </c>
      <c r="I139" s="12" t="s">
        <v>326</v>
      </c>
      <c r="J139" s="12" t="s">
        <v>89</v>
      </c>
      <c r="K139" s="12" t="s">
        <v>327</v>
      </c>
      <c r="L139" s="12" t="s">
        <v>81</v>
      </c>
      <c r="M139" s="12">
        <v>12549336</v>
      </c>
      <c r="N139" s="12">
        <v>28808944</v>
      </c>
      <c r="O139" s="17">
        <v>7203989</v>
      </c>
      <c r="P139" s="17">
        <v>11723600</v>
      </c>
      <c r="Q139" s="17">
        <v>17085344</v>
      </c>
      <c r="R139" s="19">
        <v>3045342</v>
      </c>
      <c r="S139" s="19">
        <v>719383</v>
      </c>
      <c r="T139" s="17">
        <f t="shared" si="9"/>
        <v>1.7419982179317597</v>
      </c>
      <c r="U139" s="17">
        <f t="shared" si="6"/>
        <v>0.40694306601449881</v>
      </c>
      <c r="V139" s="17">
        <f t="shared" si="5"/>
        <v>4.233269343312255</v>
      </c>
      <c r="W139" s="17">
        <f t="shared" si="7"/>
        <v>0.17824294319154477</v>
      </c>
      <c r="X139" s="19">
        <f t="shared" si="8"/>
        <v>0.10570821339372939</v>
      </c>
    </row>
    <row r="140" spans="1:24" x14ac:dyDescent="0.2">
      <c r="A140" s="22">
        <v>2873</v>
      </c>
      <c r="B140" s="12" t="s">
        <v>72</v>
      </c>
      <c r="C140" s="12" t="s">
        <v>73</v>
      </c>
      <c r="D140" s="12">
        <v>890929073</v>
      </c>
      <c r="E140" s="12" t="s">
        <v>74</v>
      </c>
      <c r="F140" s="12" t="s">
        <v>328</v>
      </c>
      <c r="G140" s="12" t="s">
        <v>102</v>
      </c>
      <c r="H140" s="12" t="s">
        <v>87</v>
      </c>
      <c r="I140" s="12" t="s">
        <v>329</v>
      </c>
      <c r="J140" s="12" t="s">
        <v>89</v>
      </c>
      <c r="K140" s="12" t="s">
        <v>272</v>
      </c>
      <c r="L140" s="12" t="s">
        <v>81</v>
      </c>
      <c r="M140" s="12">
        <v>49534229</v>
      </c>
      <c r="N140" s="12">
        <v>51591339</v>
      </c>
      <c r="O140" s="17">
        <v>23951258</v>
      </c>
      <c r="P140" s="17">
        <v>25822149</v>
      </c>
      <c r="Q140" s="17">
        <v>25769190</v>
      </c>
      <c r="R140" s="19">
        <v>4590867</v>
      </c>
      <c r="S140" s="19">
        <v>261554</v>
      </c>
      <c r="T140" s="17">
        <f t="shared" si="9"/>
        <v>2.0681264007093074</v>
      </c>
      <c r="U140" s="17">
        <f t="shared" si="6"/>
        <v>0.50051325475386477</v>
      </c>
      <c r="V140" s="17">
        <f t="shared" si="5"/>
        <v>17.55227218853468</v>
      </c>
      <c r="W140" s="17">
        <f t="shared" si="7"/>
        <v>0.17815332961571551</v>
      </c>
      <c r="X140" s="19">
        <f t="shared" si="8"/>
        <v>8.8985226764515646E-2</v>
      </c>
    </row>
    <row r="141" spans="1:24" x14ac:dyDescent="0.2">
      <c r="A141" s="22">
        <v>2901</v>
      </c>
      <c r="B141" s="12" t="s">
        <v>72</v>
      </c>
      <c r="C141" s="12" t="s">
        <v>73</v>
      </c>
      <c r="D141" s="12">
        <v>890933815</v>
      </c>
      <c r="E141" s="12" t="s">
        <v>74</v>
      </c>
      <c r="F141" s="12" t="s">
        <v>330</v>
      </c>
      <c r="G141" s="12" t="s">
        <v>76</v>
      </c>
      <c r="H141" s="12" t="s">
        <v>87</v>
      </c>
      <c r="I141" s="12" t="s">
        <v>331</v>
      </c>
      <c r="J141" s="12" t="s">
        <v>89</v>
      </c>
      <c r="K141" s="12" t="s">
        <v>272</v>
      </c>
      <c r="L141" s="12" t="s">
        <v>81</v>
      </c>
      <c r="M141" s="12">
        <v>81397557</v>
      </c>
      <c r="N141" s="12">
        <v>84706169</v>
      </c>
      <c r="O141" s="17">
        <v>22993960</v>
      </c>
      <c r="P141" s="17">
        <v>24305648</v>
      </c>
      <c r="Q141" s="17">
        <v>60400521</v>
      </c>
      <c r="R141" s="19">
        <v>21161495</v>
      </c>
      <c r="S141" s="19"/>
      <c r="T141" s="17">
        <f t="shared" si="9"/>
        <v>3.5399538400519095</v>
      </c>
      <c r="U141" s="17">
        <f t="shared" si="6"/>
        <v>0.28694070676245553</v>
      </c>
      <c r="V141" s="17"/>
      <c r="W141" s="17">
        <f t="shared" si="7"/>
        <v>0.35035285540003869</v>
      </c>
      <c r="X141" s="19">
        <f t="shared" si="8"/>
        <v>0.2498223594553072</v>
      </c>
    </row>
    <row r="142" spans="1:24" x14ac:dyDescent="0.2">
      <c r="A142" s="22">
        <v>2983</v>
      </c>
      <c r="B142" s="12" t="s">
        <v>72</v>
      </c>
      <c r="C142" s="12" t="s">
        <v>73</v>
      </c>
      <c r="D142" s="12">
        <v>891901147</v>
      </c>
      <c r="E142" s="12" t="s">
        <v>74</v>
      </c>
      <c r="F142" s="12" t="s">
        <v>332</v>
      </c>
      <c r="G142" s="12" t="s">
        <v>76</v>
      </c>
      <c r="H142" s="12" t="s">
        <v>87</v>
      </c>
      <c r="I142" s="12" t="s">
        <v>333</v>
      </c>
      <c r="J142" s="12" t="s">
        <v>79</v>
      </c>
      <c r="K142" s="12" t="s">
        <v>313</v>
      </c>
      <c r="L142" s="12" t="s">
        <v>81</v>
      </c>
      <c r="M142" s="12">
        <v>1572915</v>
      </c>
      <c r="N142" s="12">
        <v>1572915</v>
      </c>
      <c r="O142" s="17">
        <v>837270</v>
      </c>
      <c r="P142" s="17">
        <v>13147250</v>
      </c>
      <c r="Q142" s="17">
        <v>-11574335</v>
      </c>
      <c r="R142" s="19">
        <v>-156803</v>
      </c>
      <c r="S142" s="19">
        <v>19725</v>
      </c>
      <c r="T142" s="17">
        <f t="shared" si="9"/>
        <v>1.8786233831380559</v>
      </c>
      <c r="U142" s="17">
        <f t="shared" si="6"/>
        <v>8.3585254130070599</v>
      </c>
      <c r="V142" s="17">
        <f t="shared" ref="V142:V204" si="10">R142/S142</f>
        <v>-7.9494550063371356</v>
      </c>
      <c r="W142" s="17">
        <f t="shared" si="7"/>
        <v>1.3547473785750974E-2</v>
      </c>
      <c r="X142" s="19">
        <f t="shared" si="8"/>
        <v>-9.9689430134495507E-2</v>
      </c>
    </row>
    <row r="143" spans="1:24" x14ac:dyDescent="0.2">
      <c r="A143" s="22">
        <v>3109</v>
      </c>
      <c r="B143" s="12" t="s">
        <v>72</v>
      </c>
      <c r="C143" s="12" t="s">
        <v>73</v>
      </c>
      <c r="D143" s="12">
        <v>900071933</v>
      </c>
      <c r="E143" s="12" t="s">
        <v>74</v>
      </c>
      <c r="F143" s="12" t="s">
        <v>334</v>
      </c>
      <c r="G143" s="12" t="s">
        <v>83</v>
      </c>
      <c r="H143" s="12" t="s">
        <v>103</v>
      </c>
      <c r="I143" s="12" t="s">
        <v>335</v>
      </c>
      <c r="J143" s="12" t="s">
        <v>85</v>
      </c>
      <c r="K143" s="12" t="s">
        <v>85</v>
      </c>
      <c r="L143" s="12" t="s">
        <v>81</v>
      </c>
      <c r="M143" s="12">
        <v>67987328</v>
      </c>
      <c r="N143" s="12">
        <v>76295031</v>
      </c>
      <c r="O143" s="17">
        <v>35359620</v>
      </c>
      <c r="P143" s="17">
        <v>38880336</v>
      </c>
      <c r="Q143" s="17">
        <v>37414695</v>
      </c>
      <c r="R143" s="19">
        <v>17509870</v>
      </c>
      <c r="S143" s="19">
        <v>155968</v>
      </c>
      <c r="T143" s="17">
        <f t="shared" si="9"/>
        <v>1.9227392149576268</v>
      </c>
      <c r="U143" s="17">
        <f t="shared" si="6"/>
        <v>0.50960508817409089</v>
      </c>
      <c r="V143" s="17">
        <f t="shared" si="10"/>
        <v>112.26578528929011</v>
      </c>
      <c r="W143" s="17">
        <f t="shared" si="7"/>
        <v>0.46799446046533322</v>
      </c>
      <c r="X143" s="19">
        <f t="shared" si="8"/>
        <v>0.22950210217491096</v>
      </c>
    </row>
    <row r="144" spans="1:24" x14ac:dyDescent="0.2">
      <c r="A144" s="22">
        <v>3127</v>
      </c>
      <c r="B144" s="12" t="s">
        <v>72</v>
      </c>
      <c r="C144" s="12" t="s">
        <v>73</v>
      </c>
      <c r="D144" s="12">
        <v>900078437</v>
      </c>
      <c r="E144" s="12" t="s">
        <v>74</v>
      </c>
      <c r="F144" s="12" t="s">
        <v>336</v>
      </c>
      <c r="G144" s="12" t="s">
        <v>102</v>
      </c>
      <c r="H144" s="12" t="s">
        <v>87</v>
      </c>
      <c r="I144" s="12" t="s">
        <v>337</v>
      </c>
      <c r="J144" s="12" t="s">
        <v>85</v>
      </c>
      <c r="K144" s="12" t="s">
        <v>85</v>
      </c>
      <c r="L144" s="12" t="s">
        <v>81</v>
      </c>
      <c r="M144" s="12">
        <v>108760286</v>
      </c>
      <c r="N144" s="12">
        <v>115269669</v>
      </c>
      <c r="O144" s="17">
        <v>65055561</v>
      </c>
      <c r="P144" s="17">
        <v>66033480</v>
      </c>
      <c r="Q144" s="17">
        <v>49236189</v>
      </c>
      <c r="R144" s="19">
        <v>24450805</v>
      </c>
      <c r="S144" s="19">
        <v>3865555</v>
      </c>
      <c r="T144" s="17">
        <f t="shared" si="9"/>
        <v>1.6718061350666087</v>
      </c>
      <c r="U144" s="17">
        <f t="shared" si="6"/>
        <v>0.57286084511962987</v>
      </c>
      <c r="V144" s="17">
        <f t="shared" si="10"/>
        <v>6.3253025762148001</v>
      </c>
      <c r="W144" s="17">
        <f t="shared" si="7"/>
        <v>0.49660230608018829</v>
      </c>
      <c r="X144" s="19">
        <f t="shared" si="8"/>
        <v>0.21211828933073451</v>
      </c>
    </row>
    <row r="145" spans="1:24" x14ac:dyDescent="0.2">
      <c r="A145" s="22">
        <v>3199</v>
      </c>
      <c r="B145" s="12" t="s">
        <v>72</v>
      </c>
      <c r="C145" s="12" t="s">
        <v>73</v>
      </c>
      <c r="D145" s="12">
        <v>900104517</v>
      </c>
      <c r="E145" s="12" t="s">
        <v>74</v>
      </c>
      <c r="F145" s="12" t="s">
        <v>338</v>
      </c>
      <c r="G145" s="12" t="s">
        <v>83</v>
      </c>
      <c r="H145" s="12" t="s">
        <v>103</v>
      </c>
      <c r="I145" s="12" t="s">
        <v>339</v>
      </c>
      <c r="J145" s="12" t="s">
        <v>97</v>
      </c>
      <c r="K145" s="12" t="s">
        <v>340</v>
      </c>
      <c r="L145" s="12" t="s">
        <v>81</v>
      </c>
      <c r="M145" s="12">
        <v>218646609</v>
      </c>
      <c r="N145" s="12">
        <v>496003571</v>
      </c>
      <c r="O145" s="17">
        <v>112928234</v>
      </c>
      <c r="P145" s="17">
        <v>218801184</v>
      </c>
      <c r="Q145" s="17">
        <v>277202387</v>
      </c>
      <c r="R145" s="19">
        <v>48736133</v>
      </c>
      <c r="S145" s="19">
        <v>4564240</v>
      </c>
      <c r="T145" s="17">
        <f t="shared" si="9"/>
        <v>1.93615539051111</v>
      </c>
      <c r="U145" s="17">
        <f t="shared" si="6"/>
        <v>0.44112824340936047</v>
      </c>
      <c r="V145" s="17">
        <f t="shared" si="10"/>
        <v>10.677819965645979</v>
      </c>
      <c r="W145" s="17">
        <f t="shared" si="7"/>
        <v>0.17581426165713357</v>
      </c>
      <c r="X145" s="19">
        <f t="shared" si="8"/>
        <v>9.8257625246008562E-2</v>
      </c>
    </row>
    <row r="146" spans="1:24" x14ac:dyDescent="0.2">
      <c r="A146" s="22">
        <v>3271</v>
      </c>
      <c r="B146" s="12" t="s">
        <v>72</v>
      </c>
      <c r="C146" s="12" t="s">
        <v>73</v>
      </c>
      <c r="D146" s="12">
        <v>900131246</v>
      </c>
      <c r="E146" s="12" t="s">
        <v>74</v>
      </c>
      <c r="F146" s="12" t="s">
        <v>341</v>
      </c>
      <c r="G146" s="12" t="s">
        <v>102</v>
      </c>
      <c r="H146" s="12" t="s">
        <v>103</v>
      </c>
      <c r="I146" s="12" t="s">
        <v>342</v>
      </c>
      <c r="J146" s="12" t="s">
        <v>79</v>
      </c>
      <c r="K146" s="12" t="s">
        <v>137</v>
      </c>
      <c r="L146" s="12" t="s">
        <v>81</v>
      </c>
      <c r="M146" s="12">
        <v>5837144</v>
      </c>
      <c r="N146" s="12">
        <v>6969700</v>
      </c>
      <c r="O146" s="17">
        <v>2752262</v>
      </c>
      <c r="P146" s="17">
        <v>3774441</v>
      </c>
      <c r="Q146" s="17">
        <v>3195259</v>
      </c>
      <c r="R146" s="19">
        <v>794404</v>
      </c>
      <c r="S146" s="19"/>
      <c r="T146" s="17">
        <f t="shared" si="9"/>
        <v>2.1208533199237571</v>
      </c>
      <c r="U146" s="17">
        <f t="shared" si="6"/>
        <v>0.54154999497826306</v>
      </c>
      <c r="V146" s="17"/>
      <c r="W146" s="17">
        <f t="shared" si="7"/>
        <v>0.24861959546941265</v>
      </c>
      <c r="X146" s="19">
        <f t="shared" si="8"/>
        <v>0.11397965479145444</v>
      </c>
    </row>
    <row r="147" spans="1:24" x14ac:dyDescent="0.2">
      <c r="A147" s="22">
        <v>3289</v>
      </c>
      <c r="B147" s="12" t="s">
        <v>72</v>
      </c>
      <c r="C147" s="12" t="s">
        <v>73</v>
      </c>
      <c r="D147" s="12">
        <v>900138425</v>
      </c>
      <c r="E147" s="12" t="s">
        <v>74</v>
      </c>
      <c r="F147" s="12" t="s">
        <v>343</v>
      </c>
      <c r="G147" s="12" t="s">
        <v>102</v>
      </c>
      <c r="H147" s="12" t="s">
        <v>77</v>
      </c>
      <c r="I147" s="12" t="s">
        <v>344</v>
      </c>
      <c r="J147" s="12" t="s">
        <v>85</v>
      </c>
      <c r="K147" s="12" t="s">
        <v>85</v>
      </c>
      <c r="L147" s="12" t="s">
        <v>81</v>
      </c>
      <c r="M147" s="12">
        <v>69251017</v>
      </c>
      <c r="N147" s="12">
        <v>72337833</v>
      </c>
      <c r="O147" s="17">
        <v>41567801</v>
      </c>
      <c r="P147" s="17">
        <v>42101510</v>
      </c>
      <c r="Q147" s="17">
        <v>30236323</v>
      </c>
      <c r="R147" s="19">
        <v>16927116</v>
      </c>
      <c r="S147" s="19"/>
      <c r="T147" s="17">
        <f t="shared" si="9"/>
        <v>1.665977399189339</v>
      </c>
      <c r="U147" s="17">
        <f t="shared" si="6"/>
        <v>0.58201231988798996</v>
      </c>
      <c r="V147" s="17"/>
      <c r="W147" s="17">
        <f t="shared" si="7"/>
        <v>0.55982719856511654</v>
      </c>
      <c r="X147" s="19">
        <f t="shared" si="8"/>
        <v>0.23400087199183864</v>
      </c>
    </row>
    <row r="148" spans="1:24" x14ac:dyDescent="0.2">
      <c r="A148" s="22">
        <v>3315</v>
      </c>
      <c r="B148" s="12" t="s">
        <v>72</v>
      </c>
      <c r="C148" s="12" t="s">
        <v>73</v>
      </c>
      <c r="D148" s="12">
        <v>900147693</v>
      </c>
      <c r="E148" s="12" t="s">
        <v>74</v>
      </c>
      <c r="F148" s="12" t="s">
        <v>345</v>
      </c>
      <c r="G148" s="12" t="s">
        <v>83</v>
      </c>
      <c r="H148" s="12" t="s">
        <v>103</v>
      </c>
      <c r="I148" s="12" t="s">
        <v>346</v>
      </c>
      <c r="J148" s="12" t="s">
        <v>309</v>
      </c>
      <c r="K148" s="12" t="s">
        <v>347</v>
      </c>
      <c r="L148" s="12" t="s">
        <v>81</v>
      </c>
      <c r="M148" s="12">
        <v>173084536</v>
      </c>
      <c r="N148" s="12">
        <v>239697587</v>
      </c>
      <c r="O148" s="17">
        <v>84808837</v>
      </c>
      <c r="P148" s="17">
        <v>100834361</v>
      </c>
      <c r="Q148" s="17">
        <v>138863226</v>
      </c>
      <c r="R148" s="19">
        <v>33952551</v>
      </c>
      <c r="S148" s="19">
        <v>7969307</v>
      </c>
      <c r="T148" s="17">
        <f t="shared" si="9"/>
        <v>2.0408785466542834</v>
      </c>
      <c r="U148" s="17">
        <f t="shared" si="6"/>
        <v>0.42067324190460043</v>
      </c>
      <c r="V148" s="17">
        <f t="shared" si="10"/>
        <v>4.2604144877340024</v>
      </c>
      <c r="W148" s="17">
        <f t="shared" si="7"/>
        <v>0.24450354480458347</v>
      </c>
      <c r="X148" s="19">
        <f t="shared" si="8"/>
        <v>0.14164744595447262</v>
      </c>
    </row>
    <row r="149" spans="1:24" x14ac:dyDescent="0.2">
      <c r="A149" s="22">
        <v>3415</v>
      </c>
      <c r="B149" s="12" t="s">
        <v>72</v>
      </c>
      <c r="C149" s="12" t="s">
        <v>73</v>
      </c>
      <c r="D149" s="12">
        <v>900178272</v>
      </c>
      <c r="E149" s="12" t="s">
        <v>74</v>
      </c>
      <c r="F149" s="12" t="s">
        <v>348</v>
      </c>
      <c r="G149" s="12" t="s">
        <v>76</v>
      </c>
      <c r="H149" s="12" t="s">
        <v>87</v>
      </c>
      <c r="I149" s="12" t="s">
        <v>349</v>
      </c>
      <c r="J149" s="12" t="s">
        <v>85</v>
      </c>
      <c r="K149" s="12" t="s">
        <v>85</v>
      </c>
      <c r="L149" s="12" t="s">
        <v>81</v>
      </c>
      <c r="M149" s="12">
        <v>40693026</v>
      </c>
      <c r="N149" s="12">
        <v>42174396</v>
      </c>
      <c r="O149" s="17">
        <v>9450308</v>
      </c>
      <c r="P149" s="17">
        <v>9450308</v>
      </c>
      <c r="Q149" s="17">
        <v>32724088</v>
      </c>
      <c r="R149" s="19">
        <v>5857717</v>
      </c>
      <c r="S149" s="19">
        <v>153943</v>
      </c>
      <c r="T149" s="17">
        <f t="shared" si="9"/>
        <v>4.3059999737574692</v>
      </c>
      <c r="U149" s="17">
        <f t="shared" si="6"/>
        <v>0.22407690201419839</v>
      </c>
      <c r="V149" s="17">
        <f t="shared" si="10"/>
        <v>38.051207265026669</v>
      </c>
      <c r="W149" s="17">
        <f t="shared" si="7"/>
        <v>0.17900321622408544</v>
      </c>
      <c r="X149" s="19">
        <f t="shared" si="8"/>
        <v>0.13889273008201469</v>
      </c>
    </row>
    <row r="150" spans="1:24" x14ac:dyDescent="0.2">
      <c r="A150" s="22">
        <v>3483</v>
      </c>
      <c r="B150" s="12" t="s">
        <v>72</v>
      </c>
      <c r="C150" s="12" t="s">
        <v>73</v>
      </c>
      <c r="D150" s="12">
        <v>900196493</v>
      </c>
      <c r="E150" s="12" t="s">
        <v>74</v>
      </c>
      <c r="F150" s="12" t="s">
        <v>350</v>
      </c>
      <c r="G150" s="12" t="s">
        <v>92</v>
      </c>
      <c r="H150" s="12" t="s">
        <v>87</v>
      </c>
      <c r="I150" s="12" t="s">
        <v>351</v>
      </c>
      <c r="J150" s="12" t="s">
        <v>79</v>
      </c>
      <c r="K150" s="12" t="s">
        <v>352</v>
      </c>
      <c r="L150" s="12" t="s">
        <v>81</v>
      </c>
      <c r="M150" s="12">
        <v>79812408</v>
      </c>
      <c r="N150" s="12">
        <v>179420670</v>
      </c>
      <c r="O150" s="17">
        <v>6037714</v>
      </c>
      <c r="P150" s="17">
        <v>41996714</v>
      </c>
      <c r="Q150" s="17">
        <v>137423956</v>
      </c>
      <c r="R150" s="19">
        <v>48657582</v>
      </c>
      <c r="S150" s="19">
        <v>39321</v>
      </c>
      <c r="T150" s="17">
        <f t="shared" si="9"/>
        <v>13.218977911176315</v>
      </c>
      <c r="U150" s="17">
        <f t="shared" si="6"/>
        <v>0.23406842701010983</v>
      </c>
      <c r="V150" s="17">
        <f t="shared" si="10"/>
        <v>1237.4451819638361</v>
      </c>
      <c r="W150" s="17">
        <f t="shared" si="7"/>
        <v>0.3540691406089343</v>
      </c>
      <c r="X150" s="19">
        <f t="shared" si="8"/>
        <v>0.27119273381377967</v>
      </c>
    </row>
    <row r="151" spans="1:24" x14ac:dyDescent="0.2">
      <c r="A151" s="22">
        <v>3725</v>
      </c>
      <c r="B151" s="12" t="s">
        <v>72</v>
      </c>
      <c r="C151" s="12" t="s">
        <v>73</v>
      </c>
      <c r="D151" s="12">
        <v>900300996</v>
      </c>
      <c r="E151" s="12" t="s">
        <v>74</v>
      </c>
      <c r="F151" s="12" t="s">
        <v>353</v>
      </c>
      <c r="G151" s="12" t="s">
        <v>102</v>
      </c>
      <c r="H151" s="12" t="s">
        <v>87</v>
      </c>
      <c r="I151" s="12" t="s">
        <v>354</v>
      </c>
      <c r="J151" s="12" t="s">
        <v>85</v>
      </c>
      <c r="K151" s="12" t="s">
        <v>85</v>
      </c>
      <c r="L151" s="12" t="s">
        <v>81</v>
      </c>
      <c r="M151" s="12">
        <v>27595926</v>
      </c>
      <c r="N151" s="12">
        <v>29784625</v>
      </c>
      <c r="O151" s="17">
        <v>12403676</v>
      </c>
      <c r="P151" s="17">
        <v>12657903</v>
      </c>
      <c r="Q151" s="17">
        <v>17126722</v>
      </c>
      <c r="R151" s="19">
        <v>-1877577</v>
      </c>
      <c r="S151" s="19">
        <v>154571</v>
      </c>
      <c r="T151" s="17">
        <f t="shared" si="9"/>
        <v>2.224818352236869</v>
      </c>
      <c r="U151" s="17">
        <f t="shared" si="6"/>
        <v>0.4249811102204577</v>
      </c>
      <c r="V151" s="17">
        <f t="shared" si="10"/>
        <v>-12.147019816136273</v>
      </c>
      <c r="W151" s="17">
        <f t="shared" si="7"/>
        <v>-0.10962850917998201</v>
      </c>
      <c r="X151" s="19">
        <f t="shared" si="8"/>
        <v>-6.3038463636859624E-2</v>
      </c>
    </row>
    <row r="152" spans="1:24" x14ac:dyDescent="0.2">
      <c r="A152" s="22">
        <v>3737</v>
      </c>
      <c r="B152" s="12" t="s">
        <v>72</v>
      </c>
      <c r="C152" s="12" t="s">
        <v>73</v>
      </c>
      <c r="D152" s="12">
        <v>900304858</v>
      </c>
      <c r="E152" s="12" t="s">
        <v>74</v>
      </c>
      <c r="F152" s="12" t="s">
        <v>355</v>
      </c>
      <c r="G152" s="12" t="s">
        <v>76</v>
      </c>
      <c r="H152" s="12" t="s">
        <v>87</v>
      </c>
      <c r="I152" s="12" t="s">
        <v>356</v>
      </c>
      <c r="J152" s="12" t="s">
        <v>85</v>
      </c>
      <c r="K152" s="12" t="s">
        <v>85</v>
      </c>
      <c r="L152" s="12" t="s">
        <v>81</v>
      </c>
      <c r="M152" s="12">
        <v>28154121</v>
      </c>
      <c r="N152" s="12">
        <v>34052555</v>
      </c>
      <c r="O152" s="17">
        <v>21331496</v>
      </c>
      <c r="P152" s="17">
        <v>27419173</v>
      </c>
      <c r="Q152" s="17">
        <v>6633382</v>
      </c>
      <c r="R152" s="19">
        <v>2890268</v>
      </c>
      <c r="S152" s="19">
        <v>1935593</v>
      </c>
      <c r="T152" s="17">
        <f t="shared" si="9"/>
        <v>1.3198380929307536</v>
      </c>
      <c r="U152" s="17">
        <f t="shared" si="6"/>
        <v>0.8052016361180534</v>
      </c>
      <c r="V152" s="17">
        <f t="shared" si="10"/>
        <v>1.4932209405593015</v>
      </c>
      <c r="W152" s="17">
        <f t="shared" si="7"/>
        <v>0.43571559726245224</v>
      </c>
      <c r="X152" s="19">
        <f t="shared" si="8"/>
        <v>8.4876685464570861E-2</v>
      </c>
    </row>
    <row r="153" spans="1:24" x14ac:dyDescent="0.2">
      <c r="A153" s="22">
        <v>3845</v>
      </c>
      <c r="B153" s="12" t="s">
        <v>72</v>
      </c>
      <c r="C153" s="12" t="s">
        <v>73</v>
      </c>
      <c r="D153" s="12">
        <v>900332426</v>
      </c>
      <c r="E153" s="12" t="s">
        <v>74</v>
      </c>
      <c r="F153" s="12" t="s">
        <v>357</v>
      </c>
      <c r="G153" s="12" t="s">
        <v>102</v>
      </c>
      <c r="H153" s="12" t="s">
        <v>87</v>
      </c>
      <c r="I153" s="12" t="s">
        <v>358</v>
      </c>
      <c r="J153" s="12" t="s">
        <v>97</v>
      </c>
      <c r="K153" s="12" t="s">
        <v>359</v>
      </c>
      <c r="L153" s="12" t="s">
        <v>81</v>
      </c>
      <c r="M153" s="12">
        <v>36281605</v>
      </c>
      <c r="N153" s="12">
        <v>43613476</v>
      </c>
      <c r="O153" s="17">
        <v>13182614</v>
      </c>
      <c r="P153" s="17">
        <v>24772383</v>
      </c>
      <c r="Q153" s="17">
        <v>18841093</v>
      </c>
      <c r="R153" s="19">
        <v>6526318</v>
      </c>
      <c r="S153" s="19"/>
      <c r="T153" s="17">
        <f t="shared" si="9"/>
        <v>2.7522314618329871</v>
      </c>
      <c r="U153" s="17">
        <f t="shared" si="6"/>
        <v>0.56799836362504108</v>
      </c>
      <c r="V153" s="17"/>
      <c r="W153" s="17">
        <f t="shared" si="7"/>
        <v>0.34638744153537165</v>
      </c>
      <c r="X153" s="19">
        <f t="shared" si="8"/>
        <v>0.14963994156301599</v>
      </c>
    </row>
    <row r="154" spans="1:24" x14ac:dyDescent="0.2">
      <c r="A154" s="22">
        <v>3921</v>
      </c>
      <c r="B154" s="12" t="s">
        <v>72</v>
      </c>
      <c r="C154" s="12" t="s">
        <v>73</v>
      </c>
      <c r="D154" s="12">
        <v>900361775</v>
      </c>
      <c r="E154" s="12" t="s">
        <v>74</v>
      </c>
      <c r="F154" s="12" t="s">
        <v>360</v>
      </c>
      <c r="G154" s="12" t="s">
        <v>83</v>
      </c>
      <c r="H154" s="12" t="s">
        <v>87</v>
      </c>
      <c r="I154" s="12" t="s">
        <v>361</v>
      </c>
      <c r="J154" s="12" t="s">
        <v>362</v>
      </c>
      <c r="K154" s="12" t="s">
        <v>363</v>
      </c>
      <c r="L154" s="12" t="s">
        <v>81</v>
      </c>
      <c r="M154" s="12">
        <v>26877361</v>
      </c>
      <c r="N154" s="12">
        <v>69452173</v>
      </c>
      <c r="O154" s="17">
        <v>53573695</v>
      </c>
      <c r="P154" s="17">
        <v>75193346</v>
      </c>
      <c r="Q154" s="17">
        <v>-5741173</v>
      </c>
      <c r="R154" s="19">
        <v>-3032169</v>
      </c>
      <c r="S154" s="19">
        <v>11097566</v>
      </c>
      <c r="T154" s="17">
        <f t="shared" si="9"/>
        <v>0.50168951385563376</v>
      </c>
      <c r="U154" s="17">
        <f t="shared" si="6"/>
        <v>1.0826636914585812</v>
      </c>
      <c r="V154" s="17">
        <f t="shared" si="10"/>
        <v>-0.27322829168125695</v>
      </c>
      <c r="W154" s="17">
        <f t="shared" si="7"/>
        <v>0.52814450984145578</v>
      </c>
      <c r="X154" s="19">
        <f t="shared" si="8"/>
        <v>-4.3658374807077668E-2</v>
      </c>
    </row>
    <row r="155" spans="1:24" x14ac:dyDescent="0.2">
      <c r="A155" s="22">
        <v>3957</v>
      </c>
      <c r="B155" s="12" t="s">
        <v>72</v>
      </c>
      <c r="C155" s="12" t="s">
        <v>73</v>
      </c>
      <c r="D155" s="12">
        <v>900372416</v>
      </c>
      <c r="E155" s="12" t="s">
        <v>74</v>
      </c>
      <c r="F155" s="12" t="s">
        <v>364</v>
      </c>
      <c r="G155" s="12" t="s">
        <v>102</v>
      </c>
      <c r="H155" s="12" t="s">
        <v>87</v>
      </c>
      <c r="I155" s="12" t="s">
        <v>365</v>
      </c>
      <c r="J155" s="12" t="s">
        <v>148</v>
      </c>
      <c r="K155" s="12" t="s">
        <v>149</v>
      </c>
      <c r="L155" s="12" t="s">
        <v>81</v>
      </c>
      <c r="M155" s="12">
        <v>81300732</v>
      </c>
      <c r="N155" s="12">
        <v>84906762</v>
      </c>
      <c r="O155" s="17">
        <v>8224956</v>
      </c>
      <c r="P155" s="17">
        <v>8345272</v>
      </c>
      <c r="Q155" s="17">
        <v>76561490</v>
      </c>
      <c r="R155" s="19">
        <v>4737393</v>
      </c>
      <c r="S155" s="19">
        <v>608976</v>
      </c>
      <c r="T155" s="17">
        <f t="shared" si="9"/>
        <v>9.8846403555228743</v>
      </c>
      <c r="U155" s="17">
        <f t="shared" si="6"/>
        <v>9.8287483863770467E-2</v>
      </c>
      <c r="V155" s="17">
        <f t="shared" si="10"/>
        <v>7.7792770158429887</v>
      </c>
      <c r="W155" s="17">
        <f t="shared" si="7"/>
        <v>6.1876969740270203E-2</v>
      </c>
      <c r="X155" s="19">
        <f t="shared" si="8"/>
        <v>5.5795238075384383E-2</v>
      </c>
    </row>
    <row r="156" spans="1:24" x14ac:dyDescent="0.2">
      <c r="A156" s="22">
        <v>4073</v>
      </c>
      <c r="B156" s="12" t="s">
        <v>72</v>
      </c>
      <c r="C156" s="12" t="s">
        <v>73</v>
      </c>
      <c r="D156" s="12">
        <v>900396963</v>
      </c>
      <c r="E156" s="12" t="s">
        <v>74</v>
      </c>
      <c r="F156" s="12" t="s">
        <v>366</v>
      </c>
      <c r="G156" s="12" t="s">
        <v>76</v>
      </c>
      <c r="H156" s="12" t="s">
        <v>157</v>
      </c>
      <c r="I156" s="12" t="s">
        <v>367</v>
      </c>
      <c r="J156" s="12" t="s">
        <v>85</v>
      </c>
      <c r="K156" s="12" t="s">
        <v>85</v>
      </c>
      <c r="L156" s="12" t="s">
        <v>81</v>
      </c>
      <c r="M156" s="12">
        <v>2413952</v>
      </c>
      <c r="N156" s="12">
        <v>2422450</v>
      </c>
      <c r="O156" s="17">
        <v>1611926</v>
      </c>
      <c r="P156" s="17">
        <v>1611926</v>
      </c>
      <c r="Q156" s="17">
        <v>810524</v>
      </c>
      <c r="R156" s="19">
        <v>343400</v>
      </c>
      <c r="S156" s="19">
        <v>35894</v>
      </c>
      <c r="T156" s="17">
        <f t="shared" si="9"/>
        <v>1.4975575801866836</v>
      </c>
      <c r="U156" s="17">
        <f t="shared" si="6"/>
        <v>0.66541146360089987</v>
      </c>
      <c r="V156" s="17">
        <f t="shared" si="10"/>
        <v>9.5670585613194401</v>
      </c>
      <c r="W156" s="17">
        <f t="shared" si="7"/>
        <v>0.42367653517971088</v>
      </c>
      <c r="X156" s="19">
        <f t="shared" si="8"/>
        <v>0.14175731181242132</v>
      </c>
    </row>
    <row r="157" spans="1:24" x14ac:dyDescent="0.2">
      <c r="A157" s="22">
        <v>4101</v>
      </c>
      <c r="B157" s="12" t="s">
        <v>72</v>
      </c>
      <c r="C157" s="12" t="s">
        <v>73</v>
      </c>
      <c r="D157" s="12">
        <v>900402080</v>
      </c>
      <c r="E157" s="12" t="s">
        <v>74</v>
      </c>
      <c r="F157" s="12" t="s">
        <v>368</v>
      </c>
      <c r="G157" s="12" t="s">
        <v>102</v>
      </c>
      <c r="H157" s="12" t="s">
        <v>87</v>
      </c>
      <c r="I157" s="12" t="s">
        <v>369</v>
      </c>
      <c r="J157" s="12" t="s">
        <v>85</v>
      </c>
      <c r="K157" s="12" t="s">
        <v>85</v>
      </c>
      <c r="L157" s="12" t="s">
        <v>81</v>
      </c>
      <c r="M157" s="12">
        <v>210012222</v>
      </c>
      <c r="N157" s="12">
        <v>269548530</v>
      </c>
      <c r="O157" s="17">
        <v>155454634</v>
      </c>
      <c r="P157" s="17">
        <v>170271115</v>
      </c>
      <c r="Q157" s="17">
        <v>99277415</v>
      </c>
      <c r="R157" s="19">
        <v>20420243</v>
      </c>
      <c r="S157" s="19">
        <v>68969</v>
      </c>
      <c r="T157" s="17">
        <f t="shared" si="9"/>
        <v>1.3509550445437348</v>
      </c>
      <c r="U157" s="17">
        <f t="shared" si="6"/>
        <v>0.63169001515237344</v>
      </c>
      <c r="V157" s="17">
        <f t="shared" si="10"/>
        <v>296.07857153213763</v>
      </c>
      <c r="W157" s="17">
        <f t="shared" si="7"/>
        <v>0.2056887057343304</v>
      </c>
      <c r="X157" s="19">
        <f t="shared" si="8"/>
        <v>7.5757204092339145E-2</v>
      </c>
    </row>
    <row r="158" spans="1:24" x14ac:dyDescent="0.2">
      <c r="A158" s="22">
        <v>4109</v>
      </c>
      <c r="B158" s="12" t="s">
        <v>72</v>
      </c>
      <c r="C158" s="12" t="s">
        <v>73</v>
      </c>
      <c r="D158" s="12">
        <v>900403832</v>
      </c>
      <c r="E158" s="12" t="s">
        <v>74</v>
      </c>
      <c r="F158" s="12" t="s">
        <v>370</v>
      </c>
      <c r="G158" s="12" t="s">
        <v>102</v>
      </c>
      <c r="H158" s="12" t="s">
        <v>87</v>
      </c>
      <c r="I158" s="12" t="s">
        <v>371</v>
      </c>
      <c r="J158" s="12" t="s">
        <v>85</v>
      </c>
      <c r="K158" s="12" t="s">
        <v>85</v>
      </c>
      <c r="L158" s="12" t="s">
        <v>81</v>
      </c>
      <c r="M158" s="12">
        <v>159616975</v>
      </c>
      <c r="N158" s="12">
        <v>206924569</v>
      </c>
      <c r="O158" s="17">
        <v>52857485</v>
      </c>
      <c r="P158" s="17">
        <v>57957669</v>
      </c>
      <c r="Q158" s="17">
        <v>148966900</v>
      </c>
      <c r="R158" s="19">
        <v>16286116</v>
      </c>
      <c r="S158" s="19">
        <v>2759887</v>
      </c>
      <c r="T158" s="17">
        <f t="shared" si="9"/>
        <v>3.0197610612763737</v>
      </c>
      <c r="U158" s="17">
        <f t="shared" si="6"/>
        <v>0.28009080449021018</v>
      </c>
      <c r="V158" s="17">
        <f t="shared" si="10"/>
        <v>5.9010082659181338</v>
      </c>
      <c r="W158" s="17">
        <f t="shared" si="7"/>
        <v>0.10932707870003336</v>
      </c>
      <c r="X158" s="19">
        <f t="shared" si="8"/>
        <v>7.8705569274376497E-2</v>
      </c>
    </row>
    <row r="159" spans="1:24" x14ac:dyDescent="0.2">
      <c r="A159" s="22">
        <v>4113</v>
      </c>
      <c r="B159" s="12" t="s">
        <v>72</v>
      </c>
      <c r="C159" s="12" t="s">
        <v>73</v>
      </c>
      <c r="D159" s="12">
        <v>900405072</v>
      </c>
      <c r="E159" s="12" t="s">
        <v>74</v>
      </c>
      <c r="F159" s="12" t="s">
        <v>372</v>
      </c>
      <c r="G159" s="12" t="s">
        <v>102</v>
      </c>
      <c r="H159" s="12" t="s">
        <v>87</v>
      </c>
      <c r="I159" s="12" t="s">
        <v>373</v>
      </c>
      <c r="J159" s="12" t="s">
        <v>85</v>
      </c>
      <c r="K159" s="12" t="s">
        <v>85</v>
      </c>
      <c r="L159" s="12" t="s">
        <v>81</v>
      </c>
      <c r="M159" s="12">
        <v>155258798</v>
      </c>
      <c r="N159" s="12">
        <v>225020901</v>
      </c>
      <c r="O159" s="17">
        <v>10213788</v>
      </c>
      <c r="P159" s="17">
        <v>220778028</v>
      </c>
      <c r="Q159" s="17">
        <v>4242873</v>
      </c>
      <c r="R159" s="19">
        <v>6976686</v>
      </c>
      <c r="S159" s="19">
        <v>758020</v>
      </c>
      <c r="T159" s="17">
        <f t="shared" si="9"/>
        <v>15.200902740491578</v>
      </c>
      <c r="U159" s="17">
        <f t="shared" si="6"/>
        <v>0.98114453821336356</v>
      </c>
      <c r="V159" s="17">
        <f t="shared" si="10"/>
        <v>9.2038283950291557</v>
      </c>
      <c r="W159" s="17">
        <f t="shared" si="7"/>
        <v>1.6443306221986846</v>
      </c>
      <c r="X159" s="19">
        <f t="shared" si="8"/>
        <v>3.100461321146341E-2</v>
      </c>
    </row>
    <row r="160" spans="1:24" x14ac:dyDescent="0.2">
      <c r="A160" s="22">
        <v>4125</v>
      </c>
      <c r="B160" s="12" t="s">
        <v>72</v>
      </c>
      <c r="C160" s="12" t="s">
        <v>73</v>
      </c>
      <c r="D160" s="12">
        <v>900409801</v>
      </c>
      <c r="E160" s="12" t="s">
        <v>74</v>
      </c>
      <c r="F160" s="12" t="s">
        <v>374</v>
      </c>
      <c r="G160" s="12" t="s">
        <v>76</v>
      </c>
      <c r="H160" s="12" t="s">
        <v>87</v>
      </c>
      <c r="I160" s="12" t="s">
        <v>375</v>
      </c>
      <c r="J160" s="12" t="s">
        <v>85</v>
      </c>
      <c r="K160" s="12" t="s">
        <v>85</v>
      </c>
      <c r="L160" s="12" t="s">
        <v>81</v>
      </c>
      <c r="M160" s="12">
        <v>19493145</v>
      </c>
      <c r="N160" s="12">
        <v>23484348</v>
      </c>
      <c r="O160" s="17">
        <v>10707901</v>
      </c>
      <c r="P160" s="17">
        <v>12577069</v>
      </c>
      <c r="Q160" s="17">
        <v>10907279</v>
      </c>
      <c r="R160" s="19">
        <v>3963007</v>
      </c>
      <c r="S160" s="19">
        <v>223611</v>
      </c>
      <c r="T160" s="17">
        <f t="shared" si="9"/>
        <v>1.8204450153209299</v>
      </c>
      <c r="U160" s="17">
        <f t="shared" ref="U160:U223" si="11">P160/N160</f>
        <v>0.5355511253708215</v>
      </c>
      <c r="V160" s="17">
        <f t="shared" si="10"/>
        <v>17.72277302994933</v>
      </c>
      <c r="W160" s="17">
        <f t="shared" ref="W160:W223" si="12">R160/Q160</f>
        <v>0.36333598874659756</v>
      </c>
      <c r="X160" s="19">
        <f t="shared" ref="X160:X223" si="13">R160/N160</f>
        <v>0.16875099108563713</v>
      </c>
    </row>
    <row r="161" spans="1:24" x14ac:dyDescent="0.2">
      <c r="A161" s="22">
        <v>4339</v>
      </c>
      <c r="B161" s="12" t="s">
        <v>72</v>
      </c>
      <c r="C161" s="12" t="s">
        <v>73</v>
      </c>
      <c r="D161" s="12">
        <v>900478663</v>
      </c>
      <c r="E161" s="12" t="s">
        <v>74</v>
      </c>
      <c r="F161" s="12" t="s">
        <v>376</v>
      </c>
      <c r="G161" s="12" t="s">
        <v>83</v>
      </c>
      <c r="H161" s="12" t="s">
        <v>87</v>
      </c>
      <c r="I161" s="12" t="s">
        <v>377</v>
      </c>
      <c r="J161" s="12" t="s">
        <v>89</v>
      </c>
      <c r="K161" s="12" t="s">
        <v>90</v>
      </c>
      <c r="L161" s="12" t="s">
        <v>81</v>
      </c>
      <c r="M161" s="12">
        <v>14079818</v>
      </c>
      <c r="N161" s="12">
        <v>40428252</v>
      </c>
      <c r="O161" s="17">
        <v>13227517</v>
      </c>
      <c r="P161" s="17">
        <v>35682665</v>
      </c>
      <c r="Q161" s="17">
        <v>4745587</v>
      </c>
      <c r="R161" s="19">
        <v>2573933</v>
      </c>
      <c r="S161" s="19">
        <v>0</v>
      </c>
      <c r="T161" s="17">
        <f t="shared" ref="T161:T224" si="14">M161/O161</f>
        <v>1.064433937223441</v>
      </c>
      <c r="U161" s="17">
        <f t="shared" si="11"/>
        <v>0.88261706194964851</v>
      </c>
      <c r="V161" s="17"/>
      <c r="W161" s="17">
        <f t="shared" si="12"/>
        <v>0.54238453535885023</v>
      </c>
      <c r="X161" s="19">
        <f t="shared" si="13"/>
        <v>6.3666690313496616E-2</v>
      </c>
    </row>
    <row r="162" spans="1:24" x14ac:dyDescent="0.2">
      <c r="A162" s="22">
        <v>4393</v>
      </c>
      <c r="B162" s="12" t="s">
        <v>72</v>
      </c>
      <c r="C162" s="12" t="s">
        <v>73</v>
      </c>
      <c r="D162" s="12">
        <v>900490865</v>
      </c>
      <c r="E162" s="12" t="s">
        <v>74</v>
      </c>
      <c r="F162" s="12" t="s">
        <v>378</v>
      </c>
      <c r="G162" s="12" t="s">
        <v>102</v>
      </c>
      <c r="H162" s="12" t="s">
        <v>87</v>
      </c>
      <c r="I162" s="12" t="s">
        <v>379</v>
      </c>
      <c r="J162" s="12" t="s">
        <v>85</v>
      </c>
      <c r="K162" s="12" t="s">
        <v>85</v>
      </c>
      <c r="L162" s="12" t="s">
        <v>81</v>
      </c>
      <c r="M162" s="12">
        <v>78444057</v>
      </c>
      <c r="N162" s="12">
        <v>91563331</v>
      </c>
      <c r="O162" s="17">
        <v>60455341</v>
      </c>
      <c r="P162" s="17">
        <v>62742372</v>
      </c>
      <c r="Q162" s="17">
        <v>28820959</v>
      </c>
      <c r="R162" s="19">
        <v>2908508</v>
      </c>
      <c r="S162" s="19"/>
      <c r="T162" s="17">
        <f t="shared" si="14"/>
        <v>1.2975537926417453</v>
      </c>
      <c r="U162" s="17">
        <f t="shared" si="11"/>
        <v>0.6852347038357528</v>
      </c>
      <c r="V162" s="17"/>
      <c r="W162" s="17">
        <f t="shared" si="12"/>
        <v>0.10091641988734656</v>
      </c>
      <c r="X162" s="19">
        <f t="shared" si="13"/>
        <v>3.1764986793676168E-2</v>
      </c>
    </row>
    <row r="163" spans="1:24" x14ac:dyDescent="0.2">
      <c r="A163" s="22">
        <v>4447</v>
      </c>
      <c r="B163" s="12" t="s">
        <v>72</v>
      </c>
      <c r="C163" s="12" t="s">
        <v>73</v>
      </c>
      <c r="D163" s="12">
        <v>900514524</v>
      </c>
      <c r="E163" s="12" t="s">
        <v>74</v>
      </c>
      <c r="F163" s="12" t="s">
        <v>380</v>
      </c>
      <c r="G163" s="12" t="s">
        <v>102</v>
      </c>
      <c r="H163" s="12" t="s">
        <v>87</v>
      </c>
      <c r="I163" s="12" t="s">
        <v>381</v>
      </c>
      <c r="J163" s="12" t="s">
        <v>85</v>
      </c>
      <c r="K163" s="12" t="s">
        <v>85</v>
      </c>
      <c r="L163" s="12" t="s">
        <v>81</v>
      </c>
      <c r="M163" s="12">
        <v>286927870</v>
      </c>
      <c r="N163" s="12">
        <v>335622161</v>
      </c>
      <c r="O163" s="17">
        <v>89686616</v>
      </c>
      <c r="P163" s="17">
        <v>102263609</v>
      </c>
      <c r="Q163" s="17">
        <v>233358552</v>
      </c>
      <c r="R163" s="19">
        <v>14784284</v>
      </c>
      <c r="S163" s="19">
        <v>1324797</v>
      </c>
      <c r="T163" s="17">
        <f t="shared" si="14"/>
        <v>3.1992272960772654</v>
      </c>
      <c r="U163" s="17">
        <f t="shared" si="11"/>
        <v>0.30469861911174573</v>
      </c>
      <c r="V163" s="17">
        <f t="shared" si="10"/>
        <v>11.1596599328048</v>
      </c>
      <c r="W163" s="17">
        <f t="shared" si="12"/>
        <v>6.335436980256888E-2</v>
      </c>
      <c r="X163" s="19">
        <f t="shared" si="13"/>
        <v>4.4050380809031259E-2</v>
      </c>
    </row>
    <row r="164" spans="1:24" x14ac:dyDescent="0.2">
      <c r="A164" s="22">
        <v>4469</v>
      </c>
      <c r="B164" s="12" t="s">
        <v>72</v>
      </c>
      <c r="C164" s="12" t="s">
        <v>73</v>
      </c>
      <c r="D164" s="12">
        <v>900524514</v>
      </c>
      <c r="E164" s="12" t="s">
        <v>74</v>
      </c>
      <c r="F164" s="12" t="s">
        <v>382</v>
      </c>
      <c r="G164" s="12" t="s">
        <v>102</v>
      </c>
      <c r="H164" s="12" t="s">
        <v>87</v>
      </c>
      <c r="I164" s="12" t="s">
        <v>383</v>
      </c>
      <c r="J164" s="12" t="s">
        <v>85</v>
      </c>
      <c r="K164" s="12" t="s">
        <v>85</v>
      </c>
      <c r="L164" s="12" t="s">
        <v>81</v>
      </c>
      <c r="M164" s="12">
        <v>54469489</v>
      </c>
      <c r="N164" s="12">
        <v>69761113</v>
      </c>
      <c r="O164" s="17">
        <v>27316752</v>
      </c>
      <c r="P164" s="17">
        <v>59854860</v>
      </c>
      <c r="Q164" s="17">
        <v>9906253</v>
      </c>
      <c r="R164" s="19">
        <v>3043440</v>
      </c>
      <c r="S164" s="19"/>
      <c r="T164" s="17">
        <f t="shared" si="14"/>
        <v>1.9939958088721528</v>
      </c>
      <c r="U164" s="17">
        <f t="shared" si="11"/>
        <v>0.85799749209849907</v>
      </c>
      <c r="V164" s="17"/>
      <c r="W164" s="17">
        <f t="shared" si="12"/>
        <v>0.30722413408985216</v>
      </c>
      <c r="X164" s="19">
        <f t="shared" si="13"/>
        <v>4.3626597528626014E-2</v>
      </c>
    </row>
    <row r="165" spans="1:24" x14ac:dyDescent="0.2">
      <c r="A165" s="22">
        <v>4559</v>
      </c>
      <c r="B165" s="12" t="s">
        <v>72</v>
      </c>
      <c r="C165" s="12" t="s">
        <v>73</v>
      </c>
      <c r="D165" s="12">
        <v>900557875</v>
      </c>
      <c r="E165" s="12" t="s">
        <v>74</v>
      </c>
      <c r="F165" s="12" t="s">
        <v>384</v>
      </c>
      <c r="G165" s="12" t="s">
        <v>102</v>
      </c>
      <c r="H165" s="12" t="s">
        <v>87</v>
      </c>
      <c r="I165" s="12" t="s">
        <v>385</v>
      </c>
      <c r="J165" s="12" t="s">
        <v>85</v>
      </c>
      <c r="K165" s="12" t="s">
        <v>85</v>
      </c>
      <c r="L165" s="12" t="s">
        <v>81</v>
      </c>
      <c r="M165" s="12">
        <v>412916616</v>
      </c>
      <c r="N165" s="12">
        <v>427193339</v>
      </c>
      <c r="O165" s="17">
        <v>275698624</v>
      </c>
      <c r="P165" s="17">
        <v>347201066</v>
      </c>
      <c r="Q165" s="17">
        <v>79992273</v>
      </c>
      <c r="R165" s="19">
        <v>26334167</v>
      </c>
      <c r="S165" s="19"/>
      <c r="T165" s="17">
        <f t="shared" si="14"/>
        <v>1.4977101082666266</v>
      </c>
      <c r="U165" s="17">
        <f t="shared" si="11"/>
        <v>0.81274925028735057</v>
      </c>
      <c r="V165" s="17"/>
      <c r="W165" s="17">
        <f t="shared" si="12"/>
        <v>0.32920888496317641</v>
      </c>
      <c r="X165" s="19">
        <f t="shared" si="13"/>
        <v>6.1644610521420139E-2</v>
      </c>
    </row>
    <row r="166" spans="1:24" x14ac:dyDescent="0.2">
      <c r="A166" s="22">
        <v>4593</v>
      </c>
      <c r="B166" s="12" t="s">
        <v>72</v>
      </c>
      <c r="C166" s="12" t="s">
        <v>73</v>
      </c>
      <c r="D166" s="12">
        <v>900569874</v>
      </c>
      <c r="E166" s="12" t="s">
        <v>74</v>
      </c>
      <c r="F166" s="12" t="s">
        <v>386</v>
      </c>
      <c r="G166" s="12" t="s">
        <v>102</v>
      </c>
      <c r="H166" s="12" t="s">
        <v>87</v>
      </c>
      <c r="I166" s="12" t="s">
        <v>387</v>
      </c>
      <c r="J166" s="12" t="s">
        <v>85</v>
      </c>
      <c r="K166" s="12" t="s">
        <v>85</v>
      </c>
      <c r="L166" s="12" t="s">
        <v>81</v>
      </c>
      <c r="M166" s="12">
        <v>86983129</v>
      </c>
      <c r="N166" s="12">
        <v>89739895</v>
      </c>
      <c r="O166" s="17">
        <v>69426655</v>
      </c>
      <c r="P166" s="17">
        <v>102402622</v>
      </c>
      <c r="Q166" s="17">
        <v>-12662727</v>
      </c>
      <c r="R166" s="19">
        <v>16303216</v>
      </c>
      <c r="S166" s="19">
        <v>12186939</v>
      </c>
      <c r="T166" s="17">
        <f t="shared" si="14"/>
        <v>1.252878004852747</v>
      </c>
      <c r="U166" s="17">
        <f t="shared" si="11"/>
        <v>1.141104767283269</v>
      </c>
      <c r="V166" s="17">
        <f t="shared" si="10"/>
        <v>1.3377613525430792</v>
      </c>
      <c r="W166" s="17">
        <f t="shared" si="12"/>
        <v>-1.2874964452759663</v>
      </c>
      <c r="X166" s="19">
        <f t="shared" si="13"/>
        <v>0.18167188628870137</v>
      </c>
    </row>
    <row r="167" spans="1:24" x14ac:dyDescent="0.2">
      <c r="A167" s="22">
        <v>4685</v>
      </c>
      <c r="B167" s="12" t="s">
        <v>72</v>
      </c>
      <c r="C167" s="12" t="s">
        <v>73</v>
      </c>
      <c r="D167" s="12">
        <v>900611617</v>
      </c>
      <c r="E167" s="12" t="s">
        <v>74</v>
      </c>
      <c r="F167" s="12" t="s">
        <v>388</v>
      </c>
      <c r="G167" s="12" t="s">
        <v>92</v>
      </c>
      <c r="H167" s="12" t="s">
        <v>87</v>
      </c>
      <c r="I167" s="12" t="s">
        <v>389</v>
      </c>
      <c r="J167" s="12" t="s">
        <v>79</v>
      </c>
      <c r="K167" s="12" t="s">
        <v>137</v>
      </c>
      <c r="L167" s="12" t="s">
        <v>81</v>
      </c>
      <c r="M167" s="12">
        <v>27135353</v>
      </c>
      <c r="N167" s="12">
        <v>56445024</v>
      </c>
      <c r="O167" s="17">
        <v>28663707</v>
      </c>
      <c r="P167" s="17">
        <v>34720074</v>
      </c>
      <c r="Q167" s="17">
        <v>21724950</v>
      </c>
      <c r="R167" s="19">
        <v>3281795</v>
      </c>
      <c r="S167" s="19">
        <v>2634</v>
      </c>
      <c r="T167" s="17">
        <f t="shared" si="14"/>
        <v>0.94667982058287159</v>
      </c>
      <c r="U167" s="17">
        <f t="shared" si="11"/>
        <v>0.61511310545283848</v>
      </c>
      <c r="V167" s="17">
        <f t="shared" si="10"/>
        <v>1245.9358390280941</v>
      </c>
      <c r="W167" s="17">
        <f t="shared" si="12"/>
        <v>0.1510611071602006</v>
      </c>
      <c r="X167" s="19">
        <f t="shared" si="13"/>
        <v>5.8141440421745592E-2</v>
      </c>
    </row>
    <row r="168" spans="1:24" x14ac:dyDescent="0.2">
      <c r="A168" s="22">
        <v>4703</v>
      </c>
      <c r="B168" s="12" t="s">
        <v>72</v>
      </c>
      <c r="C168" s="12" t="s">
        <v>73</v>
      </c>
      <c r="D168" s="12">
        <v>900619408</v>
      </c>
      <c r="E168" s="12" t="s">
        <v>74</v>
      </c>
      <c r="F168" s="12" t="s">
        <v>390</v>
      </c>
      <c r="G168" s="12" t="s">
        <v>76</v>
      </c>
      <c r="H168" s="12" t="s">
        <v>87</v>
      </c>
      <c r="I168" s="12" t="s">
        <v>391</v>
      </c>
      <c r="J168" s="12" t="s">
        <v>79</v>
      </c>
      <c r="K168" s="12" t="s">
        <v>137</v>
      </c>
      <c r="L168" s="12" t="s">
        <v>81</v>
      </c>
      <c r="M168" s="12">
        <v>25446199</v>
      </c>
      <c r="N168" s="12">
        <v>31803058</v>
      </c>
      <c r="O168" s="17">
        <v>13205538</v>
      </c>
      <c r="P168" s="17">
        <v>17280684</v>
      </c>
      <c r="Q168" s="17">
        <v>14522374</v>
      </c>
      <c r="R168" s="19">
        <v>1977079</v>
      </c>
      <c r="S168" s="19"/>
      <c r="T168" s="17">
        <f t="shared" si="14"/>
        <v>1.9269339121208087</v>
      </c>
      <c r="U168" s="17">
        <f t="shared" si="11"/>
        <v>0.54336548391038375</v>
      </c>
      <c r="V168" s="17"/>
      <c r="W168" s="17">
        <f t="shared" si="12"/>
        <v>0.1361402068284428</v>
      </c>
      <c r="X168" s="19">
        <f t="shared" si="13"/>
        <v>6.216631746544625E-2</v>
      </c>
    </row>
    <row r="169" spans="1:24" x14ac:dyDescent="0.2">
      <c r="A169" s="22">
        <v>4761</v>
      </c>
      <c r="B169" s="12" t="s">
        <v>72</v>
      </c>
      <c r="C169" s="12" t="s">
        <v>73</v>
      </c>
      <c r="D169" s="12">
        <v>900658497</v>
      </c>
      <c r="E169" s="12" t="s">
        <v>74</v>
      </c>
      <c r="F169" s="12" t="s">
        <v>392</v>
      </c>
      <c r="G169" s="12" t="s">
        <v>102</v>
      </c>
      <c r="H169" s="12" t="s">
        <v>87</v>
      </c>
      <c r="I169" s="12" t="s">
        <v>393</v>
      </c>
      <c r="J169" s="12" t="s">
        <v>85</v>
      </c>
      <c r="K169" s="12" t="s">
        <v>85</v>
      </c>
      <c r="L169" s="12" t="s">
        <v>81</v>
      </c>
      <c r="M169" s="12">
        <v>350056902</v>
      </c>
      <c r="N169" s="12">
        <v>394388072</v>
      </c>
      <c r="O169" s="17">
        <v>233625632</v>
      </c>
      <c r="P169" s="17">
        <v>235015787</v>
      </c>
      <c r="Q169" s="17">
        <v>159372285</v>
      </c>
      <c r="R169" s="19">
        <v>24836511</v>
      </c>
      <c r="S169" s="19"/>
      <c r="T169" s="17">
        <f t="shared" si="14"/>
        <v>1.4983668487197501</v>
      </c>
      <c r="U169" s="17">
        <f t="shared" si="11"/>
        <v>0.59589983492198517</v>
      </c>
      <c r="V169" s="17"/>
      <c r="W169" s="17">
        <f t="shared" si="12"/>
        <v>0.15583958653789773</v>
      </c>
      <c r="X169" s="19">
        <f t="shared" si="13"/>
        <v>6.2974802645654054E-2</v>
      </c>
    </row>
    <row r="170" spans="1:24" x14ac:dyDescent="0.2">
      <c r="A170" s="22">
        <v>4801</v>
      </c>
      <c r="B170" s="12" t="s">
        <v>72</v>
      </c>
      <c r="C170" s="12" t="s">
        <v>73</v>
      </c>
      <c r="D170" s="12">
        <v>900680808</v>
      </c>
      <c r="E170" s="12" t="s">
        <v>74</v>
      </c>
      <c r="F170" s="12" t="s">
        <v>394</v>
      </c>
      <c r="G170" s="12" t="s">
        <v>102</v>
      </c>
      <c r="H170" s="12" t="s">
        <v>87</v>
      </c>
      <c r="I170" s="12" t="s">
        <v>395</v>
      </c>
      <c r="J170" s="12" t="s">
        <v>85</v>
      </c>
      <c r="K170" s="12" t="s">
        <v>85</v>
      </c>
      <c r="L170" s="12" t="s">
        <v>81</v>
      </c>
      <c r="M170" s="12">
        <v>34861987</v>
      </c>
      <c r="N170" s="12">
        <v>37585012</v>
      </c>
      <c r="O170" s="17">
        <v>19509367</v>
      </c>
      <c r="P170" s="17">
        <v>19902236</v>
      </c>
      <c r="Q170" s="17">
        <v>17682776</v>
      </c>
      <c r="R170" s="19">
        <v>2291239</v>
      </c>
      <c r="S170" s="19">
        <v>0</v>
      </c>
      <c r="T170" s="17">
        <f t="shared" si="14"/>
        <v>1.7869358344635169</v>
      </c>
      <c r="U170" s="17">
        <f t="shared" si="11"/>
        <v>0.52952586525714029</v>
      </c>
      <c r="V170" s="17"/>
      <c r="W170" s="17">
        <f t="shared" si="12"/>
        <v>0.12957462108890594</v>
      </c>
      <c r="X170" s="19">
        <f t="shared" si="13"/>
        <v>6.0961507741436931E-2</v>
      </c>
    </row>
    <row r="171" spans="1:24" x14ac:dyDescent="0.2">
      <c r="A171" s="22">
        <v>4821</v>
      </c>
      <c r="B171" s="12" t="s">
        <v>72</v>
      </c>
      <c r="C171" s="12" t="s">
        <v>73</v>
      </c>
      <c r="D171" s="12">
        <v>900694424</v>
      </c>
      <c r="E171" s="12" t="s">
        <v>74</v>
      </c>
      <c r="F171" s="12" t="s">
        <v>396</v>
      </c>
      <c r="G171" s="12" t="s">
        <v>102</v>
      </c>
      <c r="H171" s="12" t="s">
        <v>87</v>
      </c>
      <c r="I171" s="12" t="s">
        <v>397</v>
      </c>
      <c r="J171" s="12" t="s">
        <v>85</v>
      </c>
      <c r="K171" s="12" t="s">
        <v>85</v>
      </c>
      <c r="L171" s="12" t="s">
        <v>81</v>
      </c>
      <c r="M171" s="12">
        <v>29861121</v>
      </c>
      <c r="N171" s="12">
        <v>31010649</v>
      </c>
      <c r="O171" s="17">
        <v>11840674</v>
      </c>
      <c r="P171" s="17">
        <v>11847040</v>
      </c>
      <c r="Q171" s="17">
        <v>19163609</v>
      </c>
      <c r="R171" s="19">
        <v>1312956</v>
      </c>
      <c r="S171" s="19">
        <v>372016</v>
      </c>
      <c r="T171" s="17">
        <f t="shared" si="14"/>
        <v>2.5219105770499213</v>
      </c>
      <c r="U171" s="17">
        <f t="shared" si="11"/>
        <v>0.38203134671576849</v>
      </c>
      <c r="V171" s="17">
        <f t="shared" si="10"/>
        <v>3.5292998150617176</v>
      </c>
      <c r="W171" s="17">
        <f t="shared" si="12"/>
        <v>6.8512982079732471E-2</v>
      </c>
      <c r="X171" s="19">
        <f t="shared" si="13"/>
        <v>4.2338875268298964E-2</v>
      </c>
    </row>
    <row r="172" spans="1:24" x14ac:dyDescent="0.2">
      <c r="A172" s="22">
        <v>4831</v>
      </c>
      <c r="B172" s="12" t="s">
        <v>72</v>
      </c>
      <c r="C172" s="12" t="s">
        <v>73</v>
      </c>
      <c r="D172" s="12">
        <v>900702026</v>
      </c>
      <c r="E172" s="12" t="s">
        <v>74</v>
      </c>
      <c r="F172" s="12" t="s">
        <v>398</v>
      </c>
      <c r="G172" s="12" t="s">
        <v>76</v>
      </c>
      <c r="H172" s="12" t="s">
        <v>87</v>
      </c>
      <c r="I172" s="12" t="s">
        <v>399</v>
      </c>
      <c r="J172" s="12" t="s">
        <v>97</v>
      </c>
      <c r="K172" s="12" t="s">
        <v>208</v>
      </c>
      <c r="L172" s="12" t="s">
        <v>81</v>
      </c>
      <c r="M172" s="12">
        <v>42943719</v>
      </c>
      <c r="N172" s="12">
        <v>45770276</v>
      </c>
      <c r="O172" s="17">
        <v>41584603</v>
      </c>
      <c r="P172" s="17">
        <v>43294041</v>
      </c>
      <c r="Q172" s="17">
        <v>2476235</v>
      </c>
      <c r="R172" s="19">
        <v>1264067</v>
      </c>
      <c r="S172" s="19"/>
      <c r="T172" s="17">
        <f t="shared" si="14"/>
        <v>1.0326831543876949</v>
      </c>
      <c r="U172" s="17">
        <f t="shared" si="11"/>
        <v>0.94589862206642583</v>
      </c>
      <c r="V172" s="17"/>
      <c r="W172" s="17">
        <f t="shared" si="12"/>
        <v>0.51047941734124591</v>
      </c>
      <c r="X172" s="19">
        <f t="shared" si="13"/>
        <v>2.7617639884889487E-2</v>
      </c>
    </row>
    <row r="173" spans="1:24" x14ac:dyDescent="0.2">
      <c r="A173" s="22">
        <v>4923</v>
      </c>
      <c r="B173" s="12" t="s">
        <v>72</v>
      </c>
      <c r="C173" s="12" t="s">
        <v>73</v>
      </c>
      <c r="D173" s="12">
        <v>900776144</v>
      </c>
      <c r="E173" s="12" t="s">
        <v>74</v>
      </c>
      <c r="F173" s="12" t="s">
        <v>400</v>
      </c>
      <c r="G173" s="12" t="s">
        <v>102</v>
      </c>
      <c r="H173" s="12" t="s">
        <v>87</v>
      </c>
      <c r="I173" s="12" t="s">
        <v>401</v>
      </c>
      <c r="J173" s="12" t="s">
        <v>79</v>
      </c>
      <c r="K173" s="12" t="s">
        <v>137</v>
      </c>
      <c r="L173" s="12" t="s">
        <v>81</v>
      </c>
      <c r="M173" s="12">
        <v>13947584</v>
      </c>
      <c r="N173" s="12">
        <v>14024192</v>
      </c>
      <c r="O173" s="17">
        <v>8337403</v>
      </c>
      <c r="P173" s="17">
        <v>8689093</v>
      </c>
      <c r="Q173" s="17">
        <v>5335099</v>
      </c>
      <c r="R173" s="19">
        <v>3218127</v>
      </c>
      <c r="S173" s="19"/>
      <c r="T173" s="17">
        <f t="shared" si="14"/>
        <v>1.6728931059227916</v>
      </c>
      <c r="U173" s="17">
        <f t="shared" si="11"/>
        <v>0.61957886771658577</v>
      </c>
      <c r="V173" s="17"/>
      <c r="W173" s="17">
        <f t="shared" si="12"/>
        <v>0.60319911589269481</v>
      </c>
      <c r="X173" s="19">
        <f t="shared" si="13"/>
        <v>0.22946969066025336</v>
      </c>
    </row>
    <row r="174" spans="1:24" x14ac:dyDescent="0.2">
      <c r="A174" s="22">
        <v>4943</v>
      </c>
      <c r="B174" s="12" t="s">
        <v>72</v>
      </c>
      <c r="C174" s="12" t="s">
        <v>73</v>
      </c>
      <c r="D174" s="12">
        <v>900783939</v>
      </c>
      <c r="E174" s="12" t="s">
        <v>74</v>
      </c>
      <c r="F174" s="12" t="s">
        <v>402</v>
      </c>
      <c r="G174" s="12" t="s">
        <v>102</v>
      </c>
      <c r="H174" s="12" t="s">
        <v>87</v>
      </c>
      <c r="I174" s="12" t="s">
        <v>403</v>
      </c>
      <c r="J174" s="12" t="s">
        <v>85</v>
      </c>
      <c r="K174" s="12" t="s">
        <v>85</v>
      </c>
      <c r="L174" s="12" t="s">
        <v>81</v>
      </c>
      <c r="M174" s="12">
        <v>403134130</v>
      </c>
      <c r="N174" s="12">
        <v>455838940</v>
      </c>
      <c r="O174" s="17">
        <v>228103587</v>
      </c>
      <c r="P174" s="17">
        <v>236914094</v>
      </c>
      <c r="Q174" s="17">
        <v>218924846</v>
      </c>
      <c r="R174" s="19">
        <v>92660085</v>
      </c>
      <c r="S174" s="19">
        <v>6399444</v>
      </c>
      <c r="T174" s="17">
        <f t="shared" si="14"/>
        <v>1.7673292003075778</v>
      </c>
      <c r="U174" s="17">
        <f t="shared" si="11"/>
        <v>0.5197320220163727</v>
      </c>
      <c r="V174" s="17">
        <f t="shared" si="10"/>
        <v>14.479396178793033</v>
      </c>
      <c r="W174" s="17">
        <f t="shared" si="12"/>
        <v>0.42325065744250884</v>
      </c>
      <c r="X174" s="19">
        <f t="shared" si="13"/>
        <v>0.20327373743015462</v>
      </c>
    </row>
    <row r="175" spans="1:24" x14ac:dyDescent="0.2">
      <c r="A175" s="22">
        <v>4945</v>
      </c>
      <c r="B175" s="12" t="s">
        <v>72</v>
      </c>
      <c r="C175" s="12" t="s">
        <v>73</v>
      </c>
      <c r="D175" s="12">
        <v>900786357</v>
      </c>
      <c r="E175" s="12" t="s">
        <v>74</v>
      </c>
      <c r="F175" s="12" t="s">
        <v>404</v>
      </c>
      <c r="G175" s="12" t="s">
        <v>102</v>
      </c>
      <c r="H175" s="12" t="s">
        <v>87</v>
      </c>
      <c r="I175" s="12" t="s">
        <v>405</v>
      </c>
      <c r="J175" s="12" t="s">
        <v>85</v>
      </c>
      <c r="K175" s="12" t="s">
        <v>85</v>
      </c>
      <c r="L175" s="12" t="s">
        <v>81</v>
      </c>
      <c r="M175" s="12">
        <v>131467306</v>
      </c>
      <c r="N175" s="12">
        <v>132162832</v>
      </c>
      <c r="O175" s="17">
        <v>27495375</v>
      </c>
      <c r="P175" s="17">
        <v>27495375</v>
      </c>
      <c r="Q175" s="17">
        <v>104667457</v>
      </c>
      <c r="R175" s="19">
        <v>36646635</v>
      </c>
      <c r="S175" s="19">
        <v>59992856</v>
      </c>
      <c r="T175" s="17">
        <f t="shared" si="14"/>
        <v>4.7814334592636039</v>
      </c>
      <c r="U175" s="17">
        <f t="shared" si="11"/>
        <v>0.20804166030582638</v>
      </c>
      <c r="V175" s="17">
        <f t="shared" si="10"/>
        <v>0.61084998187117479</v>
      </c>
      <c r="W175" s="17">
        <f t="shared" si="12"/>
        <v>0.35012444221320865</v>
      </c>
      <c r="X175" s="19">
        <f t="shared" si="13"/>
        <v>0.27728397194152132</v>
      </c>
    </row>
    <row r="176" spans="1:24" x14ac:dyDescent="0.2">
      <c r="A176" s="22">
        <v>4953</v>
      </c>
      <c r="B176" s="12" t="s">
        <v>72</v>
      </c>
      <c r="C176" s="12" t="s">
        <v>73</v>
      </c>
      <c r="D176" s="12">
        <v>900789062</v>
      </c>
      <c r="E176" s="12" t="s">
        <v>74</v>
      </c>
      <c r="F176" s="12" t="s">
        <v>406</v>
      </c>
      <c r="G176" s="12" t="s">
        <v>102</v>
      </c>
      <c r="H176" s="12" t="s">
        <v>87</v>
      </c>
      <c r="I176" s="12" t="s">
        <v>407</v>
      </c>
      <c r="J176" s="12" t="s">
        <v>85</v>
      </c>
      <c r="K176" s="12" t="s">
        <v>85</v>
      </c>
      <c r="L176" s="12" t="s">
        <v>81</v>
      </c>
      <c r="M176" s="12">
        <v>42261053</v>
      </c>
      <c r="N176" s="12">
        <v>45951567</v>
      </c>
      <c r="O176" s="17">
        <v>40810025</v>
      </c>
      <c r="P176" s="17">
        <v>45552464</v>
      </c>
      <c r="Q176" s="17">
        <v>399103</v>
      </c>
      <c r="R176" s="19">
        <v>422365</v>
      </c>
      <c r="S176" s="19">
        <v>1244196</v>
      </c>
      <c r="T176" s="17">
        <f t="shared" si="14"/>
        <v>1.0355556753518285</v>
      </c>
      <c r="U176" s="17">
        <f t="shared" si="11"/>
        <v>0.99131470315256065</v>
      </c>
      <c r="V176" s="17">
        <f t="shared" si="10"/>
        <v>0.33946821883368861</v>
      </c>
      <c r="W176" s="17">
        <f t="shared" si="12"/>
        <v>1.058285705695021</v>
      </c>
      <c r="X176" s="19">
        <f t="shared" si="13"/>
        <v>9.1915255033631384E-3</v>
      </c>
    </row>
    <row r="177" spans="1:24" x14ac:dyDescent="0.2">
      <c r="A177" s="22">
        <v>5003</v>
      </c>
      <c r="B177" s="12" t="s">
        <v>72</v>
      </c>
      <c r="C177" s="12" t="s">
        <v>73</v>
      </c>
      <c r="D177" s="12">
        <v>900809229</v>
      </c>
      <c r="E177" s="12" t="s">
        <v>74</v>
      </c>
      <c r="F177" s="12" t="s">
        <v>408</v>
      </c>
      <c r="G177" s="12" t="s">
        <v>102</v>
      </c>
      <c r="H177" s="12" t="s">
        <v>87</v>
      </c>
      <c r="I177" s="12" t="s">
        <v>409</v>
      </c>
      <c r="J177" s="12" t="s">
        <v>85</v>
      </c>
      <c r="K177" s="12" t="s">
        <v>85</v>
      </c>
      <c r="L177" s="12" t="s">
        <v>81</v>
      </c>
      <c r="M177" s="12">
        <v>259983296</v>
      </c>
      <c r="N177" s="12">
        <v>277160585</v>
      </c>
      <c r="O177" s="17">
        <v>162009559</v>
      </c>
      <c r="P177" s="17">
        <v>163292118</v>
      </c>
      <c r="Q177" s="17">
        <v>113868467</v>
      </c>
      <c r="R177" s="19">
        <v>70358849</v>
      </c>
      <c r="S177" s="19">
        <v>27547135</v>
      </c>
      <c r="T177" s="17">
        <f t="shared" si="14"/>
        <v>1.6047404709002386</v>
      </c>
      <c r="U177" s="17">
        <f t="shared" si="11"/>
        <v>0.58916067737409339</v>
      </c>
      <c r="V177" s="17">
        <f t="shared" si="10"/>
        <v>2.5541258283302422</v>
      </c>
      <c r="W177" s="17">
        <f t="shared" si="12"/>
        <v>0.61789581307000474</v>
      </c>
      <c r="X177" s="19">
        <f t="shared" si="13"/>
        <v>0.25385589729506453</v>
      </c>
    </row>
    <row r="178" spans="1:24" x14ac:dyDescent="0.2">
      <c r="A178" s="22">
        <v>5033</v>
      </c>
      <c r="B178" s="12" t="s">
        <v>72</v>
      </c>
      <c r="C178" s="12" t="s">
        <v>73</v>
      </c>
      <c r="D178" s="12">
        <v>900828998</v>
      </c>
      <c r="E178" s="12" t="s">
        <v>74</v>
      </c>
      <c r="F178" s="12" t="s">
        <v>410</v>
      </c>
      <c r="G178" s="12" t="s">
        <v>102</v>
      </c>
      <c r="H178" s="12" t="s">
        <v>87</v>
      </c>
      <c r="I178" s="12" t="s">
        <v>411</v>
      </c>
      <c r="J178" s="12" t="s">
        <v>85</v>
      </c>
      <c r="K178" s="12" t="s">
        <v>85</v>
      </c>
      <c r="L178" s="12" t="s">
        <v>81</v>
      </c>
      <c r="M178" s="12">
        <v>54057180</v>
      </c>
      <c r="N178" s="12">
        <v>60668689</v>
      </c>
      <c r="O178" s="17">
        <v>28608563</v>
      </c>
      <c r="P178" s="17">
        <v>28608563</v>
      </c>
      <c r="Q178" s="17">
        <v>32060126</v>
      </c>
      <c r="R178" s="19">
        <v>4230163</v>
      </c>
      <c r="S178" s="19"/>
      <c r="T178" s="17">
        <f t="shared" si="14"/>
        <v>1.8895454483330743</v>
      </c>
      <c r="U178" s="17">
        <f t="shared" si="11"/>
        <v>0.4715540004498861</v>
      </c>
      <c r="V178" s="17"/>
      <c r="W178" s="17">
        <f t="shared" si="12"/>
        <v>0.13194467794668055</v>
      </c>
      <c r="X178" s="19">
        <f t="shared" si="13"/>
        <v>6.972563722285148E-2</v>
      </c>
    </row>
    <row r="179" spans="1:24" x14ac:dyDescent="0.2">
      <c r="A179" s="22">
        <v>5095</v>
      </c>
      <c r="B179" s="12" t="s">
        <v>72</v>
      </c>
      <c r="C179" s="12" t="s">
        <v>73</v>
      </c>
      <c r="D179" s="12">
        <v>900869003</v>
      </c>
      <c r="E179" s="12" t="s">
        <v>74</v>
      </c>
      <c r="F179" s="12" t="s">
        <v>412</v>
      </c>
      <c r="G179" s="12" t="s">
        <v>95</v>
      </c>
      <c r="H179" s="12" t="s">
        <v>87</v>
      </c>
      <c r="I179" s="12" t="s">
        <v>413</v>
      </c>
      <c r="J179" s="12" t="s">
        <v>97</v>
      </c>
      <c r="K179" s="12" t="s">
        <v>128</v>
      </c>
      <c r="L179" s="12" t="s">
        <v>81</v>
      </c>
      <c r="M179" s="12">
        <v>18828067</v>
      </c>
      <c r="N179" s="12">
        <v>37612062</v>
      </c>
      <c r="O179" s="17">
        <v>22554627</v>
      </c>
      <c r="P179" s="17">
        <v>22554627</v>
      </c>
      <c r="Q179" s="17">
        <v>15057435</v>
      </c>
      <c r="R179" s="19">
        <v>2354297</v>
      </c>
      <c r="S179" s="19"/>
      <c r="T179" s="17">
        <f t="shared" si="14"/>
        <v>0.83477625234059516</v>
      </c>
      <c r="U179" s="17">
        <f t="shared" si="11"/>
        <v>0.59966472989436204</v>
      </c>
      <c r="V179" s="17"/>
      <c r="W179" s="17">
        <f t="shared" si="12"/>
        <v>0.15635445213610419</v>
      </c>
      <c r="X179" s="19">
        <f t="shared" si="13"/>
        <v>6.2594201828126306E-2</v>
      </c>
    </row>
    <row r="180" spans="1:24" x14ac:dyDescent="0.2">
      <c r="A180" s="22">
        <v>5121</v>
      </c>
      <c r="B180" s="12" t="s">
        <v>72</v>
      </c>
      <c r="C180" s="12" t="s">
        <v>73</v>
      </c>
      <c r="D180" s="12">
        <v>900886644</v>
      </c>
      <c r="E180" s="12" t="s">
        <v>74</v>
      </c>
      <c r="F180" s="12" t="s">
        <v>414</v>
      </c>
      <c r="G180" s="12" t="s">
        <v>102</v>
      </c>
      <c r="H180" s="12" t="s">
        <v>87</v>
      </c>
      <c r="I180" s="12" t="s">
        <v>415</v>
      </c>
      <c r="J180" s="12" t="s">
        <v>79</v>
      </c>
      <c r="K180" s="12" t="s">
        <v>137</v>
      </c>
      <c r="L180" s="12" t="s">
        <v>81</v>
      </c>
      <c r="M180" s="12">
        <v>56885579</v>
      </c>
      <c r="N180" s="12">
        <v>61027498</v>
      </c>
      <c r="O180" s="17">
        <v>13048864</v>
      </c>
      <c r="P180" s="17">
        <v>13476498</v>
      </c>
      <c r="Q180" s="17">
        <v>47551000</v>
      </c>
      <c r="R180" s="19">
        <v>14125148</v>
      </c>
      <c r="S180" s="19"/>
      <c r="T180" s="17">
        <f t="shared" si="14"/>
        <v>4.3594276865786936</v>
      </c>
      <c r="U180" s="17">
        <f t="shared" si="11"/>
        <v>0.22082665096314452</v>
      </c>
      <c r="V180" s="17"/>
      <c r="W180" s="17">
        <f t="shared" si="12"/>
        <v>0.29705259615991253</v>
      </c>
      <c r="X180" s="19">
        <f t="shared" si="13"/>
        <v>0.23145546619001159</v>
      </c>
    </row>
    <row r="181" spans="1:24" x14ac:dyDescent="0.2">
      <c r="A181" s="22">
        <v>5129</v>
      </c>
      <c r="B181" s="12" t="s">
        <v>72</v>
      </c>
      <c r="C181" s="12" t="s">
        <v>73</v>
      </c>
      <c r="D181" s="12">
        <v>900894722</v>
      </c>
      <c r="E181" s="12" t="s">
        <v>74</v>
      </c>
      <c r="F181" s="12" t="s">
        <v>416</v>
      </c>
      <c r="G181" s="12" t="s">
        <v>102</v>
      </c>
      <c r="H181" s="12" t="s">
        <v>87</v>
      </c>
      <c r="I181" s="12" t="s">
        <v>417</v>
      </c>
      <c r="J181" s="12" t="s">
        <v>85</v>
      </c>
      <c r="K181" s="12" t="s">
        <v>85</v>
      </c>
      <c r="L181" s="12" t="s">
        <v>81</v>
      </c>
      <c r="M181" s="12">
        <v>70045627</v>
      </c>
      <c r="N181" s="12">
        <v>112867218</v>
      </c>
      <c r="O181" s="17">
        <v>51151381</v>
      </c>
      <c r="P181" s="17">
        <v>52128568</v>
      </c>
      <c r="Q181" s="17">
        <v>60738650</v>
      </c>
      <c r="R181" s="19">
        <v>3570365</v>
      </c>
      <c r="S181" s="19">
        <v>32053</v>
      </c>
      <c r="T181" s="17">
        <f t="shared" si="14"/>
        <v>1.3693790007350926</v>
      </c>
      <c r="U181" s="17">
        <f t="shared" si="11"/>
        <v>0.46185747220242462</v>
      </c>
      <c r="V181" s="17">
        <f t="shared" si="10"/>
        <v>111.38941752722054</v>
      </c>
      <c r="W181" s="17">
        <f t="shared" si="12"/>
        <v>5.8782422724245602E-2</v>
      </c>
      <c r="X181" s="19">
        <f t="shared" si="13"/>
        <v>3.1633321554891167E-2</v>
      </c>
    </row>
    <row r="182" spans="1:24" x14ac:dyDescent="0.2">
      <c r="A182" s="22">
        <v>5133</v>
      </c>
      <c r="B182" s="12" t="s">
        <v>72</v>
      </c>
      <c r="C182" s="12" t="s">
        <v>73</v>
      </c>
      <c r="D182" s="12">
        <v>900894892</v>
      </c>
      <c r="E182" s="12" t="s">
        <v>74</v>
      </c>
      <c r="F182" s="12" t="s">
        <v>418</v>
      </c>
      <c r="G182" s="12" t="s">
        <v>102</v>
      </c>
      <c r="H182" s="12" t="s">
        <v>87</v>
      </c>
      <c r="I182" s="12" t="s">
        <v>419</v>
      </c>
      <c r="J182" s="12" t="s">
        <v>85</v>
      </c>
      <c r="K182" s="12" t="s">
        <v>85</v>
      </c>
      <c r="L182" s="12" t="s">
        <v>81</v>
      </c>
      <c r="M182" s="12">
        <v>55109932</v>
      </c>
      <c r="N182" s="12">
        <v>56395629</v>
      </c>
      <c r="O182" s="17">
        <v>31934550</v>
      </c>
      <c r="P182" s="17">
        <v>31953795</v>
      </c>
      <c r="Q182" s="17">
        <v>24441834</v>
      </c>
      <c r="R182" s="19">
        <v>5486945</v>
      </c>
      <c r="S182" s="19">
        <v>81127</v>
      </c>
      <c r="T182" s="17">
        <f t="shared" si="14"/>
        <v>1.7257150014639318</v>
      </c>
      <c r="U182" s="17">
        <f t="shared" si="11"/>
        <v>0.56660056047960738</v>
      </c>
      <c r="V182" s="17">
        <f t="shared" si="10"/>
        <v>67.634018267654412</v>
      </c>
      <c r="W182" s="17">
        <f t="shared" si="12"/>
        <v>0.22448990529925045</v>
      </c>
      <c r="X182" s="19">
        <f t="shared" si="13"/>
        <v>9.7293799134681169E-2</v>
      </c>
    </row>
    <row r="183" spans="1:24" x14ac:dyDescent="0.2">
      <c r="A183" s="22">
        <v>5151</v>
      </c>
      <c r="B183" s="12" t="s">
        <v>72</v>
      </c>
      <c r="C183" s="12" t="s">
        <v>73</v>
      </c>
      <c r="D183" s="12">
        <v>900900895</v>
      </c>
      <c r="E183" s="12" t="s">
        <v>74</v>
      </c>
      <c r="F183" s="12" t="s">
        <v>420</v>
      </c>
      <c r="G183" s="12" t="s">
        <v>76</v>
      </c>
      <c r="H183" s="12" t="s">
        <v>87</v>
      </c>
      <c r="I183" s="12" t="s">
        <v>421</v>
      </c>
      <c r="J183" s="12" t="s">
        <v>97</v>
      </c>
      <c r="K183" s="12" t="s">
        <v>208</v>
      </c>
      <c r="L183" s="12" t="s">
        <v>81</v>
      </c>
      <c r="M183" s="12">
        <v>53307339</v>
      </c>
      <c r="N183" s="12">
        <v>54457205</v>
      </c>
      <c r="O183" s="17">
        <v>50224117</v>
      </c>
      <c r="P183" s="17">
        <v>50224117</v>
      </c>
      <c r="Q183" s="17">
        <v>4233088</v>
      </c>
      <c r="R183" s="19">
        <v>5565688</v>
      </c>
      <c r="S183" s="19">
        <v>3271560</v>
      </c>
      <c r="T183" s="17">
        <f t="shared" si="14"/>
        <v>1.0613892724087115</v>
      </c>
      <c r="U183" s="17">
        <f t="shared" si="11"/>
        <v>0.92226762280583441</v>
      </c>
      <c r="V183" s="17">
        <f t="shared" si="10"/>
        <v>1.701233662228417</v>
      </c>
      <c r="W183" s="17">
        <f t="shared" si="12"/>
        <v>1.3148056454295305</v>
      </c>
      <c r="X183" s="19">
        <f t="shared" si="13"/>
        <v>0.1022029683675466</v>
      </c>
    </row>
    <row r="184" spans="1:24" x14ac:dyDescent="0.2">
      <c r="A184" s="22">
        <v>5181</v>
      </c>
      <c r="B184" s="12" t="s">
        <v>72</v>
      </c>
      <c r="C184" s="12" t="s">
        <v>73</v>
      </c>
      <c r="D184" s="12">
        <v>900931305</v>
      </c>
      <c r="E184" s="12" t="s">
        <v>74</v>
      </c>
      <c r="F184" s="12" t="s">
        <v>422</v>
      </c>
      <c r="G184" s="12" t="s">
        <v>76</v>
      </c>
      <c r="H184" s="12" t="s">
        <v>87</v>
      </c>
      <c r="I184" s="12" t="s">
        <v>423</v>
      </c>
      <c r="J184" s="12" t="s">
        <v>85</v>
      </c>
      <c r="K184" s="12" t="s">
        <v>85</v>
      </c>
      <c r="L184" s="12" t="s">
        <v>81</v>
      </c>
      <c r="M184" s="12">
        <v>220803407</v>
      </c>
      <c r="N184" s="12">
        <v>301541536</v>
      </c>
      <c r="O184" s="17">
        <v>131627352</v>
      </c>
      <c r="P184" s="17">
        <v>216310460</v>
      </c>
      <c r="Q184" s="17">
        <v>85231076</v>
      </c>
      <c r="R184" s="19">
        <v>55667564</v>
      </c>
      <c r="S184" s="19">
        <v>5016734</v>
      </c>
      <c r="T184" s="17">
        <f t="shared" si="14"/>
        <v>1.6774887866771033</v>
      </c>
      <c r="U184" s="17">
        <f t="shared" si="11"/>
        <v>0.71734880331709927</v>
      </c>
      <c r="V184" s="17">
        <f t="shared" si="10"/>
        <v>11.096375450641792</v>
      </c>
      <c r="W184" s="17">
        <f t="shared" si="12"/>
        <v>0.65313693798726657</v>
      </c>
      <c r="X184" s="19">
        <f t="shared" si="13"/>
        <v>0.18460993711990642</v>
      </c>
    </row>
    <row r="185" spans="1:24" x14ac:dyDescent="0.2">
      <c r="A185" s="22">
        <v>5183</v>
      </c>
      <c r="B185" s="12" t="s">
        <v>72</v>
      </c>
      <c r="C185" s="12" t="s">
        <v>73</v>
      </c>
      <c r="D185" s="12">
        <v>900932340</v>
      </c>
      <c r="E185" s="12" t="s">
        <v>74</v>
      </c>
      <c r="F185" s="12" t="s">
        <v>424</v>
      </c>
      <c r="G185" s="12" t="s">
        <v>102</v>
      </c>
      <c r="H185" s="12" t="s">
        <v>157</v>
      </c>
      <c r="I185" s="12" t="s">
        <v>425</v>
      </c>
      <c r="J185" s="12" t="s">
        <v>85</v>
      </c>
      <c r="K185" s="12" t="s">
        <v>85</v>
      </c>
      <c r="L185" s="12" t="s">
        <v>81</v>
      </c>
      <c r="M185" s="12">
        <v>10910000</v>
      </c>
      <c r="N185" s="12">
        <v>12630838</v>
      </c>
      <c r="O185" s="17">
        <v>2034650</v>
      </c>
      <c r="P185" s="17">
        <v>2704477</v>
      </c>
      <c r="Q185" s="17">
        <v>9926361</v>
      </c>
      <c r="R185" s="19">
        <v>-3452614</v>
      </c>
      <c r="S185" s="19"/>
      <c r="T185" s="17">
        <f t="shared" si="14"/>
        <v>5.3621015899540465</v>
      </c>
      <c r="U185" s="17">
        <f t="shared" si="11"/>
        <v>0.21411698891237463</v>
      </c>
      <c r="V185" s="17"/>
      <c r="W185" s="17">
        <f t="shared" si="12"/>
        <v>-0.3478227318148111</v>
      </c>
      <c r="X185" s="19">
        <f t="shared" si="13"/>
        <v>-0.27334797580334735</v>
      </c>
    </row>
    <row r="186" spans="1:24" x14ac:dyDescent="0.2">
      <c r="A186" s="22">
        <v>5201</v>
      </c>
      <c r="B186" s="12" t="s">
        <v>72</v>
      </c>
      <c r="C186" s="12" t="s">
        <v>73</v>
      </c>
      <c r="D186" s="12">
        <v>900948906</v>
      </c>
      <c r="E186" s="12" t="s">
        <v>74</v>
      </c>
      <c r="F186" s="12" t="s">
        <v>426</v>
      </c>
      <c r="G186" s="12" t="s">
        <v>102</v>
      </c>
      <c r="H186" s="12" t="s">
        <v>87</v>
      </c>
      <c r="I186" s="12" t="s">
        <v>427</v>
      </c>
      <c r="J186" s="12" t="s">
        <v>85</v>
      </c>
      <c r="K186" s="12" t="s">
        <v>85</v>
      </c>
      <c r="L186" s="12" t="s">
        <v>81</v>
      </c>
      <c r="M186" s="12">
        <v>690493</v>
      </c>
      <c r="N186" s="12">
        <v>712745</v>
      </c>
      <c r="O186" s="17">
        <v>141997</v>
      </c>
      <c r="P186" s="17">
        <v>6502271</v>
      </c>
      <c r="Q186" s="17">
        <v>-5789526</v>
      </c>
      <c r="R186" s="19">
        <v>-723317</v>
      </c>
      <c r="S186" s="19"/>
      <c r="T186" s="17">
        <f t="shared" si="14"/>
        <v>4.8627294942850909</v>
      </c>
      <c r="U186" s="17">
        <f t="shared" si="11"/>
        <v>9.1228574034191752</v>
      </c>
      <c r="V186" s="17"/>
      <c r="W186" s="17">
        <f t="shared" si="12"/>
        <v>0.12493544376517179</v>
      </c>
      <c r="X186" s="19">
        <f t="shared" si="13"/>
        <v>-1.0148327943373858</v>
      </c>
    </row>
    <row r="187" spans="1:24" x14ac:dyDescent="0.2">
      <c r="A187" s="22">
        <v>5205</v>
      </c>
      <c r="B187" s="12" t="s">
        <v>72</v>
      </c>
      <c r="C187" s="12" t="s">
        <v>73</v>
      </c>
      <c r="D187" s="12">
        <v>900953141</v>
      </c>
      <c r="E187" s="12" t="s">
        <v>74</v>
      </c>
      <c r="F187" s="12" t="s">
        <v>428</v>
      </c>
      <c r="G187" s="12" t="s">
        <v>102</v>
      </c>
      <c r="H187" s="12" t="s">
        <v>87</v>
      </c>
      <c r="I187" s="12" t="s">
        <v>429</v>
      </c>
      <c r="J187" s="12" t="s">
        <v>85</v>
      </c>
      <c r="K187" s="12" t="s">
        <v>85</v>
      </c>
      <c r="L187" s="12" t="s">
        <v>81</v>
      </c>
      <c r="M187" s="12">
        <v>332497958</v>
      </c>
      <c r="N187" s="12">
        <v>343119760</v>
      </c>
      <c r="O187" s="17">
        <v>167933312</v>
      </c>
      <c r="P187" s="17">
        <v>299574355</v>
      </c>
      <c r="Q187" s="17">
        <v>43545405</v>
      </c>
      <c r="R187" s="19">
        <v>5262374</v>
      </c>
      <c r="S187" s="19">
        <v>338107</v>
      </c>
      <c r="T187" s="17">
        <f t="shared" si="14"/>
        <v>1.9799404539821139</v>
      </c>
      <c r="U187" s="17">
        <f t="shared" si="11"/>
        <v>0.87308977774990282</v>
      </c>
      <c r="V187" s="17">
        <f t="shared" si="10"/>
        <v>15.56422670929617</v>
      </c>
      <c r="W187" s="17">
        <f t="shared" si="12"/>
        <v>0.12084797466001292</v>
      </c>
      <c r="X187" s="19">
        <f t="shared" si="13"/>
        <v>1.533684332257635E-2</v>
      </c>
    </row>
    <row r="188" spans="1:24" x14ac:dyDescent="0.2">
      <c r="A188" s="22">
        <v>5245</v>
      </c>
      <c r="B188" s="12" t="s">
        <v>72</v>
      </c>
      <c r="C188" s="12" t="s">
        <v>73</v>
      </c>
      <c r="D188" s="12">
        <v>900976977</v>
      </c>
      <c r="E188" s="12" t="s">
        <v>74</v>
      </c>
      <c r="F188" s="12" t="s">
        <v>430</v>
      </c>
      <c r="G188" s="12" t="s">
        <v>102</v>
      </c>
      <c r="H188" s="12" t="s">
        <v>87</v>
      </c>
      <c r="I188" s="12" t="s">
        <v>431</v>
      </c>
      <c r="J188" s="12" t="s">
        <v>85</v>
      </c>
      <c r="K188" s="12" t="s">
        <v>85</v>
      </c>
      <c r="L188" s="12" t="s">
        <v>81</v>
      </c>
      <c r="M188" s="12">
        <v>50101429</v>
      </c>
      <c r="N188" s="12">
        <v>108390567</v>
      </c>
      <c r="O188" s="17">
        <v>59000033</v>
      </c>
      <c r="P188" s="17">
        <v>59000033</v>
      </c>
      <c r="Q188" s="17">
        <v>49390534</v>
      </c>
      <c r="R188" s="19">
        <v>3690003</v>
      </c>
      <c r="S188" s="19"/>
      <c r="T188" s="17">
        <f t="shared" si="14"/>
        <v>0.84917628774885601</v>
      </c>
      <c r="U188" s="17">
        <f t="shared" si="11"/>
        <v>0.54432811482571175</v>
      </c>
      <c r="V188" s="17"/>
      <c r="W188" s="17">
        <f t="shared" si="12"/>
        <v>7.4710733032366083E-2</v>
      </c>
      <c r="X188" s="19">
        <f t="shared" si="13"/>
        <v>3.4043580563611224E-2</v>
      </c>
    </row>
    <row r="189" spans="1:24" x14ac:dyDescent="0.2">
      <c r="A189" s="22">
        <v>5265</v>
      </c>
      <c r="B189" s="12" t="s">
        <v>72</v>
      </c>
      <c r="C189" s="12" t="s">
        <v>73</v>
      </c>
      <c r="D189" s="12">
        <v>900990465</v>
      </c>
      <c r="E189" s="12" t="s">
        <v>74</v>
      </c>
      <c r="F189" s="12" t="s">
        <v>432</v>
      </c>
      <c r="G189" s="12" t="s">
        <v>102</v>
      </c>
      <c r="H189" s="12" t="s">
        <v>87</v>
      </c>
      <c r="I189" s="12" t="s">
        <v>433</v>
      </c>
      <c r="J189" s="12" t="s">
        <v>85</v>
      </c>
      <c r="K189" s="12" t="s">
        <v>85</v>
      </c>
      <c r="L189" s="12" t="s">
        <v>81</v>
      </c>
      <c r="M189" s="12">
        <v>43016284</v>
      </c>
      <c r="N189" s="12">
        <v>53195254</v>
      </c>
      <c r="O189" s="17">
        <v>19510112</v>
      </c>
      <c r="P189" s="17">
        <v>37031257</v>
      </c>
      <c r="Q189" s="17">
        <v>16163997</v>
      </c>
      <c r="R189" s="19">
        <v>728848</v>
      </c>
      <c r="S189" s="19">
        <v>787188</v>
      </c>
      <c r="T189" s="17">
        <f t="shared" si="14"/>
        <v>2.2048199415769627</v>
      </c>
      <c r="U189" s="17">
        <f t="shared" si="11"/>
        <v>0.69613836226818282</v>
      </c>
      <c r="V189" s="17">
        <f t="shared" si="10"/>
        <v>0.92588809788767101</v>
      </c>
      <c r="W189" s="17">
        <f t="shared" si="12"/>
        <v>4.5090827472932589E-2</v>
      </c>
      <c r="X189" s="19">
        <f t="shared" si="13"/>
        <v>1.3701372682608114E-2</v>
      </c>
    </row>
    <row r="190" spans="1:24" x14ac:dyDescent="0.2">
      <c r="A190" s="22">
        <v>5269</v>
      </c>
      <c r="B190" s="12" t="s">
        <v>72</v>
      </c>
      <c r="C190" s="12" t="s">
        <v>73</v>
      </c>
      <c r="D190" s="12">
        <v>900994571</v>
      </c>
      <c r="E190" s="12" t="s">
        <v>74</v>
      </c>
      <c r="F190" s="12" t="s">
        <v>434</v>
      </c>
      <c r="G190" s="12" t="s">
        <v>102</v>
      </c>
      <c r="H190" s="12" t="s">
        <v>87</v>
      </c>
      <c r="I190" s="12" t="s">
        <v>435</v>
      </c>
      <c r="J190" s="12" t="s">
        <v>97</v>
      </c>
      <c r="K190" s="12" t="s">
        <v>208</v>
      </c>
      <c r="L190" s="12" t="s">
        <v>81</v>
      </c>
      <c r="M190" s="12">
        <v>47251706</v>
      </c>
      <c r="N190" s="12">
        <v>49198995</v>
      </c>
      <c r="O190" s="17">
        <v>8160892</v>
      </c>
      <c r="P190" s="17">
        <v>24979099</v>
      </c>
      <c r="Q190" s="17">
        <v>24219896</v>
      </c>
      <c r="R190" s="19">
        <v>6311171</v>
      </c>
      <c r="S190" s="19">
        <v>4940655</v>
      </c>
      <c r="T190" s="17">
        <f t="shared" si="14"/>
        <v>5.7900173167344944</v>
      </c>
      <c r="U190" s="17">
        <f t="shared" si="11"/>
        <v>0.50771563524824037</v>
      </c>
      <c r="V190" s="17">
        <f t="shared" si="10"/>
        <v>1.2773956084770137</v>
      </c>
      <c r="W190" s="17">
        <f t="shared" si="12"/>
        <v>0.2605779562389533</v>
      </c>
      <c r="X190" s="19">
        <f t="shared" si="13"/>
        <v>0.12827845365540494</v>
      </c>
    </row>
    <row r="191" spans="1:24" x14ac:dyDescent="0.2">
      <c r="A191" s="22">
        <v>5311</v>
      </c>
      <c r="B191" s="12" t="s">
        <v>72</v>
      </c>
      <c r="C191" s="12" t="s">
        <v>73</v>
      </c>
      <c r="D191" s="12">
        <v>901026852</v>
      </c>
      <c r="E191" s="12" t="s">
        <v>74</v>
      </c>
      <c r="F191" s="12" t="s">
        <v>436</v>
      </c>
      <c r="G191" s="12" t="s">
        <v>92</v>
      </c>
      <c r="H191" s="12" t="s">
        <v>87</v>
      </c>
      <c r="I191" s="12" t="s">
        <v>437</v>
      </c>
      <c r="J191" s="12" t="s">
        <v>133</v>
      </c>
      <c r="K191" s="12" t="s">
        <v>438</v>
      </c>
      <c r="L191" s="12" t="s">
        <v>81</v>
      </c>
      <c r="M191" s="12">
        <v>9789021</v>
      </c>
      <c r="N191" s="12">
        <v>9789021</v>
      </c>
      <c r="O191" s="17">
        <v>10551203</v>
      </c>
      <c r="P191" s="17">
        <v>10551203</v>
      </c>
      <c r="Q191" s="17">
        <v>-762182</v>
      </c>
      <c r="R191" s="19">
        <v>-1601264</v>
      </c>
      <c r="S191" s="19"/>
      <c r="T191" s="17">
        <f t="shared" si="14"/>
        <v>0.92776349767889021</v>
      </c>
      <c r="U191" s="17">
        <f t="shared" si="11"/>
        <v>1.0778609015140534</v>
      </c>
      <c r="V191" s="17"/>
      <c r="W191" s="17">
        <f t="shared" si="12"/>
        <v>2.1008945370003489</v>
      </c>
      <c r="X191" s="19">
        <f t="shared" si="13"/>
        <v>-0.16357754263679689</v>
      </c>
    </row>
    <row r="192" spans="1:24" x14ac:dyDescent="0.2">
      <c r="A192" s="22">
        <v>5329</v>
      </c>
      <c r="B192" s="12" t="s">
        <v>72</v>
      </c>
      <c r="C192" s="12" t="s">
        <v>73</v>
      </c>
      <c r="D192" s="12">
        <v>901033590</v>
      </c>
      <c r="E192" s="12" t="s">
        <v>74</v>
      </c>
      <c r="F192" s="12" t="s">
        <v>439</v>
      </c>
      <c r="G192" s="12" t="s">
        <v>102</v>
      </c>
      <c r="H192" s="12" t="s">
        <v>87</v>
      </c>
      <c r="I192" s="12" t="s">
        <v>440</v>
      </c>
      <c r="J192" s="12" t="s">
        <v>85</v>
      </c>
      <c r="K192" s="12" t="s">
        <v>85</v>
      </c>
      <c r="L192" s="12" t="s">
        <v>81</v>
      </c>
      <c r="M192" s="12">
        <v>20418631</v>
      </c>
      <c r="N192" s="12">
        <v>23016896</v>
      </c>
      <c r="O192" s="17">
        <v>13746934</v>
      </c>
      <c r="P192" s="17">
        <v>13792751</v>
      </c>
      <c r="Q192" s="17">
        <v>9224145</v>
      </c>
      <c r="R192" s="19">
        <v>4759766</v>
      </c>
      <c r="S192" s="19">
        <v>10887</v>
      </c>
      <c r="T192" s="17">
        <f t="shared" si="14"/>
        <v>1.4853225453762999</v>
      </c>
      <c r="U192" s="17">
        <f t="shared" si="11"/>
        <v>0.59924461578138077</v>
      </c>
      <c r="V192" s="17">
        <f t="shared" si="10"/>
        <v>437.19720767888305</v>
      </c>
      <c r="W192" s="17">
        <f t="shared" si="12"/>
        <v>0.51601161950511398</v>
      </c>
      <c r="X192" s="19">
        <f t="shared" si="13"/>
        <v>0.20679443483604393</v>
      </c>
    </row>
    <row r="193" spans="1:24" x14ac:dyDescent="0.2">
      <c r="A193" s="22">
        <v>5341</v>
      </c>
      <c r="B193" s="12" t="s">
        <v>72</v>
      </c>
      <c r="C193" s="12" t="s">
        <v>73</v>
      </c>
      <c r="D193" s="12">
        <v>901044082</v>
      </c>
      <c r="E193" s="12" t="s">
        <v>74</v>
      </c>
      <c r="F193" s="12" t="s">
        <v>441</v>
      </c>
      <c r="G193" s="12" t="s">
        <v>76</v>
      </c>
      <c r="H193" s="12" t="s">
        <v>87</v>
      </c>
      <c r="I193" s="12" t="s">
        <v>442</v>
      </c>
      <c r="J193" s="12" t="s">
        <v>85</v>
      </c>
      <c r="K193" s="12" t="s">
        <v>85</v>
      </c>
      <c r="L193" s="12" t="s">
        <v>81</v>
      </c>
      <c r="M193" s="12">
        <v>46878330</v>
      </c>
      <c r="N193" s="12">
        <v>51412965</v>
      </c>
      <c r="O193" s="17">
        <v>17811848</v>
      </c>
      <c r="P193" s="17">
        <v>17811848</v>
      </c>
      <c r="Q193" s="17">
        <v>33601117</v>
      </c>
      <c r="R193" s="19">
        <v>344640</v>
      </c>
      <c r="S193" s="19"/>
      <c r="T193" s="17">
        <f t="shared" si="14"/>
        <v>2.6318622301290691</v>
      </c>
      <c r="U193" s="17">
        <f t="shared" si="11"/>
        <v>0.34644662100308743</v>
      </c>
      <c r="V193" s="17"/>
      <c r="W193" s="17">
        <f t="shared" si="12"/>
        <v>1.0256801879532755E-2</v>
      </c>
      <c r="X193" s="19">
        <f t="shared" si="13"/>
        <v>6.7033675260705153E-3</v>
      </c>
    </row>
    <row r="194" spans="1:24" x14ac:dyDescent="0.2">
      <c r="A194" s="22">
        <v>5359</v>
      </c>
      <c r="B194" s="12" t="s">
        <v>72</v>
      </c>
      <c r="C194" s="12" t="s">
        <v>73</v>
      </c>
      <c r="D194" s="12">
        <v>901067319</v>
      </c>
      <c r="E194" s="12" t="s">
        <v>74</v>
      </c>
      <c r="F194" s="12" t="s">
        <v>443</v>
      </c>
      <c r="G194" s="12" t="s">
        <v>76</v>
      </c>
      <c r="H194" s="12" t="s">
        <v>87</v>
      </c>
      <c r="I194" s="12" t="s">
        <v>444</v>
      </c>
      <c r="J194" s="12" t="s">
        <v>85</v>
      </c>
      <c r="K194" s="12" t="s">
        <v>85</v>
      </c>
      <c r="L194" s="12" t="s">
        <v>81</v>
      </c>
      <c r="M194" s="12">
        <v>63392358</v>
      </c>
      <c r="N194" s="12">
        <v>72787945</v>
      </c>
      <c r="O194" s="17">
        <v>23956909</v>
      </c>
      <c r="P194" s="17">
        <v>24171100</v>
      </c>
      <c r="Q194" s="17">
        <v>48616845</v>
      </c>
      <c r="R194" s="19">
        <v>1990357</v>
      </c>
      <c r="S194" s="19"/>
      <c r="T194" s="17">
        <f t="shared" si="14"/>
        <v>2.6460992108789996</v>
      </c>
      <c r="U194" s="17">
        <f t="shared" si="11"/>
        <v>0.33207559301200218</v>
      </c>
      <c r="V194" s="17"/>
      <c r="W194" s="17">
        <f t="shared" si="12"/>
        <v>4.0939657849043888E-2</v>
      </c>
      <c r="X194" s="19">
        <f t="shared" si="13"/>
        <v>2.7344596691114168E-2</v>
      </c>
    </row>
    <row r="195" spans="1:24" x14ac:dyDescent="0.2">
      <c r="A195" s="22">
        <v>5391</v>
      </c>
      <c r="B195" s="12" t="s">
        <v>72</v>
      </c>
      <c r="C195" s="12" t="s">
        <v>73</v>
      </c>
      <c r="D195" s="12">
        <v>901089735</v>
      </c>
      <c r="E195" s="12" t="s">
        <v>74</v>
      </c>
      <c r="F195" s="12" t="s">
        <v>445</v>
      </c>
      <c r="G195" s="12" t="s">
        <v>76</v>
      </c>
      <c r="H195" s="12" t="s">
        <v>87</v>
      </c>
      <c r="I195" s="12" t="s">
        <v>446</v>
      </c>
      <c r="J195" s="12" t="s">
        <v>89</v>
      </c>
      <c r="K195" s="12" t="s">
        <v>116</v>
      </c>
      <c r="L195" s="12" t="s">
        <v>81</v>
      </c>
      <c r="M195" s="12">
        <v>58960653</v>
      </c>
      <c r="N195" s="12">
        <v>61124201</v>
      </c>
      <c r="O195" s="17">
        <v>53100752</v>
      </c>
      <c r="P195" s="17">
        <v>53606718</v>
      </c>
      <c r="Q195" s="17">
        <v>7517483</v>
      </c>
      <c r="R195" s="19">
        <v>4182027</v>
      </c>
      <c r="S195" s="19">
        <v>75079</v>
      </c>
      <c r="T195" s="17">
        <f t="shared" si="14"/>
        <v>1.1103543882015079</v>
      </c>
      <c r="U195" s="17">
        <f t="shared" si="11"/>
        <v>0.87701298541309358</v>
      </c>
      <c r="V195" s="17">
        <f t="shared" si="10"/>
        <v>55.701687555774583</v>
      </c>
      <c r="W195" s="17">
        <f t="shared" si="12"/>
        <v>0.55630681173472563</v>
      </c>
      <c r="X195" s="19">
        <f t="shared" si="13"/>
        <v>6.8418513969614098E-2</v>
      </c>
    </row>
    <row r="196" spans="1:24" x14ac:dyDescent="0.2">
      <c r="A196" s="22">
        <v>5531</v>
      </c>
      <c r="B196" s="12" t="s">
        <v>72</v>
      </c>
      <c r="C196" s="12" t="s">
        <v>73</v>
      </c>
      <c r="D196" s="12">
        <v>901167706</v>
      </c>
      <c r="E196" s="12" t="s">
        <v>74</v>
      </c>
      <c r="F196" s="12" t="s">
        <v>447</v>
      </c>
      <c r="G196" s="12" t="s">
        <v>102</v>
      </c>
      <c r="H196" s="12" t="s">
        <v>87</v>
      </c>
      <c r="I196" s="12" t="s">
        <v>448</v>
      </c>
      <c r="J196" s="12" t="s">
        <v>85</v>
      </c>
      <c r="K196" s="12" t="s">
        <v>85</v>
      </c>
      <c r="L196" s="12" t="s">
        <v>81</v>
      </c>
      <c r="M196" s="12">
        <v>42418906</v>
      </c>
      <c r="N196" s="12">
        <v>43332950</v>
      </c>
      <c r="O196" s="17">
        <v>36238058</v>
      </c>
      <c r="P196" s="17">
        <v>36262191</v>
      </c>
      <c r="Q196" s="17">
        <v>7070759</v>
      </c>
      <c r="R196" s="19">
        <v>2034740</v>
      </c>
      <c r="S196" s="19"/>
      <c r="T196" s="17">
        <f t="shared" si="14"/>
        <v>1.1705623408406709</v>
      </c>
      <c r="U196" s="17">
        <f t="shared" si="11"/>
        <v>0.83682719500980196</v>
      </c>
      <c r="V196" s="17"/>
      <c r="W196" s="17">
        <f t="shared" si="12"/>
        <v>0.28776825797626537</v>
      </c>
      <c r="X196" s="19">
        <f t="shared" si="13"/>
        <v>4.6955953841130132E-2</v>
      </c>
    </row>
    <row r="197" spans="1:24" x14ac:dyDescent="0.2">
      <c r="A197" s="22">
        <v>5559</v>
      </c>
      <c r="B197" s="12" t="s">
        <v>72</v>
      </c>
      <c r="C197" s="12" t="s">
        <v>73</v>
      </c>
      <c r="D197" s="12">
        <v>901183344</v>
      </c>
      <c r="E197" s="12" t="s">
        <v>74</v>
      </c>
      <c r="F197" s="12" t="s">
        <v>449</v>
      </c>
      <c r="G197" s="12" t="s">
        <v>92</v>
      </c>
      <c r="H197" s="12" t="s">
        <v>87</v>
      </c>
      <c r="I197" s="12" t="s">
        <v>450</v>
      </c>
      <c r="J197" s="12" t="s">
        <v>148</v>
      </c>
      <c r="K197" s="12" t="s">
        <v>149</v>
      </c>
      <c r="L197" s="12" t="s">
        <v>81</v>
      </c>
      <c r="M197" s="12">
        <v>19998548</v>
      </c>
      <c r="N197" s="12">
        <v>26580998</v>
      </c>
      <c r="O197" s="17">
        <v>20677926</v>
      </c>
      <c r="P197" s="17">
        <v>25869833</v>
      </c>
      <c r="Q197" s="17">
        <v>711165</v>
      </c>
      <c r="R197" s="19">
        <v>-1322666</v>
      </c>
      <c r="S197" s="19"/>
      <c r="T197" s="17">
        <f t="shared" si="14"/>
        <v>0.96714477070862914</v>
      </c>
      <c r="U197" s="17">
        <f t="shared" si="11"/>
        <v>0.97324536121630945</v>
      </c>
      <c r="V197" s="17"/>
      <c r="W197" s="17">
        <f t="shared" si="12"/>
        <v>-1.859858120126834</v>
      </c>
      <c r="X197" s="19">
        <f t="shared" si="13"/>
        <v>-4.9759832192907132E-2</v>
      </c>
    </row>
    <row r="198" spans="1:24" x14ac:dyDescent="0.2">
      <c r="A198" s="22">
        <v>5563</v>
      </c>
      <c r="B198" s="12" t="s">
        <v>72</v>
      </c>
      <c r="C198" s="12" t="s">
        <v>73</v>
      </c>
      <c r="D198" s="12">
        <v>901186367</v>
      </c>
      <c r="E198" s="12" t="s">
        <v>74</v>
      </c>
      <c r="F198" s="12" t="s">
        <v>451</v>
      </c>
      <c r="G198" s="12" t="s">
        <v>102</v>
      </c>
      <c r="H198" s="12" t="s">
        <v>87</v>
      </c>
      <c r="I198" s="12" t="s">
        <v>452</v>
      </c>
      <c r="J198" s="12" t="s">
        <v>85</v>
      </c>
      <c r="K198" s="12" t="s">
        <v>85</v>
      </c>
      <c r="L198" s="12" t="s">
        <v>81</v>
      </c>
      <c r="M198" s="12">
        <v>112501248</v>
      </c>
      <c r="N198" s="12">
        <v>179599641</v>
      </c>
      <c r="O198" s="17">
        <v>28801260</v>
      </c>
      <c r="P198" s="17">
        <v>33181864</v>
      </c>
      <c r="Q198" s="17">
        <v>146417777</v>
      </c>
      <c r="R198" s="19">
        <v>10422361</v>
      </c>
      <c r="S198" s="19">
        <v>11060696</v>
      </c>
      <c r="T198" s="17">
        <f t="shared" si="14"/>
        <v>3.9061224404765627</v>
      </c>
      <c r="U198" s="17">
        <f t="shared" si="11"/>
        <v>0.1847546232010564</v>
      </c>
      <c r="V198" s="17">
        <f t="shared" si="10"/>
        <v>0.94228798983355111</v>
      </c>
      <c r="W198" s="17">
        <f t="shared" si="12"/>
        <v>7.118234693591885E-2</v>
      </c>
      <c r="X198" s="19">
        <f t="shared" si="13"/>
        <v>5.8031079249206294E-2</v>
      </c>
    </row>
    <row r="199" spans="1:24" x14ac:dyDescent="0.2">
      <c r="A199" s="22">
        <v>5591</v>
      </c>
      <c r="B199" s="12" t="s">
        <v>72</v>
      </c>
      <c r="C199" s="12" t="s">
        <v>73</v>
      </c>
      <c r="D199" s="12">
        <v>901203407</v>
      </c>
      <c r="E199" s="12" t="s">
        <v>74</v>
      </c>
      <c r="F199" s="12" t="s">
        <v>453</v>
      </c>
      <c r="G199" s="12" t="s">
        <v>102</v>
      </c>
      <c r="H199" s="12" t="s">
        <v>87</v>
      </c>
      <c r="I199" s="12" t="s">
        <v>454</v>
      </c>
      <c r="J199" s="12" t="s">
        <v>85</v>
      </c>
      <c r="K199" s="12" t="s">
        <v>85</v>
      </c>
      <c r="L199" s="12" t="s">
        <v>81</v>
      </c>
      <c r="M199" s="12">
        <v>85884965</v>
      </c>
      <c r="N199" s="12">
        <v>95927872</v>
      </c>
      <c r="O199" s="17">
        <v>35906250</v>
      </c>
      <c r="P199" s="17">
        <v>37386803</v>
      </c>
      <c r="Q199" s="17">
        <v>58541069</v>
      </c>
      <c r="R199" s="19">
        <v>27783066</v>
      </c>
      <c r="S199" s="19">
        <v>4521906</v>
      </c>
      <c r="T199" s="17">
        <f t="shared" si="14"/>
        <v>2.3919224369016536</v>
      </c>
      <c r="U199" s="17">
        <f t="shared" si="11"/>
        <v>0.38973868825110602</v>
      </c>
      <c r="V199" s="17">
        <f t="shared" si="10"/>
        <v>6.1441051627344754</v>
      </c>
      <c r="W199" s="17">
        <f t="shared" si="12"/>
        <v>0.47459102600261704</v>
      </c>
      <c r="X199" s="19">
        <f t="shared" si="13"/>
        <v>0.28962454207261057</v>
      </c>
    </row>
    <row r="200" spans="1:24" x14ac:dyDescent="0.2">
      <c r="A200" s="22">
        <v>5701</v>
      </c>
      <c r="B200" s="12" t="s">
        <v>72</v>
      </c>
      <c r="C200" s="12" t="s">
        <v>73</v>
      </c>
      <c r="D200" s="12">
        <v>901267025</v>
      </c>
      <c r="E200" s="12" t="s">
        <v>74</v>
      </c>
      <c r="F200" s="12" t="s">
        <v>455</v>
      </c>
      <c r="G200" s="12" t="s">
        <v>102</v>
      </c>
      <c r="H200" s="12" t="s">
        <v>87</v>
      </c>
      <c r="I200" s="12" t="s">
        <v>456</v>
      </c>
      <c r="J200" s="12" t="s">
        <v>85</v>
      </c>
      <c r="K200" s="12" t="s">
        <v>85</v>
      </c>
      <c r="L200" s="12" t="s">
        <v>81</v>
      </c>
      <c r="M200" s="12">
        <v>56071357</v>
      </c>
      <c r="N200" s="12">
        <v>57709410</v>
      </c>
      <c r="O200" s="17">
        <v>44009157</v>
      </c>
      <c r="P200" s="17">
        <v>44597969</v>
      </c>
      <c r="Q200" s="17">
        <v>13111441</v>
      </c>
      <c r="R200" s="19">
        <v>1249322</v>
      </c>
      <c r="S200" s="19">
        <v>403135</v>
      </c>
      <c r="T200" s="17">
        <f t="shared" si="14"/>
        <v>1.2740838685003668</v>
      </c>
      <c r="U200" s="17">
        <f t="shared" si="11"/>
        <v>0.77280237313117561</v>
      </c>
      <c r="V200" s="17">
        <f t="shared" si="10"/>
        <v>3.0990164585064557</v>
      </c>
      <c r="W200" s="17">
        <f t="shared" si="12"/>
        <v>9.5284873722117955E-2</v>
      </c>
      <c r="X200" s="19">
        <f t="shared" si="13"/>
        <v>2.1648497186160801E-2</v>
      </c>
    </row>
    <row r="201" spans="1:24" x14ac:dyDescent="0.2">
      <c r="A201" s="22">
        <v>5877</v>
      </c>
      <c r="B201" s="12" t="s">
        <v>72</v>
      </c>
      <c r="C201" s="12" t="s">
        <v>73</v>
      </c>
      <c r="D201" s="12">
        <v>901402963</v>
      </c>
      <c r="E201" s="12" t="s">
        <v>74</v>
      </c>
      <c r="F201" s="12" t="s">
        <v>457</v>
      </c>
      <c r="G201" s="12" t="s">
        <v>102</v>
      </c>
      <c r="H201" s="12" t="s">
        <v>87</v>
      </c>
      <c r="I201" s="12" t="s">
        <v>458</v>
      </c>
      <c r="J201" s="12" t="s">
        <v>85</v>
      </c>
      <c r="K201" s="12" t="s">
        <v>85</v>
      </c>
      <c r="L201" s="12" t="s">
        <v>81</v>
      </c>
      <c r="M201" s="12">
        <v>137129957</v>
      </c>
      <c r="N201" s="12">
        <v>170316672</v>
      </c>
      <c r="O201" s="17">
        <v>93372958</v>
      </c>
      <c r="P201" s="17">
        <v>99846493</v>
      </c>
      <c r="Q201" s="17">
        <v>70470179</v>
      </c>
      <c r="R201" s="19">
        <v>46332492</v>
      </c>
      <c r="S201" s="19">
        <v>0</v>
      </c>
      <c r="T201" s="17">
        <f t="shared" si="14"/>
        <v>1.4686260341029358</v>
      </c>
      <c r="U201" s="17">
        <f t="shared" si="11"/>
        <v>0.58624027717028193</v>
      </c>
      <c r="V201" s="17"/>
      <c r="W201" s="17">
        <f t="shared" si="12"/>
        <v>0.65747657601380582</v>
      </c>
      <c r="X201" s="19">
        <f t="shared" si="13"/>
        <v>0.27203732585850432</v>
      </c>
    </row>
    <row r="202" spans="1:24" x14ac:dyDescent="0.2">
      <c r="A202" s="22">
        <v>5903</v>
      </c>
      <c r="B202" s="12" t="s">
        <v>72</v>
      </c>
      <c r="C202" s="12" t="s">
        <v>73</v>
      </c>
      <c r="D202" s="12">
        <v>901429936</v>
      </c>
      <c r="E202" s="12" t="s">
        <v>74</v>
      </c>
      <c r="F202" s="12" t="s">
        <v>459</v>
      </c>
      <c r="G202" s="12" t="s">
        <v>102</v>
      </c>
      <c r="H202" s="12" t="s">
        <v>87</v>
      </c>
      <c r="I202" s="12" t="s">
        <v>460</v>
      </c>
      <c r="J202" s="12" t="s">
        <v>309</v>
      </c>
      <c r="K202" s="12" t="s">
        <v>461</v>
      </c>
      <c r="L202" s="12" t="s">
        <v>81</v>
      </c>
      <c r="M202" s="12">
        <v>393630809</v>
      </c>
      <c r="N202" s="12">
        <v>395731345</v>
      </c>
      <c r="O202" s="17">
        <v>232971778</v>
      </c>
      <c r="P202" s="17">
        <v>233764838</v>
      </c>
      <c r="Q202" s="17">
        <v>161966507</v>
      </c>
      <c r="R202" s="19">
        <v>60676419</v>
      </c>
      <c r="S202" s="19">
        <v>10458525</v>
      </c>
      <c r="T202" s="17">
        <f t="shared" si="14"/>
        <v>1.6896072665076196</v>
      </c>
      <c r="U202" s="17">
        <f t="shared" si="11"/>
        <v>0.59071600203921171</v>
      </c>
      <c r="V202" s="17">
        <f t="shared" si="10"/>
        <v>5.8016229822082943</v>
      </c>
      <c r="W202" s="17">
        <f t="shared" si="12"/>
        <v>0.37462324849667838</v>
      </c>
      <c r="X202" s="19">
        <f t="shared" si="13"/>
        <v>0.15332730087377838</v>
      </c>
    </row>
    <row r="203" spans="1:24" x14ac:dyDescent="0.2">
      <c r="A203" s="22">
        <v>5985</v>
      </c>
      <c r="B203" s="12" t="s">
        <v>72</v>
      </c>
      <c r="C203" s="12" t="s">
        <v>73</v>
      </c>
      <c r="D203" s="12">
        <v>901538753</v>
      </c>
      <c r="E203" s="12" t="s">
        <v>74</v>
      </c>
      <c r="F203" s="12" t="s">
        <v>462</v>
      </c>
      <c r="G203" s="12" t="s">
        <v>95</v>
      </c>
      <c r="H203" s="12" t="s">
        <v>157</v>
      </c>
      <c r="I203" s="12" t="s">
        <v>463</v>
      </c>
      <c r="J203" s="12" t="s">
        <v>97</v>
      </c>
      <c r="K203" s="12" t="s">
        <v>359</v>
      </c>
      <c r="L203" s="12" t="s">
        <v>81</v>
      </c>
      <c r="M203" s="12">
        <v>23797731</v>
      </c>
      <c r="N203" s="12">
        <v>52946704</v>
      </c>
      <c r="O203" s="17">
        <v>8590650</v>
      </c>
      <c r="P203" s="17">
        <v>46250164</v>
      </c>
      <c r="Q203" s="17">
        <v>6696540</v>
      </c>
      <c r="R203" s="19">
        <v>-13271400</v>
      </c>
      <c r="S203" s="19">
        <v>159644</v>
      </c>
      <c r="T203" s="17">
        <f t="shared" si="14"/>
        <v>2.7701897993749016</v>
      </c>
      <c r="U203" s="17">
        <f t="shared" si="11"/>
        <v>0.87352300532248428</v>
      </c>
      <c r="V203" s="17">
        <f t="shared" si="10"/>
        <v>-83.131216957730956</v>
      </c>
      <c r="W203" s="17">
        <f t="shared" si="12"/>
        <v>-1.9818294223584119</v>
      </c>
      <c r="X203" s="19">
        <f t="shared" si="13"/>
        <v>-0.25065582930336894</v>
      </c>
    </row>
    <row r="204" spans="1:24" x14ac:dyDescent="0.2">
      <c r="A204" s="22">
        <v>5997</v>
      </c>
      <c r="B204" s="12" t="s">
        <v>72</v>
      </c>
      <c r="C204" s="12" t="s">
        <v>73</v>
      </c>
      <c r="D204" s="12">
        <v>901550788</v>
      </c>
      <c r="E204" s="12" t="s">
        <v>74</v>
      </c>
      <c r="F204" s="12" t="s">
        <v>464</v>
      </c>
      <c r="G204" s="12" t="s">
        <v>102</v>
      </c>
      <c r="H204" s="12" t="s">
        <v>87</v>
      </c>
      <c r="I204" s="12" t="s">
        <v>465</v>
      </c>
      <c r="J204" s="12" t="s">
        <v>85</v>
      </c>
      <c r="K204" s="12" t="s">
        <v>85</v>
      </c>
      <c r="L204" s="12" t="s">
        <v>81</v>
      </c>
      <c r="M204" s="12">
        <v>501903661</v>
      </c>
      <c r="N204" s="12">
        <v>700305250</v>
      </c>
      <c r="O204" s="17">
        <v>213976041</v>
      </c>
      <c r="P204" s="17">
        <v>241462508</v>
      </c>
      <c r="Q204" s="17">
        <v>458842742</v>
      </c>
      <c r="R204" s="19">
        <v>89341157</v>
      </c>
      <c r="S204" s="19">
        <v>1558659</v>
      </c>
      <c r="T204" s="17">
        <f t="shared" si="14"/>
        <v>2.3456068195971529</v>
      </c>
      <c r="U204" s="17">
        <f t="shared" si="11"/>
        <v>0.34479608427896263</v>
      </c>
      <c r="V204" s="17">
        <f t="shared" si="10"/>
        <v>57.319244940682985</v>
      </c>
      <c r="W204" s="17">
        <f t="shared" si="12"/>
        <v>0.19470975308573149</v>
      </c>
      <c r="X204" s="19">
        <f t="shared" si="13"/>
        <v>0.12757459265084761</v>
      </c>
    </row>
    <row r="205" spans="1:24" x14ac:dyDescent="0.2">
      <c r="A205" s="22">
        <v>6003</v>
      </c>
      <c r="B205" s="12" t="s">
        <v>72</v>
      </c>
      <c r="C205" s="12" t="s">
        <v>73</v>
      </c>
      <c r="D205" s="12">
        <v>901562203</v>
      </c>
      <c r="E205" s="12" t="s">
        <v>74</v>
      </c>
      <c r="F205" s="12" t="s">
        <v>466</v>
      </c>
      <c r="G205" s="12" t="s">
        <v>76</v>
      </c>
      <c r="H205" s="12" t="s">
        <v>87</v>
      </c>
      <c r="I205" s="12" t="s">
        <v>467</v>
      </c>
      <c r="J205" s="12" t="s">
        <v>85</v>
      </c>
      <c r="K205" s="12" t="s">
        <v>85</v>
      </c>
      <c r="L205" s="12" t="s">
        <v>81</v>
      </c>
      <c r="M205" s="12">
        <v>42723794</v>
      </c>
      <c r="N205" s="12">
        <v>42860478</v>
      </c>
      <c r="O205" s="17">
        <v>22728573</v>
      </c>
      <c r="P205" s="17">
        <v>23799545</v>
      </c>
      <c r="Q205" s="17">
        <v>19060933</v>
      </c>
      <c r="R205" s="19">
        <v>1060694</v>
      </c>
      <c r="S205" s="19"/>
      <c r="T205" s="17">
        <f t="shared" si="14"/>
        <v>1.8797393923498849</v>
      </c>
      <c r="U205" s="17">
        <f t="shared" si="11"/>
        <v>0.55527950481560195</v>
      </c>
      <c r="V205" s="17"/>
      <c r="W205" s="17">
        <f t="shared" si="12"/>
        <v>5.5647538344529096E-2</v>
      </c>
      <c r="X205" s="19">
        <f t="shared" si="13"/>
        <v>2.474760080837176E-2</v>
      </c>
    </row>
    <row r="206" spans="1:24" x14ac:dyDescent="0.2">
      <c r="A206" s="22">
        <v>55</v>
      </c>
      <c r="B206" s="12" t="s">
        <v>468</v>
      </c>
      <c r="C206" s="12" t="s">
        <v>73</v>
      </c>
      <c r="D206" s="12">
        <v>800027867</v>
      </c>
      <c r="E206" s="12" t="s">
        <v>74</v>
      </c>
      <c r="F206" s="12" t="s">
        <v>469</v>
      </c>
      <c r="G206" s="12" t="s">
        <v>92</v>
      </c>
      <c r="H206" s="12" t="s">
        <v>103</v>
      </c>
      <c r="I206" s="12" t="s">
        <v>470</v>
      </c>
      <c r="J206" s="12" t="s">
        <v>471</v>
      </c>
      <c r="K206" s="12" t="s">
        <v>472</v>
      </c>
      <c r="L206" s="12" t="s">
        <v>81</v>
      </c>
      <c r="M206" s="12">
        <v>33495407</v>
      </c>
      <c r="N206" s="12">
        <v>98573529</v>
      </c>
      <c r="O206" s="17">
        <v>8171475</v>
      </c>
      <c r="P206" s="17">
        <v>9595978</v>
      </c>
      <c r="Q206" s="17">
        <v>88977551</v>
      </c>
      <c r="R206" s="19">
        <v>12105230</v>
      </c>
      <c r="S206" s="19"/>
      <c r="T206" s="17">
        <f t="shared" si="14"/>
        <v>4.0990649790888423</v>
      </c>
      <c r="U206" s="17">
        <f t="shared" si="11"/>
        <v>9.7348427081270464E-2</v>
      </c>
      <c r="V206" s="17"/>
      <c r="W206" s="17">
        <f t="shared" si="12"/>
        <v>0.13604813645635178</v>
      </c>
      <c r="X206" s="19">
        <f t="shared" si="13"/>
        <v>0.12280406436498789</v>
      </c>
    </row>
    <row r="207" spans="1:24" x14ac:dyDescent="0.2">
      <c r="A207" s="22">
        <v>95</v>
      </c>
      <c r="B207" s="12" t="s">
        <v>468</v>
      </c>
      <c r="C207" s="12" t="s">
        <v>73</v>
      </c>
      <c r="D207" s="12">
        <v>800069103</v>
      </c>
      <c r="E207" s="12" t="s">
        <v>74</v>
      </c>
      <c r="F207" s="12" t="s">
        <v>473</v>
      </c>
      <c r="G207" s="12" t="s">
        <v>102</v>
      </c>
      <c r="H207" s="12" t="s">
        <v>87</v>
      </c>
      <c r="I207" s="12" t="s">
        <v>474</v>
      </c>
      <c r="J207" s="12" t="s">
        <v>89</v>
      </c>
      <c r="K207" s="12" t="s">
        <v>159</v>
      </c>
      <c r="L207" s="12" t="s">
        <v>81</v>
      </c>
      <c r="M207" s="12">
        <v>4345524</v>
      </c>
      <c r="N207" s="12">
        <v>4776522</v>
      </c>
      <c r="O207" s="17">
        <v>434940</v>
      </c>
      <c r="P207" s="17">
        <v>2120373</v>
      </c>
      <c r="Q207" s="17">
        <v>2656149</v>
      </c>
      <c r="R207" s="19">
        <v>-30177</v>
      </c>
      <c r="S207" s="19">
        <v>17846</v>
      </c>
      <c r="T207" s="17">
        <f t="shared" si="14"/>
        <v>9.9910884259897923</v>
      </c>
      <c r="U207" s="17">
        <f t="shared" si="11"/>
        <v>0.44391567755785488</v>
      </c>
      <c r="V207" s="17">
        <f t="shared" ref="V207:V269" si="15">R207/S207</f>
        <v>-1.6909671635100303</v>
      </c>
      <c r="W207" s="17">
        <f t="shared" si="12"/>
        <v>-1.1361184933525942E-2</v>
      </c>
      <c r="X207" s="19">
        <f t="shared" si="13"/>
        <v>-6.3177768258996818E-3</v>
      </c>
    </row>
    <row r="208" spans="1:24" x14ac:dyDescent="0.2">
      <c r="A208" s="22">
        <v>153</v>
      </c>
      <c r="B208" s="12" t="s">
        <v>468</v>
      </c>
      <c r="C208" s="12" t="s">
        <v>73</v>
      </c>
      <c r="D208" s="12">
        <v>800142811</v>
      </c>
      <c r="E208" s="12" t="s">
        <v>74</v>
      </c>
      <c r="F208" s="12" t="s">
        <v>475</v>
      </c>
      <c r="G208" s="12" t="s">
        <v>83</v>
      </c>
      <c r="H208" s="12" t="s">
        <v>87</v>
      </c>
      <c r="I208" s="12" t="s">
        <v>476</v>
      </c>
      <c r="J208" s="12" t="s">
        <v>97</v>
      </c>
      <c r="K208" s="12" t="s">
        <v>128</v>
      </c>
      <c r="L208" s="12" t="s">
        <v>81</v>
      </c>
      <c r="M208" s="12">
        <v>28781006</v>
      </c>
      <c r="N208" s="12">
        <v>51515813</v>
      </c>
      <c r="O208" s="17">
        <v>6228719</v>
      </c>
      <c r="P208" s="17">
        <v>11237131</v>
      </c>
      <c r="Q208" s="17">
        <v>40278682</v>
      </c>
      <c r="R208" s="19">
        <v>3061650</v>
      </c>
      <c r="S208" s="19">
        <v>420288</v>
      </c>
      <c r="T208" s="17">
        <f t="shared" si="14"/>
        <v>4.6206942390562169</v>
      </c>
      <c r="U208" s="17">
        <f t="shared" si="11"/>
        <v>0.21812974202697724</v>
      </c>
      <c r="V208" s="17">
        <f t="shared" si="15"/>
        <v>7.2846476701690266</v>
      </c>
      <c r="W208" s="17">
        <f t="shared" si="12"/>
        <v>7.6011672874499711E-2</v>
      </c>
      <c r="X208" s="19">
        <f t="shared" si="13"/>
        <v>5.9431266279346112E-2</v>
      </c>
    </row>
    <row r="209" spans="1:24" x14ac:dyDescent="0.2">
      <c r="A209" s="22">
        <v>273</v>
      </c>
      <c r="B209" s="12" t="s">
        <v>468</v>
      </c>
      <c r="C209" s="12" t="s">
        <v>73</v>
      </c>
      <c r="D209" s="12">
        <v>800212840</v>
      </c>
      <c r="E209" s="12" t="s">
        <v>74</v>
      </c>
      <c r="F209" s="12" t="s">
        <v>477</v>
      </c>
      <c r="G209" s="12" t="s">
        <v>102</v>
      </c>
      <c r="H209" s="12" t="s">
        <v>87</v>
      </c>
      <c r="I209" s="12" t="s">
        <v>478</v>
      </c>
      <c r="J209" s="12" t="s">
        <v>85</v>
      </c>
      <c r="K209" s="12" t="s">
        <v>85</v>
      </c>
      <c r="L209" s="12" t="s">
        <v>81</v>
      </c>
      <c r="M209" s="12">
        <v>211638876</v>
      </c>
      <c r="N209" s="12">
        <v>498591639</v>
      </c>
      <c r="O209" s="17">
        <v>263566524</v>
      </c>
      <c r="P209" s="17">
        <v>278062034</v>
      </c>
      <c r="Q209" s="17">
        <v>220529605</v>
      </c>
      <c r="R209" s="19">
        <v>40156611</v>
      </c>
      <c r="S209" s="19">
        <v>26395857</v>
      </c>
      <c r="T209" s="17">
        <f t="shared" si="14"/>
        <v>0.80298086717568118</v>
      </c>
      <c r="U209" s="17">
        <f t="shared" si="11"/>
        <v>0.55769493960567595</v>
      </c>
      <c r="V209" s="17">
        <f t="shared" si="15"/>
        <v>1.5213224939050094</v>
      </c>
      <c r="W209" s="17">
        <f t="shared" si="12"/>
        <v>0.18209170147472944</v>
      </c>
      <c r="X209" s="19">
        <f t="shared" si="13"/>
        <v>8.0540081018085422E-2</v>
      </c>
    </row>
    <row r="210" spans="1:24" x14ac:dyDescent="0.2">
      <c r="A210" s="22">
        <v>281</v>
      </c>
      <c r="B210" s="12" t="s">
        <v>468</v>
      </c>
      <c r="C210" s="12" t="s">
        <v>73</v>
      </c>
      <c r="D210" s="12">
        <v>800221843</v>
      </c>
      <c r="E210" s="12" t="s">
        <v>74</v>
      </c>
      <c r="F210" s="12" t="s">
        <v>479</v>
      </c>
      <c r="G210" s="12" t="s">
        <v>76</v>
      </c>
      <c r="H210" s="12" t="s">
        <v>77</v>
      </c>
      <c r="I210" s="12" t="s">
        <v>480</v>
      </c>
      <c r="J210" s="12" t="s">
        <v>85</v>
      </c>
      <c r="K210" s="12" t="s">
        <v>85</v>
      </c>
      <c r="L210" s="12" t="s">
        <v>81</v>
      </c>
      <c r="M210" s="12">
        <v>6583971</v>
      </c>
      <c r="N210" s="12">
        <v>26269281</v>
      </c>
      <c r="O210" s="17">
        <v>1026030</v>
      </c>
      <c r="P210" s="17">
        <v>10050762</v>
      </c>
      <c r="Q210" s="17">
        <v>16218519</v>
      </c>
      <c r="R210" s="19">
        <v>306077</v>
      </c>
      <c r="S210" s="19">
        <v>2220</v>
      </c>
      <c r="T210" s="17">
        <f t="shared" si="14"/>
        <v>6.4169381012251101</v>
      </c>
      <c r="U210" s="17">
        <f t="shared" si="11"/>
        <v>0.38260514248562799</v>
      </c>
      <c r="V210" s="17">
        <f t="shared" si="15"/>
        <v>137.87252252252253</v>
      </c>
      <c r="W210" s="17">
        <f t="shared" si="12"/>
        <v>1.8872068405259443E-2</v>
      </c>
      <c r="X210" s="19">
        <f t="shared" si="13"/>
        <v>1.1651517984066637E-2</v>
      </c>
    </row>
    <row r="211" spans="1:24" x14ac:dyDescent="0.2">
      <c r="A211" s="22">
        <v>301</v>
      </c>
      <c r="B211" s="12" t="s">
        <v>468</v>
      </c>
      <c r="C211" s="12" t="s">
        <v>73</v>
      </c>
      <c r="D211" s="12">
        <v>800246963</v>
      </c>
      <c r="E211" s="12" t="s">
        <v>74</v>
      </c>
      <c r="F211" s="12" t="s">
        <v>481</v>
      </c>
      <c r="G211" s="12" t="s">
        <v>76</v>
      </c>
      <c r="H211" s="12" t="s">
        <v>87</v>
      </c>
      <c r="I211" s="12" t="s">
        <v>482</v>
      </c>
      <c r="J211" s="12" t="s">
        <v>85</v>
      </c>
      <c r="K211" s="12" t="s">
        <v>85</v>
      </c>
      <c r="L211" s="12" t="s">
        <v>81</v>
      </c>
      <c r="M211" s="12">
        <v>83413691</v>
      </c>
      <c r="N211" s="12">
        <v>84282940</v>
      </c>
      <c r="O211" s="17">
        <v>69932817</v>
      </c>
      <c r="P211" s="17">
        <v>69932817</v>
      </c>
      <c r="Q211" s="17">
        <v>14350123</v>
      </c>
      <c r="R211" s="19">
        <v>20128329</v>
      </c>
      <c r="S211" s="19"/>
      <c r="T211" s="17">
        <f t="shared" si="14"/>
        <v>1.1927689256390173</v>
      </c>
      <c r="U211" s="17">
        <f t="shared" si="11"/>
        <v>0.82973869919582777</v>
      </c>
      <c r="V211" s="17"/>
      <c r="W211" s="17">
        <f t="shared" si="12"/>
        <v>1.4026589876616389</v>
      </c>
      <c r="X211" s="19">
        <f t="shared" si="13"/>
        <v>0.238818543823934</v>
      </c>
    </row>
    <row r="212" spans="1:24" x14ac:dyDescent="0.2">
      <c r="A212" s="22">
        <v>343</v>
      </c>
      <c r="B212" s="12" t="s">
        <v>468</v>
      </c>
      <c r="C212" s="12" t="s">
        <v>73</v>
      </c>
      <c r="D212" s="12">
        <v>804010334</v>
      </c>
      <c r="E212" s="12" t="s">
        <v>74</v>
      </c>
      <c r="F212" s="12" t="s">
        <v>483</v>
      </c>
      <c r="G212" s="12" t="s">
        <v>95</v>
      </c>
      <c r="H212" s="12" t="s">
        <v>103</v>
      </c>
      <c r="I212" s="12" t="s">
        <v>484</v>
      </c>
      <c r="J212" s="12" t="s">
        <v>309</v>
      </c>
      <c r="K212" s="12" t="s">
        <v>461</v>
      </c>
      <c r="L212" s="12" t="s">
        <v>81</v>
      </c>
      <c r="M212" s="12">
        <v>24595465</v>
      </c>
      <c r="N212" s="12">
        <v>49835403</v>
      </c>
      <c r="O212" s="17">
        <v>11349664</v>
      </c>
      <c r="P212" s="17">
        <v>17416902</v>
      </c>
      <c r="Q212" s="17">
        <v>32418501</v>
      </c>
      <c r="R212" s="19">
        <v>8738952</v>
      </c>
      <c r="S212" s="19">
        <v>2497124</v>
      </c>
      <c r="T212" s="17">
        <f t="shared" si="14"/>
        <v>2.1670654743611792</v>
      </c>
      <c r="U212" s="17">
        <f t="shared" si="11"/>
        <v>0.34948853528885881</v>
      </c>
      <c r="V212" s="17">
        <f t="shared" si="15"/>
        <v>3.4996067476024417</v>
      </c>
      <c r="W212" s="17">
        <f t="shared" si="12"/>
        <v>0.26956681309848346</v>
      </c>
      <c r="X212" s="19">
        <f t="shared" si="13"/>
        <v>0.17535630242620892</v>
      </c>
    </row>
    <row r="213" spans="1:24" x14ac:dyDescent="0.2">
      <c r="A213" s="22">
        <v>351</v>
      </c>
      <c r="B213" s="12" t="s">
        <v>468</v>
      </c>
      <c r="C213" s="12" t="s">
        <v>73</v>
      </c>
      <c r="D213" s="12">
        <v>805004835</v>
      </c>
      <c r="E213" s="12" t="s">
        <v>74</v>
      </c>
      <c r="F213" s="12" t="s">
        <v>485</v>
      </c>
      <c r="G213" s="12" t="s">
        <v>102</v>
      </c>
      <c r="H213" s="12" t="s">
        <v>87</v>
      </c>
      <c r="I213" s="12" t="s">
        <v>486</v>
      </c>
      <c r="J213" s="12" t="s">
        <v>79</v>
      </c>
      <c r="K213" s="12" t="s">
        <v>137</v>
      </c>
      <c r="L213" s="12" t="s">
        <v>81</v>
      </c>
      <c r="M213" s="12">
        <v>4536551</v>
      </c>
      <c r="N213" s="12">
        <v>56009504</v>
      </c>
      <c r="O213" s="17">
        <v>672420</v>
      </c>
      <c r="P213" s="17">
        <v>1868285</v>
      </c>
      <c r="Q213" s="17">
        <v>54141219</v>
      </c>
      <c r="R213" s="19">
        <v>-1017356</v>
      </c>
      <c r="S213" s="19">
        <v>11192</v>
      </c>
      <c r="T213" s="17">
        <f t="shared" si="14"/>
        <v>6.7466033134053118</v>
      </c>
      <c r="U213" s="17">
        <f t="shared" si="11"/>
        <v>3.3356571056226456E-2</v>
      </c>
      <c r="V213" s="17">
        <f t="shared" si="15"/>
        <v>-90.900285918513219</v>
      </c>
      <c r="W213" s="17">
        <f t="shared" si="12"/>
        <v>-1.8790784891636814E-2</v>
      </c>
      <c r="X213" s="19">
        <f t="shared" si="13"/>
        <v>-1.8163988740196663E-2</v>
      </c>
    </row>
    <row r="214" spans="1:24" x14ac:dyDescent="0.2">
      <c r="A214" s="22">
        <v>353</v>
      </c>
      <c r="B214" s="12" t="s">
        <v>468</v>
      </c>
      <c r="C214" s="12" t="s">
        <v>73</v>
      </c>
      <c r="D214" s="12">
        <v>805005383</v>
      </c>
      <c r="E214" s="12" t="s">
        <v>74</v>
      </c>
      <c r="F214" s="12" t="s">
        <v>487</v>
      </c>
      <c r="G214" s="12" t="s">
        <v>76</v>
      </c>
      <c r="H214" s="12" t="s">
        <v>87</v>
      </c>
      <c r="I214" s="12" t="s">
        <v>488</v>
      </c>
      <c r="J214" s="12" t="s">
        <v>489</v>
      </c>
      <c r="K214" s="12" t="s">
        <v>490</v>
      </c>
      <c r="L214" s="12" t="s">
        <v>81</v>
      </c>
      <c r="M214" s="12">
        <v>94518518</v>
      </c>
      <c r="N214" s="12">
        <v>148512108</v>
      </c>
      <c r="O214" s="17">
        <v>105278438</v>
      </c>
      <c r="P214" s="17">
        <v>105278438</v>
      </c>
      <c r="Q214" s="17">
        <v>43233670</v>
      </c>
      <c r="R214" s="19">
        <v>5150234</v>
      </c>
      <c r="S214" s="19">
        <v>3662857</v>
      </c>
      <c r="T214" s="17">
        <f t="shared" si="14"/>
        <v>0.89779559609347548</v>
      </c>
      <c r="U214" s="17">
        <f t="shared" si="11"/>
        <v>0.70888791101126924</v>
      </c>
      <c r="V214" s="17">
        <f t="shared" si="15"/>
        <v>1.4060701796439228</v>
      </c>
      <c r="W214" s="17">
        <f t="shared" si="12"/>
        <v>0.11912553340949311</v>
      </c>
      <c r="X214" s="19">
        <f t="shared" si="13"/>
        <v>3.467888288273438E-2</v>
      </c>
    </row>
    <row r="215" spans="1:24" x14ac:dyDescent="0.2">
      <c r="A215" s="22">
        <v>407</v>
      </c>
      <c r="B215" s="12" t="s">
        <v>468</v>
      </c>
      <c r="C215" s="12" t="s">
        <v>73</v>
      </c>
      <c r="D215" s="12">
        <v>811002480</v>
      </c>
      <c r="E215" s="12" t="s">
        <v>74</v>
      </c>
      <c r="F215" s="12" t="s">
        <v>491</v>
      </c>
      <c r="G215" s="12" t="s">
        <v>83</v>
      </c>
      <c r="H215" s="12" t="s">
        <v>87</v>
      </c>
      <c r="I215" s="12" t="s">
        <v>492</v>
      </c>
      <c r="J215" s="12" t="s">
        <v>89</v>
      </c>
      <c r="K215" s="12" t="s">
        <v>159</v>
      </c>
      <c r="L215" s="12" t="s">
        <v>81</v>
      </c>
      <c r="M215" s="12">
        <v>63007403</v>
      </c>
      <c r="N215" s="12">
        <v>147421563</v>
      </c>
      <c r="O215" s="17">
        <v>74724707</v>
      </c>
      <c r="P215" s="17">
        <v>98866104</v>
      </c>
      <c r="Q215" s="17">
        <v>48555459</v>
      </c>
      <c r="R215" s="19">
        <v>13382627</v>
      </c>
      <c r="S215" s="19">
        <v>10903695</v>
      </c>
      <c r="T215" s="17">
        <f t="shared" si="14"/>
        <v>0.84319371101716067</v>
      </c>
      <c r="U215" s="17">
        <f t="shared" si="11"/>
        <v>0.67063529912513542</v>
      </c>
      <c r="V215" s="17">
        <f t="shared" si="15"/>
        <v>1.2273478852810904</v>
      </c>
      <c r="W215" s="17">
        <f t="shared" si="12"/>
        <v>0.27561529178418437</v>
      </c>
      <c r="X215" s="19">
        <f t="shared" si="13"/>
        <v>9.0777948135036396E-2</v>
      </c>
    </row>
    <row r="216" spans="1:24" x14ac:dyDescent="0.2">
      <c r="A216" s="22">
        <v>429</v>
      </c>
      <c r="B216" s="12" t="s">
        <v>468</v>
      </c>
      <c r="C216" s="12" t="s">
        <v>73</v>
      </c>
      <c r="D216" s="12">
        <v>811019499</v>
      </c>
      <c r="E216" s="12" t="s">
        <v>74</v>
      </c>
      <c r="F216" s="12" t="s">
        <v>493</v>
      </c>
      <c r="G216" s="12" t="s">
        <v>102</v>
      </c>
      <c r="H216" s="12" t="s">
        <v>103</v>
      </c>
      <c r="I216" s="12" t="s">
        <v>494</v>
      </c>
      <c r="J216" s="12" t="s">
        <v>89</v>
      </c>
      <c r="K216" s="12" t="s">
        <v>116</v>
      </c>
      <c r="L216" s="12" t="s">
        <v>81</v>
      </c>
      <c r="M216" s="12">
        <v>56540983</v>
      </c>
      <c r="N216" s="12">
        <v>68211181</v>
      </c>
      <c r="O216" s="17">
        <v>31217031</v>
      </c>
      <c r="P216" s="17">
        <v>34162750</v>
      </c>
      <c r="Q216" s="17">
        <v>34048431</v>
      </c>
      <c r="R216" s="19">
        <v>7369185</v>
      </c>
      <c r="S216" s="19"/>
      <c r="T216" s="17">
        <f t="shared" si="14"/>
        <v>1.8112223100268567</v>
      </c>
      <c r="U216" s="17">
        <f t="shared" si="11"/>
        <v>0.50083797845400158</v>
      </c>
      <c r="V216" s="17"/>
      <c r="W216" s="17">
        <f t="shared" si="12"/>
        <v>0.2164324400146368</v>
      </c>
      <c r="X216" s="19">
        <f t="shared" si="13"/>
        <v>0.10803485428583914</v>
      </c>
    </row>
    <row r="217" spans="1:24" x14ac:dyDescent="0.2">
      <c r="A217" s="22">
        <v>549</v>
      </c>
      <c r="B217" s="12" t="s">
        <v>468</v>
      </c>
      <c r="C217" s="12" t="s">
        <v>73</v>
      </c>
      <c r="D217" s="12">
        <v>830010337</v>
      </c>
      <c r="E217" s="12" t="s">
        <v>74</v>
      </c>
      <c r="F217" s="12" t="s">
        <v>495</v>
      </c>
      <c r="G217" s="12" t="s">
        <v>102</v>
      </c>
      <c r="H217" s="12" t="s">
        <v>103</v>
      </c>
      <c r="I217" s="12" t="s">
        <v>496</v>
      </c>
      <c r="J217" s="12" t="s">
        <v>85</v>
      </c>
      <c r="K217" s="12" t="s">
        <v>85</v>
      </c>
      <c r="L217" s="12" t="s">
        <v>81</v>
      </c>
      <c r="M217" s="12">
        <v>553653733</v>
      </c>
      <c r="N217" s="12">
        <v>685046034</v>
      </c>
      <c r="O217" s="17">
        <v>328025069</v>
      </c>
      <c r="P217" s="17">
        <v>332855958</v>
      </c>
      <c r="Q217" s="17">
        <v>352190076</v>
      </c>
      <c r="R217" s="19">
        <v>19779625</v>
      </c>
      <c r="S217" s="19">
        <v>6443673</v>
      </c>
      <c r="T217" s="17">
        <f t="shared" si="14"/>
        <v>1.6878396967885403</v>
      </c>
      <c r="U217" s="17">
        <f t="shared" si="11"/>
        <v>0.48588845344661902</v>
      </c>
      <c r="V217" s="17">
        <f t="shared" si="15"/>
        <v>3.0696196098094983</v>
      </c>
      <c r="W217" s="17">
        <f t="shared" si="12"/>
        <v>5.616178974901042E-2</v>
      </c>
      <c r="X217" s="19">
        <f t="shared" si="13"/>
        <v>2.8873424585069564E-2</v>
      </c>
    </row>
    <row r="218" spans="1:24" x14ac:dyDescent="0.2">
      <c r="A218" s="22">
        <v>625</v>
      </c>
      <c r="B218" s="12" t="s">
        <v>468</v>
      </c>
      <c r="C218" s="12" t="s">
        <v>73</v>
      </c>
      <c r="D218" s="12">
        <v>830068119</v>
      </c>
      <c r="E218" s="12" t="s">
        <v>74</v>
      </c>
      <c r="F218" s="12" t="s">
        <v>497</v>
      </c>
      <c r="G218" s="12" t="s">
        <v>102</v>
      </c>
      <c r="H218" s="12" t="s">
        <v>103</v>
      </c>
      <c r="I218" s="12" t="s">
        <v>498</v>
      </c>
      <c r="J218" s="12" t="s">
        <v>85</v>
      </c>
      <c r="K218" s="12" t="s">
        <v>85</v>
      </c>
      <c r="L218" s="12" t="s">
        <v>81</v>
      </c>
      <c r="M218" s="12">
        <v>171623222</v>
      </c>
      <c r="N218" s="12">
        <v>638015378</v>
      </c>
      <c r="O218" s="17">
        <v>197775294</v>
      </c>
      <c r="P218" s="17">
        <v>273506677</v>
      </c>
      <c r="Q218" s="17">
        <v>364508701</v>
      </c>
      <c r="R218" s="19">
        <v>42404536</v>
      </c>
      <c r="S218" s="19">
        <v>33353178</v>
      </c>
      <c r="T218" s="17">
        <f t="shared" si="14"/>
        <v>0.86776876185556318</v>
      </c>
      <c r="U218" s="17">
        <f t="shared" si="11"/>
        <v>0.42868351834616752</v>
      </c>
      <c r="V218" s="17">
        <f t="shared" si="15"/>
        <v>1.271379177120693</v>
      </c>
      <c r="W218" s="17">
        <f t="shared" si="12"/>
        <v>0.1163333985818901</v>
      </c>
      <c r="X218" s="19">
        <f t="shared" si="13"/>
        <v>6.6463187976638388E-2</v>
      </c>
    </row>
    <row r="219" spans="1:24" x14ac:dyDescent="0.2">
      <c r="A219" s="22">
        <v>651</v>
      </c>
      <c r="B219" s="12" t="s">
        <v>468</v>
      </c>
      <c r="C219" s="12" t="s">
        <v>73</v>
      </c>
      <c r="D219" s="12">
        <v>830091676</v>
      </c>
      <c r="E219" s="12" t="s">
        <v>74</v>
      </c>
      <c r="F219" s="12" t="s">
        <v>499</v>
      </c>
      <c r="G219" s="12" t="s">
        <v>102</v>
      </c>
      <c r="H219" s="12" t="s">
        <v>87</v>
      </c>
      <c r="I219" s="12" t="s">
        <v>500</v>
      </c>
      <c r="J219" s="12" t="s">
        <v>85</v>
      </c>
      <c r="K219" s="12" t="s">
        <v>85</v>
      </c>
      <c r="L219" s="12" t="s">
        <v>81</v>
      </c>
      <c r="M219" s="12">
        <v>36743541</v>
      </c>
      <c r="N219" s="12">
        <v>43694713</v>
      </c>
      <c r="O219" s="17">
        <v>19301110</v>
      </c>
      <c r="P219" s="17">
        <v>21109555</v>
      </c>
      <c r="Q219" s="17">
        <v>22585158</v>
      </c>
      <c r="R219" s="19">
        <v>7191530</v>
      </c>
      <c r="S219" s="19"/>
      <c r="T219" s="17">
        <f t="shared" si="14"/>
        <v>1.9037009270451284</v>
      </c>
      <c r="U219" s="17">
        <f t="shared" si="11"/>
        <v>0.48311462762096641</v>
      </c>
      <c r="V219" s="17"/>
      <c r="W219" s="17">
        <f t="shared" si="12"/>
        <v>0.31841840557413853</v>
      </c>
      <c r="X219" s="19">
        <f t="shared" si="13"/>
        <v>0.16458581613752676</v>
      </c>
    </row>
    <row r="220" spans="1:24" x14ac:dyDescent="0.2">
      <c r="A220" s="22">
        <v>679</v>
      </c>
      <c r="B220" s="12" t="s">
        <v>468</v>
      </c>
      <c r="C220" s="12" t="s">
        <v>73</v>
      </c>
      <c r="D220" s="12">
        <v>830106920</v>
      </c>
      <c r="E220" s="12" t="s">
        <v>74</v>
      </c>
      <c r="F220" s="12" t="s">
        <v>501</v>
      </c>
      <c r="G220" s="12" t="s">
        <v>102</v>
      </c>
      <c r="H220" s="12" t="s">
        <v>103</v>
      </c>
      <c r="I220" s="12" t="s">
        <v>502</v>
      </c>
      <c r="J220" s="12" t="s">
        <v>85</v>
      </c>
      <c r="K220" s="12" t="s">
        <v>85</v>
      </c>
      <c r="L220" s="12" t="s">
        <v>81</v>
      </c>
      <c r="M220" s="12">
        <v>229454631</v>
      </c>
      <c r="N220" s="12">
        <v>246130241</v>
      </c>
      <c r="O220" s="17">
        <v>81870465</v>
      </c>
      <c r="P220" s="17">
        <v>157855679</v>
      </c>
      <c r="Q220" s="17">
        <v>88274562</v>
      </c>
      <c r="R220" s="19">
        <v>11732185</v>
      </c>
      <c r="S220" s="19">
        <v>26164250</v>
      </c>
      <c r="T220" s="17">
        <f t="shared" si="14"/>
        <v>2.8026545470335367</v>
      </c>
      <c r="U220" s="17">
        <f t="shared" si="11"/>
        <v>0.64135019881608124</v>
      </c>
      <c r="V220" s="17">
        <f t="shared" si="15"/>
        <v>0.44840517117822981</v>
      </c>
      <c r="W220" s="17">
        <f t="shared" si="12"/>
        <v>0.13290561554981151</v>
      </c>
      <c r="X220" s="19">
        <f t="shared" si="13"/>
        <v>4.7666572593166236E-2</v>
      </c>
    </row>
    <row r="221" spans="1:24" x14ac:dyDescent="0.2">
      <c r="A221" s="22">
        <v>681</v>
      </c>
      <c r="B221" s="12" t="s">
        <v>468</v>
      </c>
      <c r="C221" s="12" t="s">
        <v>73</v>
      </c>
      <c r="D221" s="12">
        <v>830109997</v>
      </c>
      <c r="E221" s="12" t="s">
        <v>74</v>
      </c>
      <c r="F221" s="12" t="s">
        <v>503</v>
      </c>
      <c r="G221" s="12" t="s">
        <v>102</v>
      </c>
      <c r="H221" s="12" t="s">
        <v>87</v>
      </c>
      <c r="I221" s="12" t="s">
        <v>504</v>
      </c>
      <c r="J221" s="12" t="s">
        <v>85</v>
      </c>
      <c r="K221" s="12" t="s">
        <v>85</v>
      </c>
      <c r="L221" s="12" t="s">
        <v>81</v>
      </c>
      <c r="M221" s="12">
        <v>50702202</v>
      </c>
      <c r="N221" s="12">
        <v>65750981</v>
      </c>
      <c r="O221" s="17">
        <v>26549280</v>
      </c>
      <c r="P221" s="17">
        <v>41621872</v>
      </c>
      <c r="Q221" s="17">
        <v>24129109</v>
      </c>
      <c r="R221" s="19">
        <v>6378002</v>
      </c>
      <c r="S221" s="19">
        <v>6748830</v>
      </c>
      <c r="T221" s="17">
        <f t="shared" si="14"/>
        <v>1.9097392471660248</v>
      </c>
      <c r="U221" s="17">
        <f t="shared" si="11"/>
        <v>0.63302282896737316</v>
      </c>
      <c r="V221" s="17">
        <f t="shared" si="15"/>
        <v>0.94505299437087609</v>
      </c>
      <c r="W221" s="17">
        <f t="shared" si="12"/>
        <v>0.26432811920241234</v>
      </c>
      <c r="X221" s="19">
        <f t="shared" si="13"/>
        <v>9.7002385409276248E-2</v>
      </c>
    </row>
    <row r="222" spans="1:24" x14ac:dyDescent="0.2">
      <c r="A222" s="22">
        <v>753</v>
      </c>
      <c r="B222" s="12" t="s">
        <v>468</v>
      </c>
      <c r="C222" s="12" t="s">
        <v>73</v>
      </c>
      <c r="D222" s="12">
        <v>830512304</v>
      </c>
      <c r="E222" s="12" t="s">
        <v>74</v>
      </c>
      <c r="F222" s="12" t="s">
        <v>505</v>
      </c>
      <c r="G222" s="12" t="s">
        <v>102</v>
      </c>
      <c r="H222" s="12" t="s">
        <v>87</v>
      </c>
      <c r="I222" s="12" t="s">
        <v>506</v>
      </c>
      <c r="J222" s="12" t="s">
        <v>85</v>
      </c>
      <c r="K222" s="12" t="s">
        <v>85</v>
      </c>
      <c r="L222" s="12" t="s">
        <v>81</v>
      </c>
      <c r="M222" s="12">
        <v>146716589</v>
      </c>
      <c r="N222" s="12">
        <v>213006132</v>
      </c>
      <c r="O222" s="17">
        <v>77080644</v>
      </c>
      <c r="P222" s="17">
        <v>201119289</v>
      </c>
      <c r="Q222" s="17">
        <v>11886843</v>
      </c>
      <c r="R222" s="19">
        <v>2198832</v>
      </c>
      <c r="S222" s="19"/>
      <c r="T222" s="17">
        <f t="shared" si="14"/>
        <v>1.9034167514220561</v>
      </c>
      <c r="U222" s="17">
        <f t="shared" si="11"/>
        <v>0.94419483191216302</v>
      </c>
      <c r="V222" s="17"/>
      <c r="W222" s="17">
        <f t="shared" si="12"/>
        <v>0.18498031815512328</v>
      </c>
      <c r="X222" s="19">
        <f t="shared" si="13"/>
        <v>1.0322857747588225E-2</v>
      </c>
    </row>
    <row r="223" spans="1:24" x14ac:dyDescent="0.2">
      <c r="A223" s="22">
        <v>807</v>
      </c>
      <c r="B223" s="12" t="s">
        <v>468</v>
      </c>
      <c r="C223" s="12" t="s">
        <v>73</v>
      </c>
      <c r="D223" s="12">
        <v>860002134</v>
      </c>
      <c r="E223" s="12" t="s">
        <v>74</v>
      </c>
      <c r="F223" s="12" t="s">
        <v>507</v>
      </c>
      <c r="G223" s="12" t="s">
        <v>102</v>
      </c>
      <c r="H223" s="12" t="s">
        <v>87</v>
      </c>
      <c r="I223" s="12" t="s">
        <v>508</v>
      </c>
      <c r="J223" s="12" t="s">
        <v>85</v>
      </c>
      <c r="K223" s="12" t="s">
        <v>85</v>
      </c>
      <c r="L223" s="12" t="s">
        <v>81</v>
      </c>
      <c r="M223" s="12">
        <v>642332081</v>
      </c>
      <c r="N223" s="12">
        <v>856207434</v>
      </c>
      <c r="O223" s="17">
        <v>197300370</v>
      </c>
      <c r="P223" s="17">
        <v>207207740</v>
      </c>
      <c r="Q223" s="17">
        <v>648999694</v>
      </c>
      <c r="R223" s="19">
        <v>79247167</v>
      </c>
      <c r="S223" s="19"/>
      <c r="T223" s="17">
        <f t="shared" si="14"/>
        <v>3.2556050503098399</v>
      </c>
      <c r="U223" s="17">
        <f t="shared" si="11"/>
        <v>0.24200647152988863</v>
      </c>
      <c r="V223" s="17"/>
      <c r="W223" s="17">
        <f t="shared" si="12"/>
        <v>0.12210663230297301</v>
      </c>
      <c r="X223" s="19">
        <f t="shared" si="13"/>
        <v>9.2556037068932992E-2</v>
      </c>
    </row>
    <row r="224" spans="1:24" x14ac:dyDescent="0.2">
      <c r="A224" s="22">
        <v>841</v>
      </c>
      <c r="B224" s="12" t="s">
        <v>468</v>
      </c>
      <c r="C224" s="12" t="s">
        <v>73</v>
      </c>
      <c r="D224" s="12">
        <v>860004902</v>
      </c>
      <c r="E224" s="12" t="s">
        <v>74</v>
      </c>
      <c r="F224" s="12" t="s">
        <v>509</v>
      </c>
      <c r="G224" s="12" t="s">
        <v>76</v>
      </c>
      <c r="H224" s="12" t="s">
        <v>87</v>
      </c>
      <c r="I224" s="12" t="s">
        <v>510</v>
      </c>
      <c r="J224" s="12" t="s">
        <v>79</v>
      </c>
      <c r="K224" s="12" t="s">
        <v>313</v>
      </c>
      <c r="L224" s="12" t="s">
        <v>81</v>
      </c>
      <c r="M224" s="12">
        <v>37882358</v>
      </c>
      <c r="N224" s="12">
        <v>49113817</v>
      </c>
      <c r="O224" s="17">
        <v>35519303</v>
      </c>
      <c r="P224" s="17">
        <v>38268816</v>
      </c>
      <c r="Q224" s="17">
        <v>10845001</v>
      </c>
      <c r="R224" s="19">
        <v>-410329</v>
      </c>
      <c r="S224" s="19">
        <v>327074</v>
      </c>
      <c r="T224" s="17">
        <f t="shared" si="14"/>
        <v>1.0665287548012978</v>
      </c>
      <c r="U224" s="17">
        <f t="shared" ref="U224:U287" si="16">P224/N224</f>
        <v>0.77918635401520508</v>
      </c>
      <c r="V224" s="17">
        <f t="shared" si="15"/>
        <v>-1.2545448430630377</v>
      </c>
      <c r="W224" s="17">
        <f t="shared" ref="W224:W287" si="17">R224/Q224</f>
        <v>-3.7835773366918082E-2</v>
      </c>
      <c r="X224" s="19">
        <f t="shared" ref="X224:X287" si="18">R224/N224</f>
        <v>-8.3546550658035804E-3</v>
      </c>
    </row>
    <row r="225" spans="1:24" x14ac:dyDescent="0.2">
      <c r="A225" s="22">
        <v>883</v>
      </c>
      <c r="B225" s="12" t="s">
        <v>468</v>
      </c>
      <c r="C225" s="12" t="s">
        <v>73</v>
      </c>
      <c r="D225" s="12">
        <v>860010192</v>
      </c>
      <c r="E225" s="12" t="s">
        <v>74</v>
      </c>
      <c r="F225" s="12" t="s">
        <v>511</v>
      </c>
      <c r="G225" s="12" t="s">
        <v>83</v>
      </c>
      <c r="H225" s="12" t="s">
        <v>87</v>
      </c>
      <c r="I225" s="12" t="s">
        <v>512</v>
      </c>
      <c r="J225" s="12" t="s">
        <v>471</v>
      </c>
      <c r="K225" s="12" t="s">
        <v>472</v>
      </c>
      <c r="L225" s="12" t="s">
        <v>81</v>
      </c>
      <c r="M225" s="12">
        <v>54288026</v>
      </c>
      <c r="N225" s="12">
        <v>158243182</v>
      </c>
      <c r="O225" s="17">
        <v>42058373</v>
      </c>
      <c r="P225" s="17">
        <v>57617933</v>
      </c>
      <c r="Q225" s="17">
        <v>100625249</v>
      </c>
      <c r="R225" s="19">
        <v>16966648</v>
      </c>
      <c r="S225" s="19">
        <v>3783443</v>
      </c>
      <c r="T225" s="17">
        <f t="shared" ref="T225:T288" si="19">M225/O225</f>
        <v>1.2907780812158378</v>
      </c>
      <c r="U225" s="17">
        <f t="shared" si="16"/>
        <v>0.36411005056761309</v>
      </c>
      <c r="V225" s="17">
        <f t="shared" si="15"/>
        <v>4.4844465741918142</v>
      </c>
      <c r="W225" s="17">
        <f t="shared" si="17"/>
        <v>0.16861223369494469</v>
      </c>
      <c r="X225" s="19">
        <f t="shared" si="18"/>
        <v>0.10721882475796018</v>
      </c>
    </row>
    <row r="226" spans="1:24" x14ac:dyDescent="0.2">
      <c r="A226" s="22">
        <v>917</v>
      </c>
      <c r="B226" s="12" t="s">
        <v>468</v>
      </c>
      <c r="C226" s="12" t="s">
        <v>73</v>
      </c>
      <c r="D226" s="12">
        <v>860025998</v>
      </c>
      <c r="E226" s="12" t="s">
        <v>74</v>
      </c>
      <c r="F226" s="12" t="s">
        <v>513</v>
      </c>
      <c r="G226" s="12" t="s">
        <v>83</v>
      </c>
      <c r="H226" s="12" t="s">
        <v>103</v>
      </c>
      <c r="I226" s="12" t="s">
        <v>514</v>
      </c>
      <c r="J226" s="12" t="s">
        <v>85</v>
      </c>
      <c r="K226" s="12" t="s">
        <v>85</v>
      </c>
      <c r="L226" s="12" t="s">
        <v>81</v>
      </c>
      <c r="M226" s="12">
        <v>23295995</v>
      </c>
      <c r="N226" s="12">
        <v>45802263</v>
      </c>
      <c r="O226" s="17">
        <v>5798185</v>
      </c>
      <c r="P226" s="17">
        <v>6509767</v>
      </c>
      <c r="Q226" s="17">
        <v>39292496</v>
      </c>
      <c r="R226" s="19">
        <v>1850652</v>
      </c>
      <c r="S226" s="19">
        <v>760162</v>
      </c>
      <c r="T226" s="17">
        <f t="shared" si="19"/>
        <v>4.0178081589324934</v>
      </c>
      <c r="U226" s="17">
        <f t="shared" si="16"/>
        <v>0.14212762806064844</v>
      </c>
      <c r="V226" s="17">
        <f t="shared" si="15"/>
        <v>2.4345494776113514</v>
      </c>
      <c r="W226" s="17">
        <f t="shared" si="17"/>
        <v>4.7099374903543927E-2</v>
      </c>
      <c r="X226" s="19">
        <f t="shared" si="18"/>
        <v>4.0405252465363993E-2</v>
      </c>
    </row>
    <row r="227" spans="1:24" x14ac:dyDescent="0.2">
      <c r="A227" s="22">
        <v>933</v>
      </c>
      <c r="B227" s="12" t="s">
        <v>468</v>
      </c>
      <c r="C227" s="12" t="s">
        <v>73</v>
      </c>
      <c r="D227" s="12">
        <v>860028580</v>
      </c>
      <c r="E227" s="12" t="s">
        <v>74</v>
      </c>
      <c r="F227" s="12" t="s">
        <v>515</v>
      </c>
      <c r="G227" s="12" t="s">
        <v>76</v>
      </c>
      <c r="H227" s="12" t="s">
        <v>87</v>
      </c>
      <c r="I227" s="12" t="s">
        <v>516</v>
      </c>
      <c r="J227" s="12" t="s">
        <v>85</v>
      </c>
      <c r="K227" s="12" t="s">
        <v>85</v>
      </c>
      <c r="L227" s="12" t="s">
        <v>81</v>
      </c>
      <c r="M227" s="12">
        <v>206277343</v>
      </c>
      <c r="N227" s="12">
        <v>275426811</v>
      </c>
      <c r="O227" s="17">
        <v>136133092</v>
      </c>
      <c r="P227" s="17">
        <v>164296999</v>
      </c>
      <c r="Q227" s="17">
        <v>111129812</v>
      </c>
      <c r="R227" s="19">
        <v>13018093</v>
      </c>
      <c r="S227" s="19">
        <v>11967678</v>
      </c>
      <c r="T227" s="17">
        <f t="shared" si="19"/>
        <v>1.5152623066844026</v>
      </c>
      <c r="U227" s="17">
        <f t="shared" si="16"/>
        <v>0.59651781322044206</v>
      </c>
      <c r="V227" s="17">
        <f t="shared" si="15"/>
        <v>1.087770994507038</v>
      </c>
      <c r="W227" s="17">
        <f t="shared" si="17"/>
        <v>0.11714312087561167</v>
      </c>
      <c r="X227" s="19">
        <f t="shared" si="18"/>
        <v>4.7265162577073881E-2</v>
      </c>
    </row>
    <row r="228" spans="1:24" x14ac:dyDescent="0.2">
      <c r="A228" s="22">
        <v>955</v>
      </c>
      <c r="B228" s="12" t="s">
        <v>468</v>
      </c>
      <c r="C228" s="12" t="s">
        <v>73</v>
      </c>
      <c r="D228" s="12">
        <v>860032657</v>
      </c>
      <c r="E228" s="12" t="s">
        <v>74</v>
      </c>
      <c r="F228" s="12" t="s">
        <v>517</v>
      </c>
      <c r="G228" s="12" t="s">
        <v>83</v>
      </c>
      <c r="H228" s="12" t="s">
        <v>103</v>
      </c>
      <c r="I228" s="12" t="s">
        <v>518</v>
      </c>
      <c r="J228" s="12" t="s">
        <v>85</v>
      </c>
      <c r="K228" s="12" t="s">
        <v>85</v>
      </c>
      <c r="L228" s="12" t="s">
        <v>81</v>
      </c>
      <c r="M228" s="12">
        <v>27863734</v>
      </c>
      <c r="N228" s="12">
        <v>59125740</v>
      </c>
      <c r="O228" s="17">
        <v>22337171</v>
      </c>
      <c r="P228" s="17">
        <v>32590737</v>
      </c>
      <c r="Q228" s="17">
        <v>26535003</v>
      </c>
      <c r="R228" s="19">
        <v>3991372</v>
      </c>
      <c r="S228" s="19">
        <v>1660087</v>
      </c>
      <c r="T228" s="17">
        <f t="shared" si="19"/>
        <v>1.2474155299254324</v>
      </c>
      <c r="U228" s="17">
        <f t="shared" si="16"/>
        <v>0.5512106402389213</v>
      </c>
      <c r="V228" s="17">
        <f t="shared" si="15"/>
        <v>2.4043149545776816</v>
      </c>
      <c r="W228" s="17">
        <f t="shared" si="17"/>
        <v>0.15041912751997805</v>
      </c>
      <c r="X228" s="19">
        <f t="shared" si="18"/>
        <v>6.7506503935510997E-2</v>
      </c>
    </row>
    <row r="229" spans="1:24" x14ac:dyDescent="0.2">
      <c r="A229" s="22">
        <v>1051</v>
      </c>
      <c r="B229" s="12" t="s">
        <v>468</v>
      </c>
      <c r="C229" s="12" t="s">
        <v>73</v>
      </c>
      <c r="D229" s="12">
        <v>860090222</v>
      </c>
      <c r="E229" s="12" t="s">
        <v>74</v>
      </c>
      <c r="F229" s="12" t="s">
        <v>519</v>
      </c>
      <c r="G229" s="12" t="s">
        <v>83</v>
      </c>
      <c r="H229" s="12" t="s">
        <v>103</v>
      </c>
      <c r="I229" s="12" t="s">
        <v>520</v>
      </c>
      <c r="J229" s="12" t="s">
        <v>97</v>
      </c>
      <c r="K229" s="12" t="s">
        <v>191</v>
      </c>
      <c r="L229" s="12" t="s">
        <v>81</v>
      </c>
      <c r="M229" s="12">
        <v>101686762</v>
      </c>
      <c r="N229" s="12">
        <v>165188069</v>
      </c>
      <c r="O229" s="17">
        <v>39623319</v>
      </c>
      <c r="P229" s="17">
        <v>44101895</v>
      </c>
      <c r="Q229" s="17">
        <v>121086174</v>
      </c>
      <c r="R229" s="19">
        <v>34768759</v>
      </c>
      <c r="S229" s="19"/>
      <c r="T229" s="17">
        <f t="shared" si="19"/>
        <v>2.5663363031249351</v>
      </c>
      <c r="U229" s="17">
        <f t="shared" si="16"/>
        <v>0.26697990518915743</v>
      </c>
      <c r="V229" s="17"/>
      <c r="W229" s="17">
        <f t="shared" si="17"/>
        <v>0.28714061937409963</v>
      </c>
      <c r="X229" s="19">
        <f t="shared" si="18"/>
        <v>0.21047984403764658</v>
      </c>
    </row>
    <row r="230" spans="1:24" x14ac:dyDescent="0.2">
      <c r="A230" s="22">
        <v>1155</v>
      </c>
      <c r="B230" s="12" t="s">
        <v>468</v>
      </c>
      <c r="C230" s="12" t="s">
        <v>73</v>
      </c>
      <c r="D230" s="12">
        <v>890101692</v>
      </c>
      <c r="E230" s="12" t="s">
        <v>74</v>
      </c>
      <c r="F230" s="12" t="s">
        <v>521</v>
      </c>
      <c r="G230" s="12" t="s">
        <v>83</v>
      </c>
      <c r="H230" s="12" t="s">
        <v>87</v>
      </c>
      <c r="I230" s="12" t="s">
        <v>522</v>
      </c>
      <c r="J230" s="12" t="s">
        <v>148</v>
      </c>
      <c r="K230" s="12" t="s">
        <v>149</v>
      </c>
      <c r="L230" s="12" t="s">
        <v>81</v>
      </c>
      <c r="M230" s="12">
        <v>86390038</v>
      </c>
      <c r="N230" s="12">
        <v>185046626</v>
      </c>
      <c r="O230" s="17">
        <v>67129487</v>
      </c>
      <c r="P230" s="17">
        <v>73840513</v>
      </c>
      <c r="Q230" s="17">
        <v>111206113</v>
      </c>
      <c r="R230" s="19">
        <v>10848199</v>
      </c>
      <c r="S230" s="19">
        <v>4837684</v>
      </c>
      <c r="T230" s="17">
        <f t="shared" si="19"/>
        <v>1.2869164038152117</v>
      </c>
      <c r="U230" s="17">
        <f t="shared" si="16"/>
        <v>0.39903733775724176</v>
      </c>
      <c r="V230" s="17">
        <f t="shared" si="15"/>
        <v>2.2424364633986014</v>
      </c>
      <c r="W230" s="17">
        <f t="shared" si="17"/>
        <v>9.7550383763525664E-2</v>
      </c>
      <c r="X230" s="19">
        <f t="shared" si="18"/>
        <v>5.8624138329331117E-2</v>
      </c>
    </row>
    <row r="231" spans="1:24" x14ac:dyDescent="0.2">
      <c r="A231" s="22">
        <v>1175</v>
      </c>
      <c r="B231" s="12" t="s">
        <v>468</v>
      </c>
      <c r="C231" s="12" t="s">
        <v>73</v>
      </c>
      <c r="D231" s="12">
        <v>890111555</v>
      </c>
      <c r="E231" s="12" t="s">
        <v>74</v>
      </c>
      <c r="F231" s="12" t="s">
        <v>523</v>
      </c>
      <c r="G231" s="12" t="s">
        <v>102</v>
      </c>
      <c r="H231" s="12" t="s">
        <v>77</v>
      </c>
      <c r="I231" s="12" t="s">
        <v>365</v>
      </c>
      <c r="J231" s="12" t="s">
        <v>148</v>
      </c>
      <c r="K231" s="12" t="s">
        <v>149</v>
      </c>
      <c r="L231" s="12" t="s">
        <v>81</v>
      </c>
      <c r="M231" s="12">
        <v>42809344</v>
      </c>
      <c r="N231" s="12">
        <v>53483587</v>
      </c>
      <c r="O231" s="17">
        <v>43000262</v>
      </c>
      <c r="P231" s="17">
        <v>43005405</v>
      </c>
      <c r="Q231" s="17">
        <v>10478182</v>
      </c>
      <c r="R231" s="19">
        <v>-38152</v>
      </c>
      <c r="S231" s="19">
        <v>0</v>
      </c>
      <c r="T231" s="17">
        <f t="shared" si="19"/>
        <v>0.99556007356420295</v>
      </c>
      <c r="U231" s="17">
        <f t="shared" si="16"/>
        <v>0.80408602736387147</v>
      </c>
      <c r="V231" s="17"/>
      <c r="W231" s="17">
        <f t="shared" si="17"/>
        <v>-3.6410896470399157E-3</v>
      </c>
      <c r="X231" s="19">
        <f t="shared" si="18"/>
        <v>-7.13340337475869E-4</v>
      </c>
    </row>
    <row r="232" spans="1:24" x14ac:dyDescent="0.2">
      <c r="A232" s="22">
        <v>1219</v>
      </c>
      <c r="B232" s="12" t="s">
        <v>468</v>
      </c>
      <c r="C232" s="12" t="s">
        <v>73</v>
      </c>
      <c r="D232" s="12">
        <v>890300466</v>
      </c>
      <c r="E232" s="12" t="s">
        <v>74</v>
      </c>
      <c r="F232" s="12" t="s">
        <v>524</v>
      </c>
      <c r="G232" s="12" t="s">
        <v>76</v>
      </c>
      <c r="H232" s="12" t="s">
        <v>103</v>
      </c>
      <c r="I232" s="12" t="s">
        <v>525</v>
      </c>
      <c r="J232" s="12" t="s">
        <v>79</v>
      </c>
      <c r="K232" s="12" t="s">
        <v>137</v>
      </c>
      <c r="L232" s="12" t="s">
        <v>81</v>
      </c>
      <c r="M232" s="12">
        <v>1187373320</v>
      </c>
      <c r="N232" s="12">
        <v>4218685390</v>
      </c>
      <c r="O232" s="17">
        <v>525736389</v>
      </c>
      <c r="P232" s="17">
        <v>959947241</v>
      </c>
      <c r="Q232" s="17">
        <v>3258738149</v>
      </c>
      <c r="R232" s="19">
        <v>171574053</v>
      </c>
      <c r="S232" s="19">
        <v>141903356</v>
      </c>
      <c r="T232" s="17">
        <f t="shared" si="19"/>
        <v>2.2584955974961054</v>
      </c>
      <c r="U232" s="17">
        <f t="shared" si="16"/>
        <v>0.22754653458526805</v>
      </c>
      <c r="V232" s="17">
        <f t="shared" si="15"/>
        <v>1.2090908759057115</v>
      </c>
      <c r="W232" s="17">
        <f t="shared" si="17"/>
        <v>5.2650457064999365E-2</v>
      </c>
      <c r="X232" s="19">
        <f t="shared" si="18"/>
        <v>4.0670028015528319E-2</v>
      </c>
    </row>
    <row r="233" spans="1:24" x14ac:dyDescent="0.2">
      <c r="A233" s="22">
        <v>1251</v>
      </c>
      <c r="B233" s="12" t="s">
        <v>468</v>
      </c>
      <c r="C233" s="12" t="s">
        <v>73</v>
      </c>
      <c r="D233" s="12">
        <v>890305795</v>
      </c>
      <c r="E233" s="12" t="s">
        <v>74</v>
      </c>
      <c r="F233" s="12" t="s">
        <v>526</v>
      </c>
      <c r="G233" s="12" t="s">
        <v>102</v>
      </c>
      <c r="H233" s="12" t="s">
        <v>103</v>
      </c>
      <c r="I233" s="12" t="s">
        <v>527</v>
      </c>
      <c r="J233" s="12" t="s">
        <v>85</v>
      </c>
      <c r="K233" s="12" t="s">
        <v>85</v>
      </c>
      <c r="L233" s="12" t="s">
        <v>81</v>
      </c>
      <c r="M233" s="12">
        <v>144014305</v>
      </c>
      <c r="N233" s="12">
        <v>149601792</v>
      </c>
      <c r="O233" s="17">
        <v>100010818</v>
      </c>
      <c r="P233" s="17">
        <v>111934439</v>
      </c>
      <c r="Q233" s="17">
        <v>37667353</v>
      </c>
      <c r="R233" s="19">
        <v>11643939</v>
      </c>
      <c r="S233" s="19">
        <v>5254141</v>
      </c>
      <c r="T233" s="17">
        <f t="shared" si="19"/>
        <v>1.4399872721768958</v>
      </c>
      <c r="U233" s="17">
        <f t="shared" si="16"/>
        <v>0.74821589703952207</v>
      </c>
      <c r="V233" s="17">
        <f t="shared" si="15"/>
        <v>2.2161451320015964</v>
      </c>
      <c r="W233" s="17">
        <f t="shared" si="17"/>
        <v>0.3091254912443675</v>
      </c>
      <c r="X233" s="19">
        <f t="shared" si="18"/>
        <v>7.783288451518014E-2</v>
      </c>
    </row>
    <row r="234" spans="1:24" x14ac:dyDescent="0.2">
      <c r="A234" s="22">
        <v>1261</v>
      </c>
      <c r="B234" s="12" t="s">
        <v>468</v>
      </c>
      <c r="C234" s="12" t="s">
        <v>73</v>
      </c>
      <c r="D234" s="12">
        <v>890312652</v>
      </c>
      <c r="E234" s="12" t="s">
        <v>74</v>
      </c>
      <c r="F234" s="12" t="s">
        <v>528</v>
      </c>
      <c r="G234" s="12" t="s">
        <v>92</v>
      </c>
      <c r="H234" s="12" t="s">
        <v>103</v>
      </c>
      <c r="I234" s="12" t="s">
        <v>529</v>
      </c>
      <c r="J234" s="12" t="s">
        <v>79</v>
      </c>
      <c r="K234" s="12" t="s">
        <v>137</v>
      </c>
      <c r="L234" s="12" t="s">
        <v>81</v>
      </c>
      <c r="M234" s="12">
        <v>29902318</v>
      </c>
      <c r="N234" s="12">
        <v>72109562</v>
      </c>
      <c r="O234" s="17">
        <v>26658577</v>
      </c>
      <c r="P234" s="17">
        <v>28816334</v>
      </c>
      <c r="Q234" s="17">
        <v>43293228</v>
      </c>
      <c r="R234" s="19">
        <v>14258066</v>
      </c>
      <c r="S234" s="19">
        <v>1132974</v>
      </c>
      <c r="T234" s="17">
        <f t="shared" si="19"/>
        <v>1.1216771997995243</v>
      </c>
      <c r="U234" s="17">
        <f t="shared" si="16"/>
        <v>0.39961876345885999</v>
      </c>
      <c r="V234" s="17">
        <f t="shared" si="15"/>
        <v>12.584636540644357</v>
      </c>
      <c r="W234" s="17">
        <f t="shared" si="17"/>
        <v>0.32933709632370217</v>
      </c>
      <c r="X234" s="19">
        <f t="shared" si="18"/>
        <v>0.19772781312969284</v>
      </c>
    </row>
    <row r="235" spans="1:24" x14ac:dyDescent="0.2">
      <c r="A235" s="22">
        <v>1287</v>
      </c>
      <c r="B235" s="12" t="s">
        <v>468</v>
      </c>
      <c r="C235" s="12" t="s">
        <v>73</v>
      </c>
      <c r="D235" s="12">
        <v>890322007</v>
      </c>
      <c r="E235" s="12" t="s">
        <v>74</v>
      </c>
      <c r="F235" s="12" t="s">
        <v>530</v>
      </c>
      <c r="G235" s="12" t="s">
        <v>92</v>
      </c>
      <c r="H235" s="12" t="s">
        <v>103</v>
      </c>
      <c r="I235" s="12" t="s">
        <v>531</v>
      </c>
      <c r="J235" s="12" t="s">
        <v>79</v>
      </c>
      <c r="K235" s="12" t="s">
        <v>80</v>
      </c>
      <c r="L235" s="12" t="s">
        <v>81</v>
      </c>
      <c r="M235" s="12">
        <v>231102109</v>
      </c>
      <c r="N235" s="12">
        <v>687504432</v>
      </c>
      <c r="O235" s="17">
        <v>151810584</v>
      </c>
      <c r="P235" s="17">
        <v>443479499</v>
      </c>
      <c r="Q235" s="17">
        <v>244024933</v>
      </c>
      <c r="R235" s="19">
        <v>87842101</v>
      </c>
      <c r="S235" s="19">
        <v>49928330</v>
      </c>
      <c r="T235" s="17">
        <f t="shared" si="19"/>
        <v>1.5223056450398742</v>
      </c>
      <c r="U235" s="17">
        <f t="shared" si="16"/>
        <v>0.6450569310657186</v>
      </c>
      <c r="V235" s="17">
        <f t="shared" si="15"/>
        <v>1.7593638922030839</v>
      </c>
      <c r="W235" s="17">
        <f t="shared" si="17"/>
        <v>0.35997182714112252</v>
      </c>
      <c r="X235" s="19">
        <f t="shared" si="18"/>
        <v>0.12776950505535067</v>
      </c>
    </row>
    <row r="236" spans="1:24" x14ac:dyDescent="0.2">
      <c r="A236" s="22">
        <v>1311</v>
      </c>
      <c r="B236" s="12" t="s">
        <v>468</v>
      </c>
      <c r="C236" s="12" t="s">
        <v>73</v>
      </c>
      <c r="D236" s="12">
        <v>890800467</v>
      </c>
      <c r="E236" s="12" t="s">
        <v>74</v>
      </c>
      <c r="F236" s="12" t="s">
        <v>532</v>
      </c>
      <c r="G236" s="12" t="s">
        <v>102</v>
      </c>
      <c r="H236" s="12" t="s">
        <v>103</v>
      </c>
      <c r="I236" s="12" t="s">
        <v>533</v>
      </c>
      <c r="J236" s="12" t="s">
        <v>471</v>
      </c>
      <c r="K236" s="12" t="s">
        <v>472</v>
      </c>
      <c r="L236" s="12" t="s">
        <v>81</v>
      </c>
      <c r="M236" s="12">
        <v>2204860</v>
      </c>
      <c r="N236" s="12">
        <v>157966921</v>
      </c>
      <c r="O236" s="17">
        <v>19039702</v>
      </c>
      <c r="P236" s="17">
        <v>34200714</v>
      </c>
      <c r="Q236" s="17">
        <v>123766207</v>
      </c>
      <c r="R236" s="19">
        <v>7915123</v>
      </c>
      <c r="S236" s="19">
        <v>11546121</v>
      </c>
      <c r="T236" s="17">
        <f t="shared" si="19"/>
        <v>0.11580328305558564</v>
      </c>
      <c r="U236" s="17">
        <f t="shared" si="16"/>
        <v>0.21650554295478103</v>
      </c>
      <c r="V236" s="17">
        <f t="shared" si="15"/>
        <v>0.68552226327785759</v>
      </c>
      <c r="W236" s="17">
        <f t="shared" si="17"/>
        <v>6.3952214355248033E-2</v>
      </c>
      <c r="X236" s="19">
        <f t="shared" si="18"/>
        <v>5.0106205463104521E-2</v>
      </c>
    </row>
    <row r="237" spans="1:24" x14ac:dyDescent="0.2">
      <c r="A237" s="22">
        <v>1343</v>
      </c>
      <c r="B237" s="12" t="s">
        <v>468</v>
      </c>
      <c r="C237" s="12" t="s">
        <v>73</v>
      </c>
      <c r="D237" s="12">
        <v>890900267</v>
      </c>
      <c r="E237" s="12" t="s">
        <v>74</v>
      </c>
      <c r="F237" s="12" t="s">
        <v>534</v>
      </c>
      <c r="G237" s="12" t="s">
        <v>95</v>
      </c>
      <c r="H237" s="12" t="s">
        <v>103</v>
      </c>
      <c r="I237" s="12" t="s">
        <v>535</v>
      </c>
      <c r="J237" s="12" t="s">
        <v>89</v>
      </c>
      <c r="K237" s="12" t="s">
        <v>159</v>
      </c>
      <c r="L237" s="12" t="s">
        <v>81</v>
      </c>
      <c r="M237" s="12">
        <v>76940484</v>
      </c>
      <c r="N237" s="12">
        <v>137345872</v>
      </c>
      <c r="O237" s="17">
        <v>23079675</v>
      </c>
      <c r="P237" s="17">
        <v>51412872</v>
      </c>
      <c r="Q237" s="17">
        <v>85933000</v>
      </c>
      <c r="R237" s="19">
        <v>20382043</v>
      </c>
      <c r="S237" s="19">
        <v>7453758</v>
      </c>
      <c r="T237" s="17">
        <f t="shared" si="19"/>
        <v>3.3336900974558783</v>
      </c>
      <c r="U237" s="17">
        <f t="shared" si="16"/>
        <v>0.37433139599565102</v>
      </c>
      <c r="V237" s="17">
        <f t="shared" si="15"/>
        <v>2.7344653529132552</v>
      </c>
      <c r="W237" s="17">
        <f t="shared" si="17"/>
        <v>0.2371852838839561</v>
      </c>
      <c r="X237" s="19">
        <f t="shared" si="18"/>
        <v>0.14839938545805004</v>
      </c>
    </row>
    <row r="238" spans="1:24" x14ac:dyDescent="0.2">
      <c r="A238" s="22">
        <v>1357</v>
      </c>
      <c r="B238" s="12" t="s">
        <v>468</v>
      </c>
      <c r="C238" s="12" t="s">
        <v>73</v>
      </c>
      <c r="D238" s="12">
        <v>890902070</v>
      </c>
      <c r="E238" s="12" t="s">
        <v>74</v>
      </c>
      <c r="F238" s="12" t="s">
        <v>536</v>
      </c>
      <c r="G238" s="12" t="s">
        <v>76</v>
      </c>
      <c r="H238" s="12" t="s">
        <v>103</v>
      </c>
      <c r="I238" s="12" t="s">
        <v>537</v>
      </c>
      <c r="J238" s="12" t="s">
        <v>89</v>
      </c>
      <c r="K238" s="12" t="s">
        <v>116</v>
      </c>
      <c r="L238" s="12" t="s">
        <v>81</v>
      </c>
      <c r="M238" s="12">
        <v>78802011</v>
      </c>
      <c r="N238" s="12">
        <v>109291747</v>
      </c>
      <c r="O238" s="17">
        <v>23102940</v>
      </c>
      <c r="P238" s="17">
        <v>29037404</v>
      </c>
      <c r="Q238" s="17">
        <v>80254343</v>
      </c>
      <c r="R238" s="19">
        <v>9179009</v>
      </c>
      <c r="S238" s="19"/>
      <c r="T238" s="17">
        <f t="shared" si="19"/>
        <v>3.4109083519240406</v>
      </c>
      <c r="U238" s="17">
        <f t="shared" si="16"/>
        <v>0.26568706967416306</v>
      </c>
      <c r="V238" s="17"/>
      <c r="W238" s="17">
        <f t="shared" si="17"/>
        <v>0.11437398472005433</v>
      </c>
      <c r="X238" s="19">
        <f t="shared" si="18"/>
        <v>8.3986295872825606E-2</v>
      </c>
    </row>
    <row r="239" spans="1:24" x14ac:dyDescent="0.2">
      <c r="A239" s="22">
        <v>1371</v>
      </c>
      <c r="B239" s="12" t="s">
        <v>468</v>
      </c>
      <c r="C239" s="12" t="s">
        <v>73</v>
      </c>
      <c r="D239" s="12">
        <v>890903310</v>
      </c>
      <c r="E239" s="12" t="s">
        <v>74</v>
      </c>
      <c r="F239" s="12" t="s">
        <v>538</v>
      </c>
      <c r="G239" s="12" t="s">
        <v>92</v>
      </c>
      <c r="H239" s="12" t="s">
        <v>87</v>
      </c>
      <c r="I239" s="12" t="s">
        <v>539</v>
      </c>
      <c r="J239" s="12" t="s">
        <v>89</v>
      </c>
      <c r="K239" s="12" t="s">
        <v>116</v>
      </c>
      <c r="L239" s="12" t="s">
        <v>81</v>
      </c>
      <c r="M239" s="12">
        <v>224834004</v>
      </c>
      <c r="N239" s="12">
        <v>348104730</v>
      </c>
      <c r="O239" s="17">
        <v>128040362</v>
      </c>
      <c r="P239" s="17">
        <v>133680390</v>
      </c>
      <c r="Q239" s="17">
        <v>214424340</v>
      </c>
      <c r="R239" s="19">
        <v>29352497</v>
      </c>
      <c r="S239" s="19">
        <v>6315029</v>
      </c>
      <c r="T239" s="17">
        <f t="shared" si="19"/>
        <v>1.7559619520600855</v>
      </c>
      <c r="U239" s="17">
        <f t="shared" si="16"/>
        <v>0.38402348051978497</v>
      </c>
      <c r="V239" s="17">
        <f t="shared" si="15"/>
        <v>4.6480383542181674</v>
      </c>
      <c r="W239" s="17">
        <f t="shared" si="17"/>
        <v>0.1368897626081069</v>
      </c>
      <c r="X239" s="19">
        <f t="shared" si="18"/>
        <v>8.4320879523814576E-2</v>
      </c>
    </row>
    <row r="240" spans="1:24" x14ac:dyDescent="0.2">
      <c r="A240" s="22">
        <v>1427</v>
      </c>
      <c r="B240" s="12" t="s">
        <v>468</v>
      </c>
      <c r="C240" s="12" t="s">
        <v>73</v>
      </c>
      <c r="D240" s="12">
        <v>890917295</v>
      </c>
      <c r="E240" s="12" t="s">
        <v>74</v>
      </c>
      <c r="F240" s="12" t="s">
        <v>540</v>
      </c>
      <c r="G240" s="12" t="s">
        <v>83</v>
      </c>
      <c r="H240" s="12" t="s">
        <v>87</v>
      </c>
      <c r="I240" s="12" t="s">
        <v>541</v>
      </c>
      <c r="J240" s="12" t="s">
        <v>89</v>
      </c>
      <c r="K240" s="12" t="s">
        <v>542</v>
      </c>
      <c r="L240" s="12" t="s">
        <v>81</v>
      </c>
      <c r="M240" s="12">
        <v>147494571</v>
      </c>
      <c r="N240" s="12">
        <v>311153209</v>
      </c>
      <c r="O240" s="17">
        <v>81452797</v>
      </c>
      <c r="P240" s="17">
        <v>96348836</v>
      </c>
      <c r="Q240" s="17">
        <v>214804373</v>
      </c>
      <c r="R240" s="19">
        <v>29313669</v>
      </c>
      <c r="S240" s="19">
        <v>4853009</v>
      </c>
      <c r="T240" s="17">
        <f t="shared" si="19"/>
        <v>1.8107981116965204</v>
      </c>
      <c r="U240" s="17">
        <f t="shared" si="16"/>
        <v>0.30965078685722314</v>
      </c>
      <c r="V240" s="17">
        <f t="shared" si="15"/>
        <v>6.040307982119959</v>
      </c>
      <c r="W240" s="17">
        <f t="shared" si="17"/>
        <v>0.13646681671606378</v>
      </c>
      <c r="X240" s="19">
        <f t="shared" si="18"/>
        <v>9.4209759540034188E-2</v>
      </c>
    </row>
    <row r="241" spans="1:24" x14ac:dyDescent="0.2">
      <c r="A241" s="22">
        <v>1503</v>
      </c>
      <c r="B241" s="12" t="s">
        <v>468</v>
      </c>
      <c r="C241" s="12" t="s">
        <v>73</v>
      </c>
      <c r="D241" s="12">
        <v>891300959</v>
      </c>
      <c r="E241" s="12" t="s">
        <v>74</v>
      </c>
      <c r="F241" s="12" t="s">
        <v>543</v>
      </c>
      <c r="G241" s="12" t="s">
        <v>83</v>
      </c>
      <c r="H241" s="12" t="s">
        <v>103</v>
      </c>
      <c r="I241" s="12" t="s">
        <v>544</v>
      </c>
      <c r="J241" s="12" t="s">
        <v>79</v>
      </c>
      <c r="K241" s="12" t="s">
        <v>80</v>
      </c>
      <c r="L241" s="12" t="s">
        <v>81</v>
      </c>
      <c r="M241" s="12">
        <v>316737188</v>
      </c>
      <c r="N241" s="12">
        <v>527472149</v>
      </c>
      <c r="O241" s="17">
        <v>168549445</v>
      </c>
      <c r="P241" s="17">
        <v>240416507</v>
      </c>
      <c r="Q241" s="17">
        <v>287055642</v>
      </c>
      <c r="R241" s="19">
        <v>16970713</v>
      </c>
      <c r="S241" s="19">
        <v>27707638</v>
      </c>
      <c r="T241" s="17">
        <f t="shared" si="19"/>
        <v>1.8791944880032088</v>
      </c>
      <c r="U241" s="17">
        <f t="shared" si="16"/>
        <v>0.45578995489295493</v>
      </c>
      <c r="V241" s="17">
        <f t="shared" si="15"/>
        <v>0.61249223048171775</v>
      </c>
      <c r="W241" s="17">
        <f t="shared" si="17"/>
        <v>5.9119942328114912E-2</v>
      </c>
      <c r="X241" s="19">
        <f t="shared" si="18"/>
        <v>3.2173666481109316E-2</v>
      </c>
    </row>
    <row r="242" spans="1:24" x14ac:dyDescent="0.2">
      <c r="A242" s="22">
        <v>1519</v>
      </c>
      <c r="B242" s="12" t="s">
        <v>468</v>
      </c>
      <c r="C242" s="12" t="s">
        <v>73</v>
      </c>
      <c r="D242" s="12">
        <v>891409291</v>
      </c>
      <c r="E242" s="12" t="s">
        <v>74</v>
      </c>
      <c r="F242" s="12" t="s">
        <v>545</v>
      </c>
      <c r="G242" s="12" t="s">
        <v>102</v>
      </c>
      <c r="H242" s="12" t="s">
        <v>87</v>
      </c>
      <c r="I242" s="12" t="s">
        <v>546</v>
      </c>
      <c r="J242" s="12" t="s">
        <v>547</v>
      </c>
      <c r="K242" s="12" t="s">
        <v>548</v>
      </c>
      <c r="L242" s="12" t="s">
        <v>81</v>
      </c>
      <c r="M242" s="12">
        <v>122577857</v>
      </c>
      <c r="N242" s="12">
        <v>373343637</v>
      </c>
      <c r="O242" s="17">
        <v>84002711</v>
      </c>
      <c r="P242" s="17">
        <v>102933170</v>
      </c>
      <c r="Q242" s="17">
        <v>270410467</v>
      </c>
      <c r="R242" s="19">
        <v>28911078</v>
      </c>
      <c r="S242" s="19">
        <v>7608700</v>
      </c>
      <c r="T242" s="17">
        <f t="shared" si="19"/>
        <v>1.4592131080150497</v>
      </c>
      <c r="U242" s="17">
        <f t="shared" si="16"/>
        <v>0.27570623896825647</v>
      </c>
      <c r="V242" s="17">
        <f t="shared" si="15"/>
        <v>3.7997395087202808</v>
      </c>
      <c r="W242" s="17">
        <f t="shared" si="17"/>
        <v>0.10691552853240699</v>
      </c>
      <c r="X242" s="19">
        <f t="shared" si="18"/>
        <v>7.7438250273433748E-2</v>
      </c>
    </row>
    <row r="243" spans="1:24" x14ac:dyDescent="0.2">
      <c r="A243" s="22">
        <v>1535</v>
      </c>
      <c r="B243" s="12" t="s">
        <v>468</v>
      </c>
      <c r="C243" s="12" t="s">
        <v>73</v>
      </c>
      <c r="D243" s="12">
        <v>900015051</v>
      </c>
      <c r="E243" s="12" t="s">
        <v>74</v>
      </c>
      <c r="F243" s="12" t="s">
        <v>549</v>
      </c>
      <c r="G243" s="12" t="s">
        <v>83</v>
      </c>
      <c r="H243" s="12" t="s">
        <v>103</v>
      </c>
      <c r="I243" s="12" t="s">
        <v>550</v>
      </c>
      <c r="J243" s="12" t="s">
        <v>79</v>
      </c>
      <c r="K243" s="12" t="s">
        <v>80</v>
      </c>
      <c r="L243" s="12" t="s">
        <v>81</v>
      </c>
      <c r="M243" s="12">
        <v>179223357</v>
      </c>
      <c r="N243" s="12">
        <v>682846310</v>
      </c>
      <c r="O243" s="17">
        <v>184779677</v>
      </c>
      <c r="P243" s="17">
        <v>395312411</v>
      </c>
      <c r="Q243" s="17">
        <v>287533899</v>
      </c>
      <c r="R243" s="19">
        <v>95427975</v>
      </c>
      <c r="S243" s="19">
        <v>33382282</v>
      </c>
      <c r="T243" s="17">
        <f t="shared" si="19"/>
        <v>0.9699300264498244</v>
      </c>
      <c r="U243" s="17">
        <f t="shared" si="16"/>
        <v>0.57891857246764644</v>
      </c>
      <c r="V243" s="17">
        <f t="shared" si="15"/>
        <v>2.8586414493772474</v>
      </c>
      <c r="W243" s="17">
        <f t="shared" si="17"/>
        <v>0.33188425897566953</v>
      </c>
      <c r="X243" s="19">
        <f t="shared" si="18"/>
        <v>0.13975029754499221</v>
      </c>
    </row>
    <row r="244" spans="1:24" x14ac:dyDescent="0.2">
      <c r="A244" s="22">
        <v>1697</v>
      </c>
      <c r="B244" s="12" t="s">
        <v>468</v>
      </c>
      <c r="C244" s="12" t="s">
        <v>73</v>
      </c>
      <c r="D244" s="12">
        <v>900218736</v>
      </c>
      <c r="E244" s="12" t="s">
        <v>74</v>
      </c>
      <c r="F244" s="12" t="s">
        <v>551</v>
      </c>
      <c r="G244" s="12" t="s">
        <v>102</v>
      </c>
      <c r="H244" s="12" t="s">
        <v>77</v>
      </c>
      <c r="I244" s="12" t="s">
        <v>552</v>
      </c>
      <c r="J244" s="12" t="s">
        <v>85</v>
      </c>
      <c r="K244" s="12" t="s">
        <v>85</v>
      </c>
      <c r="L244" s="12" t="s">
        <v>81</v>
      </c>
      <c r="M244" s="12">
        <v>86199932</v>
      </c>
      <c r="N244" s="12">
        <v>112415510</v>
      </c>
      <c r="O244" s="17">
        <v>71114939</v>
      </c>
      <c r="P244" s="17">
        <v>74940490</v>
      </c>
      <c r="Q244" s="17">
        <v>37475020</v>
      </c>
      <c r="R244" s="19">
        <v>2335925</v>
      </c>
      <c r="S244" s="19">
        <v>918925</v>
      </c>
      <c r="T244" s="17">
        <f t="shared" si="19"/>
        <v>1.2121212956394436</v>
      </c>
      <c r="U244" s="17">
        <f t="shared" si="16"/>
        <v>0.66663834910325093</v>
      </c>
      <c r="V244" s="17">
        <f t="shared" si="15"/>
        <v>2.5420192072258345</v>
      </c>
      <c r="W244" s="17">
        <f t="shared" si="17"/>
        <v>6.2332855326027843E-2</v>
      </c>
      <c r="X244" s="19">
        <f t="shared" si="18"/>
        <v>2.0779383556592857E-2</v>
      </c>
    </row>
    <row r="245" spans="1:24" x14ac:dyDescent="0.2">
      <c r="A245" s="22">
        <v>1759</v>
      </c>
      <c r="B245" s="12" t="s">
        <v>468</v>
      </c>
      <c r="C245" s="12" t="s">
        <v>73</v>
      </c>
      <c r="D245" s="12">
        <v>900291186</v>
      </c>
      <c r="E245" s="12" t="s">
        <v>74</v>
      </c>
      <c r="F245" s="12" t="s">
        <v>553</v>
      </c>
      <c r="G245" s="12" t="s">
        <v>76</v>
      </c>
      <c r="H245" s="12" t="s">
        <v>87</v>
      </c>
      <c r="I245" s="12" t="s">
        <v>554</v>
      </c>
      <c r="J245" s="12" t="s">
        <v>148</v>
      </c>
      <c r="K245" s="12" t="s">
        <v>555</v>
      </c>
      <c r="L245" s="12" t="s">
        <v>81</v>
      </c>
      <c r="M245" s="12">
        <v>24460260</v>
      </c>
      <c r="N245" s="12">
        <v>31234120</v>
      </c>
      <c r="O245" s="17">
        <v>22025884</v>
      </c>
      <c r="P245" s="17">
        <v>23555253</v>
      </c>
      <c r="Q245" s="17">
        <v>7678867</v>
      </c>
      <c r="R245" s="19">
        <v>3896143</v>
      </c>
      <c r="S245" s="19">
        <v>8615111</v>
      </c>
      <c r="T245" s="17">
        <f t="shared" si="19"/>
        <v>1.1105234187195392</v>
      </c>
      <c r="U245" s="17">
        <f t="shared" si="16"/>
        <v>0.75415132553758513</v>
      </c>
      <c r="V245" s="17">
        <f t="shared" si="15"/>
        <v>0.45224524675305983</v>
      </c>
      <c r="W245" s="17">
        <f t="shared" si="17"/>
        <v>0.50738513897948745</v>
      </c>
      <c r="X245" s="19">
        <f t="shared" si="18"/>
        <v>0.12473996386003512</v>
      </c>
    </row>
    <row r="246" spans="1:24" x14ac:dyDescent="0.2">
      <c r="A246" s="22">
        <v>1763</v>
      </c>
      <c r="B246" s="12" t="s">
        <v>468</v>
      </c>
      <c r="C246" s="12" t="s">
        <v>73</v>
      </c>
      <c r="D246" s="12">
        <v>900294380</v>
      </c>
      <c r="E246" s="12" t="s">
        <v>74</v>
      </c>
      <c r="F246" s="12" t="s">
        <v>556</v>
      </c>
      <c r="G246" s="12" t="s">
        <v>102</v>
      </c>
      <c r="H246" s="12" t="s">
        <v>87</v>
      </c>
      <c r="I246" s="12" t="s">
        <v>557</v>
      </c>
      <c r="J246" s="12" t="s">
        <v>85</v>
      </c>
      <c r="K246" s="12" t="s">
        <v>85</v>
      </c>
      <c r="L246" s="12" t="s">
        <v>81</v>
      </c>
      <c r="M246" s="12">
        <v>144089413</v>
      </c>
      <c r="N246" s="12">
        <v>207427338</v>
      </c>
      <c r="O246" s="17">
        <v>63316660</v>
      </c>
      <c r="P246" s="17">
        <v>100298261</v>
      </c>
      <c r="Q246" s="17">
        <v>107129077</v>
      </c>
      <c r="R246" s="19">
        <v>40738917</v>
      </c>
      <c r="S246" s="19">
        <v>9971882</v>
      </c>
      <c r="T246" s="17">
        <f t="shared" si="19"/>
        <v>2.2756951014156463</v>
      </c>
      <c r="U246" s="17">
        <f t="shared" si="16"/>
        <v>0.48353443652639461</v>
      </c>
      <c r="V246" s="17">
        <f t="shared" si="15"/>
        <v>4.0853789685838642</v>
      </c>
      <c r="W246" s="17">
        <f t="shared" si="17"/>
        <v>0.38027880143128651</v>
      </c>
      <c r="X246" s="19">
        <f t="shared" si="18"/>
        <v>0.19640090545827668</v>
      </c>
    </row>
    <row r="247" spans="1:24" x14ac:dyDescent="0.2">
      <c r="A247" s="22">
        <v>2037</v>
      </c>
      <c r="B247" s="12" t="s">
        <v>468</v>
      </c>
      <c r="C247" s="12" t="s">
        <v>73</v>
      </c>
      <c r="D247" s="12">
        <v>900671882</v>
      </c>
      <c r="E247" s="12" t="s">
        <v>74</v>
      </c>
      <c r="F247" s="12" t="s">
        <v>558</v>
      </c>
      <c r="G247" s="12" t="s">
        <v>83</v>
      </c>
      <c r="H247" s="12" t="s">
        <v>87</v>
      </c>
      <c r="I247" s="12" t="s">
        <v>559</v>
      </c>
      <c r="J247" s="12" t="s">
        <v>89</v>
      </c>
      <c r="K247" s="12" t="s">
        <v>324</v>
      </c>
      <c r="L247" s="12" t="s">
        <v>81</v>
      </c>
      <c r="M247" s="12">
        <v>152001352</v>
      </c>
      <c r="N247" s="12">
        <v>311373053</v>
      </c>
      <c r="O247" s="17">
        <v>90191869</v>
      </c>
      <c r="P247" s="17">
        <v>102126155</v>
      </c>
      <c r="Q247" s="17">
        <v>209246898</v>
      </c>
      <c r="R247" s="19">
        <v>16310938</v>
      </c>
      <c r="S247" s="19">
        <v>4697751</v>
      </c>
      <c r="T247" s="17">
        <f t="shared" si="19"/>
        <v>1.6853110339691486</v>
      </c>
      <c r="U247" s="17">
        <f t="shared" si="16"/>
        <v>0.32798649085410742</v>
      </c>
      <c r="V247" s="17">
        <f t="shared" si="15"/>
        <v>3.4720737646588762</v>
      </c>
      <c r="W247" s="17">
        <f t="shared" si="17"/>
        <v>7.795068006217229E-2</v>
      </c>
      <c r="X247" s="19">
        <f t="shared" si="18"/>
        <v>5.2383910048889169E-2</v>
      </c>
    </row>
    <row r="248" spans="1:24" x14ac:dyDescent="0.2">
      <c r="A248" s="22">
        <v>2197</v>
      </c>
      <c r="B248" s="12" t="s">
        <v>468</v>
      </c>
      <c r="C248" s="12" t="s">
        <v>73</v>
      </c>
      <c r="D248" s="12">
        <v>901043903</v>
      </c>
      <c r="E248" s="12" t="s">
        <v>74</v>
      </c>
      <c r="F248" s="12" t="s">
        <v>560</v>
      </c>
      <c r="G248" s="12" t="s">
        <v>76</v>
      </c>
      <c r="H248" s="12" t="s">
        <v>87</v>
      </c>
      <c r="I248" s="12" t="s">
        <v>561</v>
      </c>
      <c r="J248" s="12" t="s">
        <v>89</v>
      </c>
      <c r="K248" s="12" t="s">
        <v>90</v>
      </c>
      <c r="L248" s="12" t="s">
        <v>81</v>
      </c>
      <c r="M248" s="12">
        <v>43895916</v>
      </c>
      <c r="N248" s="12">
        <v>50664362</v>
      </c>
      <c r="O248" s="17">
        <v>14778741</v>
      </c>
      <c r="P248" s="17">
        <v>36741044</v>
      </c>
      <c r="Q248" s="17">
        <v>13923318</v>
      </c>
      <c r="R248" s="19">
        <v>7838336</v>
      </c>
      <c r="S248" s="19">
        <v>1451377</v>
      </c>
      <c r="T248" s="17">
        <f t="shared" si="19"/>
        <v>2.9702067314123712</v>
      </c>
      <c r="U248" s="17">
        <f t="shared" si="16"/>
        <v>0.72518517059387821</v>
      </c>
      <c r="V248" s="17">
        <f t="shared" si="15"/>
        <v>5.4006202385734374</v>
      </c>
      <c r="W248" s="17">
        <f t="shared" si="17"/>
        <v>0.56296466115332566</v>
      </c>
      <c r="X248" s="19">
        <f t="shared" si="18"/>
        <v>0.15471103731652636</v>
      </c>
    </row>
    <row r="249" spans="1:24" x14ac:dyDescent="0.2">
      <c r="A249" s="22">
        <v>2225</v>
      </c>
      <c r="B249" s="12" t="s">
        <v>468</v>
      </c>
      <c r="C249" s="12" t="s">
        <v>73</v>
      </c>
      <c r="D249" s="12">
        <v>901139763</v>
      </c>
      <c r="E249" s="12" t="s">
        <v>74</v>
      </c>
      <c r="F249" s="12" t="s">
        <v>562</v>
      </c>
      <c r="G249" s="12" t="s">
        <v>102</v>
      </c>
      <c r="H249" s="12" t="s">
        <v>87</v>
      </c>
      <c r="I249" s="12" t="s">
        <v>563</v>
      </c>
      <c r="J249" s="12" t="s">
        <v>89</v>
      </c>
      <c r="K249" s="12" t="s">
        <v>116</v>
      </c>
      <c r="L249" s="12" t="s">
        <v>81</v>
      </c>
      <c r="M249" s="12">
        <v>10353784</v>
      </c>
      <c r="N249" s="12">
        <v>68914265</v>
      </c>
      <c r="O249" s="17">
        <v>1369877</v>
      </c>
      <c r="P249" s="17">
        <v>33263296</v>
      </c>
      <c r="Q249" s="17">
        <v>35650969</v>
      </c>
      <c r="R249" s="19">
        <v>-375279</v>
      </c>
      <c r="S249" s="19"/>
      <c r="T249" s="17">
        <f t="shared" si="19"/>
        <v>7.5581851509296092</v>
      </c>
      <c r="U249" s="17">
        <f t="shared" si="16"/>
        <v>0.48267649665856555</v>
      </c>
      <c r="V249" s="17"/>
      <c r="W249" s="17">
        <f t="shared" si="17"/>
        <v>-1.0526474048994292E-2</v>
      </c>
      <c r="X249" s="19">
        <f t="shared" si="18"/>
        <v>-5.4455924328584218E-3</v>
      </c>
    </row>
    <row r="250" spans="1:24" x14ac:dyDescent="0.2">
      <c r="A250" s="22">
        <v>2265</v>
      </c>
      <c r="B250" s="12" t="s">
        <v>468</v>
      </c>
      <c r="C250" s="12" t="s">
        <v>73</v>
      </c>
      <c r="D250" s="12">
        <v>901212102</v>
      </c>
      <c r="E250" s="12" t="s">
        <v>74</v>
      </c>
      <c r="F250" s="12" t="s">
        <v>564</v>
      </c>
      <c r="G250" s="12" t="s">
        <v>102</v>
      </c>
      <c r="H250" s="12" t="s">
        <v>87</v>
      </c>
      <c r="I250" s="12" t="s">
        <v>565</v>
      </c>
      <c r="J250" s="12" t="s">
        <v>89</v>
      </c>
      <c r="K250" s="12" t="s">
        <v>116</v>
      </c>
      <c r="L250" s="12" t="s">
        <v>81</v>
      </c>
      <c r="M250" s="12">
        <v>300954156</v>
      </c>
      <c r="N250" s="12">
        <v>1824004110</v>
      </c>
      <c r="O250" s="17">
        <v>393193331</v>
      </c>
      <c r="P250" s="17">
        <v>899706355</v>
      </c>
      <c r="Q250" s="17">
        <v>924297755</v>
      </c>
      <c r="R250" s="19">
        <v>3594999</v>
      </c>
      <c r="S250" s="19">
        <v>150527601</v>
      </c>
      <c r="T250" s="17">
        <f t="shared" si="19"/>
        <v>0.76541012339804915</v>
      </c>
      <c r="U250" s="17">
        <f t="shared" si="16"/>
        <v>0.49325895159304217</v>
      </c>
      <c r="V250" s="17">
        <f t="shared" si="15"/>
        <v>2.3882656576716451E-2</v>
      </c>
      <c r="W250" s="17">
        <f t="shared" si="17"/>
        <v>3.8894382038177728E-3</v>
      </c>
      <c r="X250" s="19">
        <f t="shared" si="18"/>
        <v>1.9709379931166933E-3</v>
      </c>
    </row>
    <row r="251" spans="1:24" x14ac:dyDescent="0.2">
      <c r="A251" s="22">
        <v>111</v>
      </c>
      <c r="B251" s="12" t="s">
        <v>566</v>
      </c>
      <c r="C251" s="12" t="s">
        <v>73</v>
      </c>
      <c r="D251" s="12">
        <v>800003215</v>
      </c>
      <c r="E251" s="12" t="s">
        <v>74</v>
      </c>
      <c r="F251" s="12" t="s">
        <v>567</v>
      </c>
      <c r="G251" s="12" t="s">
        <v>102</v>
      </c>
      <c r="H251" s="12" t="s">
        <v>87</v>
      </c>
      <c r="I251" s="12" t="s">
        <v>568</v>
      </c>
      <c r="J251" s="12" t="s">
        <v>85</v>
      </c>
      <c r="K251" s="12" t="s">
        <v>85</v>
      </c>
      <c r="L251" s="12" t="s">
        <v>81</v>
      </c>
      <c r="M251" s="12">
        <v>23858838</v>
      </c>
      <c r="N251" s="12">
        <v>25594553</v>
      </c>
      <c r="O251" s="17">
        <v>7772351</v>
      </c>
      <c r="P251" s="17">
        <v>9851790</v>
      </c>
      <c r="Q251" s="17">
        <v>15742763</v>
      </c>
      <c r="R251" s="19">
        <v>5335005</v>
      </c>
      <c r="S251" s="19"/>
      <c r="T251" s="17">
        <f t="shared" si="19"/>
        <v>3.0697067077902167</v>
      </c>
      <c r="U251" s="17">
        <f t="shared" si="16"/>
        <v>0.38491744708336967</v>
      </c>
      <c r="V251" s="17"/>
      <c r="W251" s="17">
        <f t="shared" si="17"/>
        <v>0.33888619170599216</v>
      </c>
      <c r="X251" s="19">
        <f t="shared" si="18"/>
        <v>0.20844298394271624</v>
      </c>
    </row>
    <row r="252" spans="1:24" x14ac:dyDescent="0.2">
      <c r="A252" s="22">
        <v>141</v>
      </c>
      <c r="B252" s="12" t="s">
        <v>566</v>
      </c>
      <c r="C252" s="12" t="s">
        <v>73</v>
      </c>
      <c r="D252" s="12">
        <v>800004696</v>
      </c>
      <c r="E252" s="12" t="s">
        <v>74</v>
      </c>
      <c r="F252" s="12" t="s">
        <v>569</v>
      </c>
      <c r="G252" s="12" t="s">
        <v>83</v>
      </c>
      <c r="H252" s="12" t="s">
        <v>77</v>
      </c>
      <c r="I252" s="12" t="s">
        <v>570</v>
      </c>
      <c r="J252" s="12" t="s">
        <v>309</v>
      </c>
      <c r="K252" s="12" t="s">
        <v>571</v>
      </c>
      <c r="L252" s="12" t="s">
        <v>81</v>
      </c>
      <c r="M252" s="12">
        <v>1771618</v>
      </c>
      <c r="N252" s="12">
        <v>2235377</v>
      </c>
      <c r="O252" s="17">
        <v>573119</v>
      </c>
      <c r="P252" s="17">
        <v>577581</v>
      </c>
      <c r="Q252" s="17">
        <v>1657796</v>
      </c>
      <c r="R252" s="19">
        <v>271467</v>
      </c>
      <c r="S252" s="19"/>
      <c r="T252" s="17">
        <f t="shared" si="19"/>
        <v>3.0911869960688794</v>
      </c>
      <c r="U252" s="17">
        <f t="shared" si="16"/>
        <v>0.25838191947040701</v>
      </c>
      <c r="V252" s="17"/>
      <c r="W252" s="17">
        <f t="shared" si="17"/>
        <v>0.16375175232658301</v>
      </c>
      <c r="X252" s="19">
        <f t="shared" si="18"/>
        <v>0.1214412602437978</v>
      </c>
    </row>
    <row r="253" spans="1:24" x14ac:dyDescent="0.2">
      <c r="A253" s="22">
        <v>155</v>
      </c>
      <c r="B253" s="12" t="s">
        <v>566</v>
      </c>
      <c r="C253" s="12" t="s">
        <v>73</v>
      </c>
      <c r="D253" s="12">
        <v>800005727</v>
      </c>
      <c r="E253" s="12" t="s">
        <v>74</v>
      </c>
      <c r="F253" s="12" t="s">
        <v>572</v>
      </c>
      <c r="G253" s="12" t="s">
        <v>102</v>
      </c>
      <c r="H253" s="12" t="s">
        <v>103</v>
      </c>
      <c r="I253" s="12" t="s">
        <v>573</v>
      </c>
      <c r="J253" s="12" t="s">
        <v>148</v>
      </c>
      <c r="K253" s="12" t="s">
        <v>149</v>
      </c>
      <c r="L253" s="12" t="s">
        <v>81</v>
      </c>
      <c r="M253" s="12">
        <v>10608811</v>
      </c>
      <c r="N253" s="12">
        <v>13266537</v>
      </c>
      <c r="O253" s="17">
        <v>3980599</v>
      </c>
      <c r="P253" s="17">
        <v>3994921</v>
      </c>
      <c r="Q253" s="17">
        <v>9271616</v>
      </c>
      <c r="R253" s="19">
        <v>571266</v>
      </c>
      <c r="S253" s="19">
        <v>28032</v>
      </c>
      <c r="T253" s="17">
        <f t="shared" si="19"/>
        <v>2.6651292933550956</v>
      </c>
      <c r="U253" s="17">
        <f t="shared" si="16"/>
        <v>0.30112764167468875</v>
      </c>
      <c r="V253" s="17">
        <f t="shared" si="15"/>
        <v>20.379066780821919</v>
      </c>
      <c r="W253" s="17">
        <f t="shared" si="17"/>
        <v>6.1614501722245613E-2</v>
      </c>
      <c r="X253" s="19">
        <f t="shared" si="18"/>
        <v>4.3060672125664744E-2</v>
      </c>
    </row>
    <row r="254" spans="1:24" x14ac:dyDescent="0.2">
      <c r="A254" s="22">
        <v>157</v>
      </c>
      <c r="B254" s="12" t="s">
        <v>566</v>
      </c>
      <c r="C254" s="12" t="s">
        <v>73</v>
      </c>
      <c r="D254" s="12">
        <v>800005736</v>
      </c>
      <c r="E254" s="12" t="s">
        <v>74</v>
      </c>
      <c r="F254" s="12" t="s">
        <v>574</v>
      </c>
      <c r="G254" s="12" t="s">
        <v>102</v>
      </c>
      <c r="H254" s="12" t="s">
        <v>87</v>
      </c>
      <c r="I254" s="12" t="s">
        <v>575</v>
      </c>
      <c r="J254" s="12" t="s">
        <v>85</v>
      </c>
      <c r="K254" s="12" t="s">
        <v>85</v>
      </c>
      <c r="L254" s="12" t="s">
        <v>81</v>
      </c>
      <c r="M254" s="12">
        <v>44642265</v>
      </c>
      <c r="N254" s="12">
        <v>54849334</v>
      </c>
      <c r="O254" s="17">
        <v>32712404</v>
      </c>
      <c r="P254" s="17">
        <v>38032058</v>
      </c>
      <c r="Q254" s="17">
        <v>16817276</v>
      </c>
      <c r="R254" s="19">
        <v>4093444</v>
      </c>
      <c r="S254" s="19">
        <v>809602</v>
      </c>
      <c r="T254" s="17">
        <f t="shared" si="19"/>
        <v>1.3646892169710303</v>
      </c>
      <c r="U254" s="17">
        <f t="shared" si="16"/>
        <v>0.693391427505756</v>
      </c>
      <c r="V254" s="17">
        <f t="shared" si="15"/>
        <v>5.0561189325125184</v>
      </c>
      <c r="W254" s="17">
        <f t="shared" si="17"/>
        <v>0.24340707734118178</v>
      </c>
      <c r="X254" s="19">
        <f t="shared" si="18"/>
        <v>7.4630696518575776E-2</v>
      </c>
    </row>
    <row r="255" spans="1:24" x14ac:dyDescent="0.2">
      <c r="A255" s="22">
        <v>163</v>
      </c>
      <c r="B255" s="12" t="s">
        <v>566</v>
      </c>
      <c r="C255" s="12" t="s">
        <v>73</v>
      </c>
      <c r="D255" s="12">
        <v>800006583</v>
      </c>
      <c r="E255" s="12" t="s">
        <v>74</v>
      </c>
      <c r="F255" s="12" t="s">
        <v>576</v>
      </c>
      <c r="G255" s="12" t="s">
        <v>76</v>
      </c>
      <c r="H255" s="12" t="s">
        <v>103</v>
      </c>
      <c r="I255" s="12" t="s">
        <v>577</v>
      </c>
      <c r="J255" s="12" t="s">
        <v>79</v>
      </c>
      <c r="K255" s="12" t="s">
        <v>137</v>
      </c>
      <c r="L255" s="12" t="s">
        <v>81</v>
      </c>
      <c r="M255" s="12">
        <v>50959986</v>
      </c>
      <c r="N255" s="12">
        <v>66019290</v>
      </c>
      <c r="O255" s="17">
        <v>10923505</v>
      </c>
      <c r="P255" s="17">
        <v>13445689</v>
      </c>
      <c r="Q255" s="17">
        <v>52573601</v>
      </c>
      <c r="R255" s="19">
        <v>7181073</v>
      </c>
      <c r="S255" s="19">
        <v>946211</v>
      </c>
      <c r="T255" s="17">
        <f t="shared" si="19"/>
        <v>4.6651680023948359</v>
      </c>
      <c r="U255" s="17">
        <f t="shared" si="16"/>
        <v>0.20366303545524345</v>
      </c>
      <c r="V255" s="17">
        <f t="shared" si="15"/>
        <v>7.5892935085303384</v>
      </c>
      <c r="W255" s="17">
        <f t="shared" si="17"/>
        <v>0.13659085288831557</v>
      </c>
      <c r="X255" s="19">
        <f t="shared" si="18"/>
        <v>0.10877234517366061</v>
      </c>
    </row>
    <row r="256" spans="1:24" x14ac:dyDescent="0.2">
      <c r="A256" s="22">
        <v>169</v>
      </c>
      <c r="B256" s="12" t="s">
        <v>566</v>
      </c>
      <c r="C256" s="12" t="s">
        <v>73</v>
      </c>
      <c r="D256" s="12">
        <v>800006614</v>
      </c>
      <c r="E256" s="12" t="s">
        <v>74</v>
      </c>
      <c r="F256" s="12" t="s">
        <v>578</v>
      </c>
      <c r="G256" s="12" t="s">
        <v>102</v>
      </c>
      <c r="H256" s="12" t="s">
        <v>103</v>
      </c>
      <c r="I256" s="12" t="s">
        <v>579</v>
      </c>
      <c r="J256" s="12" t="s">
        <v>97</v>
      </c>
      <c r="K256" s="12" t="s">
        <v>359</v>
      </c>
      <c r="L256" s="12" t="s">
        <v>81</v>
      </c>
      <c r="M256" s="12">
        <v>6509137</v>
      </c>
      <c r="N256" s="12">
        <v>9802348</v>
      </c>
      <c r="O256" s="17">
        <v>3164973</v>
      </c>
      <c r="P256" s="17">
        <v>4960144</v>
      </c>
      <c r="Q256" s="17">
        <v>4842204</v>
      </c>
      <c r="R256" s="19">
        <v>1208660</v>
      </c>
      <c r="S256" s="19">
        <v>497653</v>
      </c>
      <c r="T256" s="17">
        <f t="shared" si="19"/>
        <v>2.0566169126877227</v>
      </c>
      <c r="U256" s="17">
        <f t="shared" si="16"/>
        <v>0.50601590557690868</v>
      </c>
      <c r="V256" s="17">
        <f t="shared" si="15"/>
        <v>2.4287204136215395</v>
      </c>
      <c r="W256" s="17">
        <f t="shared" si="17"/>
        <v>0.24960947535461125</v>
      </c>
      <c r="X256" s="19">
        <f t="shared" si="18"/>
        <v>0.12330311064247056</v>
      </c>
    </row>
    <row r="257" spans="1:24" x14ac:dyDescent="0.2">
      <c r="A257" s="22">
        <v>189</v>
      </c>
      <c r="B257" s="12" t="s">
        <v>566</v>
      </c>
      <c r="C257" s="12" t="s">
        <v>73</v>
      </c>
      <c r="D257" s="12">
        <v>800007355</v>
      </c>
      <c r="E257" s="12" t="s">
        <v>74</v>
      </c>
      <c r="F257" s="12" t="s">
        <v>580</v>
      </c>
      <c r="G257" s="12" t="s">
        <v>102</v>
      </c>
      <c r="H257" s="12" t="s">
        <v>87</v>
      </c>
      <c r="I257" s="12" t="s">
        <v>581</v>
      </c>
      <c r="J257" s="12" t="s">
        <v>97</v>
      </c>
      <c r="K257" s="12" t="s">
        <v>128</v>
      </c>
      <c r="L257" s="12" t="s">
        <v>81</v>
      </c>
      <c r="M257" s="12">
        <v>36929287</v>
      </c>
      <c r="N257" s="12">
        <v>40144396</v>
      </c>
      <c r="O257" s="17">
        <v>24398239</v>
      </c>
      <c r="P257" s="17">
        <v>24398239</v>
      </c>
      <c r="Q257" s="17">
        <v>15746157</v>
      </c>
      <c r="R257" s="19">
        <v>5629775</v>
      </c>
      <c r="S257" s="19">
        <v>830881</v>
      </c>
      <c r="T257" s="17">
        <f t="shared" si="19"/>
        <v>1.5136046089227997</v>
      </c>
      <c r="U257" s="17">
        <f t="shared" si="16"/>
        <v>0.60776201490240378</v>
      </c>
      <c r="V257" s="17">
        <f t="shared" si="15"/>
        <v>6.775669440028115</v>
      </c>
      <c r="W257" s="17">
        <f t="shared" si="17"/>
        <v>0.35753326986387851</v>
      </c>
      <c r="X257" s="19">
        <f t="shared" si="18"/>
        <v>0.14023812937676283</v>
      </c>
    </row>
    <row r="258" spans="1:24" x14ac:dyDescent="0.2">
      <c r="A258" s="22">
        <v>245</v>
      </c>
      <c r="B258" s="12" t="s">
        <v>566</v>
      </c>
      <c r="C258" s="12" t="s">
        <v>73</v>
      </c>
      <c r="D258" s="12">
        <v>800010634</v>
      </c>
      <c r="E258" s="12" t="s">
        <v>74</v>
      </c>
      <c r="F258" s="12" t="s">
        <v>582</v>
      </c>
      <c r="G258" s="12" t="s">
        <v>83</v>
      </c>
      <c r="H258" s="12" t="s">
        <v>87</v>
      </c>
      <c r="I258" s="12" t="s">
        <v>583</v>
      </c>
      <c r="J258" s="12" t="s">
        <v>148</v>
      </c>
      <c r="K258" s="12" t="s">
        <v>149</v>
      </c>
      <c r="L258" s="12" t="s">
        <v>81</v>
      </c>
      <c r="M258" s="12">
        <v>6228978</v>
      </c>
      <c r="N258" s="12">
        <v>8153356</v>
      </c>
      <c r="O258" s="17">
        <v>3126454</v>
      </c>
      <c r="P258" s="17">
        <v>4257444</v>
      </c>
      <c r="Q258" s="17">
        <v>3895912</v>
      </c>
      <c r="R258" s="19">
        <v>424841</v>
      </c>
      <c r="S258" s="19"/>
      <c r="T258" s="17">
        <f t="shared" si="19"/>
        <v>1.9923459612711398</v>
      </c>
      <c r="U258" s="17">
        <f t="shared" si="16"/>
        <v>0.52217074784910655</v>
      </c>
      <c r="V258" s="17"/>
      <c r="W258" s="17">
        <f t="shared" si="17"/>
        <v>0.10904789430562087</v>
      </c>
      <c r="X258" s="19">
        <f t="shared" si="18"/>
        <v>5.2106273784684493E-2</v>
      </c>
    </row>
    <row r="259" spans="1:24" x14ac:dyDescent="0.2">
      <c r="A259" s="22">
        <v>263</v>
      </c>
      <c r="B259" s="12" t="s">
        <v>566</v>
      </c>
      <c r="C259" s="12" t="s">
        <v>73</v>
      </c>
      <c r="D259" s="12">
        <v>800011207</v>
      </c>
      <c r="E259" s="12" t="s">
        <v>74</v>
      </c>
      <c r="F259" s="12" t="s">
        <v>584</v>
      </c>
      <c r="G259" s="12" t="s">
        <v>92</v>
      </c>
      <c r="H259" s="12" t="s">
        <v>103</v>
      </c>
      <c r="I259" s="12" t="s">
        <v>585</v>
      </c>
      <c r="J259" s="12" t="s">
        <v>89</v>
      </c>
      <c r="K259" s="12" t="s">
        <v>116</v>
      </c>
      <c r="L259" s="12" t="s">
        <v>81</v>
      </c>
      <c r="M259" s="12">
        <v>27414341</v>
      </c>
      <c r="N259" s="12">
        <v>36394929</v>
      </c>
      <c r="O259" s="17">
        <v>6322618</v>
      </c>
      <c r="P259" s="17">
        <v>7510530</v>
      </c>
      <c r="Q259" s="17">
        <v>28884399</v>
      </c>
      <c r="R259" s="19">
        <v>3352849</v>
      </c>
      <c r="S259" s="19">
        <v>131690</v>
      </c>
      <c r="T259" s="17">
        <f t="shared" si="19"/>
        <v>4.335916071475455</v>
      </c>
      <c r="U259" s="17">
        <f t="shared" si="16"/>
        <v>0.20636199070480396</v>
      </c>
      <c r="V259" s="17">
        <f t="shared" si="15"/>
        <v>25.460164021565799</v>
      </c>
      <c r="W259" s="17">
        <f t="shared" si="17"/>
        <v>0.11607819847662401</v>
      </c>
      <c r="X259" s="19">
        <f t="shared" si="18"/>
        <v>9.2124070361560534E-2</v>
      </c>
    </row>
    <row r="260" spans="1:24" x14ac:dyDescent="0.2">
      <c r="A260" s="22">
        <v>295</v>
      </c>
      <c r="B260" s="12" t="s">
        <v>566</v>
      </c>
      <c r="C260" s="12" t="s">
        <v>73</v>
      </c>
      <c r="D260" s="12">
        <v>800012817</v>
      </c>
      <c r="E260" s="12" t="s">
        <v>74</v>
      </c>
      <c r="F260" s="12" t="s">
        <v>586</v>
      </c>
      <c r="G260" s="12" t="s">
        <v>102</v>
      </c>
      <c r="H260" s="12" t="s">
        <v>87</v>
      </c>
      <c r="I260" s="12" t="s">
        <v>587</v>
      </c>
      <c r="J260" s="12" t="s">
        <v>89</v>
      </c>
      <c r="K260" s="12" t="s">
        <v>116</v>
      </c>
      <c r="L260" s="12" t="s">
        <v>81</v>
      </c>
      <c r="M260" s="12">
        <v>11278687</v>
      </c>
      <c r="N260" s="12">
        <v>16580497</v>
      </c>
      <c r="O260" s="17">
        <v>5087457</v>
      </c>
      <c r="P260" s="17">
        <v>5311300</v>
      </c>
      <c r="Q260" s="17">
        <v>11269197</v>
      </c>
      <c r="R260" s="19">
        <v>4439056</v>
      </c>
      <c r="S260" s="19">
        <v>158341</v>
      </c>
      <c r="T260" s="17">
        <f t="shared" si="19"/>
        <v>2.2169596716001729</v>
      </c>
      <c r="U260" s="17">
        <f t="shared" si="16"/>
        <v>0.32033418539866448</v>
      </c>
      <c r="V260" s="17">
        <f t="shared" si="15"/>
        <v>28.034785684061614</v>
      </c>
      <c r="W260" s="17">
        <f t="shared" si="17"/>
        <v>0.39391058653069955</v>
      </c>
      <c r="X260" s="19">
        <f t="shared" si="18"/>
        <v>0.26772755967447781</v>
      </c>
    </row>
    <row r="261" spans="1:24" x14ac:dyDescent="0.2">
      <c r="A261" s="22">
        <v>339</v>
      </c>
      <c r="B261" s="12" t="s">
        <v>566</v>
      </c>
      <c r="C261" s="12" t="s">
        <v>73</v>
      </c>
      <c r="D261" s="12">
        <v>800015603</v>
      </c>
      <c r="E261" s="12" t="s">
        <v>74</v>
      </c>
      <c r="F261" s="12" t="s">
        <v>588</v>
      </c>
      <c r="G261" s="12" t="s">
        <v>92</v>
      </c>
      <c r="H261" s="12" t="s">
        <v>87</v>
      </c>
      <c r="I261" s="12" t="s">
        <v>589</v>
      </c>
      <c r="J261" s="12" t="s">
        <v>89</v>
      </c>
      <c r="K261" s="12" t="s">
        <v>116</v>
      </c>
      <c r="L261" s="12" t="s">
        <v>81</v>
      </c>
      <c r="M261" s="12">
        <v>25789649</v>
      </c>
      <c r="N261" s="12">
        <v>34039287</v>
      </c>
      <c r="O261" s="17">
        <v>8422296</v>
      </c>
      <c r="P261" s="17">
        <v>8422296</v>
      </c>
      <c r="Q261" s="17">
        <v>25616991</v>
      </c>
      <c r="R261" s="19">
        <v>9361241</v>
      </c>
      <c r="S261" s="19">
        <v>117869</v>
      </c>
      <c r="T261" s="17">
        <f t="shared" si="19"/>
        <v>3.0620687043058092</v>
      </c>
      <c r="U261" s="17">
        <f t="shared" si="16"/>
        <v>0.24742868439048091</v>
      </c>
      <c r="V261" s="17">
        <f t="shared" si="15"/>
        <v>79.420721309250098</v>
      </c>
      <c r="W261" s="17">
        <f t="shared" si="17"/>
        <v>0.36543093605334054</v>
      </c>
      <c r="X261" s="19">
        <f t="shared" si="18"/>
        <v>0.27501284031008055</v>
      </c>
    </row>
    <row r="262" spans="1:24" x14ac:dyDescent="0.2">
      <c r="A262" s="22">
        <v>361</v>
      </c>
      <c r="B262" s="12" t="s">
        <v>566</v>
      </c>
      <c r="C262" s="12" t="s">
        <v>73</v>
      </c>
      <c r="D262" s="12">
        <v>800016163</v>
      </c>
      <c r="E262" s="12" t="s">
        <v>74</v>
      </c>
      <c r="F262" s="12" t="s">
        <v>590</v>
      </c>
      <c r="G262" s="12" t="s">
        <v>102</v>
      </c>
      <c r="H262" s="12" t="s">
        <v>77</v>
      </c>
      <c r="I262" s="12" t="s">
        <v>591</v>
      </c>
      <c r="J262" s="12" t="s">
        <v>85</v>
      </c>
      <c r="K262" s="12" t="s">
        <v>85</v>
      </c>
      <c r="L262" s="12" t="s">
        <v>81</v>
      </c>
      <c r="M262" s="12">
        <v>759977</v>
      </c>
      <c r="N262" s="12">
        <v>4467548</v>
      </c>
      <c r="O262" s="17">
        <v>2406731</v>
      </c>
      <c r="P262" s="17">
        <v>2406731</v>
      </c>
      <c r="Q262" s="17">
        <v>2060817</v>
      </c>
      <c r="R262" s="19">
        <v>14094</v>
      </c>
      <c r="S262" s="19"/>
      <c r="T262" s="17">
        <f t="shared" si="19"/>
        <v>0.3157714759148405</v>
      </c>
      <c r="U262" s="17">
        <f t="shared" si="16"/>
        <v>0.53871407761035806</v>
      </c>
      <c r="V262" s="17"/>
      <c r="W262" s="17">
        <f t="shared" si="17"/>
        <v>6.8390351981762569E-3</v>
      </c>
      <c r="X262" s="19">
        <f t="shared" si="18"/>
        <v>3.1547506596459624E-3</v>
      </c>
    </row>
    <row r="263" spans="1:24" x14ac:dyDescent="0.2">
      <c r="A263" s="22">
        <v>371</v>
      </c>
      <c r="B263" s="12" t="s">
        <v>566</v>
      </c>
      <c r="C263" s="12" t="s">
        <v>73</v>
      </c>
      <c r="D263" s="12">
        <v>800016522</v>
      </c>
      <c r="E263" s="12" t="s">
        <v>74</v>
      </c>
      <c r="F263" s="12" t="s">
        <v>592</v>
      </c>
      <c r="G263" s="12" t="s">
        <v>76</v>
      </c>
      <c r="H263" s="12" t="s">
        <v>87</v>
      </c>
      <c r="I263" s="12" t="s">
        <v>593</v>
      </c>
      <c r="J263" s="12" t="s">
        <v>89</v>
      </c>
      <c r="K263" s="12" t="s">
        <v>116</v>
      </c>
      <c r="L263" s="12" t="s">
        <v>81</v>
      </c>
      <c r="M263" s="12">
        <v>271299</v>
      </c>
      <c r="N263" s="12">
        <v>337806</v>
      </c>
      <c r="O263" s="17">
        <v>262807</v>
      </c>
      <c r="P263" s="17">
        <v>562634</v>
      </c>
      <c r="Q263" s="17">
        <v>-224828</v>
      </c>
      <c r="R263" s="19">
        <v>-168478</v>
      </c>
      <c r="S263" s="19">
        <v>1246</v>
      </c>
      <c r="T263" s="17">
        <f t="shared" si="19"/>
        <v>1.0323126857351592</v>
      </c>
      <c r="U263" s="17">
        <f t="shared" si="16"/>
        <v>1.665553601771431</v>
      </c>
      <c r="V263" s="17">
        <f t="shared" si="15"/>
        <v>-135.21508828250401</v>
      </c>
      <c r="W263" s="17">
        <f t="shared" si="17"/>
        <v>0.74936395822584378</v>
      </c>
      <c r="X263" s="19">
        <f t="shared" si="18"/>
        <v>-0.49874188143490644</v>
      </c>
    </row>
    <row r="264" spans="1:24" x14ac:dyDescent="0.2">
      <c r="A264" s="22">
        <v>527</v>
      </c>
      <c r="B264" s="12" t="s">
        <v>566</v>
      </c>
      <c r="C264" s="12" t="s">
        <v>73</v>
      </c>
      <c r="D264" s="12">
        <v>800026042</v>
      </c>
      <c r="E264" s="12" t="s">
        <v>74</v>
      </c>
      <c r="F264" s="12" t="s">
        <v>594</v>
      </c>
      <c r="G264" s="12" t="s">
        <v>102</v>
      </c>
      <c r="H264" s="12" t="s">
        <v>87</v>
      </c>
      <c r="I264" s="12" t="s">
        <v>595</v>
      </c>
      <c r="J264" s="12" t="s">
        <v>89</v>
      </c>
      <c r="K264" s="12" t="s">
        <v>116</v>
      </c>
      <c r="L264" s="12" t="s">
        <v>81</v>
      </c>
      <c r="M264" s="12">
        <v>4145205</v>
      </c>
      <c r="N264" s="12">
        <v>5061862</v>
      </c>
      <c r="O264" s="17">
        <v>1552169</v>
      </c>
      <c r="P264" s="17">
        <v>1552169</v>
      </c>
      <c r="Q264" s="17">
        <v>3509693</v>
      </c>
      <c r="R264" s="19">
        <v>-203143</v>
      </c>
      <c r="S264" s="19"/>
      <c r="T264" s="17">
        <f t="shared" si="19"/>
        <v>2.6705887052247532</v>
      </c>
      <c r="U264" s="17">
        <f t="shared" si="16"/>
        <v>0.30663992815292079</v>
      </c>
      <c r="V264" s="17"/>
      <c r="W264" s="17">
        <f t="shared" si="17"/>
        <v>-5.7880561063318077E-2</v>
      </c>
      <c r="X264" s="19">
        <f t="shared" si="18"/>
        <v>-4.0132069977411478E-2</v>
      </c>
    </row>
    <row r="265" spans="1:24" x14ac:dyDescent="0.2">
      <c r="A265" s="22">
        <v>559</v>
      </c>
      <c r="B265" s="12" t="s">
        <v>566</v>
      </c>
      <c r="C265" s="12" t="s">
        <v>73</v>
      </c>
      <c r="D265" s="12">
        <v>800027072</v>
      </c>
      <c r="E265" s="12" t="s">
        <v>74</v>
      </c>
      <c r="F265" s="12" t="s">
        <v>596</v>
      </c>
      <c r="G265" s="12" t="s">
        <v>102</v>
      </c>
      <c r="H265" s="12" t="s">
        <v>87</v>
      </c>
      <c r="I265" s="12" t="s">
        <v>597</v>
      </c>
      <c r="J265" s="12" t="s">
        <v>79</v>
      </c>
      <c r="K265" s="12" t="s">
        <v>137</v>
      </c>
      <c r="L265" s="12" t="s">
        <v>81</v>
      </c>
      <c r="M265" s="12">
        <v>4905176</v>
      </c>
      <c r="N265" s="12">
        <v>6090562</v>
      </c>
      <c r="O265" s="17">
        <v>4034087</v>
      </c>
      <c r="P265" s="17">
        <v>4706272</v>
      </c>
      <c r="Q265" s="17">
        <v>1384290</v>
      </c>
      <c r="R265" s="19">
        <v>8450</v>
      </c>
      <c r="S265" s="19">
        <v>138402</v>
      </c>
      <c r="T265" s="17">
        <f t="shared" si="19"/>
        <v>1.2159321303680362</v>
      </c>
      <c r="U265" s="17">
        <f t="shared" si="16"/>
        <v>0.77271555564166328</v>
      </c>
      <c r="V265" s="17">
        <f t="shared" si="15"/>
        <v>6.1054031011112557E-2</v>
      </c>
      <c r="W265" s="17">
        <f t="shared" si="17"/>
        <v>6.1042122676606778E-3</v>
      </c>
      <c r="X265" s="19">
        <f t="shared" si="18"/>
        <v>1.3873924935005999E-3</v>
      </c>
    </row>
    <row r="266" spans="1:24" x14ac:dyDescent="0.2">
      <c r="A266" s="22">
        <v>573</v>
      </c>
      <c r="B266" s="12" t="s">
        <v>566</v>
      </c>
      <c r="C266" s="12" t="s">
        <v>73</v>
      </c>
      <c r="D266" s="12">
        <v>800027664</v>
      </c>
      <c r="E266" s="12" t="s">
        <v>74</v>
      </c>
      <c r="F266" s="12" t="s">
        <v>598</v>
      </c>
      <c r="G266" s="12" t="s">
        <v>76</v>
      </c>
      <c r="H266" s="12" t="s">
        <v>87</v>
      </c>
      <c r="I266" s="12" t="s">
        <v>599</v>
      </c>
      <c r="J266" s="12" t="s">
        <v>85</v>
      </c>
      <c r="K266" s="12" t="s">
        <v>85</v>
      </c>
      <c r="L266" s="12" t="s">
        <v>81</v>
      </c>
      <c r="M266" s="12">
        <v>7417551</v>
      </c>
      <c r="N266" s="12">
        <v>7727633</v>
      </c>
      <c r="O266" s="17">
        <v>1509404</v>
      </c>
      <c r="P266" s="17">
        <v>5627853</v>
      </c>
      <c r="Q266" s="17">
        <v>2099780</v>
      </c>
      <c r="R266" s="19">
        <v>422774</v>
      </c>
      <c r="S266" s="19">
        <v>146663</v>
      </c>
      <c r="T266" s="17">
        <f t="shared" si="19"/>
        <v>4.914225084867935</v>
      </c>
      <c r="U266" s="17">
        <f t="shared" si="16"/>
        <v>0.72827643341758075</v>
      </c>
      <c r="V266" s="17">
        <f t="shared" si="15"/>
        <v>2.8826220655516388</v>
      </c>
      <c r="W266" s="17">
        <f t="shared" si="17"/>
        <v>0.20134204535713265</v>
      </c>
      <c r="X266" s="19">
        <f t="shared" si="18"/>
        <v>5.4709378667439308E-2</v>
      </c>
    </row>
    <row r="267" spans="1:24" x14ac:dyDescent="0.2">
      <c r="A267" s="22">
        <v>635</v>
      </c>
      <c r="B267" s="12" t="s">
        <v>566</v>
      </c>
      <c r="C267" s="12" t="s">
        <v>73</v>
      </c>
      <c r="D267" s="12">
        <v>800031439</v>
      </c>
      <c r="E267" s="12" t="s">
        <v>74</v>
      </c>
      <c r="F267" s="12" t="s">
        <v>600</v>
      </c>
      <c r="G267" s="12" t="s">
        <v>102</v>
      </c>
      <c r="H267" s="12" t="s">
        <v>87</v>
      </c>
      <c r="I267" s="12" t="s">
        <v>601</v>
      </c>
      <c r="J267" s="12" t="s">
        <v>148</v>
      </c>
      <c r="K267" s="12" t="s">
        <v>149</v>
      </c>
      <c r="L267" s="12" t="s">
        <v>81</v>
      </c>
      <c r="M267" s="12">
        <v>6735879</v>
      </c>
      <c r="N267" s="12">
        <v>8504238</v>
      </c>
      <c r="O267" s="17">
        <v>1980044</v>
      </c>
      <c r="P267" s="17">
        <v>2662346</v>
      </c>
      <c r="Q267" s="17">
        <v>5841892</v>
      </c>
      <c r="R267" s="19">
        <v>1027440</v>
      </c>
      <c r="S267" s="19">
        <v>145137</v>
      </c>
      <c r="T267" s="17">
        <f t="shared" si="19"/>
        <v>3.4018834934981244</v>
      </c>
      <c r="U267" s="17">
        <f t="shared" si="16"/>
        <v>0.31306108789523529</v>
      </c>
      <c r="V267" s="17">
        <f t="shared" si="15"/>
        <v>7.0791045701647413</v>
      </c>
      <c r="W267" s="17">
        <f t="shared" si="17"/>
        <v>0.17587452832061942</v>
      </c>
      <c r="X267" s="19">
        <f t="shared" si="18"/>
        <v>0.12081505715150494</v>
      </c>
    </row>
    <row r="268" spans="1:24" x14ac:dyDescent="0.2">
      <c r="A268" s="22">
        <v>685</v>
      </c>
      <c r="B268" s="12" t="s">
        <v>566</v>
      </c>
      <c r="C268" s="12" t="s">
        <v>73</v>
      </c>
      <c r="D268" s="12">
        <v>800033981</v>
      </c>
      <c r="E268" s="12" t="s">
        <v>74</v>
      </c>
      <c r="F268" s="12" t="s">
        <v>602</v>
      </c>
      <c r="G268" s="12" t="s">
        <v>102</v>
      </c>
      <c r="H268" s="12" t="s">
        <v>77</v>
      </c>
      <c r="I268" s="12" t="s">
        <v>603</v>
      </c>
      <c r="J268" s="12" t="s">
        <v>133</v>
      </c>
      <c r="K268" s="12" t="s">
        <v>134</v>
      </c>
      <c r="L268" s="12" t="s">
        <v>81</v>
      </c>
      <c r="M268" s="12">
        <v>9999304</v>
      </c>
      <c r="N268" s="12">
        <v>10860660</v>
      </c>
      <c r="O268" s="17">
        <v>8199606</v>
      </c>
      <c r="P268" s="17">
        <v>10139078</v>
      </c>
      <c r="Q268" s="17">
        <v>721582</v>
      </c>
      <c r="R268" s="19">
        <v>-287260</v>
      </c>
      <c r="S268" s="19">
        <v>437752</v>
      </c>
      <c r="T268" s="17">
        <f t="shared" si="19"/>
        <v>1.2194859118840589</v>
      </c>
      <c r="U268" s="17">
        <f t="shared" si="16"/>
        <v>0.93356002305568908</v>
      </c>
      <c r="V268" s="17">
        <f t="shared" si="15"/>
        <v>-0.65621630512253515</v>
      </c>
      <c r="W268" s="17">
        <f t="shared" si="17"/>
        <v>-0.39809751351890704</v>
      </c>
      <c r="X268" s="19">
        <f t="shared" si="18"/>
        <v>-2.6449589619783696E-2</v>
      </c>
    </row>
    <row r="269" spans="1:24" x14ac:dyDescent="0.2">
      <c r="A269" s="22">
        <v>709</v>
      </c>
      <c r="B269" s="12" t="s">
        <v>566</v>
      </c>
      <c r="C269" s="12" t="s">
        <v>73</v>
      </c>
      <c r="D269" s="12">
        <v>800035660</v>
      </c>
      <c r="E269" s="12" t="s">
        <v>74</v>
      </c>
      <c r="F269" s="12" t="s">
        <v>604</v>
      </c>
      <c r="G269" s="12" t="s">
        <v>83</v>
      </c>
      <c r="H269" s="12" t="s">
        <v>77</v>
      </c>
      <c r="I269" s="12" t="s">
        <v>605</v>
      </c>
      <c r="J269" s="12" t="s">
        <v>85</v>
      </c>
      <c r="K269" s="12" t="s">
        <v>85</v>
      </c>
      <c r="L269" s="12" t="s">
        <v>81</v>
      </c>
      <c r="M269" s="12">
        <v>3302845</v>
      </c>
      <c r="N269" s="12">
        <v>13699885</v>
      </c>
      <c r="O269" s="17">
        <v>2158150</v>
      </c>
      <c r="P269" s="17">
        <v>2158150</v>
      </c>
      <c r="Q269" s="17">
        <v>11541735</v>
      </c>
      <c r="R269" s="19">
        <v>659957</v>
      </c>
      <c r="S269" s="19">
        <v>41257</v>
      </c>
      <c r="T269" s="17">
        <f t="shared" si="19"/>
        <v>1.5304056715242222</v>
      </c>
      <c r="U269" s="17">
        <f t="shared" si="16"/>
        <v>0.15753051941676882</v>
      </c>
      <c r="V269" s="17">
        <f t="shared" si="15"/>
        <v>15.996243061783455</v>
      </c>
      <c r="W269" s="17">
        <f t="shared" si="17"/>
        <v>5.7180051352764556E-2</v>
      </c>
      <c r="X269" s="19">
        <f t="shared" si="18"/>
        <v>4.8172448162886038E-2</v>
      </c>
    </row>
    <row r="270" spans="1:24" x14ac:dyDescent="0.2">
      <c r="A270" s="22">
        <v>735</v>
      </c>
      <c r="B270" s="12" t="s">
        <v>566</v>
      </c>
      <c r="C270" s="12" t="s">
        <v>73</v>
      </c>
      <c r="D270" s="12">
        <v>800037267</v>
      </c>
      <c r="E270" s="12" t="s">
        <v>74</v>
      </c>
      <c r="F270" s="12" t="s">
        <v>606</v>
      </c>
      <c r="G270" s="12" t="s">
        <v>76</v>
      </c>
      <c r="H270" s="12" t="s">
        <v>77</v>
      </c>
      <c r="I270" s="12" t="s">
        <v>607</v>
      </c>
      <c r="J270" s="12" t="s">
        <v>85</v>
      </c>
      <c r="K270" s="12" t="s">
        <v>85</v>
      </c>
      <c r="L270" s="12" t="s">
        <v>81</v>
      </c>
      <c r="M270" s="12">
        <v>597414</v>
      </c>
      <c r="N270" s="12">
        <v>597414</v>
      </c>
      <c r="O270" s="17">
        <v>354910</v>
      </c>
      <c r="P270" s="17">
        <v>354910</v>
      </c>
      <c r="Q270" s="17">
        <v>242504</v>
      </c>
      <c r="R270" s="19">
        <v>123008</v>
      </c>
      <c r="S270" s="19"/>
      <c r="T270" s="17">
        <f t="shared" si="19"/>
        <v>1.6832830858527514</v>
      </c>
      <c r="U270" s="17">
        <f t="shared" si="16"/>
        <v>0.5940771391363443</v>
      </c>
      <c r="V270" s="17"/>
      <c r="W270" s="17">
        <f t="shared" si="17"/>
        <v>0.50724111767228586</v>
      </c>
      <c r="X270" s="19">
        <f t="shared" si="18"/>
        <v>0.20590076563321247</v>
      </c>
    </row>
    <row r="271" spans="1:24" x14ac:dyDescent="0.2">
      <c r="A271" s="22">
        <v>755</v>
      </c>
      <c r="B271" s="12" t="s">
        <v>566</v>
      </c>
      <c r="C271" s="12" t="s">
        <v>73</v>
      </c>
      <c r="D271" s="12">
        <v>800038389</v>
      </c>
      <c r="E271" s="12" t="s">
        <v>74</v>
      </c>
      <c r="F271" s="12" t="s">
        <v>608</v>
      </c>
      <c r="G271" s="12" t="s">
        <v>76</v>
      </c>
      <c r="H271" s="12" t="s">
        <v>87</v>
      </c>
      <c r="I271" s="12" t="s">
        <v>609</v>
      </c>
      <c r="J271" s="12" t="s">
        <v>309</v>
      </c>
      <c r="K271" s="12" t="s">
        <v>310</v>
      </c>
      <c r="L271" s="12" t="s">
        <v>81</v>
      </c>
      <c r="M271" s="12">
        <v>25645658</v>
      </c>
      <c r="N271" s="12">
        <v>28446471</v>
      </c>
      <c r="O271" s="17">
        <v>12720778</v>
      </c>
      <c r="P271" s="17">
        <v>15307208</v>
      </c>
      <c r="Q271" s="17">
        <v>13139263</v>
      </c>
      <c r="R271" s="19">
        <v>9665282</v>
      </c>
      <c r="S271" s="19">
        <v>657097</v>
      </c>
      <c r="T271" s="17">
        <f t="shared" si="19"/>
        <v>2.0160447733621325</v>
      </c>
      <c r="U271" s="17">
        <f t="shared" si="16"/>
        <v>0.53810569332132618</v>
      </c>
      <c r="V271" s="17">
        <f t="shared" ref="V271:V331" si="20">R271/S271</f>
        <v>14.709064262962698</v>
      </c>
      <c r="W271" s="17">
        <f t="shared" si="17"/>
        <v>0.73560305475276655</v>
      </c>
      <c r="X271" s="19">
        <f t="shared" si="18"/>
        <v>0.3397708629657436</v>
      </c>
    </row>
    <row r="272" spans="1:24" x14ac:dyDescent="0.2">
      <c r="A272" s="22">
        <v>843</v>
      </c>
      <c r="B272" s="12" t="s">
        <v>566</v>
      </c>
      <c r="C272" s="12" t="s">
        <v>73</v>
      </c>
      <c r="D272" s="12">
        <v>800044335</v>
      </c>
      <c r="E272" s="12" t="s">
        <v>74</v>
      </c>
      <c r="F272" s="12" t="s">
        <v>610</v>
      </c>
      <c r="G272" s="12" t="s">
        <v>76</v>
      </c>
      <c r="H272" s="12" t="s">
        <v>103</v>
      </c>
      <c r="I272" s="12" t="s">
        <v>611</v>
      </c>
      <c r="J272" s="12" t="s">
        <v>97</v>
      </c>
      <c r="K272" s="12" t="s">
        <v>128</v>
      </c>
      <c r="L272" s="12" t="s">
        <v>81</v>
      </c>
      <c r="M272" s="12">
        <v>21784296</v>
      </c>
      <c r="N272" s="12">
        <v>25974465</v>
      </c>
      <c r="O272" s="17">
        <v>7744315</v>
      </c>
      <c r="P272" s="17">
        <v>7744315</v>
      </c>
      <c r="Q272" s="17">
        <v>18230150</v>
      </c>
      <c r="R272" s="19">
        <v>5269858</v>
      </c>
      <c r="S272" s="19"/>
      <c r="T272" s="17">
        <f t="shared" si="19"/>
        <v>2.8129403310686611</v>
      </c>
      <c r="U272" s="17">
        <f t="shared" si="16"/>
        <v>0.29815108800123508</v>
      </c>
      <c r="V272" s="17"/>
      <c r="W272" s="17">
        <f t="shared" si="17"/>
        <v>0.28907375967833504</v>
      </c>
      <c r="X272" s="19">
        <f t="shared" si="18"/>
        <v>0.20288610371763191</v>
      </c>
    </row>
    <row r="273" spans="1:24" x14ac:dyDescent="0.2">
      <c r="A273" s="22">
        <v>903</v>
      </c>
      <c r="B273" s="12" t="s">
        <v>566</v>
      </c>
      <c r="C273" s="12" t="s">
        <v>73</v>
      </c>
      <c r="D273" s="12">
        <v>800047278</v>
      </c>
      <c r="E273" s="12" t="s">
        <v>74</v>
      </c>
      <c r="F273" s="12" t="s">
        <v>612</v>
      </c>
      <c r="G273" s="12" t="s">
        <v>76</v>
      </c>
      <c r="H273" s="12" t="s">
        <v>87</v>
      </c>
      <c r="I273" s="12" t="s">
        <v>613</v>
      </c>
      <c r="J273" s="12" t="s">
        <v>79</v>
      </c>
      <c r="K273" s="12" t="s">
        <v>137</v>
      </c>
      <c r="L273" s="12" t="s">
        <v>81</v>
      </c>
      <c r="M273" s="12">
        <v>924879</v>
      </c>
      <c r="N273" s="12">
        <v>968211</v>
      </c>
      <c r="O273" s="17">
        <v>659338</v>
      </c>
      <c r="P273" s="17">
        <v>659338</v>
      </c>
      <c r="Q273" s="17">
        <v>308873</v>
      </c>
      <c r="R273" s="19">
        <v>11849</v>
      </c>
      <c r="S273" s="19"/>
      <c r="T273" s="17">
        <f t="shared" si="19"/>
        <v>1.402738807713191</v>
      </c>
      <c r="U273" s="17">
        <f t="shared" si="16"/>
        <v>0.68098585948723989</v>
      </c>
      <c r="V273" s="17"/>
      <c r="W273" s="17">
        <f t="shared" si="17"/>
        <v>3.8362045241895536E-2</v>
      </c>
      <c r="X273" s="19">
        <f t="shared" si="18"/>
        <v>1.2238034891154924E-2</v>
      </c>
    </row>
    <row r="274" spans="1:24" x14ac:dyDescent="0.2">
      <c r="A274" s="22">
        <v>923</v>
      </c>
      <c r="B274" s="12" t="s">
        <v>566</v>
      </c>
      <c r="C274" s="12" t="s">
        <v>73</v>
      </c>
      <c r="D274" s="12">
        <v>800048014</v>
      </c>
      <c r="E274" s="12" t="s">
        <v>74</v>
      </c>
      <c r="F274" s="12" t="s">
        <v>614</v>
      </c>
      <c r="G274" s="12" t="s">
        <v>102</v>
      </c>
      <c r="H274" s="12" t="s">
        <v>77</v>
      </c>
      <c r="I274" s="12" t="s">
        <v>615</v>
      </c>
      <c r="J274" s="12" t="s">
        <v>85</v>
      </c>
      <c r="K274" s="12" t="s">
        <v>85</v>
      </c>
      <c r="L274" s="12" t="s">
        <v>81</v>
      </c>
      <c r="M274" s="12">
        <v>6339848</v>
      </c>
      <c r="N274" s="12">
        <v>6416848</v>
      </c>
      <c r="O274" s="17">
        <v>1044678</v>
      </c>
      <c r="P274" s="17">
        <v>1044678</v>
      </c>
      <c r="Q274" s="17">
        <v>5372170</v>
      </c>
      <c r="R274" s="19">
        <v>354083</v>
      </c>
      <c r="S274" s="19"/>
      <c r="T274" s="17">
        <f t="shared" si="19"/>
        <v>6.0687101671519841</v>
      </c>
      <c r="U274" s="17">
        <f t="shared" si="16"/>
        <v>0.16280236028654566</v>
      </c>
      <c r="V274" s="17"/>
      <c r="W274" s="17">
        <f t="shared" si="17"/>
        <v>6.5910609679142695E-2</v>
      </c>
      <c r="X274" s="19">
        <f t="shared" si="18"/>
        <v>5.5180206855453016E-2</v>
      </c>
    </row>
    <row r="275" spans="1:24" x14ac:dyDescent="0.2">
      <c r="A275" s="22">
        <v>969</v>
      </c>
      <c r="B275" s="12" t="s">
        <v>566</v>
      </c>
      <c r="C275" s="12" t="s">
        <v>73</v>
      </c>
      <c r="D275" s="12">
        <v>800050644</v>
      </c>
      <c r="E275" s="12" t="s">
        <v>74</v>
      </c>
      <c r="F275" s="12" t="s">
        <v>616</v>
      </c>
      <c r="G275" s="12" t="s">
        <v>76</v>
      </c>
      <c r="H275" s="12" t="s">
        <v>77</v>
      </c>
      <c r="I275" s="12" t="s">
        <v>617</v>
      </c>
      <c r="J275" s="12" t="s">
        <v>85</v>
      </c>
      <c r="K275" s="12" t="s">
        <v>85</v>
      </c>
      <c r="L275" s="12" t="s">
        <v>81</v>
      </c>
      <c r="M275" s="12">
        <v>2641022</v>
      </c>
      <c r="N275" s="12">
        <v>3051202</v>
      </c>
      <c r="O275" s="17">
        <v>1062433</v>
      </c>
      <c r="P275" s="17">
        <v>1821819</v>
      </c>
      <c r="Q275" s="17">
        <v>1229383</v>
      </c>
      <c r="R275" s="19">
        <v>229351</v>
      </c>
      <c r="S275" s="19"/>
      <c r="T275" s="17">
        <f t="shared" si="19"/>
        <v>2.4858245178754803</v>
      </c>
      <c r="U275" s="17">
        <f t="shared" si="16"/>
        <v>0.59708239572470123</v>
      </c>
      <c r="V275" s="17"/>
      <c r="W275" s="17">
        <f t="shared" si="17"/>
        <v>0.18655780989325541</v>
      </c>
      <c r="X275" s="19">
        <f t="shared" si="18"/>
        <v>7.5167425821037082E-2</v>
      </c>
    </row>
    <row r="276" spans="1:24" x14ac:dyDescent="0.2">
      <c r="A276" s="22">
        <v>1011</v>
      </c>
      <c r="B276" s="12" t="s">
        <v>566</v>
      </c>
      <c r="C276" s="12" t="s">
        <v>73</v>
      </c>
      <c r="D276" s="12">
        <v>800052534</v>
      </c>
      <c r="E276" s="12" t="s">
        <v>74</v>
      </c>
      <c r="F276" s="12" t="s">
        <v>618</v>
      </c>
      <c r="G276" s="12" t="s">
        <v>102</v>
      </c>
      <c r="H276" s="12" t="s">
        <v>87</v>
      </c>
      <c r="I276" s="12" t="s">
        <v>619</v>
      </c>
      <c r="J276" s="12" t="s">
        <v>85</v>
      </c>
      <c r="K276" s="12" t="s">
        <v>85</v>
      </c>
      <c r="L276" s="12" t="s">
        <v>81</v>
      </c>
      <c r="M276" s="12">
        <v>119797063</v>
      </c>
      <c r="N276" s="12">
        <v>122059053</v>
      </c>
      <c r="O276" s="17">
        <v>79769566</v>
      </c>
      <c r="P276" s="17">
        <v>79769566</v>
      </c>
      <c r="Q276" s="17">
        <v>42289487</v>
      </c>
      <c r="R276" s="19">
        <v>15766784</v>
      </c>
      <c r="S276" s="19">
        <v>3298749</v>
      </c>
      <c r="T276" s="17">
        <f t="shared" si="19"/>
        <v>1.5017890783058792</v>
      </c>
      <c r="U276" s="17">
        <f t="shared" si="16"/>
        <v>0.65353256509371738</v>
      </c>
      <c r="V276" s="17">
        <f t="shared" si="20"/>
        <v>4.7796252458128823</v>
      </c>
      <c r="W276" s="17">
        <f t="shared" si="17"/>
        <v>0.37282987140515561</v>
      </c>
      <c r="X276" s="19">
        <f t="shared" si="18"/>
        <v>0.12917340920218348</v>
      </c>
    </row>
    <row r="277" spans="1:24" x14ac:dyDescent="0.2">
      <c r="A277" s="22">
        <v>1021</v>
      </c>
      <c r="B277" s="12" t="s">
        <v>566</v>
      </c>
      <c r="C277" s="12" t="s">
        <v>73</v>
      </c>
      <c r="D277" s="12">
        <v>800053310</v>
      </c>
      <c r="E277" s="12" t="s">
        <v>74</v>
      </c>
      <c r="F277" s="12" t="s">
        <v>620</v>
      </c>
      <c r="G277" s="12" t="s">
        <v>76</v>
      </c>
      <c r="H277" s="12" t="s">
        <v>103</v>
      </c>
      <c r="I277" s="12" t="s">
        <v>621</v>
      </c>
      <c r="J277" s="12" t="s">
        <v>97</v>
      </c>
      <c r="K277" s="12" t="s">
        <v>208</v>
      </c>
      <c r="L277" s="12" t="s">
        <v>81</v>
      </c>
      <c r="M277" s="12">
        <v>9273846</v>
      </c>
      <c r="N277" s="12">
        <v>10452046</v>
      </c>
      <c r="O277" s="17">
        <v>1974114</v>
      </c>
      <c r="P277" s="17">
        <v>1975756</v>
      </c>
      <c r="Q277" s="17">
        <v>8476290</v>
      </c>
      <c r="R277" s="19">
        <v>775951</v>
      </c>
      <c r="S277" s="19"/>
      <c r="T277" s="17">
        <f t="shared" si="19"/>
        <v>4.6977256632595683</v>
      </c>
      <c r="U277" s="17">
        <f t="shared" si="16"/>
        <v>0.18903054961679272</v>
      </c>
      <c r="V277" s="17"/>
      <c r="W277" s="17">
        <f t="shared" si="17"/>
        <v>9.1543706031766259E-2</v>
      </c>
      <c r="X277" s="19">
        <f t="shared" si="18"/>
        <v>7.4239148966623383E-2</v>
      </c>
    </row>
    <row r="278" spans="1:24" x14ac:dyDescent="0.2">
      <c r="A278" s="22">
        <v>1155</v>
      </c>
      <c r="B278" s="12" t="s">
        <v>566</v>
      </c>
      <c r="C278" s="12" t="s">
        <v>73</v>
      </c>
      <c r="D278" s="12">
        <v>800061512</v>
      </c>
      <c r="E278" s="12" t="s">
        <v>74</v>
      </c>
      <c r="F278" s="12" t="s">
        <v>622</v>
      </c>
      <c r="G278" s="12" t="s">
        <v>102</v>
      </c>
      <c r="H278" s="12" t="s">
        <v>87</v>
      </c>
      <c r="I278" s="12" t="s">
        <v>623</v>
      </c>
      <c r="J278" s="12" t="s">
        <v>97</v>
      </c>
      <c r="K278" s="12" t="s">
        <v>233</v>
      </c>
      <c r="L278" s="12" t="s">
        <v>81</v>
      </c>
      <c r="M278" s="12">
        <v>12076381</v>
      </c>
      <c r="N278" s="12">
        <v>22116675</v>
      </c>
      <c r="O278" s="17">
        <v>2950234</v>
      </c>
      <c r="P278" s="17">
        <v>5862084</v>
      </c>
      <c r="Q278" s="17">
        <v>16254591</v>
      </c>
      <c r="R278" s="19">
        <v>4139709</v>
      </c>
      <c r="S278" s="19"/>
      <c r="T278" s="17">
        <f t="shared" si="19"/>
        <v>4.0933637806357055</v>
      </c>
      <c r="U278" s="17">
        <f t="shared" si="16"/>
        <v>0.26505268083923106</v>
      </c>
      <c r="V278" s="17"/>
      <c r="W278" s="17">
        <f t="shared" si="17"/>
        <v>0.2546793702776034</v>
      </c>
      <c r="X278" s="19">
        <f t="shared" si="18"/>
        <v>0.18717592043107745</v>
      </c>
    </row>
    <row r="279" spans="1:24" x14ac:dyDescent="0.2">
      <c r="A279" s="22">
        <v>1195</v>
      </c>
      <c r="B279" s="12" t="s">
        <v>566</v>
      </c>
      <c r="C279" s="12" t="s">
        <v>73</v>
      </c>
      <c r="D279" s="12">
        <v>800064192</v>
      </c>
      <c r="E279" s="12" t="s">
        <v>74</v>
      </c>
      <c r="F279" s="12" t="s">
        <v>624</v>
      </c>
      <c r="G279" s="12" t="s">
        <v>102</v>
      </c>
      <c r="H279" s="12" t="s">
        <v>87</v>
      </c>
      <c r="I279" s="12" t="s">
        <v>625</v>
      </c>
      <c r="J279" s="12" t="s">
        <v>85</v>
      </c>
      <c r="K279" s="12" t="s">
        <v>85</v>
      </c>
      <c r="L279" s="12" t="s">
        <v>81</v>
      </c>
      <c r="M279" s="12">
        <v>3742282</v>
      </c>
      <c r="N279" s="12">
        <v>3839991</v>
      </c>
      <c r="O279" s="17">
        <v>753975</v>
      </c>
      <c r="P279" s="17">
        <v>770155</v>
      </c>
      <c r="Q279" s="17">
        <v>3069836</v>
      </c>
      <c r="R279" s="19">
        <v>1716541</v>
      </c>
      <c r="S279" s="19">
        <v>324946</v>
      </c>
      <c r="T279" s="17">
        <f t="shared" si="19"/>
        <v>4.9634032958652474</v>
      </c>
      <c r="U279" s="17">
        <f t="shared" si="16"/>
        <v>0.20056166798307601</v>
      </c>
      <c r="V279" s="17">
        <f t="shared" si="20"/>
        <v>5.2825423301102337</v>
      </c>
      <c r="W279" s="17">
        <f t="shared" si="17"/>
        <v>0.5591637468581383</v>
      </c>
      <c r="X279" s="19">
        <f t="shared" si="18"/>
        <v>0.44701693311260365</v>
      </c>
    </row>
    <row r="280" spans="1:24" x14ac:dyDescent="0.2">
      <c r="A280" s="22">
        <v>1223</v>
      </c>
      <c r="B280" s="12" t="s">
        <v>566</v>
      </c>
      <c r="C280" s="12" t="s">
        <v>73</v>
      </c>
      <c r="D280" s="12">
        <v>800065887</v>
      </c>
      <c r="E280" s="12" t="s">
        <v>74</v>
      </c>
      <c r="F280" s="12" t="s">
        <v>626</v>
      </c>
      <c r="G280" s="12" t="s">
        <v>76</v>
      </c>
      <c r="H280" s="12" t="s">
        <v>87</v>
      </c>
      <c r="I280" s="12" t="s">
        <v>627</v>
      </c>
      <c r="J280" s="12" t="s">
        <v>85</v>
      </c>
      <c r="K280" s="12" t="s">
        <v>85</v>
      </c>
      <c r="L280" s="12" t="s">
        <v>81</v>
      </c>
      <c r="M280" s="12">
        <v>33456121</v>
      </c>
      <c r="N280" s="12">
        <v>46033641</v>
      </c>
      <c r="O280" s="17">
        <v>33980172</v>
      </c>
      <c r="P280" s="17">
        <v>39699056</v>
      </c>
      <c r="Q280" s="17">
        <v>6334585</v>
      </c>
      <c r="R280" s="19">
        <v>991415</v>
      </c>
      <c r="S280" s="19">
        <v>4565568</v>
      </c>
      <c r="T280" s="17">
        <f t="shared" si="19"/>
        <v>0.98457774139577636</v>
      </c>
      <c r="U280" s="17">
        <f t="shared" si="16"/>
        <v>0.86239226656001422</v>
      </c>
      <c r="V280" s="17">
        <f t="shared" si="20"/>
        <v>0.21715041808598623</v>
      </c>
      <c r="W280" s="17">
        <f t="shared" si="17"/>
        <v>0.15650827954791041</v>
      </c>
      <c r="X280" s="19">
        <f t="shared" si="18"/>
        <v>2.1536749613179629E-2</v>
      </c>
    </row>
    <row r="281" spans="1:24" x14ac:dyDescent="0.2">
      <c r="A281" s="22">
        <v>1309</v>
      </c>
      <c r="B281" s="12" t="s">
        <v>566</v>
      </c>
      <c r="C281" s="12" t="s">
        <v>73</v>
      </c>
      <c r="D281" s="12">
        <v>800070074</v>
      </c>
      <c r="E281" s="12" t="s">
        <v>74</v>
      </c>
      <c r="F281" s="12" t="s">
        <v>628</v>
      </c>
      <c r="G281" s="12" t="s">
        <v>92</v>
      </c>
      <c r="H281" s="12" t="s">
        <v>77</v>
      </c>
      <c r="I281" s="12" t="s">
        <v>629</v>
      </c>
      <c r="J281" s="12" t="s">
        <v>85</v>
      </c>
      <c r="K281" s="12" t="s">
        <v>85</v>
      </c>
      <c r="L281" s="12" t="s">
        <v>81</v>
      </c>
      <c r="M281" s="12">
        <v>2052888</v>
      </c>
      <c r="N281" s="12">
        <v>3200496</v>
      </c>
      <c r="O281" s="17">
        <v>815647</v>
      </c>
      <c r="P281" s="17">
        <v>1140811</v>
      </c>
      <c r="Q281" s="17">
        <v>2059685</v>
      </c>
      <c r="R281" s="19">
        <v>76155</v>
      </c>
      <c r="S281" s="19">
        <v>73124</v>
      </c>
      <c r="T281" s="17">
        <f t="shared" si="19"/>
        <v>2.5168829162615691</v>
      </c>
      <c r="U281" s="17">
        <f t="shared" si="16"/>
        <v>0.35644818803085521</v>
      </c>
      <c r="V281" s="17">
        <f t="shared" si="20"/>
        <v>1.0414501394890869</v>
      </c>
      <c r="W281" s="17">
        <f t="shared" si="17"/>
        <v>3.6974100408557621E-2</v>
      </c>
      <c r="X281" s="19">
        <f t="shared" si="18"/>
        <v>2.3794749313856351E-2</v>
      </c>
    </row>
    <row r="282" spans="1:24" x14ac:dyDescent="0.2">
      <c r="A282" s="22">
        <v>1439</v>
      </c>
      <c r="B282" s="12" t="s">
        <v>566</v>
      </c>
      <c r="C282" s="12" t="s">
        <v>73</v>
      </c>
      <c r="D282" s="12">
        <v>800078640</v>
      </c>
      <c r="E282" s="12" t="s">
        <v>74</v>
      </c>
      <c r="F282" s="12" t="s">
        <v>630</v>
      </c>
      <c r="G282" s="12" t="s">
        <v>92</v>
      </c>
      <c r="H282" s="12" t="s">
        <v>103</v>
      </c>
      <c r="I282" s="12" t="s">
        <v>631</v>
      </c>
      <c r="J282" s="12" t="s">
        <v>632</v>
      </c>
      <c r="K282" s="12" t="s">
        <v>633</v>
      </c>
      <c r="L282" s="12" t="s">
        <v>81</v>
      </c>
      <c r="M282" s="12">
        <v>16402266</v>
      </c>
      <c r="N282" s="12">
        <v>22964436</v>
      </c>
      <c r="O282" s="17">
        <v>3208994</v>
      </c>
      <c r="P282" s="17">
        <v>3579526</v>
      </c>
      <c r="Q282" s="17">
        <v>19384910</v>
      </c>
      <c r="R282" s="19">
        <v>6637162</v>
      </c>
      <c r="S282" s="19">
        <v>0</v>
      </c>
      <c r="T282" s="17">
        <f t="shared" si="19"/>
        <v>5.1113420592247909</v>
      </c>
      <c r="U282" s="17">
        <f t="shared" si="16"/>
        <v>0.15587258489605404</v>
      </c>
      <c r="V282" s="17"/>
      <c r="W282" s="17">
        <f t="shared" si="17"/>
        <v>0.34238807402252575</v>
      </c>
      <c r="X282" s="19">
        <f t="shared" si="18"/>
        <v>0.28901915988705318</v>
      </c>
    </row>
    <row r="283" spans="1:24" x14ac:dyDescent="0.2">
      <c r="A283" s="22">
        <v>1707</v>
      </c>
      <c r="B283" s="12" t="s">
        <v>566</v>
      </c>
      <c r="C283" s="12" t="s">
        <v>73</v>
      </c>
      <c r="D283" s="12">
        <v>800094742</v>
      </c>
      <c r="E283" s="12" t="s">
        <v>74</v>
      </c>
      <c r="F283" s="12" t="s">
        <v>634</v>
      </c>
      <c r="G283" s="12" t="s">
        <v>102</v>
      </c>
      <c r="H283" s="12" t="s">
        <v>103</v>
      </c>
      <c r="I283" s="12" t="s">
        <v>635</v>
      </c>
      <c r="J283" s="12" t="s">
        <v>636</v>
      </c>
      <c r="K283" s="12" t="s">
        <v>637</v>
      </c>
      <c r="L283" s="12" t="s">
        <v>81</v>
      </c>
      <c r="M283" s="12">
        <v>2736237</v>
      </c>
      <c r="N283" s="12">
        <v>3562782</v>
      </c>
      <c r="O283" s="17">
        <v>1223380</v>
      </c>
      <c r="P283" s="17">
        <v>1322572</v>
      </c>
      <c r="Q283" s="17">
        <v>2240210</v>
      </c>
      <c r="R283" s="19">
        <v>4604</v>
      </c>
      <c r="S283" s="19"/>
      <c r="T283" s="17">
        <f t="shared" si="19"/>
        <v>2.2366206738707515</v>
      </c>
      <c r="U283" s="17">
        <f t="shared" si="16"/>
        <v>0.37121889579547668</v>
      </c>
      <c r="V283" s="17"/>
      <c r="W283" s="17">
        <f t="shared" si="17"/>
        <v>2.0551644711879688E-3</v>
      </c>
      <c r="X283" s="19">
        <f t="shared" si="18"/>
        <v>1.2922485855154763E-3</v>
      </c>
    </row>
    <row r="284" spans="1:24" x14ac:dyDescent="0.2">
      <c r="A284" s="22">
        <v>1739</v>
      </c>
      <c r="B284" s="12" t="s">
        <v>566</v>
      </c>
      <c r="C284" s="12" t="s">
        <v>73</v>
      </c>
      <c r="D284" s="12">
        <v>800095628</v>
      </c>
      <c r="E284" s="12" t="s">
        <v>74</v>
      </c>
      <c r="F284" s="12" t="s">
        <v>638</v>
      </c>
      <c r="G284" s="12" t="s">
        <v>102</v>
      </c>
      <c r="H284" s="12" t="s">
        <v>87</v>
      </c>
      <c r="I284" s="12" t="s">
        <v>639</v>
      </c>
      <c r="J284" s="12" t="s">
        <v>89</v>
      </c>
      <c r="K284" s="12" t="s">
        <v>116</v>
      </c>
      <c r="L284" s="12" t="s">
        <v>81</v>
      </c>
      <c r="M284" s="12">
        <v>16017790</v>
      </c>
      <c r="N284" s="12">
        <v>18134784</v>
      </c>
      <c r="O284" s="17">
        <v>8790665</v>
      </c>
      <c r="P284" s="17">
        <v>11373179</v>
      </c>
      <c r="Q284" s="17">
        <v>6761605</v>
      </c>
      <c r="R284" s="19">
        <v>1097764</v>
      </c>
      <c r="S284" s="19">
        <v>953932</v>
      </c>
      <c r="T284" s="17">
        <f t="shared" si="19"/>
        <v>1.8221363230199308</v>
      </c>
      <c r="U284" s="17">
        <f t="shared" si="16"/>
        <v>0.62714719954756559</v>
      </c>
      <c r="V284" s="17">
        <f t="shared" si="20"/>
        <v>1.1507780428793666</v>
      </c>
      <c r="W284" s="17">
        <f t="shared" si="17"/>
        <v>0.16235257753151802</v>
      </c>
      <c r="X284" s="19">
        <f t="shared" si="18"/>
        <v>6.0533613193297475E-2</v>
      </c>
    </row>
    <row r="285" spans="1:24" x14ac:dyDescent="0.2">
      <c r="A285" s="22">
        <v>1799</v>
      </c>
      <c r="B285" s="12" t="s">
        <v>566</v>
      </c>
      <c r="C285" s="12" t="s">
        <v>73</v>
      </c>
      <c r="D285" s="12">
        <v>800099283</v>
      </c>
      <c r="E285" s="12" t="s">
        <v>74</v>
      </c>
      <c r="F285" s="12" t="s">
        <v>640</v>
      </c>
      <c r="G285" s="12" t="s">
        <v>102</v>
      </c>
      <c r="H285" s="12" t="s">
        <v>77</v>
      </c>
      <c r="I285" s="12" t="s">
        <v>641</v>
      </c>
      <c r="J285" s="12" t="s">
        <v>79</v>
      </c>
      <c r="K285" s="12" t="s">
        <v>137</v>
      </c>
      <c r="L285" s="12" t="s">
        <v>81</v>
      </c>
      <c r="M285" s="12">
        <v>11741649</v>
      </c>
      <c r="N285" s="12">
        <v>74707734</v>
      </c>
      <c r="O285" s="17">
        <v>349677</v>
      </c>
      <c r="P285" s="17">
        <v>53824494</v>
      </c>
      <c r="Q285" s="17">
        <v>20883240</v>
      </c>
      <c r="R285" s="19">
        <v>-47430</v>
      </c>
      <c r="S285" s="19">
        <v>1651</v>
      </c>
      <c r="T285" s="17">
        <f t="shared" si="19"/>
        <v>33.578556782402046</v>
      </c>
      <c r="U285" s="17">
        <f t="shared" si="16"/>
        <v>0.72046749537337063</v>
      </c>
      <c r="V285" s="17">
        <f t="shared" si="20"/>
        <v>-28.728043609933373</v>
      </c>
      <c r="W285" s="17">
        <f t="shared" si="17"/>
        <v>-2.2711992966608628E-3</v>
      </c>
      <c r="X285" s="19">
        <f t="shared" si="18"/>
        <v>-6.3487402790185011E-4</v>
      </c>
    </row>
    <row r="286" spans="1:24" x14ac:dyDescent="0.2">
      <c r="A286" s="22">
        <v>1803</v>
      </c>
      <c r="B286" s="12" t="s">
        <v>566</v>
      </c>
      <c r="C286" s="12" t="s">
        <v>73</v>
      </c>
      <c r="D286" s="12">
        <v>800099568</v>
      </c>
      <c r="E286" s="12" t="s">
        <v>74</v>
      </c>
      <c r="F286" s="12" t="s">
        <v>642</v>
      </c>
      <c r="G286" s="12" t="s">
        <v>102</v>
      </c>
      <c r="H286" s="12" t="s">
        <v>87</v>
      </c>
      <c r="I286" s="12" t="s">
        <v>643</v>
      </c>
      <c r="J286" s="12" t="s">
        <v>89</v>
      </c>
      <c r="K286" s="12" t="s">
        <v>116</v>
      </c>
      <c r="L286" s="12" t="s">
        <v>81</v>
      </c>
      <c r="M286" s="12">
        <v>24741909</v>
      </c>
      <c r="N286" s="12">
        <v>28507409</v>
      </c>
      <c r="O286" s="17">
        <v>14261732</v>
      </c>
      <c r="P286" s="17">
        <v>21729006</v>
      </c>
      <c r="Q286" s="17">
        <v>6778403</v>
      </c>
      <c r="R286" s="19">
        <v>1401096</v>
      </c>
      <c r="S286" s="19"/>
      <c r="T286" s="17">
        <f t="shared" si="19"/>
        <v>1.7348460201047109</v>
      </c>
      <c r="U286" s="17">
        <f t="shared" si="16"/>
        <v>0.76222311189347303</v>
      </c>
      <c r="V286" s="17"/>
      <c r="W286" s="17">
        <f t="shared" si="17"/>
        <v>0.20670001473798474</v>
      </c>
      <c r="X286" s="19">
        <f t="shared" si="18"/>
        <v>4.9148486275971272E-2</v>
      </c>
    </row>
    <row r="287" spans="1:24" x14ac:dyDescent="0.2">
      <c r="A287" s="22">
        <v>1941</v>
      </c>
      <c r="B287" s="12" t="s">
        <v>566</v>
      </c>
      <c r="C287" s="12" t="s">
        <v>73</v>
      </c>
      <c r="D287" s="12">
        <v>800108708</v>
      </c>
      <c r="E287" s="12" t="s">
        <v>74</v>
      </c>
      <c r="F287" s="12" t="s">
        <v>644</v>
      </c>
      <c r="G287" s="12" t="s">
        <v>102</v>
      </c>
      <c r="H287" s="12" t="s">
        <v>87</v>
      </c>
      <c r="I287" s="12" t="s">
        <v>645</v>
      </c>
      <c r="J287" s="12" t="s">
        <v>79</v>
      </c>
      <c r="K287" s="12" t="s">
        <v>137</v>
      </c>
      <c r="L287" s="12" t="s">
        <v>81</v>
      </c>
      <c r="M287" s="12">
        <v>18857993</v>
      </c>
      <c r="N287" s="12">
        <v>19426441</v>
      </c>
      <c r="O287" s="17">
        <v>6941685</v>
      </c>
      <c r="P287" s="17">
        <v>6941685</v>
      </c>
      <c r="Q287" s="17">
        <v>12484756</v>
      </c>
      <c r="R287" s="19">
        <v>6708855</v>
      </c>
      <c r="S287" s="19">
        <v>2141647</v>
      </c>
      <c r="T287" s="17">
        <f t="shared" si="19"/>
        <v>2.716630472284467</v>
      </c>
      <c r="U287" s="17">
        <f t="shared" si="16"/>
        <v>0.35733179330171699</v>
      </c>
      <c r="V287" s="17">
        <f t="shared" si="20"/>
        <v>3.1325680656055832</v>
      </c>
      <c r="W287" s="17">
        <f t="shared" si="17"/>
        <v>0.53736372581090086</v>
      </c>
      <c r="X287" s="19">
        <f t="shared" si="18"/>
        <v>0.34534658201159957</v>
      </c>
    </row>
    <row r="288" spans="1:24" x14ac:dyDescent="0.2">
      <c r="A288" s="22">
        <v>1979</v>
      </c>
      <c r="B288" s="12" t="s">
        <v>566</v>
      </c>
      <c r="C288" s="12" t="s">
        <v>73</v>
      </c>
      <c r="D288" s="12">
        <v>800111730</v>
      </c>
      <c r="E288" s="12" t="s">
        <v>74</v>
      </c>
      <c r="F288" s="12" t="s">
        <v>646</v>
      </c>
      <c r="G288" s="12" t="s">
        <v>76</v>
      </c>
      <c r="H288" s="12" t="s">
        <v>87</v>
      </c>
      <c r="I288" s="12" t="s">
        <v>647</v>
      </c>
      <c r="J288" s="12" t="s">
        <v>85</v>
      </c>
      <c r="K288" s="12" t="s">
        <v>85</v>
      </c>
      <c r="L288" s="12" t="s">
        <v>81</v>
      </c>
      <c r="M288" s="12">
        <v>15473525</v>
      </c>
      <c r="N288" s="12">
        <v>20660875</v>
      </c>
      <c r="O288" s="17">
        <v>8672930</v>
      </c>
      <c r="P288" s="17">
        <v>8804621</v>
      </c>
      <c r="Q288" s="17">
        <v>11856254</v>
      </c>
      <c r="R288" s="19">
        <v>538758</v>
      </c>
      <c r="S288" s="19">
        <v>783258</v>
      </c>
      <c r="T288" s="17">
        <f t="shared" si="19"/>
        <v>1.7841173628750606</v>
      </c>
      <c r="U288" s="17">
        <f t="shared" ref="U288:U351" si="21">P288/N288</f>
        <v>0.42614947334031111</v>
      </c>
      <c r="V288" s="17">
        <f t="shared" si="20"/>
        <v>0.68784232015504465</v>
      </c>
      <c r="W288" s="17">
        <f t="shared" ref="W288:W351" si="22">R288/Q288</f>
        <v>4.54408281064154E-2</v>
      </c>
      <c r="X288" s="19">
        <f t="shared" ref="X288:X351" si="23">R288/N288</f>
        <v>2.607624314071887E-2</v>
      </c>
    </row>
    <row r="289" spans="1:24" x14ac:dyDescent="0.2">
      <c r="A289" s="22">
        <v>2021</v>
      </c>
      <c r="B289" s="12" t="s">
        <v>566</v>
      </c>
      <c r="C289" s="12" t="s">
        <v>73</v>
      </c>
      <c r="D289" s="12">
        <v>800113480</v>
      </c>
      <c r="E289" s="12" t="s">
        <v>74</v>
      </c>
      <c r="F289" s="12" t="s">
        <v>648</v>
      </c>
      <c r="G289" s="12" t="s">
        <v>102</v>
      </c>
      <c r="H289" s="12" t="s">
        <v>87</v>
      </c>
      <c r="I289" s="12" t="s">
        <v>649</v>
      </c>
      <c r="J289" s="12" t="s">
        <v>97</v>
      </c>
      <c r="K289" s="12" t="s">
        <v>359</v>
      </c>
      <c r="L289" s="12" t="s">
        <v>81</v>
      </c>
      <c r="M289" s="12">
        <v>8461772</v>
      </c>
      <c r="N289" s="12">
        <v>8643082</v>
      </c>
      <c r="O289" s="17">
        <v>4668930</v>
      </c>
      <c r="P289" s="17">
        <v>5310277</v>
      </c>
      <c r="Q289" s="17">
        <v>3332805</v>
      </c>
      <c r="R289" s="19">
        <v>-69905</v>
      </c>
      <c r="S289" s="19">
        <v>858210</v>
      </c>
      <c r="T289" s="17">
        <f t="shared" ref="T289:T352" si="24">M289/O289</f>
        <v>1.8123578635790214</v>
      </c>
      <c r="U289" s="17">
        <f t="shared" si="21"/>
        <v>0.61439623041873259</v>
      </c>
      <c r="V289" s="17">
        <f t="shared" si="20"/>
        <v>-8.1454422577224683E-2</v>
      </c>
      <c r="W289" s="17">
        <f t="shared" si="22"/>
        <v>-2.0974824509684784E-2</v>
      </c>
      <c r="X289" s="19">
        <f t="shared" si="23"/>
        <v>-8.0879713972400128E-3</v>
      </c>
    </row>
    <row r="290" spans="1:24" x14ac:dyDescent="0.2">
      <c r="A290" s="22">
        <v>2099</v>
      </c>
      <c r="B290" s="12" t="s">
        <v>566</v>
      </c>
      <c r="C290" s="12" t="s">
        <v>73</v>
      </c>
      <c r="D290" s="12">
        <v>800118635</v>
      </c>
      <c r="E290" s="12" t="s">
        <v>74</v>
      </c>
      <c r="F290" s="12" t="s">
        <v>650</v>
      </c>
      <c r="G290" s="12" t="s">
        <v>76</v>
      </c>
      <c r="H290" s="12" t="s">
        <v>87</v>
      </c>
      <c r="I290" s="12" t="s">
        <v>651</v>
      </c>
      <c r="J290" s="12" t="s">
        <v>97</v>
      </c>
      <c r="K290" s="12" t="s">
        <v>208</v>
      </c>
      <c r="L290" s="12" t="s">
        <v>81</v>
      </c>
      <c r="M290" s="12">
        <v>9121241</v>
      </c>
      <c r="N290" s="12">
        <v>9368640</v>
      </c>
      <c r="O290" s="17">
        <v>6058089</v>
      </c>
      <c r="P290" s="17">
        <v>6058089</v>
      </c>
      <c r="Q290" s="17">
        <v>3310551</v>
      </c>
      <c r="R290" s="19">
        <v>-99003</v>
      </c>
      <c r="S290" s="19"/>
      <c r="T290" s="17">
        <f t="shared" si="24"/>
        <v>1.5056300757549121</v>
      </c>
      <c r="U290" s="17">
        <f t="shared" si="21"/>
        <v>0.64663483707347069</v>
      </c>
      <c r="V290" s="17"/>
      <c r="W290" s="17">
        <f t="shared" si="22"/>
        <v>-2.9905293710926067E-2</v>
      </c>
      <c r="X290" s="19">
        <f t="shared" si="23"/>
        <v>-1.0567488984527104E-2</v>
      </c>
    </row>
    <row r="291" spans="1:24" x14ac:dyDescent="0.2">
      <c r="A291" s="22">
        <v>2105</v>
      </c>
      <c r="B291" s="12" t="s">
        <v>566</v>
      </c>
      <c r="C291" s="12" t="s">
        <v>73</v>
      </c>
      <c r="D291" s="12">
        <v>800118756</v>
      </c>
      <c r="E291" s="12" t="s">
        <v>74</v>
      </c>
      <c r="F291" s="12" t="s">
        <v>652</v>
      </c>
      <c r="G291" s="12" t="s">
        <v>102</v>
      </c>
      <c r="H291" s="12" t="s">
        <v>87</v>
      </c>
      <c r="I291" s="12" t="s">
        <v>653</v>
      </c>
      <c r="J291" s="12" t="s">
        <v>79</v>
      </c>
      <c r="K291" s="12" t="s">
        <v>137</v>
      </c>
      <c r="L291" s="12" t="s">
        <v>81</v>
      </c>
      <c r="M291" s="12">
        <v>6591460</v>
      </c>
      <c r="N291" s="12">
        <v>6986053</v>
      </c>
      <c r="O291" s="17">
        <v>1744871</v>
      </c>
      <c r="P291" s="17">
        <v>2136178</v>
      </c>
      <c r="Q291" s="17">
        <v>4849875</v>
      </c>
      <c r="R291" s="19">
        <v>1220495</v>
      </c>
      <c r="S291" s="19">
        <v>292629</v>
      </c>
      <c r="T291" s="17">
        <f t="shared" si="24"/>
        <v>3.7776202366822531</v>
      </c>
      <c r="U291" s="17">
        <f t="shared" si="21"/>
        <v>0.30577752559277749</v>
      </c>
      <c r="V291" s="17">
        <f t="shared" si="20"/>
        <v>4.1707930519531553</v>
      </c>
      <c r="W291" s="17">
        <f t="shared" si="22"/>
        <v>0.25165493956029794</v>
      </c>
      <c r="X291" s="19">
        <f t="shared" si="23"/>
        <v>0.17470451483835006</v>
      </c>
    </row>
    <row r="292" spans="1:24" x14ac:dyDescent="0.2">
      <c r="A292" s="22">
        <v>2117</v>
      </c>
      <c r="B292" s="12" t="s">
        <v>566</v>
      </c>
      <c r="C292" s="12" t="s">
        <v>73</v>
      </c>
      <c r="D292" s="12">
        <v>800119210</v>
      </c>
      <c r="E292" s="12" t="s">
        <v>74</v>
      </c>
      <c r="F292" s="12" t="s">
        <v>654</v>
      </c>
      <c r="G292" s="12" t="s">
        <v>102</v>
      </c>
      <c r="H292" s="12" t="s">
        <v>87</v>
      </c>
      <c r="I292" s="12" t="s">
        <v>655</v>
      </c>
      <c r="J292" s="12" t="s">
        <v>133</v>
      </c>
      <c r="K292" s="12" t="s">
        <v>134</v>
      </c>
      <c r="L292" s="12" t="s">
        <v>81</v>
      </c>
      <c r="M292" s="12">
        <v>6455860</v>
      </c>
      <c r="N292" s="12">
        <v>7646168</v>
      </c>
      <c r="O292" s="17">
        <v>1691904</v>
      </c>
      <c r="P292" s="17">
        <v>2863053</v>
      </c>
      <c r="Q292" s="17">
        <v>4783115</v>
      </c>
      <c r="R292" s="19">
        <v>1250786</v>
      </c>
      <c r="S292" s="19"/>
      <c r="T292" s="17">
        <f t="shared" si="24"/>
        <v>3.8157365902557121</v>
      </c>
      <c r="U292" s="17">
        <f t="shared" si="21"/>
        <v>0.3744428581741861</v>
      </c>
      <c r="V292" s="17"/>
      <c r="W292" s="17">
        <f t="shared" si="22"/>
        <v>0.26150029844567818</v>
      </c>
      <c r="X292" s="19">
        <f t="shared" si="23"/>
        <v>0.16358337928227579</v>
      </c>
    </row>
    <row r="293" spans="1:24" x14ac:dyDescent="0.2">
      <c r="A293" s="22">
        <v>2127</v>
      </c>
      <c r="B293" s="12" t="s">
        <v>566</v>
      </c>
      <c r="C293" s="12" t="s">
        <v>73</v>
      </c>
      <c r="D293" s="12">
        <v>800119669</v>
      </c>
      <c r="E293" s="12" t="s">
        <v>74</v>
      </c>
      <c r="F293" s="12" t="s">
        <v>656</v>
      </c>
      <c r="G293" s="12" t="s">
        <v>76</v>
      </c>
      <c r="H293" s="12" t="s">
        <v>87</v>
      </c>
      <c r="I293" s="12" t="s">
        <v>657</v>
      </c>
      <c r="J293" s="12" t="s">
        <v>89</v>
      </c>
      <c r="K293" s="12" t="s">
        <v>327</v>
      </c>
      <c r="L293" s="12" t="s">
        <v>81</v>
      </c>
      <c r="M293" s="12">
        <v>26601088</v>
      </c>
      <c r="N293" s="12">
        <v>33599756</v>
      </c>
      <c r="O293" s="17">
        <v>8999810</v>
      </c>
      <c r="P293" s="17">
        <v>15348806</v>
      </c>
      <c r="Q293" s="17">
        <v>18250950</v>
      </c>
      <c r="R293" s="19">
        <v>9827447</v>
      </c>
      <c r="S293" s="19">
        <v>2673668</v>
      </c>
      <c r="T293" s="17">
        <f t="shared" si="24"/>
        <v>2.9557388433755825</v>
      </c>
      <c r="U293" s="17">
        <f t="shared" si="21"/>
        <v>0.45681301971359556</v>
      </c>
      <c r="V293" s="17">
        <f t="shared" si="20"/>
        <v>3.6756422263347579</v>
      </c>
      <c r="W293" s="17">
        <f t="shared" si="22"/>
        <v>0.53846221703527763</v>
      </c>
      <c r="X293" s="19">
        <f t="shared" si="23"/>
        <v>0.29248566566971496</v>
      </c>
    </row>
    <row r="294" spans="1:24" x14ac:dyDescent="0.2">
      <c r="A294" s="22">
        <v>2215</v>
      </c>
      <c r="B294" s="12" t="s">
        <v>566</v>
      </c>
      <c r="C294" s="12" t="s">
        <v>73</v>
      </c>
      <c r="D294" s="12">
        <v>800125441</v>
      </c>
      <c r="E294" s="12" t="s">
        <v>74</v>
      </c>
      <c r="F294" s="12" t="s">
        <v>658</v>
      </c>
      <c r="G294" s="12" t="s">
        <v>102</v>
      </c>
      <c r="H294" s="12" t="s">
        <v>87</v>
      </c>
      <c r="I294" s="12" t="s">
        <v>659</v>
      </c>
      <c r="J294" s="12" t="s">
        <v>89</v>
      </c>
      <c r="K294" s="12" t="s">
        <v>116</v>
      </c>
      <c r="L294" s="12" t="s">
        <v>81</v>
      </c>
      <c r="M294" s="12">
        <v>5059470</v>
      </c>
      <c r="N294" s="12">
        <v>5101476</v>
      </c>
      <c r="O294" s="17">
        <v>183227</v>
      </c>
      <c r="P294" s="17">
        <v>858021</v>
      </c>
      <c r="Q294" s="17">
        <v>4243455</v>
      </c>
      <c r="R294" s="19">
        <v>490854</v>
      </c>
      <c r="S294" s="19">
        <v>0</v>
      </c>
      <c r="T294" s="17">
        <f t="shared" si="24"/>
        <v>27.61312470323697</v>
      </c>
      <c r="U294" s="17">
        <f t="shared" si="21"/>
        <v>0.1681907353871703</v>
      </c>
      <c r="V294" s="17"/>
      <c r="W294" s="17">
        <f t="shared" si="22"/>
        <v>0.11567319554466821</v>
      </c>
      <c r="X294" s="19">
        <f t="shared" si="23"/>
        <v>9.6218035721426509E-2</v>
      </c>
    </row>
    <row r="295" spans="1:24" x14ac:dyDescent="0.2">
      <c r="A295" s="22">
        <v>2261</v>
      </c>
      <c r="B295" s="12" t="s">
        <v>566</v>
      </c>
      <c r="C295" s="12" t="s">
        <v>73</v>
      </c>
      <c r="D295" s="12">
        <v>800128989</v>
      </c>
      <c r="E295" s="12" t="s">
        <v>74</v>
      </c>
      <c r="F295" s="12" t="s">
        <v>660</v>
      </c>
      <c r="G295" s="12" t="s">
        <v>76</v>
      </c>
      <c r="H295" s="12" t="s">
        <v>87</v>
      </c>
      <c r="I295" s="12" t="s">
        <v>661</v>
      </c>
      <c r="J295" s="12" t="s">
        <v>89</v>
      </c>
      <c r="K295" s="12" t="s">
        <v>542</v>
      </c>
      <c r="L295" s="12" t="s">
        <v>81</v>
      </c>
      <c r="M295" s="12">
        <v>9539473</v>
      </c>
      <c r="N295" s="12">
        <v>12184845</v>
      </c>
      <c r="O295" s="17">
        <v>2058919</v>
      </c>
      <c r="P295" s="17">
        <v>2183260</v>
      </c>
      <c r="Q295" s="17">
        <v>10001585</v>
      </c>
      <c r="R295" s="19">
        <v>811370</v>
      </c>
      <c r="S295" s="19">
        <v>48492</v>
      </c>
      <c r="T295" s="17">
        <f t="shared" si="24"/>
        <v>4.6332434641673617</v>
      </c>
      <c r="U295" s="17">
        <f t="shared" si="21"/>
        <v>0.17917831535813544</v>
      </c>
      <c r="V295" s="17">
        <f t="shared" si="20"/>
        <v>16.732038274354533</v>
      </c>
      <c r="W295" s="17">
        <f t="shared" si="22"/>
        <v>8.112414182352097E-2</v>
      </c>
      <c r="X295" s="19">
        <f t="shared" si="23"/>
        <v>6.6588454756708021E-2</v>
      </c>
    </row>
    <row r="296" spans="1:24" x14ac:dyDescent="0.2">
      <c r="A296" s="22">
        <v>2375</v>
      </c>
      <c r="B296" s="12" t="s">
        <v>566</v>
      </c>
      <c r="C296" s="12" t="s">
        <v>73</v>
      </c>
      <c r="D296" s="12">
        <v>800135923</v>
      </c>
      <c r="E296" s="12" t="s">
        <v>74</v>
      </c>
      <c r="F296" s="12" t="s">
        <v>662</v>
      </c>
      <c r="G296" s="12" t="s">
        <v>76</v>
      </c>
      <c r="H296" s="12" t="s">
        <v>77</v>
      </c>
      <c r="I296" s="12" t="s">
        <v>663</v>
      </c>
      <c r="J296" s="12" t="s">
        <v>85</v>
      </c>
      <c r="K296" s="12" t="s">
        <v>85</v>
      </c>
      <c r="L296" s="12" t="s">
        <v>81</v>
      </c>
      <c r="M296" s="12">
        <v>2320559</v>
      </c>
      <c r="N296" s="12">
        <v>2457683</v>
      </c>
      <c r="O296" s="17">
        <v>286727</v>
      </c>
      <c r="P296" s="17">
        <v>626812</v>
      </c>
      <c r="Q296" s="17">
        <v>1830871</v>
      </c>
      <c r="R296" s="19">
        <v>203496</v>
      </c>
      <c r="S296" s="19"/>
      <c r="T296" s="17">
        <f t="shared" si="24"/>
        <v>8.0932699048223569</v>
      </c>
      <c r="U296" s="17">
        <f t="shared" si="21"/>
        <v>0.25504184225549026</v>
      </c>
      <c r="V296" s="17"/>
      <c r="W296" s="17">
        <f t="shared" si="22"/>
        <v>0.11114709883984181</v>
      </c>
      <c r="X296" s="19">
        <f t="shared" si="23"/>
        <v>8.2799937990375494E-2</v>
      </c>
    </row>
    <row r="297" spans="1:24" x14ac:dyDescent="0.2">
      <c r="A297" s="22">
        <v>2473</v>
      </c>
      <c r="B297" s="12" t="s">
        <v>566</v>
      </c>
      <c r="C297" s="12" t="s">
        <v>73</v>
      </c>
      <c r="D297" s="12">
        <v>800141903</v>
      </c>
      <c r="E297" s="12" t="s">
        <v>74</v>
      </c>
      <c r="F297" s="12" t="s">
        <v>664</v>
      </c>
      <c r="G297" s="12" t="s">
        <v>76</v>
      </c>
      <c r="H297" s="12" t="s">
        <v>87</v>
      </c>
      <c r="I297" s="12" t="s">
        <v>665</v>
      </c>
      <c r="J297" s="12" t="s">
        <v>666</v>
      </c>
      <c r="K297" s="12" t="s">
        <v>667</v>
      </c>
      <c r="L297" s="12" t="s">
        <v>81</v>
      </c>
      <c r="M297" s="12">
        <v>23404666</v>
      </c>
      <c r="N297" s="12">
        <v>41125015</v>
      </c>
      <c r="O297" s="17">
        <v>10560622</v>
      </c>
      <c r="P297" s="17">
        <v>28574452</v>
      </c>
      <c r="Q297" s="17">
        <v>12550563</v>
      </c>
      <c r="R297" s="19">
        <v>2111946</v>
      </c>
      <c r="S297" s="19"/>
      <c r="T297" s="17">
        <f t="shared" si="24"/>
        <v>2.2162204082297423</v>
      </c>
      <c r="U297" s="17">
        <f t="shared" si="21"/>
        <v>0.69481924809024387</v>
      </c>
      <c r="V297" s="17"/>
      <c r="W297" s="17">
        <f t="shared" si="22"/>
        <v>0.16827500089039829</v>
      </c>
      <c r="X297" s="19">
        <f t="shared" si="23"/>
        <v>5.1354291299346641E-2</v>
      </c>
    </row>
    <row r="298" spans="1:24" x14ac:dyDescent="0.2">
      <c r="A298" s="22">
        <v>2657</v>
      </c>
      <c r="B298" s="12" t="s">
        <v>566</v>
      </c>
      <c r="C298" s="12" t="s">
        <v>73</v>
      </c>
      <c r="D298" s="12">
        <v>800150754</v>
      </c>
      <c r="E298" s="12" t="s">
        <v>74</v>
      </c>
      <c r="F298" s="12" t="s">
        <v>668</v>
      </c>
      <c r="G298" s="12" t="s">
        <v>76</v>
      </c>
      <c r="H298" s="12" t="s">
        <v>87</v>
      </c>
      <c r="I298" s="12" t="s">
        <v>669</v>
      </c>
      <c r="J298" s="12" t="s">
        <v>79</v>
      </c>
      <c r="K298" s="12" t="s">
        <v>137</v>
      </c>
      <c r="L298" s="12" t="s">
        <v>81</v>
      </c>
      <c r="M298" s="12">
        <v>7144820</v>
      </c>
      <c r="N298" s="12">
        <v>7810392</v>
      </c>
      <c r="O298" s="17">
        <v>6789485</v>
      </c>
      <c r="P298" s="17">
        <v>6889485</v>
      </c>
      <c r="Q298" s="17">
        <v>920907</v>
      </c>
      <c r="R298" s="19">
        <v>226411</v>
      </c>
      <c r="S298" s="19">
        <v>0</v>
      </c>
      <c r="T298" s="17">
        <f t="shared" si="24"/>
        <v>1.0523360755639051</v>
      </c>
      <c r="U298" s="17">
        <f t="shared" si="21"/>
        <v>0.88209208961598851</v>
      </c>
      <c r="V298" s="17"/>
      <c r="W298" s="17">
        <f t="shared" si="22"/>
        <v>0.24585653057257681</v>
      </c>
      <c r="X298" s="19">
        <f t="shared" si="23"/>
        <v>2.8988429774075359E-2</v>
      </c>
    </row>
    <row r="299" spans="1:24" x14ac:dyDescent="0.2">
      <c r="A299" s="22">
        <v>2665</v>
      </c>
      <c r="B299" s="12" t="s">
        <v>566</v>
      </c>
      <c r="C299" s="12" t="s">
        <v>73</v>
      </c>
      <c r="D299" s="12">
        <v>800151064</v>
      </c>
      <c r="E299" s="12" t="s">
        <v>74</v>
      </c>
      <c r="F299" s="12" t="s">
        <v>670</v>
      </c>
      <c r="G299" s="12" t="s">
        <v>102</v>
      </c>
      <c r="H299" s="12" t="s">
        <v>87</v>
      </c>
      <c r="I299" s="12" t="s">
        <v>671</v>
      </c>
      <c r="J299" s="12" t="s">
        <v>85</v>
      </c>
      <c r="K299" s="12" t="s">
        <v>85</v>
      </c>
      <c r="L299" s="12" t="s">
        <v>81</v>
      </c>
      <c r="M299" s="12">
        <v>13536168</v>
      </c>
      <c r="N299" s="12">
        <v>14835419</v>
      </c>
      <c r="O299" s="17">
        <v>6210396</v>
      </c>
      <c r="P299" s="17">
        <v>6210396</v>
      </c>
      <c r="Q299" s="17">
        <v>8625023</v>
      </c>
      <c r="R299" s="19">
        <v>46286</v>
      </c>
      <c r="S299" s="19"/>
      <c r="T299" s="17">
        <f t="shared" si="24"/>
        <v>2.179598209196322</v>
      </c>
      <c r="U299" s="17">
        <f t="shared" si="21"/>
        <v>0.41861952129562369</v>
      </c>
      <c r="V299" s="17"/>
      <c r="W299" s="17">
        <f t="shared" si="22"/>
        <v>5.3664784430140066E-3</v>
      </c>
      <c r="X299" s="19">
        <f t="shared" si="23"/>
        <v>3.1199658061561997E-3</v>
      </c>
    </row>
    <row r="300" spans="1:24" x14ac:dyDescent="0.2">
      <c r="A300" s="22">
        <v>2687</v>
      </c>
      <c r="B300" s="12" t="s">
        <v>566</v>
      </c>
      <c r="C300" s="12" t="s">
        <v>73</v>
      </c>
      <c r="D300" s="12">
        <v>800152144</v>
      </c>
      <c r="E300" s="12" t="s">
        <v>74</v>
      </c>
      <c r="F300" s="12" t="s">
        <v>672</v>
      </c>
      <c r="G300" s="12" t="s">
        <v>76</v>
      </c>
      <c r="H300" s="12" t="s">
        <v>87</v>
      </c>
      <c r="I300" s="12" t="s">
        <v>673</v>
      </c>
      <c r="J300" s="12" t="s">
        <v>471</v>
      </c>
      <c r="K300" s="12" t="s">
        <v>472</v>
      </c>
      <c r="L300" s="12" t="s">
        <v>81</v>
      </c>
      <c r="M300" s="12">
        <v>217383</v>
      </c>
      <c r="N300" s="12">
        <v>8668493</v>
      </c>
      <c r="O300" s="17">
        <v>647100</v>
      </c>
      <c r="P300" s="17">
        <v>647100</v>
      </c>
      <c r="Q300" s="17">
        <v>8021393</v>
      </c>
      <c r="R300" s="19">
        <v>106403</v>
      </c>
      <c r="S300" s="19">
        <v>45298</v>
      </c>
      <c r="T300" s="17">
        <f t="shared" si="24"/>
        <v>0.3359341678256838</v>
      </c>
      <c r="U300" s="17">
        <f t="shared" si="21"/>
        <v>7.4649653636450999E-2</v>
      </c>
      <c r="V300" s="17">
        <f t="shared" si="20"/>
        <v>2.3489558037882468</v>
      </c>
      <c r="W300" s="17">
        <f t="shared" si="22"/>
        <v>1.3264902991288421E-2</v>
      </c>
      <c r="X300" s="19">
        <f t="shared" si="23"/>
        <v>1.2274682577467617E-2</v>
      </c>
    </row>
    <row r="301" spans="1:24" x14ac:dyDescent="0.2">
      <c r="A301" s="22">
        <v>2689</v>
      </c>
      <c r="B301" s="12" t="s">
        <v>566</v>
      </c>
      <c r="C301" s="12" t="s">
        <v>73</v>
      </c>
      <c r="D301" s="12">
        <v>800152311</v>
      </c>
      <c r="E301" s="12" t="s">
        <v>74</v>
      </c>
      <c r="F301" s="12" t="s">
        <v>674</v>
      </c>
      <c r="G301" s="12" t="s">
        <v>95</v>
      </c>
      <c r="H301" s="12" t="s">
        <v>77</v>
      </c>
      <c r="I301" s="12" t="s">
        <v>675</v>
      </c>
      <c r="J301" s="12" t="s">
        <v>97</v>
      </c>
      <c r="K301" s="12" t="s">
        <v>98</v>
      </c>
      <c r="L301" s="12" t="s">
        <v>81</v>
      </c>
      <c r="M301" s="12">
        <v>7428165</v>
      </c>
      <c r="N301" s="12">
        <v>10314744</v>
      </c>
      <c r="O301" s="17">
        <v>3064494</v>
      </c>
      <c r="P301" s="17">
        <v>3527911</v>
      </c>
      <c r="Q301" s="17">
        <v>6786833</v>
      </c>
      <c r="R301" s="19">
        <v>1048531</v>
      </c>
      <c r="S301" s="19">
        <v>377013</v>
      </c>
      <c r="T301" s="17">
        <f t="shared" si="24"/>
        <v>2.4239450297504255</v>
      </c>
      <c r="U301" s="17">
        <f t="shared" si="21"/>
        <v>0.34202603574068341</v>
      </c>
      <c r="V301" s="17">
        <f t="shared" si="20"/>
        <v>2.7811534350274392</v>
      </c>
      <c r="W301" s="17">
        <f t="shared" si="22"/>
        <v>0.15449488737972483</v>
      </c>
      <c r="X301" s="19">
        <f t="shared" si="23"/>
        <v>0.1016536135070342</v>
      </c>
    </row>
    <row r="302" spans="1:24" x14ac:dyDescent="0.2">
      <c r="A302" s="22">
        <v>2731</v>
      </c>
      <c r="B302" s="12" t="s">
        <v>566</v>
      </c>
      <c r="C302" s="12" t="s">
        <v>73</v>
      </c>
      <c r="D302" s="12">
        <v>800154351</v>
      </c>
      <c r="E302" s="12" t="s">
        <v>74</v>
      </c>
      <c r="F302" s="12" t="s">
        <v>676</v>
      </c>
      <c r="G302" s="12" t="s">
        <v>76</v>
      </c>
      <c r="H302" s="12" t="s">
        <v>87</v>
      </c>
      <c r="I302" s="12" t="s">
        <v>677</v>
      </c>
      <c r="J302" s="12" t="s">
        <v>85</v>
      </c>
      <c r="K302" s="12" t="s">
        <v>85</v>
      </c>
      <c r="L302" s="12" t="s">
        <v>81</v>
      </c>
      <c r="M302" s="12">
        <v>13079850</v>
      </c>
      <c r="N302" s="12">
        <v>18570715</v>
      </c>
      <c r="O302" s="17">
        <v>2887989</v>
      </c>
      <c r="P302" s="17">
        <v>4117746</v>
      </c>
      <c r="Q302" s="17">
        <v>14452969</v>
      </c>
      <c r="R302" s="19">
        <v>2478536</v>
      </c>
      <c r="S302" s="19">
        <v>279290</v>
      </c>
      <c r="T302" s="17">
        <f t="shared" si="24"/>
        <v>4.5290511840592194</v>
      </c>
      <c r="U302" s="17">
        <f t="shared" si="21"/>
        <v>0.22173330429119181</v>
      </c>
      <c r="V302" s="17">
        <f t="shared" si="20"/>
        <v>8.8744172723692216</v>
      </c>
      <c r="W302" s="17">
        <f t="shared" si="22"/>
        <v>0.17148974719311996</v>
      </c>
      <c r="X302" s="19">
        <f t="shared" si="23"/>
        <v>0.13346475889592835</v>
      </c>
    </row>
    <row r="303" spans="1:24" x14ac:dyDescent="0.2">
      <c r="A303" s="22">
        <v>2783</v>
      </c>
      <c r="B303" s="12" t="s">
        <v>566</v>
      </c>
      <c r="C303" s="12" t="s">
        <v>73</v>
      </c>
      <c r="D303" s="12">
        <v>800156213</v>
      </c>
      <c r="E303" s="12" t="s">
        <v>74</v>
      </c>
      <c r="F303" s="12" t="s">
        <v>678</v>
      </c>
      <c r="G303" s="12" t="s">
        <v>102</v>
      </c>
      <c r="H303" s="12" t="s">
        <v>87</v>
      </c>
      <c r="I303" s="12" t="s">
        <v>679</v>
      </c>
      <c r="J303" s="12" t="s">
        <v>85</v>
      </c>
      <c r="K303" s="12" t="s">
        <v>85</v>
      </c>
      <c r="L303" s="12" t="s">
        <v>81</v>
      </c>
      <c r="M303" s="12">
        <v>13854823</v>
      </c>
      <c r="N303" s="12">
        <v>59573579</v>
      </c>
      <c r="O303" s="17">
        <v>13541613</v>
      </c>
      <c r="P303" s="17">
        <v>19611861</v>
      </c>
      <c r="Q303" s="17">
        <v>39961718</v>
      </c>
      <c r="R303" s="19">
        <v>6661043</v>
      </c>
      <c r="S303" s="19">
        <v>0</v>
      </c>
      <c r="T303" s="17">
        <f t="shared" si="24"/>
        <v>1.0231294455099256</v>
      </c>
      <c r="U303" s="17">
        <f t="shared" si="21"/>
        <v>0.32920400837424924</v>
      </c>
      <c r="V303" s="17"/>
      <c r="W303" s="17">
        <f t="shared" si="22"/>
        <v>0.16668560145487238</v>
      </c>
      <c r="X303" s="19">
        <f t="shared" si="23"/>
        <v>0.1118120333176558</v>
      </c>
    </row>
    <row r="304" spans="1:24" x14ac:dyDescent="0.2">
      <c r="A304" s="22">
        <v>2799</v>
      </c>
      <c r="B304" s="12" t="s">
        <v>566</v>
      </c>
      <c r="C304" s="12" t="s">
        <v>73</v>
      </c>
      <c r="D304" s="12">
        <v>800156980</v>
      </c>
      <c r="E304" s="12" t="s">
        <v>74</v>
      </c>
      <c r="F304" s="12" t="s">
        <v>680</v>
      </c>
      <c r="G304" s="12" t="s">
        <v>92</v>
      </c>
      <c r="H304" s="12" t="s">
        <v>87</v>
      </c>
      <c r="I304" s="12" t="s">
        <v>681</v>
      </c>
      <c r="J304" s="12" t="s">
        <v>85</v>
      </c>
      <c r="K304" s="12" t="s">
        <v>85</v>
      </c>
      <c r="L304" s="12" t="s">
        <v>81</v>
      </c>
      <c r="M304" s="12">
        <v>1753140</v>
      </c>
      <c r="N304" s="12">
        <v>1976047</v>
      </c>
      <c r="O304" s="17">
        <v>227102</v>
      </c>
      <c r="P304" s="17">
        <v>6292104</v>
      </c>
      <c r="Q304" s="17">
        <v>-4316057</v>
      </c>
      <c r="R304" s="19">
        <v>-148469</v>
      </c>
      <c r="S304" s="19">
        <v>214</v>
      </c>
      <c r="T304" s="17">
        <f t="shared" si="24"/>
        <v>7.7196149747690468</v>
      </c>
      <c r="U304" s="17">
        <f t="shared" si="21"/>
        <v>3.1841874206433349</v>
      </c>
      <c r="V304" s="17">
        <f t="shared" si="20"/>
        <v>-693.78037383177571</v>
      </c>
      <c r="W304" s="17">
        <f t="shared" si="22"/>
        <v>3.439922132631705E-2</v>
      </c>
      <c r="X304" s="19">
        <f t="shared" si="23"/>
        <v>-7.5134346500867644E-2</v>
      </c>
    </row>
    <row r="305" spans="1:24" x14ac:dyDescent="0.2">
      <c r="A305" s="22">
        <v>2845</v>
      </c>
      <c r="B305" s="12" t="s">
        <v>566</v>
      </c>
      <c r="C305" s="12" t="s">
        <v>73</v>
      </c>
      <c r="D305" s="12">
        <v>800158489</v>
      </c>
      <c r="E305" s="12" t="s">
        <v>74</v>
      </c>
      <c r="F305" s="12" t="s">
        <v>682</v>
      </c>
      <c r="G305" s="12" t="s">
        <v>102</v>
      </c>
      <c r="H305" s="12" t="s">
        <v>87</v>
      </c>
      <c r="I305" s="12" t="s">
        <v>683</v>
      </c>
      <c r="J305" s="12" t="s">
        <v>79</v>
      </c>
      <c r="K305" s="12" t="s">
        <v>137</v>
      </c>
      <c r="L305" s="12" t="s">
        <v>81</v>
      </c>
      <c r="M305" s="12">
        <v>3089673</v>
      </c>
      <c r="N305" s="12">
        <v>3294481</v>
      </c>
      <c r="O305" s="17">
        <v>709205</v>
      </c>
      <c r="P305" s="17">
        <v>719205</v>
      </c>
      <c r="Q305" s="17">
        <v>2575276</v>
      </c>
      <c r="R305" s="19">
        <v>1304544</v>
      </c>
      <c r="S305" s="19">
        <v>87</v>
      </c>
      <c r="T305" s="17">
        <f t="shared" si="24"/>
        <v>4.3565301993076755</v>
      </c>
      <c r="U305" s="17">
        <f t="shared" si="21"/>
        <v>0.21830600935321831</v>
      </c>
      <c r="V305" s="17">
        <f t="shared" si="20"/>
        <v>14994.758620689656</v>
      </c>
      <c r="W305" s="17">
        <f t="shared" si="22"/>
        <v>0.50656473325577533</v>
      </c>
      <c r="X305" s="19">
        <f t="shared" si="23"/>
        <v>0.39597860785962946</v>
      </c>
    </row>
    <row r="306" spans="1:24" x14ac:dyDescent="0.2">
      <c r="A306" s="22">
        <v>2847</v>
      </c>
      <c r="B306" s="12" t="s">
        <v>566</v>
      </c>
      <c r="C306" s="12" t="s">
        <v>73</v>
      </c>
      <c r="D306" s="12">
        <v>800158519</v>
      </c>
      <c r="E306" s="12" t="s">
        <v>74</v>
      </c>
      <c r="F306" s="12" t="s">
        <v>684</v>
      </c>
      <c r="G306" s="12" t="s">
        <v>76</v>
      </c>
      <c r="H306" s="12" t="s">
        <v>87</v>
      </c>
      <c r="I306" s="12" t="s">
        <v>685</v>
      </c>
      <c r="J306" s="12" t="s">
        <v>89</v>
      </c>
      <c r="K306" s="12" t="s">
        <v>542</v>
      </c>
      <c r="L306" s="12" t="s">
        <v>81</v>
      </c>
      <c r="M306" s="12">
        <v>18735422</v>
      </c>
      <c r="N306" s="12">
        <v>25909241</v>
      </c>
      <c r="O306" s="17">
        <v>2098230</v>
      </c>
      <c r="P306" s="17">
        <v>2144193</v>
      </c>
      <c r="Q306" s="17">
        <v>23765048</v>
      </c>
      <c r="R306" s="19">
        <v>2065679</v>
      </c>
      <c r="S306" s="19">
        <v>60285</v>
      </c>
      <c r="T306" s="17">
        <f t="shared" si="24"/>
        <v>8.9291555263245694</v>
      </c>
      <c r="U306" s="17">
        <f t="shared" si="21"/>
        <v>8.2757846901034271E-2</v>
      </c>
      <c r="V306" s="17">
        <f t="shared" si="20"/>
        <v>34.265223521605705</v>
      </c>
      <c r="W306" s="17">
        <f t="shared" si="22"/>
        <v>8.6920884822113548E-2</v>
      </c>
      <c r="X306" s="19">
        <f t="shared" si="23"/>
        <v>7.9727499543502639E-2</v>
      </c>
    </row>
    <row r="307" spans="1:24" x14ac:dyDescent="0.2">
      <c r="A307" s="22">
        <v>2915</v>
      </c>
      <c r="B307" s="12" t="s">
        <v>566</v>
      </c>
      <c r="C307" s="12" t="s">
        <v>73</v>
      </c>
      <c r="D307" s="12">
        <v>800161660</v>
      </c>
      <c r="E307" s="12" t="s">
        <v>74</v>
      </c>
      <c r="F307" s="12" t="s">
        <v>686</v>
      </c>
      <c r="G307" s="12" t="s">
        <v>102</v>
      </c>
      <c r="H307" s="12" t="s">
        <v>87</v>
      </c>
      <c r="I307" s="12" t="s">
        <v>687</v>
      </c>
      <c r="J307" s="12" t="s">
        <v>471</v>
      </c>
      <c r="K307" s="12" t="s">
        <v>472</v>
      </c>
      <c r="L307" s="12" t="s">
        <v>81</v>
      </c>
      <c r="M307" s="12">
        <v>34527759</v>
      </c>
      <c r="N307" s="12">
        <v>143092720</v>
      </c>
      <c r="O307" s="17">
        <v>2420749</v>
      </c>
      <c r="P307" s="17">
        <v>92769683</v>
      </c>
      <c r="Q307" s="17">
        <v>50323037</v>
      </c>
      <c r="R307" s="19">
        <v>1458633</v>
      </c>
      <c r="S307" s="19">
        <v>504367</v>
      </c>
      <c r="T307" s="17">
        <f t="shared" si="24"/>
        <v>14.26325447206629</v>
      </c>
      <c r="U307" s="17">
        <f t="shared" si="21"/>
        <v>0.64831867756794337</v>
      </c>
      <c r="V307" s="17">
        <f t="shared" si="20"/>
        <v>2.8920072090362772</v>
      </c>
      <c r="W307" s="17">
        <f t="shared" si="22"/>
        <v>2.8985392912593888E-2</v>
      </c>
      <c r="X307" s="19">
        <f t="shared" si="23"/>
        <v>1.0193621310713781E-2</v>
      </c>
    </row>
    <row r="308" spans="1:24" x14ac:dyDescent="0.2">
      <c r="A308" s="22">
        <v>2985</v>
      </c>
      <c r="B308" s="12" t="s">
        <v>566</v>
      </c>
      <c r="C308" s="12" t="s">
        <v>73</v>
      </c>
      <c r="D308" s="12">
        <v>800165262</v>
      </c>
      <c r="E308" s="12" t="s">
        <v>74</v>
      </c>
      <c r="F308" s="12" t="s">
        <v>688</v>
      </c>
      <c r="G308" s="12" t="s">
        <v>102</v>
      </c>
      <c r="H308" s="12" t="s">
        <v>77</v>
      </c>
      <c r="I308" s="12" t="s">
        <v>689</v>
      </c>
      <c r="J308" s="12" t="s">
        <v>309</v>
      </c>
      <c r="K308" s="12" t="s">
        <v>461</v>
      </c>
      <c r="L308" s="12" t="s">
        <v>81</v>
      </c>
      <c r="M308" s="12">
        <v>53204640</v>
      </c>
      <c r="N308" s="12">
        <v>59829577</v>
      </c>
      <c r="O308" s="17">
        <v>13595068</v>
      </c>
      <c r="P308" s="17">
        <v>13618423</v>
      </c>
      <c r="Q308" s="17">
        <v>46211154</v>
      </c>
      <c r="R308" s="19">
        <v>4385172</v>
      </c>
      <c r="S308" s="19">
        <v>892721</v>
      </c>
      <c r="T308" s="17">
        <f t="shared" si="24"/>
        <v>3.9135251107239775</v>
      </c>
      <c r="U308" s="17">
        <f t="shared" si="21"/>
        <v>0.22762024541808143</v>
      </c>
      <c r="V308" s="17">
        <f t="shared" si="20"/>
        <v>4.9121416433577796</v>
      </c>
      <c r="W308" s="17">
        <f t="shared" si="22"/>
        <v>9.4894232678110577E-2</v>
      </c>
      <c r="X308" s="19">
        <f t="shared" si="23"/>
        <v>7.3294384147158526E-2</v>
      </c>
    </row>
    <row r="309" spans="1:24" x14ac:dyDescent="0.2">
      <c r="A309" s="22">
        <v>2999</v>
      </c>
      <c r="B309" s="12" t="s">
        <v>566</v>
      </c>
      <c r="C309" s="12" t="s">
        <v>73</v>
      </c>
      <c r="D309" s="12">
        <v>800165994</v>
      </c>
      <c r="E309" s="12" t="s">
        <v>74</v>
      </c>
      <c r="F309" s="12" t="s">
        <v>690</v>
      </c>
      <c r="G309" s="12" t="s">
        <v>102</v>
      </c>
      <c r="H309" s="12" t="s">
        <v>103</v>
      </c>
      <c r="I309" s="12" t="s">
        <v>691</v>
      </c>
      <c r="J309" s="12" t="s">
        <v>471</v>
      </c>
      <c r="K309" s="12" t="s">
        <v>472</v>
      </c>
      <c r="L309" s="12" t="s">
        <v>81</v>
      </c>
      <c r="M309" s="12">
        <v>10163439</v>
      </c>
      <c r="N309" s="12">
        <v>11291909</v>
      </c>
      <c r="O309" s="17">
        <v>9594435</v>
      </c>
      <c r="P309" s="17">
        <v>9594435</v>
      </c>
      <c r="Q309" s="17">
        <v>1697474</v>
      </c>
      <c r="R309" s="19">
        <v>2519533</v>
      </c>
      <c r="S309" s="19">
        <v>1760600</v>
      </c>
      <c r="T309" s="17">
        <f t="shared" si="24"/>
        <v>1.0593056287316553</v>
      </c>
      <c r="U309" s="17">
        <f t="shared" si="21"/>
        <v>0.84967342545888391</v>
      </c>
      <c r="V309" s="17">
        <f t="shared" si="20"/>
        <v>1.4310649778484608</v>
      </c>
      <c r="W309" s="17">
        <f t="shared" si="22"/>
        <v>1.4842837062600076</v>
      </c>
      <c r="X309" s="19">
        <f t="shared" si="23"/>
        <v>0.22312728520925912</v>
      </c>
    </row>
    <row r="310" spans="1:24" x14ac:dyDescent="0.2">
      <c r="A310" s="22">
        <v>3141</v>
      </c>
      <c r="B310" s="12" t="s">
        <v>566</v>
      </c>
      <c r="C310" s="12" t="s">
        <v>73</v>
      </c>
      <c r="D310" s="12">
        <v>800173817</v>
      </c>
      <c r="E310" s="12" t="s">
        <v>74</v>
      </c>
      <c r="F310" s="12" t="s">
        <v>692</v>
      </c>
      <c r="G310" s="12" t="s">
        <v>76</v>
      </c>
      <c r="H310" s="12" t="s">
        <v>87</v>
      </c>
      <c r="I310" s="12" t="s">
        <v>693</v>
      </c>
      <c r="J310" s="12" t="s">
        <v>85</v>
      </c>
      <c r="K310" s="12" t="s">
        <v>85</v>
      </c>
      <c r="L310" s="12" t="s">
        <v>81</v>
      </c>
      <c r="M310" s="12">
        <v>3855238</v>
      </c>
      <c r="N310" s="12">
        <v>3903038</v>
      </c>
      <c r="O310" s="17">
        <v>1998426</v>
      </c>
      <c r="P310" s="17">
        <v>1998426</v>
      </c>
      <c r="Q310" s="17">
        <v>1904612</v>
      </c>
      <c r="R310" s="19">
        <v>639506</v>
      </c>
      <c r="S310" s="19">
        <v>3990</v>
      </c>
      <c r="T310" s="17">
        <f t="shared" si="24"/>
        <v>1.9291372310007977</v>
      </c>
      <c r="U310" s="17">
        <f t="shared" si="21"/>
        <v>0.51201807412584766</v>
      </c>
      <c r="V310" s="17">
        <f t="shared" si="20"/>
        <v>160.27719298245614</v>
      </c>
      <c r="W310" s="17">
        <f t="shared" si="22"/>
        <v>0.33576707486879215</v>
      </c>
      <c r="X310" s="19">
        <f t="shared" si="23"/>
        <v>0.16384826383960391</v>
      </c>
    </row>
    <row r="311" spans="1:24" x14ac:dyDescent="0.2">
      <c r="A311" s="22">
        <v>3291</v>
      </c>
      <c r="B311" s="12" t="s">
        <v>566</v>
      </c>
      <c r="C311" s="12" t="s">
        <v>73</v>
      </c>
      <c r="D311" s="12">
        <v>800180395</v>
      </c>
      <c r="E311" s="12" t="s">
        <v>74</v>
      </c>
      <c r="F311" s="12" t="s">
        <v>694</v>
      </c>
      <c r="G311" s="12" t="s">
        <v>76</v>
      </c>
      <c r="H311" s="12" t="s">
        <v>87</v>
      </c>
      <c r="I311" s="12" t="s">
        <v>695</v>
      </c>
      <c r="J311" s="12" t="s">
        <v>85</v>
      </c>
      <c r="K311" s="12" t="s">
        <v>85</v>
      </c>
      <c r="L311" s="12" t="s">
        <v>81</v>
      </c>
      <c r="M311" s="12">
        <v>1090843</v>
      </c>
      <c r="N311" s="12">
        <v>1111383</v>
      </c>
      <c r="O311" s="17">
        <v>286133</v>
      </c>
      <c r="P311" s="17">
        <v>286133</v>
      </c>
      <c r="Q311" s="17">
        <v>825250</v>
      </c>
      <c r="R311" s="19">
        <v>24600</v>
      </c>
      <c r="S311" s="19">
        <v>6669</v>
      </c>
      <c r="T311" s="17">
        <f t="shared" si="24"/>
        <v>3.8123634813181284</v>
      </c>
      <c r="U311" s="17">
        <f t="shared" si="21"/>
        <v>0.25745670034542545</v>
      </c>
      <c r="V311" s="17">
        <f t="shared" si="20"/>
        <v>3.6887089518668468</v>
      </c>
      <c r="W311" s="17">
        <f t="shared" si="22"/>
        <v>2.980914874280521E-2</v>
      </c>
      <c r="X311" s="19">
        <f t="shared" si="23"/>
        <v>2.2134583667376594E-2</v>
      </c>
    </row>
    <row r="312" spans="1:24" x14ac:dyDescent="0.2">
      <c r="A312" s="22">
        <v>3297</v>
      </c>
      <c r="B312" s="12" t="s">
        <v>566</v>
      </c>
      <c r="C312" s="12" t="s">
        <v>73</v>
      </c>
      <c r="D312" s="12">
        <v>800180542</v>
      </c>
      <c r="E312" s="12" t="s">
        <v>74</v>
      </c>
      <c r="F312" s="12" t="s">
        <v>696</v>
      </c>
      <c r="G312" s="12" t="s">
        <v>102</v>
      </c>
      <c r="H312" s="12" t="s">
        <v>87</v>
      </c>
      <c r="I312" s="12" t="s">
        <v>697</v>
      </c>
      <c r="J312" s="12" t="s">
        <v>148</v>
      </c>
      <c r="K312" s="12" t="s">
        <v>149</v>
      </c>
      <c r="L312" s="12" t="s">
        <v>81</v>
      </c>
      <c r="M312" s="12">
        <v>22887761</v>
      </c>
      <c r="N312" s="12">
        <v>26718816</v>
      </c>
      <c r="O312" s="17">
        <v>16214355</v>
      </c>
      <c r="P312" s="17">
        <v>17467871</v>
      </c>
      <c r="Q312" s="17">
        <v>9250945</v>
      </c>
      <c r="R312" s="19">
        <v>885719</v>
      </c>
      <c r="S312" s="19">
        <v>1127755</v>
      </c>
      <c r="T312" s="17">
        <f t="shared" si="24"/>
        <v>1.4115739417324957</v>
      </c>
      <c r="U312" s="17">
        <f t="shared" si="21"/>
        <v>0.65376665642669196</v>
      </c>
      <c r="V312" s="17">
        <f t="shared" si="20"/>
        <v>0.78538246338965467</v>
      </c>
      <c r="W312" s="17">
        <f t="shared" si="22"/>
        <v>9.574362402976129E-2</v>
      </c>
      <c r="X312" s="19">
        <f t="shared" si="23"/>
        <v>3.3149635073649972E-2</v>
      </c>
    </row>
    <row r="313" spans="1:24" x14ac:dyDescent="0.2">
      <c r="A313" s="22">
        <v>3317</v>
      </c>
      <c r="B313" s="12" t="s">
        <v>566</v>
      </c>
      <c r="C313" s="12" t="s">
        <v>73</v>
      </c>
      <c r="D313" s="12">
        <v>800181369</v>
      </c>
      <c r="E313" s="12" t="s">
        <v>74</v>
      </c>
      <c r="F313" s="12" t="s">
        <v>698</v>
      </c>
      <c r="G313" s="12" t="s">
        <v>76</v>
      </c>
      <c r="H313" s="12" t="s">
        <v>87</v>
      </c>
      <c r="I313" s="12" t="s">
        <v>699</v>
      </c>
      <c r="J313" s="12" t="s">
        <v>85</v>
      </c>
      <c r="K313" s="12" t="s">
        <v>85</v>
      </c>
      <c r="L313" s="12" t="s">
        <v>81</v>
      </c>
      <c r="M313" s="12">
        <v>2687147</v>
      </c>
      <c r="N313" s="12">
        <v>2939160</v>
      </c>
      <c r="O313" s="17">
        <v>1078364</v>
      </c>
      <c r="P313" s="17">
        <v>1078364</v>
      </c>
      <c r="Q313" s="17">
        <v>1860796</v>
      </c>
      <c r="R313" s="19">
        <v>788973</v>
      </c>
      <c r="S313" s="19">
        <v>49541</v>
      </c>
      <c r="T313" s="17">
        <f t="shared" si="24"/>
        <v>2.4918738014251218</v>
      </c>
      <c r="U313" s="17">
        <f t="shared" si="21"/>
        <v>0.36689530342002474</v>
      </c>
      <c r="V313" s="17">
        <f t="shared" si="20"/>
        <v>15.925657536182152</v>
      </c>
      <c r="W313" s="17">
        <f t="shared" si="22"/>
        <v>0.42399757953048051</v>
      </c>
      <c r="X313" s="19">
        <f t="shared" si="23"/>
        <v>0.26843485893928876</v>
      </c>
    </row>
    <row r="314" spans="1:24" x14ac:dyDescent="0.2">
      <c r="A314" s="22">
        <v>3369</v>
      </c>
      <c r="B314" s="12" t="s">
        <v>566</v>
      </c>
      <c r="C314" s="12" t="s">
        <v>73</v>
      </c>
      <c r="D314" s="12">
        <v>800183169</v>
      </c>
      <c r="E314" s="12" t="s">
        <v>74</v>
      </c>
      <c r="F314" s="12" t="s">
        <v>61</v>
      </c>
      <c r="G314" s="12" t="s">
        <v>76</v>
      </c>
      <c r="H314" s="12" t="s">
        <v>77</v>
      </c>
      <c r="I314" s="12" t="s">
        <v>700</v>
      </c>
      <c r="J314" s="12" t="s">
        <v>85</v>
      </c>
      <c r="K314" s="12" t="s">
        <v>85</v>
      </c>
      <c r="L314" s="12" t="s">
        <v>81</v>
      </c>
      <c r="M314" s="12">
        <v>13049019</v>
      </c>
      <c r="N314" s="12">
        <v>16615309</v>
      </c>
      <c r="O314" s="17">
        <v>2856473</v>
      </c>
      <c r="P314" s="17">
        <v>2863116</v>
      </c>
      <c r="Q314" s="17">
        <v>13752193</v>
      </c>
      <c r="R314" s="19">
        <v>2663232</v>
      </c>
      <c r="S314" s="19">
        <v>19957</v>
      </c>
      <c r="T314" s="17">
        <f t="shared" si="24"/>
        <v>4.5682276709774605</v>
      </c>
      <c r="U314" s="17">
        <f t="shared" si="21"/>
        <v>0.17231795087289681</v>
      </c>
      <c r="V314" s="17">
        <f t="shared" si="20"/>
        <v>133.44851430575739</v>
      </c>
      <c r="W314" s="17">
        <f t="shared" si="22"/>
        <v>0.19365871319577904</v>
      </c>
      <c r="X314" s="19">
        <f t="shared" si="23"/>
        <v>0.16028784056920037</v>
      </c>
    </row>
    <row r="315" spans="1:24" x14ac:dyDescent="0.2">
      <c r="A315" s="22">
        <v>3655</v>
      </c>
      <c r="B315" s="12" t="s">
        <v>566</v>
      </c>
      <c r="C315" s="12" t="s">
        <v>73</v>
      </c>
      <c r="D315" s="12">
        <v>800196583</v>
      </c>
      <c r="E315" s="12" t="s">
        <v>74</v>
      </c>
      <c r="F315" s="12" t="s">
        <v>701</v>
      </c>
      <c r="G315" s="12" t="s">
        <v>76</v>
      </c>
      <c r="H315" s="12" t="s">
        <v>87</v>
      </c>
      <c r="I315" s="12" t="s">
        <v>702</v>
      </c>
      <c r="J315" s="12" t="s">
        <v>85</v>
      </c>
      <c r="K315" s="12" t="s">
        <v>85</v>
      </c>
      <c r="L315" s="12" t="s">
        <v>81</v>
      </c>
      <c r="M315" s="12">
        <v>3625735</v>
      </c>
      <c r="N315" s="12">
        <v>7927868</v>
      </c>
      <c r="O315" s="17">
        <v>2439310</v>
      </c>
      <c r="P315" s="17">
        <v>2439310</v>
      </c>
      <c r="Q315" s="17">
        <v>5488558</v>
      </c>
      <c r="R315" s="19">
        <v>448258</v>
      </c>
      <c r="S315" s="19"/>
      <c r="T315" s="17">
        <f t="shared" si="24"/>
        <v>1.48637729521873</v>
      </c>
      <c r="U315" s="17">
        <f t="shared" si="21"/>
        <v>0.30768801902352561</v>
      </c>
      <c r="V315" s="17"/>
      <c r="W315" s="17">
        <f t="shared" si="22"/>
        <v>8.1671360674333768E-2</v>
      </c>
      <c r="X315" s="19">
        <f t="shared" si="23"/>
        <v>5.6542061497492135E-2</v>
      </c>
    </row>
    <row r="316" spans="1:24" x14ac:dyDescent="0.2">
      <c r="A316" s="22">
        <v>3665</v>
      </c>
      <c r="B316" s="12" t="s">
        <v>566</v>
      </c>
      <c r="C316" s="12" t="s">
        <v>73</v>
      </c>
      <c r="D316" s="12">
        <v>800197239</v>
      </c>
      <c r="E316" s="12" t="s">
        <v>74</v>
      </c>
      <c r="F316" s="12" t="s">
        <v>703</v>
      </c>
      <c r="G316" s="12" t="s">
        <v>95</v>
      </c>
      <c r="H316" s="12" t="s">
        <v>87</v>
      </c>
      <c r="I316" s="12" t="s">
        <v>704</v>
      </c>
      <c r="J316" s="12" t="s">
        <v>85</v>
      </c>
      <c r="K316" s="12" t="s">
        <v>85</v>
      </c>
      <c r="L316" s="12" t="s">
        <v>81</v>
      </c>
      <c r="M316" s="12">
        <v>5193412</v>
      </c>
      <c r="N316" s="12">
        <v>5197611</v>
      </c>
      <c r="O316" s="17">
        <v>1527654</v>
      </c>
      <c r="P316" s="17">
        <v>1571541</v>
      </c>
      <c r="Q316" s="17">
        <v>3626070</v>
      </c>
      <c r="R316" s="19">
        <v>-261175</v>
      </c>
      <c r="S316" s="19">
        <v>1520</v>
      </c>
      <c r="T316" s="17">
        <f t="shared" si="24"/>
        <v>3.3995996475641737</v>
      </c>
      <c r="U316" s="17">
        <f t="shared" si="21"/>
        <v>0.30235833347282048</v>
      </c>
      <c r="V316" s="17">
        <f t="shared" si="20"/>
        <v>-171.82565789473685</v>
      </c>
      <c r="W316" s="17">
        <f t="shared" si="22"/>
        <v>-7.2027015474053172E-2</v>
      </c>
      <c r="X316" s="19">
        <f t="shared" si="23"/>
        <v>-5.0249047110297401E-2</v>
      </c>
    </row>
    <row r="317" spans="1:24" x14ac:dyDescent="0.2">
      <c r="A317" s="22">
        <v>3699</v>
      </c>
      <c r="B317" s="12" t="s">
        <v>566</v>
      </c>
      <c r="C317" s="12" t="s">
        <v>73</v>
      </c>
      <c r="D317" s="12">
        <v>800198783</v>
      </c>
      <c r="E317" s="12" t="s">
        <v>74</v>
      </c>
      <c r="F317" s="12" t="s">
        <v>705</v>
      </c>
      <c r="G317" s="12" t="s">
        <v>76</v>
      </c>
      <c r="H317" s="12" t="s">
        <v>77</v>
      </c>
      <c r="I317" s="12" t="s">
        <v>706</v>
      </c>
      <c r="J317" s="12" t="s">
        <v>85</v>
      </c>
      <c r="K317" s="12" t="s">
        <v>85</v>
      </c>
      <c r="L317" s="12" t="s">
        <v>81</v>
      </c>
      <c r="M317" s="12">
        <v>2464559</v>
      </c>
      <c r="N317" s="12">
        <v>4237687</v>
      </c>
      <c r="O317" s="17">
        <v>1940191</v>
      </c>
      <c r="P317" s="17">
        <v>1940191</v>
      </c>
      <c r="Q317" s="17">
        <v>2297496</v>
      </c>
      <c r="R317" s="19">
        <v>300953</v>
      </c>
      <c r="S317" s="19"/>
      <c r="T317" s="17">
        <f t="shared" si="24"/>
        <v>1.2702661748250559</v>
      </c>
      <c r="U317" s="17">
        <f t="shared" si="21"/>
        <v>0.45784197841888746</v>
      </c>
      <c r="V317" s="17"/>
      <c r="W317" s="17">
        <f t="shared" si="22"/>
        <v>0.13099174057321536</v>
      </c>
      <c r="X317" s="19">
        <f t="shared" si="23"/>
        <v>7.1018222912640788E-2</v>
      </c>
    </row>
    <row r="318" spans="1:24" x14ac:dyDescent="0.2">
      <c r="A318" s="22">
        <v>3787</v>
      </c>
      <c r="B318" s="12" t="s">
        <v>566</v>
      </c>
      <c r="C318" s="12" t="s">
        <v>73</v>
      </c>
      <c r="D318" s="12">
        <v>800204388</v>
      </c>
      <c r="E318" s="12" t="s">
        <v>74</v>
      </c>
      <c r="F318" s="12" t="s">
        <v>707</v>
      </c>
      <c r="G318" s="12" t="s">
        <v>102</v>
      </c>
      <c r="H318" s="12" t="s">
        <v>87</v>
      </c>
      <c r="I318" s="12" t="s">
        <v>708</v>
      </c>
      <c r="J318" s="12" t="s">
        <v>85</v>
      </c>
      <c r="K318" s="12" t="s">
        <v>85</v>
      </c>
      <c r="L318" s="12" t="s">
        <v>81</v>
      </c>
      <c r="M318" s="12">
        <v>10660822</v>
      </c>
      <c r="N318" s="12">
        <v>30305748</v>
      </c>
      <c r="O318" s="17">
        <v>4292008</v>
      </c>
      <c r="P318" s="17">
        <v>6331232</v>
      </c>
      <c r="Q318" s="17">
        <v>23974516</v>
      </c>
      <c r="R318" s="19">
        <v>4077382</v>
      </c>
      <c r="S318" s="19">
        <v>430166</v>
      </c>
      <c r="T318" s="17">
        <f t="shared" si="24"/>
        <v>2.4838774764632312</v>
      </c>
      <c r="U318" s="17">
        <f t="shared" si="21"/>
        <v>0.2089119199433718</v>
      </c>
      <c r="V318" s="17">
        <f t="shared" si="20"/>
        <v>9.4786245309950115</v>
      </c>
      <c r="W318" s="17">
        <f t="shared" si="22"/>
        <v>0.17007150425893894</v>
      </c>
      <c r="X318" s="19">
        <f t="shared" si="23"/>
        <v>0.13454153977654668</v>
      </c>
    </row>
    <row r="319" spans="1:24" x14ac:dyDescent="0.2">
      <c r="A319" s="22">
        <v>3931</v>
      </c>
      <c r="B319" s="12" t="s">
        <v>566</v>
      </c>
      <c r="C319" s="12" t="s">
        <v>73</v>
      </c>
      <c r="D319" s="12">
        <v>800210864</v>
      </c>
      <c r="E319" s="12" t="s">
        <v>74</v>
      </c>
      <c r="F319" s="12" t="s">
        <v>709</v>
      </c>
      <c r="G319" s="12" t="s">
        <v>83</v>
      </c>
      <c r="H319" s="12" t="s">
        <v>87</v>
      </c>
      <c r="I319" s="12" t="s">
        <v>710</v>
      </c>
      <c r="J319" s="12" t="s">
        <v>97</v>
      </c>
      <c r="K319" s="12" t="s">
        <v>168</v>
      </c>
      <c r="L319" s="12" t="s">
        <v>81</v>
      </c>
      <c r="M319" s="12">
        <v>16823142</v>
      </c>
      <c r="N319" s="12">
        <v>57204234</v>
      </c>
      <c r="O319" s="17">
        <v>8767817</v>
      </c>
      <c r="P319" s="17">
        <v>35369555</v>
      </c>
      <c r="Q319" s="17">
        <v>21834679</v>
      </c>
      <c r="R319" s="19">
        <v>1377767</v>
      </c>
      <c r="S319" s="19">
        <v>804706</v>
      </c>
      <c r="T319" s="17">
        <f t="shared" si="24"/>
        <v>1.9187378112476572</v>
      </c>
      <c r="U319" s="17">
        <f t="shared" si="21"/>
        <v>0.61830309623584856</v>
      </c>
      <c r="V319" s="17">
        <f t="shared" si="20"/>
        <v>1.7121371034887276</v>
      </c>
      <c r="W319" s="17">
        <f t="shared" si="22"/>
        <v>6.3099942985193419E-2</v>
      </c>
      <c r="X319" s="19">
        <f t="shared" si="23"/>
        <v>2.4085052865142814E-2</v>
      </c>
    </row>
    <row r="320" spans="1:24" x14ac:dyDescent="0.2">
      <c r="A320" s="22">
        <v>3951</v>
      </c>
      <c r="B320" s="12" t="s">
        <v>566</v>
      </c>
      <c r="C320" s="12" t="s">
        <v>73</v>
      </c>
      <c r="D320" s="12">
        <v>800211365</v>
      </c>
      <c r="E320" s="12" t="s">
        <v>74</v>
      </c>
      <c r="F320" s="12" t="s">
        <v>711</v>
      </c>
      <c r="G320" s="12" t="s">
        <v>102</v>
      </c>
      <c r="H320" s="12" t="s">
        <v>87</v>
      </c>
      <c r="I320" s="12" t="s">
        <v>712</v>
      </c>
      <c r="J320" s="12" t="s">
        <v>85</v>
      </c>
      <c r="K320" s="12" t="s">
        <v>85</v>
      </c>
      <c r="L320" s="12" t="s">
        <v>81</v>
      </c>
      <c r="M320" s="12">
        <v>44777968</v>
      </c>
      <c r="N320" s="12">
        <v>49664155</v>
      </c>
      <c r="O320" s="17">
        <v>16079454</v>
      </c>
      <c r="P320" s="17">
        <v>18502426</v>
      </c>
      <c r="Q320" s="17">
        <v>31161729</v>
      </c>
      <c r="R320" s="19">
        <v>13011848</v>
      </c>
      <c r="S320" s="19"/>
      <c r="T320" s="17">
        <f t="shared" si="24"/>
        <v>2.7847940607933577</v>
      </c>
      <c r="U320" s="17">
        <f t="shared" si="21"/>
        <v>0.37255090718849437</v>
      </c>
      <c r="V320" s="17"/>
      <c r="W320" s="17">
        <f t="shared" si="22"/>
        <v>0.41755860209168755</v>
      </c>
      <c r="X320" s="19">
        <f t="shared" si="23"/>
        <v>0.26199676607806976</v>
      </c>
    </row>
    <row r="321" spans="1:24" x14ac:dyDescent="0.2">
      <c r="A321" s="22">
        <v>4051</v>
      </c>
      <c r="B321" s="12" t="s">
        <v>566</v>
      </c>
      <c r="C321" s="12" t="s">
        <v>73</v>
      </c>
      <c r="D321" s="12">
        <v>800216728</v>
      </c>
      <c r="E321" s="12" t="s">
        <v>74</v>
      </c>
      <c r="F321" s="12" t="s">
        <v>713</v>
      </c>
      <c r="G321" s="12" t="s">
        <v>102</v>
      </c>
      <c r="H321" s="12" t="s">
        <v>103</v>
      </c>
      <c r="I321" s="12" t="s">
        <v>714</v>
      </c>
      <c r="J321" s="12" t="s">
        <v>85</v>
      </c>
      <c r="K321" s="12" t="s">
        <v>85</v>
      </c>
      <c r="L321" s="12" t="s">
        <v>81</v>
      </c>
      <c r="M321" s="12">
        <v>19662784</v>
      </c>
      <c r="N321" s="12">
        <v>19951310</v>
      </c>
      <c r="O321" s="17">
        <v>18326851</v>
      </c>
      <c r="P321" s="17">
        <v>18326851</v>
      </c>
      <c r="Q321" s="17">
        <v>1624459</v>
      </c>
      <c r="R321" s="19">
        <v>2634248</v>
      </c>
      <c r="S321" s="19">
        <v>2092250</v>
      </c>
      <c r="T321" s="17">
        <f t="shared" si="24"/>
        <v>1.0728948470198181</v>
      </c>
      <c r="U321" s="17">
        <f t="shared" si="21"/>
        <v>0.91857883016202946</v>
      </c>
      <c r="V321" s="17">
        <f t="shared" si="20"/>
        <v>1.2590503046959016</v>
      </c>
      <c r="W321" s="17">
        <f t="shared" si="22"/>
        <v>1.621615565551362</v>
      </c>
      <c r="X321" s="19">
        <f t="shared" si="23"/>
        <v>0.1320338363746541</v>
      </c>
    </row>
    <row r="322" spans="1:24" x14ac:dyDescent="0.2">
      <c r="A322" s="22">
        <v>4129</v>
      </c>
      <c r="B322" s="12" t="s">
        <v>566</v>
      </c>
      <c r="C322" s="12" t="s">
        <v>73</v>
      </c>
      <c r="D322" s="12">
        <v>800220495</v>
      </c>
      <c r="E322" s="12" t="s">
        <v>74</v>
      </c>
      <c r="F322" s="12" t="s">
        <v>715</v>
      </c>
      <c r="G322" s="12" t="s">
        <v>76</v>
      </c>
      <c r="H322" s="12" t="s">
        <v>103</v>
      </c>
      <c r="I322" s="12" t="s">
        <v>716</v>
      </c>
      <c r="J322" s="12" t="s">
        <v>85</v>
      </c>
      <c r="K322" s="12" t="s">
        <v>85</v>
      </c>
      <c r="L322" s="12" t="s">
        <v>81</v>
      </c>
      <c r="M322" s="12">
        <v>7930964</v>
      </c>
      <c r="N322" s="12">
        <v>9803070</v>
      </c>
      <c r="O322" s="17">
        <v>1869347</v>
      </c>
      <c r="P322" s="17">
        <v>2153475</v>
      </c>
      <c r="Q322" s="17">
        <v>7649595</v>
      </c>
      <c r="R322" s="19">
        <v>3239702</v>
      </c>
      <c r="S322" s="19"/>
      <c r="T322" s="17">
        <f t="shared" si="24"/>
        <v>4.2426387396240504</v>
      </c>
      <c r="U322" s="17">
        <f t="shared" si="21"/>
        <v>0.21967353084288901</v>
      </c>
      <c r="V322" s="17"/>
      <c r="W322" s="17">
        <f t="shared" si="22"/>
        <v>0.42351287878639327</v>
      </c>
      <c r="X322" s="19">
        <f t="shared" si="23"/>
        <v>0.33047830934594979</v>
      </c>
    </row>
    <row r="323" spans="1:24" x14ac:dyDescent="0.2">
      <c r="A323" s="22">
        <v>4197</v>
      </c>
      <c r="B323" s="12" t="s">
        <v>566</v>
      </c>
      <c r="C323" s="12" t="s">
        <v>73</v>
      </c>
      <c r="D323" s="12">
        <v>800223867</v>
      </c>
      <c r="E323" s="12" t="s">
        <v>74</v>
      </c>
      <c r="F323" s="12" t="s">
        <v>717</v>
      </c>
      <c r="G323" s="12" t="s">
        <v>76</v>
      </c>
      <c r="H323" s="12" t="s">
        <v>87</v>
      </c>
      <c r="I323" s="12" t="s">
        <v>718</v>
      </c>
      <c r="J323" s="12" t="s">
        <v>85</v>
      </c>
      <c r="K323" s="12" t="s">
        <v>85</v>
      </c>
      <c r="L323" s="12" t="s">
        <v>81</v>
      </c>
      <c r="M323" s="12">
        <v>9705421</v>
      </c>
      <c r="N323" s="12">
        <v>23813231</v>
      </c>
      <c r="O323" s="17">
        <v>641961</v>
      </c>
      <c r="P323" s="17">
        <v>901372</v>
      </c>
      <c r="Q323" s="17">
        <v>22911859</v>
      </c>
      <c r="R323" s="19">
        <v>429787</v>
      </c>
      <c r="S323" s="19">
        <v>17182</v>
      </c>
      <c r="T323" s="17">
        <f t="shared" si="24"/>
        <v>15.118396600416537</v>
      </c>
      <c r="U323" s="17">
        <f t="shared" si="21"/>
        <v>3.785173040987172E-2</v>
      </c>
      <c r="V323" s="17">
        <f t="shared" si="20"/>
        <v>25.013793504830637</v>
      </c>
      <c r="W323" s="17">
        <f t="shared" si="22"/>
        <v>1.8758277100081665E-2</v>
      </c>
      <c r="X323" s="19">
        <f t="shared" si="23"/>
        <v>1.8048243852335704E-2</v>
      </c>
    </row>
    <row r="324" spans="1:24" x14ac:dyDescent="0.2">
      <c r="A324" s="22">
        <v>4317</v>
      </c>
      <c r="B324" s="12" t="s">
        <v>566</v>
      </c>
      <c r="C324" s="12" t="s">
        <v>73</v>
      </c>
      <c r="D324" s="12">
        <v>800228667</v>
      </c>
      <c r="E324" s="12" t="s">
        <v>74</v>
      </c>
      <c r="F324" s="12" t="s">
        <v>719</v>
      </c>
      <c r="G324" s="12" t="s">
        <v>95</v>
      </c>
      <c r="H324" s="12" t="s">
        <v>87</v>
      </c>
      <c r="I324" s="12" t="s">
        <v>720</v>
      </c>
      <c r="J324" s="12" t="s">
        <v>97</v>
      </c>
      <c r="K324" s="12" t="s">
        <v>128</v>
      </c>
      <c r="L324" s="12" t="s">
        <v>81</v>
      </c>
      <c r="M324" s="12">
        <v>6310054</v>
      </c>
      <c r="N324" s="12">
        <v>7295648</v>
      </c>
      <c r="O324" s="17">
        <v>877189</v>
      </c>
      <c r="P324" s="17">
        <v>2125196</v>
      </c>
      <c r="Q324" s="17">
        <v>5170452</v>
      </c>
      <c r="R324" s="19">
        <v>1021184</v>
      </c>
      <c r="S324" s="19"/>
      <c r="T324" s="17">
        <f t="shared" si="24"/>
        <v>7.1934942184637523</v>
      </c>
      <c r="U324" s="17">
        <f t="shared" si="21"/>
        <v>0.29129640026492504</v>
      </c>
      <c r="V324" s="17"/>
      <c r="W324" s="17">
        <f t="shared" si="22"/>
        <v>0.19750381591396651</v>
      </c>
      <c r="X324" s="19">
        <f t="shared" si="23"/>
        <v>0.13997166529964164</v>
      </c>
    </row>
    <row r="325" spans="1:24" x14ac:dyDescent="0.2">
      <c r="A325" s="22">
        <v>4379</v>
      </c>
      <c r="B325" s="12" t="s">
        <v>566</v>
      </c>
      <c r="C325" s="12" t="s">
        <v>73</v>
      </c>
      <c r="D325" s="12">
        <v>800231604</v>
      </c>
      <c r="E325" s="12" t="s">
        <v>74</v>
      </c>
      <c r="F325" s="12" t="s">
        <v>721</v>
      </c>
      <c r="G325" s="12" t="s">
        <v>102</v>
      </c>
      <c r="H325" s="12" t="s">
        <v>87</v>
      </c>
      <c r="I325" s="12" t="s">
        <v>722</v>
      </c>
      <c r="J325" s="12" t="s">
        <v>148</v>
      </c>
      <c r="K325" s="12" t="s">
        <v>149</v>
      </c>
      <c r="L325" s="12" t="s">
        <v>81</v>
      </c>
      <c r="M325" s="12">
        <v>29345238</v>
      </c>
      <c r="N325" s="12">
        <v>40441596</v>
      </c>
      <c r="O325" s="17">
        <v>27013935</v>
      </c>
      <c r="P325" s="17">
        <v>27013935</v>
      </c>
      <c r="Q325" s="17">
        <v>13427661</v>
      </c>
      <c r="R325" s="19">
        <v>408246</v>
      </c>
      <c r="S325" s="19">
        <v>0</v>
      </c>
      <c r="T325" s="17">
        <f t="shared" si="24"/>
        <v>1.0863000151588431</v>
      </c>
      <c r="U325" s="17">
        <f t="shared" si="21"/>
        <v>0.66797400874090129</v>
      </c>
      <c r="V325" s="17"/>
      <c r="W325" s="17">
        <f t="shared" si="22"/>
        <v>3.0403359155403164E-2</v>
      </c>
      <c r="X325" s="19">
        <f t="shared" si="23"/>
        <v>1.0094705461179129E-2</v>
      </c>
    </row>
    <row r="326" spans="1:24" x14ac:dyDescent="0.2">
      <c r="A326" s="22">
        <v>4419</v>
      </c>
      <c r="B326" s="12" t="s">
        <v>566</v>
      </c>
      <c r="C326" s="12" t="s">
        <v>73</v>
      </c>
      <c r="D326" s="12">
        <v>800233837</v>
      </c>
      <c r="E326" s="12" t="s">
        <v>74</v>
      </c>
      <c r="F326" s="12" t="s">
        <v>723</v>
      </c>
      <c r="G326" s="12" t="s">
        <v>76</v>
      </c>
      <c r="H326" s="12" t="s">
        <v>103</v>
      </c>
      <c r="I326" s="12" t="s">
        <v>724</v>
      </c>
      <c r="J326" s="12" t="s">
        <v>85</v>
      </c>
      <c r="K326" s="12" t="s">
        <v>85</v>
      </c>
      <c r="L326" s="12" t="s">
        <v>81</v>
      </c>
      <c r="M326" s="12">
        <v>2137072</v>
      </c>
      <c r="N326" s="12">
        <v>4373099</v>
      </c>
      <c r="O326" s="17">
        <v>697094</v>
      </c>
      <c r="P326" s="17">
        <v>2267581</v>
      </c>
      <c r="Q326" s="17">
        <v>2105518</v>
      </c>
      <c r="R326" s="19">
        <v>-109345</v>
      </c>
      <c r="S326" s="19">
        <v>0</v>
      </c>
      <c r="T326" s="17">
        <f t="shared" si="24"/>
        <v>3.0656869805219955</v>
      </c>
      <c r="U326" s="17">
        <f t="shared" si="21"/>
        <v>0.51852953706284721</v>
      </c>
      <c r="V326" s="17"/>
      <c r="W326" s="17">
        <f t="shared" si="22"/>
        <v>-5.1932588560154792E-2</v>
      </c>
      <c r="X326" s="19">
        <f t="shared" si="23"/>
        <v>-2.5004007455582414E-2</v>
      </c>
    </row>
    <row r="327" spans="1:24" x14ac:dyDescent="0.2">
      <c r="A327" s="22">
        <v>4439</v>
      </c>
      <c r="B327" s="12" t="s">
        <v>566</v>
      </c>
      <c r="C327" s="12" t="s">
        <v>73</v>
      </c>
      <c r="D327" s="12">
        <v>800234616</v>
      </c>
      <c r="E327" s="12" t="s">
        <v>74</v>
      </c>
      <c r="F327" s="12" t="s">
        <v>725</v>
      </c>
      <c r="G327" s="12" t="s">
        <v>102</v>
      </c>
      <c r="H327" s="12" t="s">
        <v>103</v>
      </c>
      <c r="I327" s="12" t="s">
        <v>726</v>
      </c>
      <c r="J327" s="12" t="s">
        <v>471</v>
      </c>
      <c r="K327" s="12" t="s">
        <v>472</v>
      </c>
      <c r="L327" s="12" t="s">
        <v>81</v>
      </c>
      <c r="M327" s="12">
        <v>3673293</v>
      </c>
      <c r="N327" s="12">
        <v>3822493</v>
      </c>
      <c r="O327" s="17">
        <v>2102800</v>
      </c>
      <c r="P327" s="17">
        <v>2451591</v>
      </c>
      <c r="Q327" s="17">
        <v>1370902</v>
      </c>
      <c r="R327" s="19">
        <v>42894</v>
      </c>
      <c r="S327" s="19"/>
      <c r="T327" s="17">
        <f t="shared" si="24"/>
        <v>1.7468579988586646</v>
      </c>
      <c r="U327" s="17">
        <f t="shared" si="21"/>
        <v>0.64135918626927502</v>
      </c>
      <c r="V327" s="17"/>
      <c r="W327" s="17">
        <f t="shared" si="22"/>
        <v>3.1288888629530047E-2</v>
      </c>
      <c r="X327" s="19">
        <f t="shared" si="23"/>
        <v>1.1221472478824683E-2</v>
      </c>
    </row>
    <row r="328" spans="1:24" x14ac:dyDescent="0.2">
      <c r="A328" s="22">
        <v>4443</v>
      </c>
      <c r="B328" s="12" t="s">
        <v>566</v>
      </c>
      <c r="C328" s="12" t="s">
        <v>73</v>
      </c>
      <c r="D328" s="12">
        <v>800234652</v>
      </c>
      <c r="E328" s="12" t="s">
        <v>74</v>
      </c>
      <c r="F328" s="12" t="s">
        <v>727</v>
      </c>
      <c r="G328" s="12" t="s">
        <v>95</v>
      </c>
      <c r="H328" s="12" t="s">
        <v>87</v>
      </c>
      <c r="I328" s="12" t="s">
        <v>728</v>
      </c>
      <c r="J328" s="12" t="s">
        <v>148</v>
      </c>
      <c r="K328" s="12" t="s">
        <v>149</v>
      </c>
      <c r="L328" s="12" t="s">
        <v>81</v>
      </c>
      <c r="M328" s="12">
        <v>3388489</v>
      </c>
      <c r="N328" s="12">
        <v>5457996</v>
      </c>
      <c r="O328" s="17">
        <v>2628469</v>
      </c>
      <c r="P328" s="17">
        <v>2698206</v>
      </c>
      <c r="Q328" s="17">
        <v>2759790</v>
      </c>
      <c r="R328" s="19">
        <v>577357</v>
      </c>
      <c r="S328" s="19">
        <v>491916</v>
      </c>
      <c r="T328" s="17">
        <f t="shared" si="24"/>
        <v>1.2891493108726031</v>
      </c>
      <c r="U328" s="17">
        <f t="shared" si="21"/>
        <v>0.49435836889583651</v>
      </c>
      <c r="V328" s="17">
        <f t="shared" si="20"/>
        <v>1.1736902235340994</v>
      </c>
      <c r="W328" s="17">
        <f t="shared" si="22"/>
        <v>0.20920323647813782</v>
      </c>
      <c r="X328" s="19">
        <f t="shared" si="23"/>
        <v>0.10578186572507565</v>
      </c>
    </row>
    <row r="329" spans="1:24" x14ac:dyDescent="0.2">
      <c r="A329" s="22">
        <v>4505</v>
      </c>
      <c r="B329" s="12" t="s">
        <v>566</v>
      </c>
      <c r="C329" s="12" t="s">
        <v>73</v>
      </c>
      <c r="D329" s="12">
        <v>800238041</v>
      </c>
      <c r="E329" s="12" t="s">
        <v>74</v>
      </c>
      <c r="F329" s="12" t="s">
        <v>729</v>
      </c>
      <c r="G329" s="12" t="s">
        <v>102</v>
      </c>
      <c r="H329" s="12" t="s">
        <v>87</v>
      </c>
      <c r="I329" s="12" t="s">
        <v>730</v>
      </c>
      <c r="J329" s="12" t="s">
        <v>97</v>
      </c>
      <c r="K329" s="12" t="s">
        <v>208</v>
      </c>
      <c r="L329" s="12" t="s">
        <v>81</v>
      </c>
      <c r="M329" s="12">
        <v>8005192</v>
      </c>
      <c r="N329" s="12">
        <v>14990607</v>
      </c>
      <c r="O329" s="17">
        <v>2559161</v>
      </c>
      <c r="P329" s="17">
        <v>4800089</v>
      </c>
      <c r="Q329" s="17">
        <v>10190518</v>
      </c>
      <c r="R329" s="19">
        <v>1188600</v>
      </c>
      <c r="S329" s="19">
        <v>286750</v>
      </c>
      <c r="T329" s="17">
        <f t="shared" si="24"/>
        <v>3.1280532955917977</v>
      </c>
      <c r="U329" s="17">
        <f t="shared" si="21"/>
        <v>0.32020644661020065</v>
      </c>
      <c r="V329" s="17">
        <f t="shared" si="20"/>
        <v>4.1450741063644285</v>
      </c>
      <c r="W329" s="17">
        <f t="shared" si="22"/>
        <v>0.11663783921484659</v>
      </c>
      <c r="X329" s="19">
        <f t="shared" si="23"/>
        <v>7.928965117956864E-2</v>
      </c>
    </row>
    <row r="330" spans="1:24" x14ac:dyDescent="0.2">
      <c r="A330" s="22">
        <v>4527</v>
      </c>
      <c r="B330" s="12" t="s">
        <v>566</v>
      </c>
      <c r="C330" s="12" t="s">
        <v>73</v>
      </c>
      <c r="D330" s="12">
        <v>800240039</v>
      </c>
      <c r="E330" s="12" t="s">
        <v>74</v>
      </c>
      <c r="F330" s="12" t="s">
        <v>731</v>
      </c>
      <c r="G330" s="12" t="s">
        <v>76</v>
      </c>
      <c r="H330" s="12" t="s">
        <v>87</v>
      </c>
      <c r="I330" s="12" t="s">
        <v>732</v>
      </c>
      <c r="J330" s="12" t="s">
        <v>89</v>
      </c>
      <c r="K330" s="12" t="s">
        <v>116</v>
      </c>
      <c r="L330" s="12" t="s">
        <v>81</v>
      </c>
      <c r="M330" s="12">
        <v>11145383</v>
      </c>
      <c r="N330" s="12">
        <v>11432948</v>
      </c>
      <c r="O330" s="17">
        <v>3619117</v>
      </c>
      <c r="P330" s="17">
        <v>3624476</v>
      </c>
      <c r="Q330" s="17">
        <v>7808472</v>
      </c>
      <c r="R330" s="19">
        <v>5572226</v>
      </c>
      <c r="S330" s="19">
        <v>1209</v>
      </c>
      <c r="T330" s="17">
        <f t="shared" si="24"/>
        <v>3.0795862637212337</v>
      </c>
      <c r="U330" s="17">
        <f t="shared" si="21"/>
        <v>0.31702024709637444</v>
      </c>
      <c r="V330" s="17">
        <f t="shared" si="20"/>
        <v>4608.9545078577339</v>
      </c>
      <c r="W330" s="17">
        <f t="shared" si="22"/>
        <v>0.71361285537042329</v>
      </c>
      <c r="X330" s="19">
        <f t="shared" si="23"/>
        <v>0.48738313162974239</v>
      </c>
    </row>
    <row r="331" spans="1:24" x14ac:dyDescent="0.2">
      <c r="A331" s="22">
        <v>4611</v>
      </c>
      <c r="B331" s="12" t="s">
        <v>566</v>
      </c>
      <c r="C331" s="12" t="s">
        <v>73</v>
      </c>
      <c r="D331" s="12">
        <v>800244270</v>
      </c>
      <c r="E331" s="12" t="s">
        <v>74</v>
      </c>
      <c r="F331" s="12" t="s">
        <v>733</v>
      </c>
      <c r="G331" s="12" t="s">
        <v>95</v>
      </c>
      <c r="H331" s="12" t="s">
        <v>103</v>
      </c>
      <c r="I331" s="12" t="s">
        <v>734</v>
      </c>
      <c r="J331" s="12" t="s">
        <v>89</v>
      </c>
      <c r="K331" s="12" t="s">
        <v>327</v>
      </c>
      <c r="L331" s="12" t="s">
        <v>81</v>
      </c>
      <c r="M331" s="12">
        <v>15921564</v>
      </c>
      <c r="N331" s="12">
        <v>29558440</v>
      </c>
      <c r="O331" s="17">
        <v>5553209</v>
      </c>
      <c r="P331" s="17">
        <v>13501934</v>
      </c>
      <c r="Q331" s="17">
        <v>16056506</v>
      </c>
      <c r="R331" s="19">
        <v>-906707</v>
      </c>
      <c r="S331" s="19">
        <v>1033851</v>
      </c>
      <c r="T331" s="17">
        <f t="shared" si="24"/>
        <v>2.8670925225396702</v>
      </c>
      <c r="U331" s="17">
        <f t="shared" si="21"/>
        <v>0.45678777364434658</v>
      </c>
      <c r="V331" s="17">
        <f t="shared" si="20"/>
        <v>-0.87701902885425465</v>
      </c>
      <c r="W331" s="17">
        <f t="shared" si="22"/>
        <v>-5.646975749269486E-2</v>
      </c>
      <c r="X331" s="19">
        <f t="shared" si="23"/>
        <v>-3.0675062689370616E-2</v>
      </c>
    </row>
    <row r="332" spans="1:24" x14ac:dyDescent="0.2">
      <c r="A332" s="22">
        <v>4629</v>
      </c>
      <c r="B332" s="12" t="s">
        <v>566</v>
      </c>
      <c r="C332" s="12" t="s">
        <v>73</v>
      </c>
      <c r="D332" s="12">
        <v>800245475</v>
      </c>
      <c r="E332" s="12" t="s">
        <v>74</v>
      </c>
      <c r="F332" s="12" t="s">
        <v>735</v>
      </c>
      <c r="G332" s="12" t="s">
        <v>76</v>
      </c>
      <c r="H332" s="12" t="s">
        <v>87</v>
      </c>
      <c r="I332" s="12" t="s">
        <v>736</v>
      </c>
      <c r="J332" s="12" t="s">
        <v>79</v>
      </c>
      <c r="K332" s="12" t="s">
        <v>137</v>
      </c>
      <c r="L332" s="12" t="s">
        <v>81</v>
      </c>
      <c r="M332" s="12">
        <v>1858087</v>
      </c>
      <c r="N332" s="12">
        <v>2116058</v>
      </c>
      <c r="O332" s="17">
        <v>1334989</v>
      </c>
      <c r="P332" s="17">
        <v>1334989</v>
      </c>
      <c r="Q332" s="17">
        <v>781069</v>
      </c>
      <c r="R332" s="19">
        <v>250117</v>
      </c>
      <c r="S332" s="19"/>
      <c r="T332" s="17">
        <f t="shared" si="24"/>
        <v>1.3918369364841208</v>
      </c>
      <c r="U332" s="17">
        <f t="shared" si="21"/>
        <v>0.63088488122726316</v>
      </c>
      <c r="V332" s="17"/>
      <c r="W332" s="17">
        <f t="shared" si="22"/>
        <v>0.32022394948461658</v>
      </c>
      <c r="X332" s="19">
        <f t="shared" si="23"/>
        <v>0.11819950114788914</v>
      </c>
    </row>
    <row r="333" spans="1:24" x14ac:dyDescent="0.2">
      <c r="A333" s="22">
        <v>4717</v>
      </c>
      <c r="B333" s="12" t="s">
        <v>566</v>
      </c>
      <c r="C333" s="12" t="s">
        <v>73</v>
      </c>
      <c r="D333" s="12">
        <v>800249247</v>
      </c>
      <c r="E333" s="12" t="s">
        <v>74</v>
      </c>
      <c r="F333" s="12" t="s">
        <v>737</v>
      </c>
      <c r="G333" s="12" t="s">
        <v>76</v>
      </c>
      <c r="H333" s="12" t="s">
        <v>87</v>
      </c>
      <c r="I333" s="12" t="s">
        <v>738</v>
      </c>
      <c r="J333" s="12" t="s">
        <v>85</v>
      </c>
      <c r="K333" s="12" t="s">
        <v>85</v>
      </c>
      <c r="L333" s="12" t="s">
        <v>81</v>
      </c>
      <c r="M333" s="12">
        <v>7180107</v>
      </c>
      <c r="N333" s="12">
        <v>8526569</v>
      </c>
      <c r="O333" s="17">
        <v>3701095</v>
      </c>
      <c r="P333" s="17">
        <v>4432122</v>
      </c>
      <c r="Q333" s="17">
        <v>4094447</v>
      </c>
      <c r="R333" s="19">
        <v>829884</v>
      </c>
      <c r="S333" s="19">
        <v>0</v>
      </c>
      <c r="T333" s="17">
        <f t="shared" si="24"/>
        <v>1.9399953257076621</v>
      </c>
      <c r="U333" s="17">
        <f t="shared" si="21"/>
        <v>0.51980134096141128</v>
      </c>
      <c r="V333" s="17"/>
      <c r="W333" s="17">
        <f t="shared" si="22"/>
        <v>0.20268524662793291</v>
      </c>
      <c r="X333" s="19">
        <f t="shared" si="23"/>
        <v>9.7329183637639011E-2</v>
      </c>
    </row>
    <row r="334" spans="1:24" x14ac:dyDescent="0.2">
      <c r="A334" s="22">
        <v>4725</v>
      </c>
      <c r="B334" s="12" t="s">
        <v>566</v>
      </c>
      <c r="C334" s="12" t="s">
        <v>73</v>
      </c>
      <c r="D334" s="12">
        <v>800249396</v>
      </c>
      <c r="E334" s="12" t="s">
        <v>74</v>
      </c>
      <c r="F334" s="12" t="s">
        <v>739</v>
      </c>
      <c r="G334" s="12" t="s">
        <v>76</v>
      </c>
      <c r="H334" s="12" t="s">
        <v>87</v>
      </c>
      <c r="I334" s="12" t="s">
        <v>740</v>
      </c>
      <c r="J334" s="12" t="s">
        <v>85</v>
      </c>
      <c r="K334" s="12" t="s">
        <v>85</v>
      </c>
      <c r="L334" s="12" t="s">
        <v>81</v>
      </c>
      <c r="M334" s="12">
        <v>1811601</v>
      </c>
      <c r="N334" s="12">
        <v>2895770</v>
      </c>
      <c r="O334" s="17">
        <v>886034</v>
      </c>
      <c r="P334" s="17">
        <v>918641</v>
      </c>
      <c r="Q334" s="17">
        <v>1977129</v>
      </c>
      <c r="R334" s="19">
        <v>441908</v>
      </c>
      <c r="S334" s="19">
        <v>113391</v>
      </c>
      <c r="T334" s="17">
        <f t="shared" si="24"/>
        <v>2.0446179266258406</v>
      </c>
      <c r="U334" s="17">
        <f t="shared" si="21"/>
        <v>0.31723548486240277</v>
      </c>
      <c r="V334" s="17">
        <f t="shared" ref="V334:V395" si="25">R334/S334</f>
        <v>3.8972052455662265</v>
      </c>
      <c r="W334" s="17">
        <f t="shared" si="22"/>
        <v>0.22350994801047377</v>
      </c>
      <c r="X334" s="19">
        <f t="shared" si="23"/>
        <v>0.1526046612818007</v>
      </c>
    </row>
    <row r="335" spans="1:24" x14ac:dyDescent="0.2">
      <c r="A335" s="22">
        <v>4761</v>
      </c>
      <c r="B335" s="12" t="s">
        <v>566</v>
      </c>
      <c r="C335" s="12" t="s">
        <v>73</v>
      </c>
      <c r="D335" s="12">
        <v>800250626</v>
      </c>
      <c r="E335" s="12" t="s">
        <v>74</v>
      </c>
      <c r="F335" s="12" t="s">
        <v>741</v>
      </c>
      <c r="G335" s="12" t="s">
        <v>92</v>
      </c>
      <c r="H335" s="12" t="s">
        <v>87</v>
      </c>
      <c r="I335" s="12" t="s">
        <v>742</v>
      </c>
      <c r="J335" s="12" t="s">
        <v>89</v>
      </c>
      <c r="K335" s="12" t="s">
        <v>327</v>
      </c>
      <c r="L335" s="12" t="s">
        <v>81</v>
      </c>
      <c r="M335" s="12">
        <v>19209203</v>
      </c>
      <c r="N335" s="12">
        <v>20769538</v>
      </c>
      <c r="O335" s="17">
        <v>4937213</v>
      </c>
      <c r="P335" s="17">
        <v>5039823</v>
      </c>
      <c r="Q335" s="17">
        <v>15729715</v>
      </c>
      <c r="R335" s="19">
        <v>6195702</v>
      </c>
      <c r="S335" s="19">
        <v>671875</v>
      </c>
      <c r="T335" s="17">
        <f t="shared" si="24"/>
        <v>3.8906976466277636</v>
      </c>
      <c r="U335" s="17">
        <f t="shared" si="21"/>
        <v>0.24265455495447227</v>
      </c>
      <c r="V335" s="17">
        <f t="shared" si="25"/>
        <v>9.221509953488372</v>
      </c>
      <c r="W335" s="17">
        <f t="shared" si="22"/>
        <v>0.39388520389593834</v>
      </c>
      <c r="X335" s="19">
        <f t="shared" si="23"/>
        <v>0.29830716504141785</v>
      </c>
    </row>
    <row r="336" spans="1:24" x14ac:dyDescent="0.2">
      <c r="A336" s="22">
        <v>5157</v>
      </c>
      <c r="B336" s="12" t="s">
        <v>566</v>
      </c>
      <c r="C336" s="12" t="s">
        <v>73</v>
      </c>
      <c r="D336" s="12">
        <v>802008430</v>
      </c>
      <c r="E336" s="12" t="s">
        <v>74</v>
      </c>
      <c r="F336" s="12" t="s">
        <v>743</v>
      </c>
      <c r="G336" s="12" t="s">
        <v>76</v>
      </c>
      <c r="H336" s="12" t="s">
        <v>87</v>
      </c>
      <c r="I336" s="12" t="s">
        <v>744</v>
      </c>
      <c r="J336" s="12" t="s">
        <v>148</v>
      </c>
      <c r="K336" s="12" t="s">
        <v>149</v>
      </c>
      <c r="L336" s="12" t="s">
        <v>81</v>
      </c>
      <c r="M336" s="12">
        <v>340112</v>
      </c>
      <c r="N336" s="12">
        <v>6850967</v>
      </c>
      <c r="O336" s="17">
        <v>9725</v>
      </c>
      <c r="P336" s="17">
        <v>992569</v>
      </c>
      <c r="Q336" s="17">
        <v>5858398</v>
      </c>
      <c r="R336" s="19">
        <v>617204</v>
      </c>
      <c r="S336" s="19">
        <v>1266</v>
      </c>
      <c r="T336" s="17">
        <f t="shared" si="24"/>
        <v>34.972956298200515</v>
      </c>
      <c r="U336" s="17">
        <f t="shared" si="21"/>
        <v>0.14488013152011972</v>
      </c>
      <c r="V336" s="17">
        <f t="shared" si="25"/>
        <v>487.52290679304895</v>
      </c>
      <c r="W336" s="17">
        <f t="shared" si="22"/>
        <v>0.10535371615243622</v>
      </c>
      <c r="X336" s="19">
        <f t="shared" si="23"/>
        <v>9.0090055900137897E-2</v>
      </c>
    </row>
    <row r="337" spans="1:24" x14ac:dyDescent="0.2">
      <c r="A337" s="22">
        <v>5225</v>
      </c>
      <c r="B337" s="12" t="s">
        <v>566</v>
      </c>
      <c r="C337" s="12" t="s">
        <v>73</v>
      </c>
      <c r="D337" s="12">
        <v>802011128</v>
      </c>
      <c r="E337" s="12" t="s">
        <v>74</v>
      </c>
      <c r="F337" s="12" t="s">
        <v>745</v>
      </c>
      <c r="G337" s="12" t="s">
        <v>76</v>
      </c>
      <c r="H337" s="12" t="s">
        <v>87</v>
      </c>
      <c r="I337" s="12" t="s">
        <v>746</v>
      </c>
      <c r="J337" s="12" t="s">
        <v>148</v>
      </c>
      <c r="K337" s="12" t="s">
        <v>149</v>
      </c>
      <c r="L337" s="12" t="s">
        <v>81</v>
      </c>
      <c r="M337" s="12">
        <v>150803605</v>
      </c>
      <c r="N337" s="12">
        <v>155464917</v>
      </c>
      <c r="O337" s="17">
        <v>57042710</v>
      </c>
      <c r="P337" s="17">
        <v>57042710</v>
      </c>
      <c r="Q337" s="17">
        <v>98422207</v>
      </c>
      <c r="R337" s="19">
        <v>4988745</v>
      </c>
      <c r="S337" s="19">
        <v>3013336</v>
      </c>
      <c r="T337" s="17">
        <f t="shared" si="24"/>
        <v>2.6436963636545316</v>
      </c>
      <c r="U337" s="17">
        <f t="shared" si="21"/>
        <v>0.36691692956038435</v>
      </c>
      <c r="V337" s="17">
        <f t="shared" si="25"/>
        <v>1.6555555039331824</v>
      </c>
      <c r="W337" s="17">
        <f t="shared" si="22"/>
        <v>5.068718891865532E-2</v>
      </c>
      <c r="X337" s="19">
        <f t="shared" si="23"/>
        <v>3.2089201192575169E-2</v>
      </c>
    </row>
    <row r="338" spans="1:24" x14ac:dyDescent="0.2">
      <c r="A338" s="22">
        <v>5423</v>
      </c>
      <c r="B338" s="12" t="s">
        <v>566</v>
      </c>
      <c r="C338" s="12" t="s">
        <v>73</v>
      </c>
      <c r="D338" s="12">
        <v>802019447</v>
      </c>
      <c r="E338" s="12" t="s">
        <v>74</v>
      </c>
      <c r="F338" s="12" t="s">
        <v>747</v>
      </c>
      <c r="G338" s="12" t="s">
        <v>102</v>
      </c>
      <c r="H338" s="12" t="s">
        <v>103</v>
      </c>
      <c r="I338" s="12" t="s">
        <v>748</v>
      </c>
      <c r="J338" s="12" t="s">
        <v>85</v>
      </c>
      <c r="K338" s="12" t="s">
        <v>85</v>
      </c>
      <c r="L338" s="12" t="s">
        <v>81</v>
      </c>
      <c r="M338" s="12">
        <v>35337889</v>
      </c>
      <c r="N338" s="12">
        <v>44723046</v>
      </c>
      <c r="O338" s="17">
        <v>32394347</v>
      </c>
      <c r="P338" s="17">
        <v>41353100</v>
      </c>
      <c r="Q338" s="17">
        <v>3369946</v>
      </c>
      <c r="R338" s="19">
        <v>370976</v>
      </c>
      <c r="S338" s="19">
        <v>2188548</v>
      </c>
      <c r="T338" s="17">
        <f t="shared" si="24"/>
        <v>1.0908659155870621</v>
      </c>
      <c r="U338" s="17">
        <f t="shared" si="21"/>
        <v>0.92464855815053382</v>
      </c>
      <c r="V338" s="17">
        <f t="shared" si="25"/>
        <v>0.16950781979650434</v>
      </c>
      <c r="W338" s="17">
        <f t="shared" si="22"/>
        <v>0.1100836630616633</v>
      </c>
      <c r="X338" s="19">
        <f t="shared" si="23"/>
        <v>8.2949627357671481E-3</v>
      </c>
    </row>
    <row r="339" spans="1:24" x14ac:dyDescent="0.2">
      <c r="A339" s="22">
        <v>5607</v>
      </c>
      <c r="B339" s="12" t="s">
        <v>566</v>
      </c>
      <c r="C339" s="12" t="s">
        <v>73</v>
      </c>
      <c r="D339" s="12">
        <v>804001702</v>
      </c>
      <c r="E339" s="12" t="s">
        <v>74</v>
      </c>
      <c r="F339" s="12" t="s">
        <v>749</v>
      </c>
      <c r="G339" s="12" t="s">
        <v>76</v>
      </c>
      <c r="H339" s="12" t="s">
        <v>77</v>
      </c>
      <c r="I339" s="12" t="s">
        <v>750</v>
      </c>
      <c r="J339" s="12" t="s">
        <v>309</v>
      </c>
      <c r="K339" s="12" t="s">
        <v>571</v>
      </c>
      <c r="L339" s="12" t="s">
        <v>81</v>
      </c>
      <c r="M339" s="12">
        <v>7845748</v>
      </c>
      <c r="N339" s="12">
        <v>9008605</v>
      </c>
      <c r="O339" s="17">
        <v>6856781</v>
      </c>
      <c r="P339" s="17">
        <v>7197981</v>
      </c>
      <c r="Q339" s="17">
        <v>1810624</v>
      </c>
      <c r="R339" s="19">
        <v>544082</v>
      </c>
      <c r="S339" s="19">
        <v>738363</v>
      </c>
      <c r="T339" s="17">
        <f t="shared" si="24"/>
        <v>1.1442319654076745</v>
      </c>
      <c r="U339" s="17">
        <f t="shared" si="21"/>
        <v>0.79901172268070364</v>
      </c>
      <c r="V339" s="17">
        <f t="shared" si="25"/>
        <v>0.73687603522928424</v>
      </c>
      <c r="W339" s="17">
        <f t="shared" si="22"/>
        <v>0.30049419426672791</v>
      </c>
      <c r="X339" s="19">
        <f t="shared" si="23"/>
        <v>6.0395810450119637E-2</v>
      </c>
    </row>
    <row r="340" spans="1:24" x14ac:dyDescent="0.2">
      <c r="A340" s="22">
        <v>5637</v>
      </c>
      <c r="B340" s="12" t="s">
        <v>566</v>
      </c>
      <c r="C340" s="12" t="s">
        <v>73</v>
      </c>
      <c r="D340" s="12">
        <v>804003257</v>
      </c>
      <c r="E340" s="12" t="s">
        <v>74</v>
      </c>
      <c r="F340" s="12" t="s">
        <v>751</v>
      </c>
      <c r="G340" s="12" t="s">
        <v>102</v>
      </c>
      <c r="H340" s="12" t="s">
        <v>87</v>
      </c>
      <c r="I340" s="12" t="s">
        <v>752</v>
      </c>
      <c r="J340" s="12" t="s">
        <v>309</v>
      </c>
      <c r="K340" s="12" t="s">
        <v>571</v>
      </c>
      <c r="L340" s="12" t="s">
        <v>81</v>
      </c>
      <c r="M340" s="12">
        <v>4882342</v>
      </c>
      <c r="N340" s="12">
        <v>5192149</v>
      </c>
      <c r="O340" s="17">
        <v>3066365</v>
      </c>
      <c r="P340" s="17">
        <v>3253876</v>
      </c>
      <c r="Q340" s="17">
        <v>1938273</v>
      </c>
      <c r="R340" s="19">
        <v>528988</v>
      </c>
      <c r="S340" s="19"/>
      <c r="T340" s="17">
        <f t="shared" si="24"/>
        <v>1.5922246699267699</v>
      </c>
      <c r="U340" s="17">
        <f t="shared" si="21"/>
        <v>0.62669156836600803</v>
      </c>
      <c r="V340" s="17"/>
      <c r="W340" s="17">
        <f t="shared" si="22"/>
        <v>0.27291717936534227</v>
      </c>
      <c r="X340" s="19">
        <f t="shared" si="23"/>
        <v>0.10188228419484879</v>
      </c>
    </row>
    <row r="341" spans="1:24" x14ac:dyDescent="0.2">
      <c r="A341" s="22">
        <v>5721</v>
      </c>
      <c r="B341" s="12" t="s">
        <v>566</v>
      </c>
      <c r="C341" s="12" t="s">
        <v>73</v>
      </c>
      <c r="D341" s="12">
        <v>804008164</v>
      </c>
      <c r="E341" s="12" t="s">
        <v>74</v>
      </c>
      <c r="F341" s="12" t="s">
        <v>753</v>
      </c>
      <c r="G341" s="12" t="s">
        <v>76</v>
      </c>
      <c r="H341" s="12" t="s">
        <v>87</v>
      </c>
      <c r="I341" s="12" t="s">
        <v>754</v>
      </c>
      <c r="J341" s="12" t="s">
        <v>309</v>
      </c>
      <c r="K341" s="12" t="s">
        <v>461</v>
      </c>
      <c r="L341" s="12" t="s">
        <v>81</v>
      </c>
      <c r="M341" s="12">
        <v>1229726</v>
      </c>
      <c r="N341" s="12">
        <v>1304951</v>
      </c>
      <c r="O341" s="17">
        <v>247357</v>
      </c>
      <c r="P341" s="17">
        <v>247357</v>
      </c>
      <c r="Q341" s="17">
        <v>1057594</v>
      </c>
      <c r="R341" s="19">
        <v>-70915</v>
      </c>
      <c r="S341" s="19"/>
      <c r="T341" s="17">
        <f t="shared" si="24"/>
        <v>4.971462299429569</v>
      </c>
      <c r="U341" s="17">
        <f t="shared" si="21"/>
        <v>0.18955271117459582</v>
      </c>
      <c r="V341" s="17"/>
      <c r="W341" s="17">
        <f t="shared" si="22"/>
        <v>-6.7053141375612954E-2</v>
      </c>
      <c r="X341" s="19">
        <f t="shared" si="23"/>
        <v>-5.4343036635092046E-2</v>
      </c>
    </row>
    <row r="342" spans="1:24" x14ac:dyDescent="0.2">
      <c r="A342" s="22">
        <v>5823</v>
      </c>
      <c r="B342" s="12" t="s">
        <v>566</v>
      </c>
      <c r="C342" s="12" t="s">
        <v>73</v>
      </c>
      <c r="D342" s="12">
        <v>804013374</v>
      </c>
      <c r="E342" s="12" t="s">
        <v>74</v>
      </c>
      <c r="F342" s="12" t="s">
        <v>755</v>
      </c>
      <c r="G342" s="12" t="s">
        <v>102</v>
      </c>
      <c r="H342" s="12" t="s">
        <v>87</v>
      </c>
      <c r="I342" s="12" t="s">
        <v>756</v>
      </c>
      <c r="J342" s="12" t="s">
        <v>309</v>
      </c>
      <c r="K342" s="12" t="s">
        <v>461</v>
      </c>
      <c r="L342" s="12" t="s">
        <v>81</v>
      </c>
      <c r="M342" s="12">
        <v>337607</v>
      </c>
      <c r="N342" s="12">
        <v>1005831</v>
      </c>
      <c r="O342" s="17">
        <v>885351</v>
      </c>
      <c r="P342" s="17">
        <v>2012770</v>
      </c>
      <c r="Q342" s="17">
        <v>-1006939</v>
      </c>
      <c r="R342" s="19">
        <v>-402553</v>
      </c>
      <c r="S342" s="19">
        <v>199241</v>
      </c>
      <c r="T342" s="17">
        <f t="shared" si="24"/>
        <v>0.38132559854792053</v>
      </c>
      <c r="U342" s="17">
        <f t="shared" si="21"/>
        <v>2.0011015767062261</v>
      </c>
      <c r="V342" s="17">
        <f t="shared" si="25"/>
        <v>-2.0204325414949733</v>
      </c>
      <c r="W342" s="17">
        <f t="shared" si="22"/>
        <v>0.39977893397713266</v>
      </c>
      <c r="X342" s="19">
        <f t="shared" si="23"/>
        <v>-0.40021932113844172</v>
      </c>
    </row>
    <row r="343" spans="1:24" x14ac:dyDescent="0.2">
      <c r="A343" s="22">
        <v>5871</v>
      </c>
      <c r="B343" s="12" t="s">
        <v>566</v>
      </c>
      <c r="C343" s="12" t="s">
        <v>73</v>
      </c>
      <c r="D343" s="12">
        <v>804015454</v>
      </c>
      <c r="E343" s="12" t="s">
        <v>74</v>
      </c>
      <c r="F343" s="12" t="s">
        <v>757</v>
      </c>
      <c r="G343" s="12" t="s">
        <v>102</v>
      </c>
      <c r="H343" s="12" t="s">
        <v>77</v>
      </c>
      <c r="I343" s="12" t="s">
        <v>758</v>
      </c>
      <c r="J343" s="12" t="s">
        <v>309</v>
      </c>
      <c r="K343" s="12" t="s">
        <v>461</v>
      </c>
      <c r="L343" s="12" t="s">
        <v>81</v>
      </c>
      <c r="M343" s="12">
        <v>2165957</v>
      </c>
      <c r="N343" s="12">
        <v>3107613</v>
      </c>
      <c r="O343" s="17">
        <v>864110</v>
      </c>
      <c r="P343" s="17">
        <v>1083879</v>
      </c>
      <c r="Q343" s="17">
        <v>2023734</v>
      </c>
      <c r="R343" s="19">
        <v>312237</v>
      </c>
      <c r="S343" s="19">
        <v>85906</v>
      </c>
      <c r="T343" s="17">
        <f t="shared" si="24"/>
        <v>2.5065755517237389</v>
      </c>
      <c r="U343" s="17">
        <f t="shared" si="21"/>
        <v>0.34878184638820858</v>
      </c>
      <c r="V343" s="17">
        <f t="shared" si="25"/>
        <v>3.6346355318604058</v>
      </c>
      <c r="W343" s="17">
        <f t="shared" si="22"/>
        <v>0.15428756941376684</v>
      </c>
      <c r="X343" s="19">
        <f t="shared" si="23"/>
        <v>0.10047486607888434</v>
      </c>
    </row>
    <row r="344" spans="1:24" x14ac:dyDescent="0.2">
      <c r="A344" s="22">
        <v>5881</v>
      </c>
      <c r="B344" s="12" t="s">
        <v>566</v>
      </c>
      <c r="C344" s="12" t="s">
        <v>73</v>
      </c>
      <c r="D344" s="12">
        <v>804016084</v>
      </c>
      <c r="E344" s="12" t="s">
        <v>74</v>
      </c>
      <c r="F344" s="12" t="s">
        <v>759</v>
      </c>
      <c r="G344" s="12" t="s">
        <v>102</v>
      </c>
      <c r="H344" s="12" t="s">
        <v>103</v>
      </c>
      <c r="I344" s="12" t="s">
        <v>760</v>
      </c>
      <c r="J344" s="12" t="s">
        <v>309</v>
      </c>
      <c r="K344" s="12" t="s">
        <v>461</v>
      </c>
      <c r="L344" s="12" t="s">
        <v>81</v>
      </c>
      <c r="M344" s="12">
        <v>14353457</v>
      </c>
      <c r="N344" s="12">
        <v>21837449</v>
      </c>
      <c r="O344" s="17">
        <v>4339460</v>
      </c>
      <c r="P344" s="17">
        <v>10855192</v>
      </c>
      <c r="Q344" s="17">
        <v>10982257</v>
      </c>
      <c r="R344" s="19">
        <v>-826408</v>
      </c>
      <c r="S344" s="19"/>
      <c r="T344" s="17">
        <f t="shared" si="24"/>
        <v>3.3076597088116952</v>
      </c>
      <c r="U344" s="17">
        <f t="shared" si="21"/>
        <v>0.49709066292495979</v>
      </c>
      <c r="V344" s="17"/>
      <c r="W344" s="17">
        <f t="shared" si="22"/>
        <v>-7.524937724549699E-2</v>
      </c>
      <c r="X344" s="19">
        <f t="shared" si="23"/>
        <v>-3.7843614425842505E-2</v>
      </c>
    </row>
    <row r="345" spans="1:24" x14ac:dyDescent="0.2">
      <c r="A345" s="22">
        <v>5987</v>
      </c>
      <c r="B345" s="12" t="s">
        <v>566</v>
      </c>
      <c r="C345" s="12" t="s">
        <v>73</v>
      </c>
      <c r="D345" s="12">
        <v>805002719</v>
      </c>
      <c r="E345" s="12" t="s">
        <v>74</v>
      </c>
      <c r="F345" s="12" t="s">
        <v>761</v>
      </c>
      <c r="G345" s="12" t="s">
        <v>76</v>
      </c>
      <c r="H345" s="12" t="s">
        <v>87</v>
      </c>
      <c r="I345" s="12" t="s">
        <v>762</v>
      </c>
      <c r="J345" s="12" t="s">
        <v>79</v>
      </c>
      <c r="K345" s="12" t="s">
        <v>137</v>
      </c>
      <c r="L345" s="12" t="s">
        <v>81</v>
      </c>
      <c r="M345" s="12">
        <v>2325632</v>
      </c>
      <c r="N345" s="12">
        <v>3473661</v>
      </c>
      <c r="O345" s="17">
        <v>901033</v>
      </c>
      <c r="P345" s="17">
        <v>982236</v>
      </c>
      <c r="Q345" s="17">
        <v>2491425</v>
      </c>
      <c r="R345" s="19">
        <v>482461</v>
      </c>
      <c r="S345" s="19">
        <v>0</v>
      </c>
      <c r="T345" s="17">
        <f t="shared" si="24"/>
        <v>2.5810730572576142</v>
      </c>
      <c r="U345" s="17">
        <f t="shared" si="21"/>
        <v>0.28276679848724445</v>
      </c>
      <c r="V345" s="17"/>
      <c r="W345" s="17">
        <f t="shared" si="22"/>
        <v>0.19364861474858766</v>
      </c>
      <c r="X345" s="19">
        <f t="shared" si="23"/>
        <v>0.13889121592463974</v>
      </c>
    </row>
    <row r="346" spans="1:24" x14ac:dyDescent="0.2">
      <c r="A346" s="22">
        <v>6007</v>
      </c>
      <c r="B346" s="12" t="s">
        <v>566</v>
      </c>
      <c r="C346" s="12" t="s">
        <v>73</v>
      </c>
      <c r="D346" s="12">
        <v>805003151</v>
      </c>
      <c r="E346" s="12" t="s">
        <v>74</v>
      </c>
      <c r="F346" s="12" t="s">
        <v>763</v>
      </c>
      <c r="G346" s="12" t="s">
        <v>76</v>
      </c>
      <c r="H346" s="12" t="s">
        <v>87</v>
      </c>
      <c r="I346" s="12" t="s">
        <v>764</v>
      </c>
      <c r="J346" s="12" t="s">
        <v>79</v>
      </c>
      <c r="K346" s="12" t="s">
        <v>137</v>
      </c>
      <c r="L346" s="12" t="s">
        <v>81</v>
      </c>
      <c r="M346" s="12">
        <v>8873186</v>
      </c>
      <c r="N346" s="12">
        <v>14224398</v>
      </c>
      <c r="O346" s="17">
        <v>6964174</v>
      </c>
      <c r="P346" s="17">
        <v>9227703</v>
      </c>
      <c r="Q346" s="17">
        <v>4996695</v>
      </c>
      <c r="R346" s="19">
        <v>904264</v>
      </c>
      <c r="S346" s="19">
        <v>307500</v>
      </c>
      <c r="T346" s="17">
        <f t="shared" si="24"/>
        <v>1.2741189407387006</v>
      </c>
      <c r="U346" s="17">
        <f t="shared" si="21"/>
        <v>0.6487236226095473</v>
      </c>
      <c r="V346" s="17">
        <f t="shared" si="25"/>
        <v>2.9406959349593498</v>
      </c>
      <c r="W346" s="17">
        <f t="shared" si="22"/>
        <v>0.18097242277145192</v>
      </c>
      <c r="X346" s="19">
        <f t="shared" si="23"/>
        <v>6.3571337078729098E-2</v>
      </c>
    </row>
    <row r="347" spans="1:24" x14ac:dyDescent="0.2">
      <c r="A347" s="22">
        <v>6131</v>
      </c>
      <c r="B347" s="12" t="s">
        <v>566</v>
      </c>
      <c r="C347" s="12" t="s">
        <v>73</v>
      </c>
      <c r="D347" s="12">
        <v>805007508</v>
      </c>
      <c r="E347" s="12" t="s">
        <v>74</v>
      </c>
      <c r="F347" s="12" t="s">
        <v>765</v>
      </c>
      <c r="G347" s="12" t="s">
        <v>92</v>
      </c>
      <c r="H347" s="12" t="s">
        <v>87</v>
      </c>
      <c r="I347" s="12" t="s">
        <v>766</v>
      </c>
      <c r="J347" s="12" t="s">
        <v>79</v>
      </c>
      <c r="K347" s="12" t="s">
        <v>767</v>
      </c>
      <c r="L347" s="12" t="s">
        <v>81</v>
      </c>
      <c r="M347" s="12">
        <v>10594064</v>
      </c>
      <c r="N347" s="12">
        <v>12072696</v>
      </c>
      <c r="O347" s="17">
        <v>1720168</v>
      </c>
      <c r="P347" s="17">
        <v>1876241</v>
      </c>
      <c r="Q347" s="17">
        <v>10196455</v>
      </c>
      <c r="R347" s="19">
        <v>1858035</v>
      </c>
      <c r="S347" s="19">
        <v>183129</v>
      </c>
      <c r="T347" s="17">
        <f t="shared" si="24"/>
        <v>6.1587379837318217</v>
      </c>
      <c r="U347" s="17">
        <f t="shared" si="21"/>
        <v>0.1554119311875326</v>
      </c>
      <c r="V347" s="17">
        <f t="shared" si="25"/>
        <v>10.146044591517455</v>
      </c>
      <c r="W347" s="17">
        <f t="shared" si="22"/>
        <v>0.18222362576012938</v>
      </c>
      <c r="X347" s="19">
        <f t="shared" si="23"/>
        <v>0.15390390017275346</v>
      </c>
    </row>
    <row r="348" spans="1:24" x14ac:dyDescent="0.2">
      <c r="A348" s="22">
        <v>6177</v>
      </c>
      <c r="B348" s="12" t="s">
        <v>566</v>
      </c>
      <c r="C348" s="12" t="s">
        <v>73</v>
      </c>
      <c r="D348" s="12">
        <v>805009936</v>
      </c>
      <c r="E348" s="12" t="s">
        <v>74</v>
      </c>
      <c r="F348" s="12" t="s">
        <v>768</v>
      </c>
      <c r="G348" s="12" t="s">
        <v>102</v>
      </c>
      <c r="H348" s="12" t="s">
        <v>87</v>
      </c>
      <c r="I348" s="12" t="s">
        <v>769</v>
      </c>
      <c r="J348" s="12" t="s">
        <v>79</v>
      </c>
      <c r="K348" s="12" t="s">
        <v>137</v>
      </c>
      <c r="L348" s="12" t="s">
        <v>81</v>
      </c>
      <c r="M348" s="12">
        <v>1807784</v>
      </c>
      <c r="N348" s="12">
        <v>6050467</v>
      </c>
      <c r="O348" s="17">
        <v>1701486</v>
      </c>
      <c r="P348" s="17">
        <v>2619964</v>
      </c>
      <c r="Q348" s="17">
        <v>3430503</v>
      </c>
      <c r="R348" s="19">
        <v>-7523</v>
      </c>
      <c r="S348" s="19">
        <v>184387</v>
      </c>
      <c r="T348" s="17">
        <f t="shared" si="24"/>
        <v>1.0624736259951595</v>
      </c>
      <c r="U348" s="17">
        <f t="shared" si="21"/>
        <v>0.4330184760944899</v>
      </c>
      <c r="V348" s="17">
        <f t="shared" si="25"/>
        <v>-4.080005640310868E-2</v>
      </c>
      <c r="W348" s="17">
        <f t="shared" si="22"/>
        <v>-2.1929728672442496E-3</v>
      </c>
      <c r="X348" s="19">
        <f t="shared" si="23"/>
        <v>-1.2433750981535804E-3</v>
      </c>
    </row>
    <row r="349" spans="1:24" x14ac:dyDescent="0.2">
      <c r="A349" s="22">
        <v>6201</v>
      </c>
      <c r="B349" s="12" t="s">
        <v>566</v>
      </c>
      <c r="C349" s="12" t="s">
        <v>73</v>
      </c>
      <c r="D349" s="12">
        <v>805011264</v>
      </c>
      <c r="E349" s="12" t="s">
        <v>74</v>
      </c>
      <c r="F349" s="12" t="s">
        <v>770</v>
      </c>
      <c r="G349" s="12" t="s">
        <v>83</v>
      </c>
      <c r="H349" s="12" t="s">
        <v>87</v>
      </c>
      <c r="I349" s="12" t="s">
        <v>771</v>
      </c>
      <c r="J349" s="12" t="s">
        <v>79</v>
      </c>
      <c r="K349" s="12" t="s">
        <v>313</v>
      </c>
      <c r="L349" s="12" t="s">
        <v>81</v>
      </c>
      <c r="M349" s="12">
        <v>5578365</v>
      </c>
      <c r="N349" s="12">
        <v>10866428</v>
      </c>
      <c r="O349" s="17">
        <v>3569747</v>
      </c>
      <c r="P349" s="17">
        <v>4534893</v>
      </c>
      <c r="Q349" s="17">
        <v>6331535</v>
      </c>
      <c r="R349" s="19">
        <v>673271</v>
      </c>
      <c r="S349" s="19">
        <v>321896</v>
      </c>
      <c r="T349" s="17">
        <f t="shared" si="24"/>
        <v>1.5626779712960051</v>
      </c>
      <c r="U349" s="17">
        <f t="shared" si="21"/>
        <v>0.41733060762929641</v>
      </c>
      <c r="V349" s="17">
        <f t="shared" si="25"/>
        <v>2.0915792678380596</v>
      </c>
      <c r="W349" s="17">
        <f t="shared" si="22"/>
        <v>0.10633614123589304</v>
      </c>
      <c r="X349" s="19">
        <f t="shared" si="23"/>
        <v>6.1958814800963116E-2</v>
      </c>
    </row>
    <row r="350" spans="1:24" x14ac:dyDescent="0.2">
      <c r="A350" s="22">
        <v>6255</v>
      </c>
      <c r="B350" s="12" t="s">
        <v>566</v>
      </c>
      <c r="C350" s="12" t="s">
        <v>73</v>
      </c>
      <c r="D350" s="12">
        <v>805014222</v>
      </c>
      <c r="E350" s="12" t="s">
        <v>74</v>
      </c>
      <c r="F350" s="12" t="s">
        <v>772</v>
      </c>
      <c r="G350" s="12" t="s">
        <v>102</v>
      </c>
      <c r="H350" s="12" t="s">
        <v>103</v>
      </c>
      <c r="I350" s="12" t="s">
        <v>773</v>
      </c>
      <c r="J350" s="12" t="s">
        <v>79</v>
      </c>
      <c r="K350" s="12" t="s">
        <v>313</v>
      </c>
      <c r="L350" s="12" t="s">
        <v>81</v>
      </c>
      <c r="M350" s="12">
        <v>25095537</v>
      </c>
      <c r="N350" s="12">
        <v>33366622</v>
      </c>
      <c r="O350" s="17">
        <v>14787367</v>
      </c>
      <c r="P350" s="17">
        <v>15223630</v>
      </c>
      <c r="Q350" s="17">
        <v>18142992</v>
      </c>
      <c r="R350" s="19">
        <v>2262730</v>
      </c>
      <c r="S350" s="19">
        <v>1607707</v>
      </c>
      <c r="T350" s="17">
        <f t="shared" si="24"/>
        <v>1.697092998368134</v>
      </c>
      <c r="U350" s="17">
        <f t="shared" si="21"/>
        <v>0.45625325812124462</v>
      </c>
      <c r="V350" s="17">
        <f t="shared" si="25"/>
        <v>1.40742685078811</v>
      </c>
      <c r="W350" s="17">
        <f t="shared" si="22"/>
        <v>0.12471647454840966</v>
      </c>
      <c r="X350" s="19">
        <f t="shared" si="23"/>
        <v>6.7814176694302467E-2</v>
      </c>
    </row>
    <row r="351" spans="1:24" x14ac:dyDescent="0.2">
      <c r="A351" s="22">
        <v>6567</v>
      </c>
      <c r="B351" s="12" t="s">
        <v>566</v>
      </c>
      <c r="C351" s="12" t="s">
        <v>73</v>
      </c>
      <c r="D351" s="12">
        <v>805026024</v>
      </c>
      <c r="E351" s="12" t="s">
        <v>74</v>
      </c>
      <c r="F351" s="12" t="s">
        <v>774</v>
      </c>
      <c r="G351" s="12" t="s">
        <v>102</v>
      </c>
      <c r="H351" s="12" t="s">
        <v>87</v>
      </c>
      <c r="I351" s="12" t="s">
        <v>775</v>
      </c>
      <c r="J351" s="12" t="s">
        <v>79</v>
      </c>
      <c r="K351" s="12" t="s">
        <v>137</v>
      </c>
      <c r="L351" s="12" t="s">
        <v>81</v>
      </c>
      <c r="M351" s="12">
        <v>2275473</v>
      </c>
      <c r="N351" s="12">
        <v>3070116</v>
      </c>
      <c r="O351" s="17">
        <v>479819</v>
      </c>
      <c r="P351" s="17">
        <v>2319889</v>
      </c>
      <c r="Q351" s="17">
        <v>750227</v>
      </c>
      <c r="R351" s="19">
        <v>-367068</v>
      </c>
      <c r="S351" s="19"/>
      <c r="T351" s="17">
        <f t="shared" si="24"/>
        <v>4.7423570137906168</v>
      </c>
      <c r="U351" s="17">
        <f t="shared" si="21"/>
        <v>0.75563561767698684</v>
      </c>
      <c r="V351" s="17"/>
      <c r="W351" s="17">
        <f t="shared" si="22"/>
        <v>-0.48927591249048619</v>
      </c>
      <c r="X351" s="19">
        <f t="shared" si="23"/>
        <v>-0.11956160614126632</v>
      </c>
    </row>
    <row r="352" spans="1:24" x14ac:dyDescent="0.2">
      <c r="A352" s="22">
        <v>6593</v>
      </c>
      <c r="B352" s="12" t="s">
        <v>566</v>
      </c>
      <c r="C352" s="12" t="s">
        <v>73</v>
      </c>
      <c r="D352" s="12">
        <v>805027240</v>
      </c>
      <c r="E352" s="12" t="s">
        <v>74</v>
      </c>
      <c r="F352" s="12" t="s">
        <v>776</v>
      </c>
      <c r="G352" s="12" t="s">
        <v>102</v>
      </c>
      <c r="H352" s="12" t="s">
        <v>103</v>
      </c>
      <c r="I352" s="12" t="s">
        <v>777</v>
      </c>
      <c r="J352" s="12" t="s">
        <v>79</v>
      </c>
      <c r="K352" s="12" t="s">
        <v>137</v>
      </c>
      <c r="L352" s="12" t="s">
        <v>81</v>
      </c>
      <c r="M352" s="12">
        <v>28691809</v>
      </c>
      <c r="N352" s="12">
        <v>33081791</v>
      </c>
      <c r="O352" s="17">
        <v>13183920</v>
      </c>
      <c r="P352" s="17">
        <v>21252486</v>
      </c>
      <c r="Q352" s="17">
        <v>11829305</v>
      </c>
      <c r="R352" s="19">
        <v>8226748</v>
      </c>
      <c r="S352" s="19"/>
      <c r="T352" s="17">
        <f t="shared" si="24"/>
        <v>2.1762729901273672</v>
      </c>
      <c r="U352" s="17">
        <f t="shared" ref="U352:U415" si="26">P352/N352</f>
        <v>0.64242247343863579</v>
      </c>
      <c r="V352" s="17"/>
      <c r="W352" s="17">
        <f t="shared" ref="W352:W415" si="27">R352/Q352</f>
        <v>0.69545488936163202</v>
      </c>
      <c r="X352" s="19">
        <f t="shared" ref="X352:X415" si="28">R352/N352</f>
        <v>0.24867903917293957</v>
      </c>
    </row>
    <row r="353" spans="1:24" x14ac:dyDescent="0.2">
      <c r="A353" s="22">
        <v>6651</v>
      </c>
      <c r="B353" s="12" t="s">
        <v>566</v>
      </c>
      <c r="C353" s="12" t="s">
        <v>73</v>
      </c>
      <c r="D353" s="12">
        <v>805029498</v>
      </c>
      <c r="E353" s="12" t="s">
        <v>74</v>
      </c>
      <c r="F353" s="12" t="s">
        <v>778</v>
      </c>
      <c r="G353" s="12" t="s">
        <v>83</v>
      </c>
      <c r="H353" s="12" t="s">
        <v>87</v>
      </c>
      <c r="I353" s="12" t="s">
        <v>779</v>
      </c>
      <c r="J353" s="12" t="s">
        <v>79</v>
      </c>
      <c r="K353" s="12" t="s">
        <v>313</v>
      </c>
      <c r="L353" s="12" t="s">
        <v>81</v>
      </c>
      <c r="M353" s="12">
        <v>9120225</v>
      </c>
      <c r="N353" s="12">
        <v>13365980</v>
      </c>
      <c r="O353" s="17">
        <v>4113976</v>
      </c>
      <c r="P353" s="17">
        <v>4139386</v>
      </c>
      <c r="Q353" s="17">
        <v>9226594</v>
      </c>
      <c r="R353" s="19">
        <v>2862723</v>
      </c>
      <c r="S353" s="19">
        <v>279547</v>
      </c>
      <c r="T353" s="17">
        <f t="shared" ref="T353:T416" si="29">M353/O353</f>
        <v>2.2168882365866986</v>
      </c>
      <c r="U353" s="17">
        <f t="shared" si="26"/>
        <v>0.30969566017605893</v>
      </c>
      <c r="V353" s="17">
        <f t="shared" si="25"/>
        <v>10.240578507370854</v>
      </c>
      <c r="W353" s="17">
        <f t="shared" si="27"/>
        <v>0.31026866468818287</v>
      </c>
      <c r="X353" s="19">
        <f t="shared" si="28"/>
        <v>0.21417980574563181</v>
      </c>
    </row>
    <row r="354" spans="1:24" x14ac:dyDescent="0.2">
      <c r="A354" s="22">
        <v>6655</v>
      </c>
      <c r="B354" s="12" t="s">
        <v>566</v>
      </c>
      <c r="C354" s="12" t="s">
        <v>73</v>
      </c>
      <c r="D354" s="12">
        <v>805029670</v>
      </c>
      <c r="E354" s="12" t="s">
        <v>74</v>
      </c>
      <c r="F354" s="12" t="s">
        <v>780</v>
      </c>
      <c r="G354" s="12" t="s">
        <v>102</v>
      </c>
      <c r="H354" s="12" t="s">
        <v>87</v>
      </c>
      <c r="I354" s="12" t="s">
        <v>781</v>
      </c>
      <c r="J354" s="12" t="s">
        <v>79</v>
      </c>
      <c r="K354" s="12" t="s">
        <v>137</v>
      </c>
      <c r="L354" s="12" t="s">
        <v>81</v>
      </c>
      <c r="M354" s="12">
        <v>3491138</v>
      </c>
      <c r="N354" s="12">
        <v>5833446</v>
      </c>
      <c r="O354" s="17">
        <v>2826369</v>
      </c>
      <c r="P354" s="17">
        <v>2826369</v>
      </c>
      <c r="Q354" s="17">
        <v>3007077</v>
      </c>
      <c r="R354" s="19">
        <v>1419276</v>
      </c>
      <c r="S354" s="19">
        <v>70137</v>
      </c>
      <c r="T354" s="17">
        <f t="shared" si="29"/>
        <v>1.2352024806385862</v>
      </c>
      <c r="U354" s="17">
        <f t="shared" si="26"/>
        <v>0.48451104201530282</v>
      </c>
      <c r="V354" s="17">
        <f t="shared" si="25"/>
        <v>20.235767141451731</v>
      </c>
      <c r="W354" s="17">
        <f t="shared" si="27"/>
        <v>0.47197860247675733</v>
      </c>
      <c r="X354" s="19">
        <f t="shared" si="28"/>
        <v>0.24329975798181727</v>
      </c>
    </row>
    <row r="355" spans="1:24" x14ac:dyDescent="0.2">
      <c r="A355" s="22">
        <v>6763</v>
      </c>
      <c r="B355" s="12" t="s">
        <v>566</v>
      </c>
      <c r="C355" s="12" t="s">
        <v>73</v>
      </c>
      <c r="D355" s="12">
        <v>806005772</v>
      </c>
      <c r="E355" s="12" t="s">
        <v>74</v>
      </c>
      <c r="F355" s="12" t="s">
        <v>782</v>
      </c>
      <c r="G355" s="12" t="s">
        <v>102</v>
      </c>
      <c r="H355" s="12" t="s">
        <v>77</v>
      </c>
      <c r="I355" s="12" t="s">
        <v>783</v>
      </c>
      <c r="J355" s="12" t="s">
        <v>133</v>
      </c>
      <c r="K355" s="12" t="s">
        <v>134</v>
      </c>
      <c r="L355" s="12" t="s">
        <v>81</v>
      </c>
      <c r="M355" s="12">
        <v>6434582</v>
      </c>
      <c r="N355" s="12">
        <v>10471823</v>
      </c>
      <c r="O355" s="17">
        <v>1570228</v>
      </c>
      <c r="P355" s="17">
        <v>3470470</v>
      </c>
      <c r="Q355" s="17">
        <v>7001353</v>
      </c>
      <c r="R355" s="19">
        <v>756320</v>
      </c>
      <c r="S355" s="19">
        <v>315908</v>
      </c>
      <c r="T355" s="17">
        <f t="shared" si="29"/>
        <v>4.0978647686832739</v>
      </c>
      <c r="U355" s="17">
        <f t="shared" si="26"/>
        <v>0.33141029981121722</v>
      </c>
      <c r="V355" s="17">
        <f t="shared" si="25"/>
        <v>2.3941147422667357</v>
      </c>
      <c r="W355" s="17">
        <f t="shared" si="27"/>
        <v>0.10802483462839255</v>
      </c>
      <c r="X355" s="19">
        <f t="shared" si="28"/>
        <v>7.2224291797139809E-2</v>
      </c>
    </row>
    <row r="356" spans="1:24" x14ac:dyDescent="0.2">
      <c r="A356" s="22">
        <v>6815</v>
      </c>
      <c r="B356" s="12" t="s">
        <v>566</v>
      </c>
      <c r="C356" s="12" t="s">
        <v>73</v>
      </c>
      <c r="D356" s="12">
        <v>806009848</v>
      </c>
      <c r="E356" s="12" t="s">
        <v>74</v>
      </c>
      <c r="F356" s="12" t="s">
        <v>784</v>
      </c>
      <c r="G356" s="12" t="s">
        <v>102</v>
      </c>
      <c r="H356" s="12" t="s">
        <v>103</v>
      </c>
      <c r="I356" s="12" t="s">
        <v>785</v>
      </c>
      <c r="J356" s="12" t="s">
        <v>133</v>
      </c>
      <c r="K356" s="12" t="s">
        <v>134</v>
      </c>
      <c r="L356" s="12" t="s">
        <v>81</v>
      </c>
      <c r="M356" s="12">
        <v>22023129</v>
      </c>
      <c r="N356" s="12">
        <v>27771403</v>
      </c>
      <c r="O356" s="17">
        <v>11364966</v>
      </c>
      <c r="P356" s="17">
        <v>13686124</v>
      </c>
      <c r="Q356" s="17">
        <v>14085279</v>
      </c>
      <c r="R356" s="19">
        <v>2577618</v>
      </c>
      <c r="S356" s="19">
        <v>648721</v>
      </c>
      <c r="T356" s="17">
        <f t="shared" si="29"/>
        <v>1.9378086128898231</v>
      </c>
      <c r="U356" s="17">
        <f t="shared" si="26"/>
        <v>0.49281356076968813</v>
      </c>
      <c r="V356" s="17">
        <f t="shared" si="25"/>
        <v>3.973384552064755</v>
      </c>
      <c r="W356" s="17">
        <f t="shared" si="27"/>
        <v>0.1830008479065271</v>
      </c>
      <c r="X356" s="19">
        <f t="shared" si="28"/>
        <v>9.2815548425839348E-2</v>
      </c>
    </row>
    <row r="357" spans="1:24" x14ac:dyDescent="0.2">
      <c r="A357" s="22">
        <v>6825</v>
      </c>
      <c r="B357" s="12" t="s">
        <v>566</v>
      </c>
      <c r="C357" s="12" t="s">
        <v>73</v>
      </c>
      <c r="D357" s="12">
        <v>806011811</v>
      </c>
      <c r="E357" s="12" t="s">
        <v>74</v>
      </c>
      <c r="F357" s="12" t="s">
        <v>786</v>
      </c>
      <c r="G357" s="12" t="s">
        <v>102</v>
      </c>
      <c r="H357" s="12" t="s">
        <v>77</v>
      </c>
      <c r="I357" s="12" t="s">
        <v>787</v>
      </c>
      <c r="J357" s="12" t="s">
        <v>133</v>
      </c>
      <c r="K357" s="12" t="s">
        <v>134</v>
      </c>
      <c r="L357" s="12" t="s">
        <v>81</v>
      </c>
      <c r="M357" s="12">
        <v>69010345</v>
      </c>
      <c r="N357" s="12">
        <v>79528382</v>
      </c>
      <c r="O357" s="17">
        <v>59429794</v>
      </c>
      <c r="P357" s="17">
        <v>59992871</v>
      </c>
      <c r="Q357" s="17">
        <v>19535511</v>
      </c>
      <c r="R357" s="19">
        <v>16458792</v>
      </c>
      <c r="S357" s="19">
        <v>5346286</v>
      </c>
      <c r="T357" s="17">
        <f t="shared" si="29"/>
        <v>1.1612078783244646</v>
      </c>
      <c r="U357" s="17">
        <f t="shared" si="26"/>
        <v>0.75435799762655797</v>
      </c>
      <c r="V357" s="17">
        <f t="shared" si="25"/>
        <v>3.0785468641221212</v>
      </c>
      <c r="W357" s="17">
        <f t="shared" si="27"/>
        <v>0.84250634651942302</v>
      </c>
      <c r="X357" s="19">
        <f t="shared" si="28"/>
        <v>0.20695494597136405</v>
      </c>
    </row>
    <row r="358" spans="1:24" x14ac:dyDescent="0.2">
      <c r="A358" s="22">
        <v>6857</v>
      </c>
      <c r="B358" s="12" t="s">
        <v>566</v>
      </c>
      <c r="C358" s="12" t="s">
        <v>73</v>
      </c>
      <c r="D358" s="12">
        <v>806015162</v>
      </c>
      <c r="E358" s="12" t="s">
        <v>74</v>
      </c>
      <c r="F358" s="12" t="s">
        <v>788</v>
      </c>
      <c r="G358" s="12" t="s">
        <v>102</v>
      </c>
      <c r="H358" s="12" t="s">
        <v>87</v>
      </c>
      <c r="I358" s="12" t="s">
        <v>789</v>
      </c>
      <c r="J358" s="12" t="s">
        <v>133</v>
      </c>
      <c r="K358" s="12" t="s">
        <v>134</v>
      </c>
      <c r="L358" s="12" t="s">
        <v>81</v>
      </c>
      <c r="M358" s="12">
        <v>18767916</v>
      </c>
      <c r="N358" s="12">
        <v>22669867</v>
      </c>
      <c r="O358" s="17">
        <v>14085222</v>
      </c>
      <c r="P358" s="17">
        <v>16679303</v>
      </c>
      <c r="Q358" s="17">
        <v>5990564</v>
      </c>
      <c r="R358" s="19">
        <v>2145697</v>
      </c>
      <c r="S358" s="19">
        <v>56105</v>
      </c>
      <c r="T358" s="17">
        <f t="shared" si="29"/>
        <v>1.3324543979498513</v>
      </c>
      <c r="U358" s="17">
        <f t="shared" si="26"/>
        <v>0.73574772185474224</v>
      </c>
      <c r="V358" s="17">
        <f t="shared" si="25"/>
        <v>38.244309776312271</v>
      </c>
      <c r="W358" s="17">
        <f t="shared" si="27"/>
        <v>0.35817946356970731</v>
      </c>
      <c r="X358" s="19">
        <f t="shared" si="28"/>
        <v>9.4649739233141503E-2</v>
      </c>
    </row>
    <row r="359" spans="1:24" x14ac:dyDescent="0.2">
      <c r="A359" s="22">
        <v>6959</v>
      </c>
      <c r="B359" s="12" t="s">
        <v>566</v>
      </c>
      <c r="C359" s="12" t="s">
        <v>73</v>
      </c>
      <c r="D359" s="12">
        <v>807009474</v>
      </c>
      <c r="E359" s="12" t="s">
        <v>74</v>
      </c>
      <c r="F359" s="12" t="s">
        <v>790</v>
      </c>
      <c r="G359" s="12" t="s">
        <v>102</v>
      </c>
      <c r="H359" s="12" t="s">
        <v>87</v>
      </c>
      <c r="I359" s="12" t="s">
        <v>791</v>
      </c>
      <c r="J359" s="12" t="s">
        <v>792</v>
      </c>
      <c r="K359" s="12" t="s">
        <v>793</v>
      </c>
      <c r="L359" s="12" t="s">
        <v>81</v>
      </c>
      <c r="M359" s="12">
        <v>6541048</v>
      </c>
      <c r="N359" s="12">
        <v>7209561</v>
      </c>
      <c r="O359" s="17">
        <v>1956091</v>
      </c>
      <c r="P359" s="17">
        <v>2346280</v>
      </c>
      <c r="Q359" s="17">
        <v>4863281</v>
      </c>
      <c r="R359" s="19">
        <v>661051</v>
      </c>
      <c r="S359" s="19">
        <v>8</v>
      </c>
      <c r="T359" s="17">
        <f t="shared" si="29"/>
        <v>3.3439384977488267</v>
      </c>
      <c r="U359" s="17">
        <f t="shared" si="26"/>
        <v>0.32544006493599265</v>
      </c>
      <c r="V359" s="17">
        <f t="shared" si="25"/>
        <v>82631.375</v>
      </c>
      <c r="W359" s="17">
        <f t="shared" si="27"/>
        <v>0.13592695959785173</v>
      </c>
      <c r="X359" s="19">
        <f t="shared" si="28"/>
        <v>9.1690881039774824E-2</v>
      </c>
    </row>
    <row r="360" spans="1:24" x14ac:dyDescent="0.2">
      <c r="A360" s="22">
        <v>7095</v>
      </c>
      <c r="B360" s="12" t="s">
        <v>566</v>
      </c>
      <c r="C360" s="12" t="s">
        <v>73</v>
      </c>
      <c r="D360" s="12">
        <v>810002788</v>
      </c>
      <c r="E360" s="12" t="s">
        <v>74</v>
      </c>
      <c r="F360" s="12" t="s">
        <v>794</v>
      </c>
      <c r="G360" s="12" t="s">
        <v>102</v>
      </c>
      <c r="H360" s="12" t="s">
        <v>87</v>
      </c>
      <c r="I360" s="12" t="s">
        <v>795</v>
      </c>
      <c r="J360" s="12" t="s">
        <v>471</v>
      </c>
      <c r="K360" s="12" t="s">
        <v>472</v>
      </c>
      <c r="L360" s="12" t="s">
        <v>81</v>
      </c>
      <c r="M360" s="12">
        <v>9770238</v>
      </c>
      <c r="N360" s="12">
        <v>9870544</v>
      </c>
      <c r="O360" s="17">
        <v>5117735</v>
      </c>
      <c r="P360" s="17">
        <v>5345631</v>
      </c>
      <c r="Q360" s="17">
        <v>4524913</v>
      </c>
      <c r="R360" s="19">
        <v>948049</v>
      </c>
      <c r="S360" s="19">
        <v>21330</v>
      </c>
      <c r="T360" s="17">
        <f t="shared" si="29"/>
        <v>1.9090941598187479</v>
      </c>
      <c r="U360" s="17">
        <f t="shared" si="26"/>
        <v>0.54157410169084907</v>
      </c>
      <c r="V360" s="17">
        <f t="shared" si="25"/>
        <v>44.446741678387248</v>
      </c>
      <c r="W360" s="17">
        <f t="shared" si="27"/>
        <v>0.20951761945478289</v>
      </c>
      <c r="X360" s="19">
        <f t="shared" si="28"/>
        <v>9.6048302910153691E-2</v>
      </c>
    </row>
    <row r="361" spans="1:24" x14ac:dyDescent="0.2">
      <c r="A361" s="22">
        <v>7187</v>
      </c>
      <c r="B361" s="12" t="s">
        <v>566</v>
      </c>
      <c r="C361" s="12" t="s">
        <v>73</v>
      </c>
      <c r="D361" s="12">
        <v>811000620</v>
      </c>
      <c r="E361" s="12" t="s">
        <v>74</v>
      </c>
      <c r="F361" s="12" t="s">
        <v>796</v>
      </c>
      <c r="G361" s="12" t="s">
        <v>102</v>
      </c>
      <c r="H361" s="12" t="s">
        <v>103</v>
      </c>
      <c r="I361" s="12" t="s">
        <v>797</v>
      </c>
      <c r="J361" s="12" t="s">
        <v>89</v>
      </c>
      <c r="K361" s="12" t="s">
        <v>116</v>
      </c>
      <c r="L361" s="12" t="s">
        <v>81</v>
      </c>
      <c r="M361" s="12">
        <v>44025774</v>
      </c>
      <c r="N361" s="12">
        <v>49025445</v>
      </c>
      <c r="O361" s="17">
        <v>33230755</v>
      </c>
      <c r="P361" s="17">
        <v>43095806</v>
      </c>
      <c r="Q361" s="17">
        <v>5929639</v>
      </c>
      <c r="R361" s="19">
        <v>1258483</v>
      </c>
      <c r="S361" s="19"/>
      <c r="T361" s="17">
        <f t="shared" si="29"/>
        <v>1.3248502479104072</v>
      </c>
      <c r="U361" s="17">
        <f t="shared" si="26"/>
        <v>0.87904976691185566</v>
      </c>
      <c r="V361" s="17"/>
      <c r="W361" s="17">
        <f t="shared" si="27"/>
        <v>0.21223602313732759</v>
      </c>
      <c r="X361" s="19">
        <f t="shared" si="28"/>
        <v>2.5669996468160563E-2</v>
      </c>
    </row>
    <row r="362" spans="1:24" x14ac:dyDescent="0.2">
      <c r="A362" s="22">
        <v>7193</v>
      </c>
      <c r="B362" s="12" t="s">
        <v>566</v>
      </c>
      <c r="C362" s="12" t="s">
        <v>73</v>
      </c>
      <c r="D362" s="12">
        <v>811000810</v>
      </c>
      <c r="E362" s="12" t="s">
        <v>74</v>
      </c>
      <c r="F362" s="12" t="s">
        <v>798</v>
      </c>
      <c r="G362" s="12" t="s">
        <v>95</v>
      </c>
      <c r="H362" s="12" t="s">
        <v>87</v>
      </c>
      <c r="I362" s="12" t="s">
        <v>799</v>
      </c>
      <c r="J362" s="12" t="s">
        <v>89</v>
      </c>
      <c r="K362" s="12" t="s">
        <v>272</v>
      </c>
      <c r="L362" s="12" t="s">
        <v>81</v>
      </c>
      <c r="M362" s="12">
        <v>5892517</v>
      </c>
      <c r="N362" s="12">
        <v>8074348</v>
      </c>
      <c r="O362" s="17">
        <v>4179886</v>
      </c>
      <c r="P362" s="17">
        <v>4179886</v>
      </c>
      <c r="Q362" s="17">
        <v>3894462</v>
      </c>
      <c r="R362" s="19">
        <v>612018</v>
      </c>
      <c r="S362" s="19">
        <v>343237</v>
      </c>
      <c r="T362" s="17">
        <f t="shared" si="29"/>
        <v>1.4097315094239413</v>
      </c>
      <c r="U362" s="17">
        <f t="shared" si="26"/>
        <v>0.51767473980561651</v>
      </c>
      <c r="V362" s="17">
        <f t="shared" si="25"/>
        <v>1.7830769992745537</v>
      </c>
      <c r="W362" s="17">
        <f t="shared" si="27"/>
        <v>0.15715084650973613</v>
      </c>
      <c r="X362" s="19">
        <f t="shared" si="28"/>
        <v>7.57978229325761E-2</v>
      </c>
    </row>
    <row r="363" spans="1:24" x14ac:dyDescent="0.2">
      <c r="A363" s="22">
        <v>7221</v>
      </c>
      <c r="B363" s="12" t="s">
        <v>566</v>
      </c>
      <c r="C363" s="12" t="s">
        <v>73</v>
      </c>
      <c r="D363" s="12">
        <v>811001713</v>
      </c>
      <c r="E363" s="12" t="s">
        <v>74</v>
      </c>
      <c r="F363" s="12" t="s">
        <v>800</v>
      </c>
      <c r="G363" s="12" t="s">
        <v>102</v>
      </c>
      <c r="H363" s="12" t="s">
        <v>801</v>
      </c>
      <c r="I363" s="12" t="s">
        <v>802</v>
      </c>
      <c r="J363" s="12" t="s">
        <v>89</v>
      </c>
      <c r="K363" s="12" t="s">
        <v>116</v>
      </c>
      <c r="L363" s="12" t="s">
        <v>81</v>
      </c>
      <c r="M363" s="12">
        <v>17191109</v>
      </c>
      <c r="N363" s="12">
        <v>28018378</v>
      </c>
      <c r="O363" s="17">
        <v>8104911</v>
      </c>
      <c r="P363" s="17">
        <v>16124107</v>
      </c>
      <c r="Q363" s="17">
        <v>11894271</v>
      </c>
      <c r="R363" s="19">
        <v>-127753</v>
      </c>
      <c r="S363" s="19"/>
      <c r="T363" s="17">
        <f t="shared" si="29"/>
        <v>2.1210731370153231</v>
      </c>
      <c r="U363" s="17">
        <f t="shared" si="26"/>
        <v>0.57548324174939747</v>
      </c>
      <c r="V363" s="17"/>
      <c r="W363" s="17">
        <f t="shared" si="27"/>
        <v>-1.0740717106580134E-2</v>
      </c>
      <c r="X363" s="19">
        <f t="shared" si="28"/>
        <v>-4.5596144073721898E-3</v>
      </c>
    </row>
    <row r="364" spans="1:24" x14ac:dyDescent="0.2">
      <c r="A364" s="22">
        <v>7223</v>
      </c>
      <c r="B364" s="12" t="s">
        <v>566</v>
      </c>
      <c r="C364" s="12" t="s">
        <v>73</v>
      </c>
      <c r="D364" s="12">
        <v>811001723</v>
      </c>
      <c r="E364" s="12" t="s">
        <v>74</v>
      </c>
      <c r="F364" s="12" t="s">
        <v>803</v>
      </c>
      <c r="G364" s="12" t="s">
        <v>102</v>
      </c>
      <c r="H364" s="12" t="s">
        <v>87</v>
      </c>
      <c r="I364" s="12" t="s">
        <v>804</v>
      </c>
      <c r="J364" s="12" t="s">
        <v>89</v>
      </c>
      <c r="K364" s="12" t="s">
        <v>116</v>
      </c>
      <c r="L364" s="12" t="s">
        <v>81</v>
      </c>
      <c r="M364" s="12">
        <v>29553898</v>
      </c>
      <c r="N364" s="12">
        <v>43061599</v>
      </c>
      <c r="O364" s="17">
        <v>12225796</v>
      </c>
      <c r="P364" s="17">
        <v>13574953</v>
      </c>
      <c r="Q364" s="17">
        <v>29486646</v>
      </c>
      <c r="R364" s="19">
        <v>4340481</v>
      </c>
      <c r="S364" s="19">
        <v>524423</v>
      </c>
      <c r="T364" s="17">
        <f t="shared" si="29"/>
        <v>2.4173393699682211</v>
      </c>
      <c r="U364" s="17">
        <f t="shared" si="26"/>
        <v>0.31524498196177064</v>
      </c>
      <c r="V364" s="17">
        <f t="shared" si="25"/>
        <v>8.2766793218451511</v>
      </c>
      <c r="W364" s="17">
        <f t="shared" si="27"/>
        <v>0.14720158406622441</v>
      </c>
      <c r="X364" s="19">
        <f t="shared" si="28"/>
        <v>0.10079702335252344</v>
      </c>
    </row>
    <row r="365" spans="1:24" x14ac:dyDescent="0.2">
      <c r="A365" s="22">
        <v>7423</v>
      </c>
      <c r="B365" s="12" t="s">
        <v>566</v>
      </c>
      <c r="C365" s="12" t="s">
        <v>73</v>
      </c>
      <c r="D365" s="12">
        <v>811009393</v>
      </c>
      <c r="E365" s="12" t="s">
        <v>74</v>
      </c>
      <c r="F365" s="12" t="s">
        <v>805</v>
      </c>
      <c r="G365" s="12" t="s">
        <v>102</v>
      </c>
      <c r="H365" s="12" t="s">
        <v>87</v>
      </c>
      <c r="I365" s="12" t="s">
        <v>806</v>
      </c>
      <c r="J365" s="12" t="s">
        <v>89</v>
      </c>
      <c r="K365" s="12" t="s">
        <v>90</v>
      </c>
      <c r="L365" s="12" t="s">
        <v>81</v>
      </c>
      <c r="M365" s="12">
        <v>81956725</v>
      </c>
      <c r="N365" s="12">
        <v>88570576</v>
      </c>
      <c r="O365" s="17">
        <v>47919904</v>
      </c>
      <c r="P365" s="17">
        <v>47924576</v>
      </c>
      <c r="Q365" s="17">
        <v>40646000</v>
      </c>
      <c r="R365" s="19">
        <v>26231999</v>
      </c>
      <c r="S365" s="19"/>
      <c r="T365" s="17">
        <f t="shared" si="29"/>
        <v>1.7102856675171971</v>
      </c>
      <c r="U365" s="17">
        <f t="shared" si="26"/>
        <v>0.5410891309998932</v>
      </c>
      <c r="V365" s="17"/>
      <c r="W365" s="17">
        <f t="shared" si="27"/>
        <v>0.64537713428135612</v>
      </c>
      <c r="X365" s="19">
        <f t="shared" si="28"/>
        <v>0.29617058152585574</v>
      </c>
    </row>
    <row r="366" spans="1:24" x14ac:dyDescent="0.2">
      <c r="A366" s="22">
        <v>7441</v>
      </c>
      <c r="B366" s="12" t="s">
        <v>566</v>
      </c>
      <c r="C366" s="12" t="s">
        <v>73</v>
      </c>
      <c r="D366" s="12">
        <v>811009973</v>
      </c>
      <c r="E366" s="12" t="s">
        <v>74</v>
      </c>
      <c r="F366" s="12" t="s">
        <v>807</v>
      </c>
      <c r="G366" s="12" t="s">
        <v>95</v>
      </c>
      <c r="H366" s="12" t="s">
        <v>87</v>
      </c>
      <c r="I366" s="12" t="s">
        <v>808</v>
      </c>
      <c r="J366" s="12" t="s">
        <v>89</v>
      </c>
      <c r="K366" s="12" t="s">
        <v>809</v>
      </c>
      <c r="L366" s="12" t="s">
        <v>81</v>
      </c>
      <c r="M366" s="12">
        <v>2214848</v>
      </c>
      <c r="N366" s="12">
        <v>3213101</v>
      </c>
      <c r="O366" s="17">
        <v>748888</v>
      </c>
      <c r="P366" s="17">
        <v>748888</v>
      </c>
      <c r="Q366" s="17">
        <v>2464213</v>
      </c>
      <c r="R366" s="19">
        <v>670642</v>
      </c>
      <c r="S366" s="19"/>
      <c r="T366" s="17">
        <f t="shared" si="29"/>
        <v>2.9575156765764707</v>
      </c>
      <c r="U366" s="17">
        <f t="shared" si="26"/>
        <v>0.23307328341063663</v>
      </c>
      <c r="V366" s="17"/>
      <c r="W366" s="17">
        <f t="shared" si="27"/>
        <v>0.27215261018426573</v>
      </c>
      <c r="X366" s="19">
        <f t="shared" si="28"/>
        <v>0.20872110773984384</v>
      </c>
    </row>
    <row r="367" spans="1:24" x14ac:dyDescent="0.2">
      <c r="A367" s="22">
        <v>7453</v>
      </c>
      <c r="B367" s="12" t="s">
        <v>566</v>
      </c>
      <c r="C367" s="12" t="s">
        <v>73</v>
      </c>
      <c r="D367" s="12">
        <v>811010410</v>
      </c>
      <c r="E367" s="12" t="s">
        <v>74</v>
      </c>
      <c r="F367" s="12" t="s">
        <v>810</v>
      </c>
      <c r="G367" s="12" t="s">
        <v>83</v>
      </c>
      <c r="H367" s="12" t="s">
        <v>87</v>
      </c>
      <c r="I367" s="12" t="s">
        <v>811</v>
      </c>
      <c r="J367" s="12" t="s">
        <v>89</v>
      </c>
      <c r="K367" s="12" t="s">
        <v>327</v>
      </c>
      <c r="L367" s="12" t="s">
        <v>81</v>
      </c>
      <c r="M367" s="12">
        <v>2542284</v>
      </c>
      <c r="N367" s="12">
        <v>5831923</v>
      </c>
      <c r="O367" s="17">
        <v>1498713</v>
      </c>
      <c r="P367" s="17">
        <v>3396777</v>
      </c>
      <c r="Q367" s="17">
        <v>2435146</v>
      </c>
      <c r="R367" s="19">
        <v>568294</v>
      </c>
      <c r="S367" s="19">
        <v>410175</v>
      </c>
      <c r="T367" s="17">
        <f t="shared" si="29"/>
        <v>1.6963114352114115</v>
      </c>
      <c r="U367" s="17">
        <f t="shared" si="26"/>
        <v>0.5824454472392725</v>
      </c>
      <c r="V367" s="17">
        <f t="shared" si="25"/>
        <v>1.385491558481136</v>
      </c>
      <c r="W367" s="17">
        <f t="shared" si="27"/>
        <v>0.23337163356940405</v>
      </c>
      <c r="X367" s="19">
        <f t="shared" si="28"/>
        <v>9.744538808211288E-2</v>
      </c>
    </row>
    <row r="368" spans="1:24" x14ac:dyDescent="0.2">
      <c r="A368" s="22">
        <v>7569</v>
      </c>
      <c r="B368" s="12" t="s">
        <v>566</v>
      </c>
      <c r="C368" s="12" t="s">
        <v>73</v>
      </c>
      <c r="D368" s="12">
        <v>811013802</v>
      </c>
      <c r="E368" s="12" t="s">
        <v>74</v>
      </c>
      <c r="F368" s="12" t="s">
        <v>812</v>
      </c>
      <c r="G368" s="12" t="s">
        <v>83</v>
      </c>
      <c r="H368" s="12" t="s">
        <v>87</v>
      </c>
      <c r="I368" s="12" t="s">
        <v>813</v>
      </c>
      <c r="J368" s="12" t="s">
        <v>89</v>
      </c>
      <c r="K368" s="12" t="s">
        <v>116</v>
      </c>
      <c r="L368" s="12" t="s">
        <v>81</v>
      </c>
      <c r="M368" s="12">
        <v>2956584</v>
      </c>
      <c r="N368" s="12">
        <v>7010603</v>
      </c>
      <c r="O368" s="17">
        <v>1629664</v>
      </c>
      <c r="P368" s="17">
        <v>3491306</v>
      </c>
      <c r="Q368" s="17">
        <v>3519297</v>
      </c>
      <c r="R368" s="19">
        <v>1583216</v>
      </c>
      <c r="S368" s="19">
        <v>340703</v>
      </c>
      <c r="T368" s="17">
        <f t="shared" si="29"/>
        <v>1.8142291908025212</v>
      </c>
      <c r="U368" s="17">
        <f t="shared" si="26"/>
        <v>0.49800366673166346</v>
      </c>
      <c r="V368" s="17">
        <f t="shared" si="25"/>
        <v>4.646909478343308</v>
      </c>
      <c r="W368" s="17">
        <f t="shared" si="27"/>
        <v>0.44986711834778365</v>
      </c>
      <c r="X368" s="19">
        <f t="shared" si="28"/>
        <v>0.22583164386858021</v>
      </c>
    </row>
    <row r="369" spans="1:24" x14ac:dyDescent="0.2">
      <c r="A369" s="22">
        <v>7573</v>
      </c>
      <c r="B369" s="12" t="s">
        <v>566</v>
      </c>
      <c r="C369" s="12" t="s">
        <v>73</v>
      </c>
      <c r="D369" s="12">
        <v>811013880</v>
      </c>
      <c r="E369" s="12" t="s">
        <v>74</v>
      </c>
      <c r="F369" s="12" t="s">
        <v>814</v>
      </c>
      <c r="G369" s="12" t="s">
        <v>76</v>
      </c>
      <c r="H369" s="12" t="s">
        <v>87</v>
      </c>
      <c r="I369" s="12" t="s">
        <v>815</v>
      </c>
      <c r="J369" s="12" t="s">
        <v>89</v>
      </c>
      <c r="K369" s="12" t="s">
        <v>116</v>
      </c>
      <c r="L369" s="12" t="s">
        <v>81</v>
      </c>
      <c r="M369" s="12">
        <v>11986605</v>
      </c>
      <c r="N369" s="12">
        <v>13121955</v>
      </c>
      <c r="O369" s="17">
        <v>5126104</v>
      </c>
      <c r="P369" s="17">
        <v>5126104</v>
      </c>
      <c r="Q369" s="17">
        <v>7995851</v>
      </c>
      <c r="R369" s="19">
        <v>-346595</v>
      </c>
      <c r="S369" s="19">
        <v>83395</v>
      </c>
      <c r="T369" s="17">
        <f t="shared" si="29"/>
        <v>2.3383460421403859</v>
      </c>
      <c r="U369" s="17">
        <f t="shared" si="26"/>
        <v>0.3906509357790055</v>
      </c>
      <c r="V369" s="17">
        <f t="shared" si="25"/>
        <v>-4.1560645122609268</v>
      </c>
      <c r="W369" s="17">
        <f t="shared" si="27"/>
        <v>-4.3346855763070125E-2</v>
      </c>
      <c r="X369" s="19">
        <f t="shared" si="28"/>
        <v>-2.6413365996149202E-2</v>
      </c>
    </row>
    <row r="370" spans="1:24" x14ac:dyDescent="0.2">
      <c r="A370" s="22">
        <v>7625</v>
      </c>
      <c r="B370" s="12" t="s">
        <v>566</v>
      </c>
      <c r="C370" s="12" t="s">
        <v>73</v>
      </c>
      <c r="D370" s="12">
        <v>811015922</v>
      </c>
      <c r="E370" s="12" t="s">
        <v>74</v>
      </c>
      <c r="F370" s="12" t="s">
        <v>816</v>
      </c>
      <c r="G370" s="12" t="s">
        <v>76</v>
      </c>
      <c r="H370" s="12" t="s">
        <v>87</v>
      </c>
      <c r="I370" s="12" t="s">
        <v>817</v>
      </c>
      <c r="J370" s="12" t="s">
        <v>89</v>
      </c>
      <c r="K370" s="12" t="s">
        <v>116</v>
      </c>
      <c r="L370" s="12" t="s">
        <v>81</v>
      </c>
      <c r="M370" s="12">
        <v>1991352</v>
      </c>
      <c r="N370" s="12">
        <v>3430695</v>
      </c>
      <c r="O370" s="17">
        <v>181546</v>
      </c>
      <c r="P370" s="17">
        <v>2845841</v>
      </c>
      <c r="Q370" s="17">
        <v>584854</v>
      </c>
      <c r="R370" s="19">
        <v>24139</v>
      </c>
      <c r="S370" s="19">
        <v>29496</v>
      </c>
      <c r="T370" s="17">
        <f t="shared" si="29"/>
        <v>10.968856377997863</v>
      </c>
      <c r="U370" s="17">
        <f t="shared" si="26"/>
        <v>0.82952317241841667</v>
      </c>
      <c r="V370" s="17">
        <f t="shared" si="25"/>
        <v>0.81838215351234067</v>
      </c>
      <c r="W370" s="17">
        <f t="shared" si="27"/>
        <v>4.1273548612132262E-2</v>
      </c>
      <c r="X370" s="19">
        <f t="shared" si="28"/>
        <v>7.0361836304305685E-3</v>
      </c>
    </row>
    <row r="371" spans="1:24" x14ac:dyDescent="0.2">
      <c r="A371" s="22">
        <v>7667</v>
      </c>
      <c r="B371" s="12" t="s">
        <v>566</v>
      </c>
      <c r="C371" s="12" t="s">
        <v>73</v>
      </c>
      <c r="D371" s="12">
        <v>811017871</v>
      </c>
      <c r="E371" s="12" t="s">
        <v>74</v>
      </c>
      <c r="F371" s="12" t="s">
        <v>818</v>
      </c>
      <c r="G371" s="12" t="s">
        <v>76</v>
      </c>
      <c r="H371" s="12" t="s">
        <v>103</v>
      </c>
      <c r="I371" s="12" t="s">
        <v>819</v>
      </c>
      <c r="J371" s="12" t="s">
        <v>89</v>
      </c>
      <c r="K371" s="12" t="s">
        <v>116</v>
      </c>
      <c r="L371" s="12" t="s">
        <v>81</v>
      </c>
      <c r="M371" s="12">
        <v>3600191</v>
      </c>
      <c r="N371" s="12">
        <v>4118300</v>
      </c>
      <c r="O371" s="17">
        <v>1043592</v>
      </c>
      <c r="P371" s="17">
        <v>1043592</v>
      </c>
      <c r="Q371" s="17">
        <v>3074708</v>
      </c>
      <c r="R371" s="19">
        <v>451974</v>
      </c>
      <c r="S371" s="19">
        <v>419110</v>
      </c>
      <c r="T371" s="17">
        <f t="shared" si="29"/>
        <v>3.4498070127022822</v>
      </c>
      <c r="U371" s="17">
        <f t="shared" si="26"/>
        <v>0.25340358885948083</v>
      </c>
      <c r="V371" s="17">
        <f t="shared" si="25"/>
        <v>1.0784137815847867</v>
      </c>
      <c r="W371" s="17">
        <f t="shared" si="27"/>
        <v>0.14699737340911723</v>
      </c>
      <c r="X371" s="19">
        <f t="shared" si="28"/>
        <v>0.1097477114343297</v>
      </c>
    </row>
    <row r="372" spans="1:24" x14ac:dyDescent="0.2">
      <c r="A372" s="22">
        <v>7705</v>
      </c>
      <c r="B372" s="12" t="s">
        <v>566</v>
      </c>
      <c r="C372" s="12" t="s">
        <v>73</v>
      </c>
      <c r="D372" s="12">
        <v>811019984</v>
      </c>
      <c r="E372" s="12" t="s">
        <v>74</v>
      </c>
      <c r="F372" s="12" t="s">
        <v>820</v>
      </c>
      <c r="G372" s="12" t="s">
        <v>76</v>
      </c>
      <c r="H372" s="12" t="s">
        <v>103</v>
      </c>
      <c r="I372" s="12" t="s">
        <v>821</v>
      </c>
      <c r="J372" s="12" t="s">
        <v>89</v>
      </c>
      <c r="K372" s="12" t="s">
        <v>327</v>
      </c>
      <c r="L372" s="12" t="s">
        <v>81</v>
      </c>
      <c r="M372" s="12">
        <v>10761470</v>
      </c>
      <c r="N372" s="12">
        <v>10879292</v>
      </c>
      <c r="O372" s="17">
        <v>3633068</v>
      </c>
      <c r="P372" s="17">
        <v>3650482</v>
      </c>
      <c r="Q372" s="17">
        <v>7228810</v>
      </c>
      <c r="R372" s="19">
        <v>3326539</v>
      </c>
      <c r="S372" s="19">
        <v>394832</v>
      </c>
      <c r="T372" s="17">
        <f t="shared" si="29"/>
        <v>2.962088791071348</v>
      </c>
      <c r="U372" s="17">
        <f t="shared" si="26"/>
        <v>0.33554407768446698</v>
      </c>
      <c r="V372" s="17">
        <f t="shared" si="25"/>
        <v>8.4252010981885963</v>
      </c>
      <c r="W372" s="17">
        <f t="shared" si="27"/>
        <v>0.46017795460110311</v>
      </c>
      <c r="X372" s="19">
        <f t="shared" si="28"/>
        <v>0.30576796725375144</v>
      </c>
    </row>
    <row r="373" spans="1:24" x14ac:dyDescent="0.2">
      <c r="A373" s="22">
        <v>7733</v>
      </c>
      <c r="B373" s="12" t="s">
        <v>566</v>
      </c>
      <c r="C373" s="12" t="s">
        <v>73</v>
      </c>
      <c r="D373" s="12">
        <v>811021441</v>
      </c>
      <c r="E373" s="12" t="s">
        <v>74</v>
      </c>
      <c r="F373" s="12" t="s">
        <v>822</v>
      </c>
      <c r="G373" s="12" t="s">
        <v>92</v>
      </c>
      <c r="H373" s="12" t="s">
        <v>87</v>
      </c>
      <c r="I373" s="12" t="s">
        <v>823</v>
      </c>
      <c r="J373" s="12" t="s">
        <v>89</v>
      </c>
      <c r="K373" s="12" t="s">
        <v>327</v>
      </c>
      <c r="L373" s="12" t="s">
        <v>81</v>
      </c>
      <c r="M373" s="12">
        <v>2346699</v>
      </c>
      <c r="N373" s="12">
        <v>2781988</v>
      </c>
      <c r="O373" s="17">
        <v>944782</v>
      </c>
      <c r="P373" s="17">
        <v>944782</v>
      </c>
      <c r="Q373" s="17">
        <v>1837206</v>
      </c>
      <c r="R373" s="19">
        <v>345439</v>
      </c>
      <c r="S373" s="19"/>
      <c r="T373" s="17">
        <f t="shared" si="29"/>
        <v>2.4838523595919484</v>
      </c>
      <c r="U373" s="17">
        <f t="shared" si="26"/>
        <v>0.33960678478843187</v>
      </c>
      <c r="V373" s="17"/>
      <c r="W373" s="17">
        <f t="shared" si="27"/>
        <v>0.18802409746103593</v>
      </c>
      <c r="X373" s="19">
        <f t="shared" si="28"/>
        <v>0.12416983825954676</v>
      </c>
    </row>
    <row r="374" spans="1:24" x14ac:dyDescent="0.2">
      <c r="A374" s="22">
        <v>7963</v>
      </c>
      <c r="B374" s="12" t="s">
        <v>566</v>
      </c>
      <c r="C374" s="12" t="s">
        <v>73</v>
      </c>
      <c r="D374" s="12">
        <v>811028445</v>
      </c>
      <c r="E374" s="12" t="s">
        <v>74</v>
      </c>
      <c r="F374" s="12" t="s">
        <v>824</v>
      </c>
      <c r="G374" s="12" t="s">
        <v>102</v>
      </c>
      <c r="H374" s="12" t="s">
        <v>87</v>
      </c>
      <c r="I374" s="12" t="s">
        <v>825</v>
      </c>
      <c r="J374" s="12" t="s">
        <v>89</v>
      </c>
      <c r="K374" s="12" t="s">
        <v>809</v>
      </c>
      <c r="L374" s="12" t="s">
        <v>81</v>
      </c>
      <c r="M374" s="12">
        <v>27832120</v>
      </c>
      <c r="N374" s="12">
        <v>35156766</v>
      </c>
      <c r="O374" s="17">
        <v>21282753</v>
      </c>
      <c r="P374" s="17">
        <v>26177867</v>
      </c>
      <c r="Q374" s="17">
        <v>8978899</v>
      </c>
      <c r="R374" s="19">
        <v>1121100</v>
      </c>
      <c r="S374" s="19"/>
      <c r="T374" s="17">
        <f t="shared" si="29"/>
        <v>1.3077311943619323</v>
      </c>
      <c r="U374" s="17">
        <f t="shared" si="26"/>
        <v>0.74460395475511032</v>
      </c>
      <c r="V374" s="17"/>
      <c r="W374" s="17">
        <f t="shared" si="27"/>
        <v>0.12485940648179693</v>
      </c>
      <c r="X374" s="19">
        <f t="shared" si="28"/>
        <v>3.1888598627075083E-2</v>
      </c>
    </row>
    <row r="375" spans="1:24" x14ac:dyDescent="0.2">
      <c r="A375" s="22">
        <v>7979</v>
      </c>
      <c r="B375" s="12" t="s">
        <v>566</v>
      </c>
      <c r="C375" s="12" t="s">
        <v>73</v>
      </c>
      <c r="D375" s="12">
        <v>811028717</v>
      </c>
      <c r="E375" s="12" t="s">
        <v>74</v>
      </c>
      <c r="F375" s="12" t="s">
        <v>826</v>
      </c>
      <c r="G375" s="12" t="s">
        <v>102</v>
      </c>
      <c r="H375" s="12" t="s">
        <v>87</v>
      </c>
      <c r="I375" s="12" t="s">
        <v>827</v>
      </c>
      <c r="J375" s="12" t="s">
        <v>89</v>
      </c>
      <c r="K375" s="12" t="s">
        <v>116</v>
      </c>
      <c r="L375" s="12" t="s">
        <v>81</v>
      </c>
      <c r="M375" s="12">
        <v>7571327</v>
      </c>
      <c r="N375" s="12">
        <v>17189767</v>
      </c>
      <c r="O375" s="17">
        <v>3966677</v>
      </c>
      <c r="P375" s="17">
        <v>10140234</v>
      </c>
      <c r="Q375" s="17">
        <v>7049533</v>
      </c>
      <c r="R375" s="19">
        <v>1002788</v>
      </c>
      <c r="S375" s="19">
        <v>698448</v>
      </c>
      <c r="T375" s="17">
        <f t="shared" si="29"/>
        <v>1.9087329268301907</v>
      </c>
      <c r="U375" s="17">
        <f t="shared" si="26"/>
        <v>0.58989944424493945</v>
      </c>
      <c r="V375" s="17">
        <f t="shared" si="25"/>
        <v>1.4357375209034888</v>
      </c>
      <c r="W375" s="17">
        <f t="shared" si="27"/>
        <v>0.14224885534970899</v>
      </c>
      <c r="X375" s="19">
        <f t="shared" si="28"/>
        <v>5.8336334634436875E-2</v>
      </c>
    </row>
    <row r="376" spans="1:24" x14ac:dyDescent="0.2">
      <c r="A376" s="22">
        <v>7981</v>
      </c>
      <c r="B376" s="12" t="s">
        <v>566</v>
      </c>
      <c r="C376" s="12" t="s">
        <v>73</v>
      </c>
      <c r="D376" s="12">
        <v>811028725</v>
      </c>
      <c r="E376" s="12" t="s">
        <v>74</v>
      </c>
      <c r="F376" s="12" t="s">
        <v>828</v>
      </c>
      <c r="G376" s="12" t="s">
        <v>102</v>
      </c>
      <c r="H376" s="12" t="s">
        <v>87</v>
      </c>
      <c r="I376" s="12" t="s">
        <v>829</v>
      </c>
      <c r="J376" s="12" t="s">
        <v>89</v>
      </c>
      <c r="K376" s="12" t="s">
        <v>809</v>
      </c>
      <c r="L376" s="12" t="s">
        <v>81</v>
      </c>
      <c r="M376" s="12">
        <v>35245449</v>
      </c>
      <c r="N376" s="12">
        <v>40573103</v>
      </c>
      <c r="O376" s="17">
        <v>20579523</v>
      </c>
      <c r="P376" s="17">
        <v>23237108</v>
      </c>
      <c r="Q376" s="17">
        <v>17335995</v>
      </c>
      <c r="R376" s="19">
        <v>2562803</v>
      </c>
      <c r="S376" s="19">
        <v>967925</v>
      </c>
      <c r="T376" s="17">
        <f t="shared" si="29"/>
        <v>1.7126465467639849</v>
      </c>
      <c r="U376" s="17">
        <f t="shared" si="26"/>
        <v>0.57272198283675768</v>
      </c>
      <c r="V376" s="17">
        <f t="shared" si="25"/>
        <v>2.6477289046155437</v>
      </c>
      <c r="W376" s="17">
        <f t="shared" si="27"/>
        <v>0.14783131859463502</v>
      </c>
      <c r="X376" s="19">
        <f t="shared" si="28"/>
        <v>6.3165072683743217E-2</v>
      </c>
    </row>
    <row r="377" spans="1:24" x14ac:dyDescent="0.2">
      <c r="A377" s="22">
        <v>7987</v>
      </c>
      <c r="B377" s="12" t="s">
        <v>566</v>
      </c>
      <c r="C377" s="12" t="s">
        <v>73</v>
      </c>
      <c r="D377" s="12">
        <v>811029132</v>
      </c>
      <c r="E377" s="12" t="s">
        <v>74</v>
      </c>
      <c r="F377" s="12" t="s">
        <v>830</v>
      </c>
      <c r="G377" s="12" t="s">
        <v>76</v>
      </c>
      <c r="H377" s="12" t="s">
        <v>87</v>
      </c>
      <c r="I377" s="12" t="s">
        <v>831</v>
      </c>
      <c r="J377" s="12" t="s">
        <v>89</v>
      </c>
      <c r="K377" s="12" t="s">
        <v>116</v>
      </c>
      <c r="L377" s="12" t="s">
        <v>81</v>
      </c>
      <c r="M377" s="12">
        <v>34865763</v>
      </c>
      <c r="N377" s="12">
        <v>37773104</v>
      </c>
      <c r="O377" s="17">
        <v>22487443</v>
      </c>
      <c r="P377" s="17">
        <v>28393415</v>
      </c>
      <c r="Q377" s="17">
        <v>9379689</v>
      </c>
      <c r="R377" s="19">
        <v>2887583</v>
      </c>
      <c r="S377" s="19">
        <v>907424</v>
      </c>
      <c r="T377" s="17">
        <f t="shared" si="29"/>
        <v>1.5504547582399653</v>
      </c>
      <c r="U377" s="17">
        <f t="shared" si="26"/>
        <v>0.75168339355960789</v>
      </c>
      <c r="V377" s="17">
        <f t="shared" si="25"/>
        <v>3.1821761381669429</v>
      </c>
      <c r="W377" s="17">
        <f t="shared" si="27"/>
        <v>0.30785487663823397</v>
      </c>
      <c r="X377" s="19">
        <f t="shared" si="28"/>
        <v>7.6445478242931797E-2</v>
      </c>
    </row>
    <row r="378" spans="1:24" x14ac:dyDescent="0.2">
      <c r="A378" s="22">
        <v>8055</v>
      </c>
      <c r="B378" s="12" t="s">
        <v>566</v>
      </c>
      <c r="C378" s="12" t="s">
        <v>73</v>
      </c>
      <c r="D378" s="12">
        <v>811031212</v>
      </c>
      <c r="E378" s="12" t="s">
        <v>74</v>
      </c>
      <c r="F378" s="12" t="s">
        <v>832</v>
      </c>
      <c r="G378" s="12" t="s">
        <v>102</v>
      </c>
      <c r="H378" s="12" t="s">
        <v>87</v>
      </c>
      <c r="I378" s="12" t="s">
        <v>833</v>
      </c>
      <c r="J378" s="12" t="s">
        <v>89</v>
      </c>
      <c r="K378" s="12" t="s">
        <v>116</v>
      </c>
      <c r="L378" s="12" t="s">
        <v>81</v>
      </c>
      <c r="M378" s="12">
        <v>2402901</v>
      </c>
      <c r="N378" s="12">
        <v>4211863</v>
      </c>
      <c r="O378" s="17">
        <v>4963567</v>
      </c>
      <c r="P378" s="17">
        <v>6302531</v>
      </c>
      <c r="Q378" s="17">
        <v>-2090668</v>
      </c>
      <c r="R378" s="19">
        <v>-1386788</v>
      </c>
      <c r="S378" s="19">
        <v>355675</v>
      </c>
      <c r="T378" s="17">
        <f t="shared" si="29"/>
        <v>0.4841076991607044</v>
      </c>
      <c r="U378" s="17">
        <f t="shared" si="26"/>
        <v>1.4963760692121277</v>
      </c>
      <c r="V378" s="17">
        <f t="shared" si="25"/>
        <v>-3.8990314191326352</v>
      </c>
      <c r="W378" s="17">
        <f t="shared" si="27"/>
        <v>0.66332291879915894</v>
      </c>
      <c r="X378" s="19">
        <f t="shared" si="28"/>
        <v>-0.32925762305184192</v>
      </c>
    </row>
    <row r="379" spans="1:24" x14ac:dyDescent="0.2">
      <c r="A379" s="22">
        <v>8105</v>
      </c>
      <c r="B379" s="12" t="s">
        <v>566</v>
      </c>
      <c r="C379" s="12" t="s">
        <v>73</v>
      </c>
      <c r="D379" s="12">
        <v>811032919</v>
      </c>
      <c r="E379" s="12" t="s">
        <v>74</v>
      </c>
      <c r="F379" s="12" t="s">
        <v>834</v>
      </c>
      <c r="G379" s="12" t="s">
        <v>95</v>
      </c>
      <c r="H379" s="12" t="s">
        <v>87</v>
      </c>
      <c r="I379" s="12" t="s">
        <v>835</v>
      </c>
      <c r="J379" s="12" t="s">
        <v>89</v>
      </c>
      <c r="K379" s="12" t="s">
        <v>542</v>
      </c>
      <c r="L379" s="12" t="s">
        <v>81</v>
      </c>
      <c r="M379" s="12">
        <v>26012712</v>
      </c>
      <c r="N379" s="12">
        <v>29637204</v>
      </c>
      <c r="O379" s="17">
        <v>6947827</v>
      </c>
      <c r="P379" s="17">
        <v>7811168</v>
      </c>
      <c r="Q379" s="17">
        <v>21826036</v>
      </c>
      <c r="R379" s="19">
        <v>8553776</v>
      </c>
      <c r="S379" s="19">
        <v>545665</v>
      </c>
      <c r="T379" s="17">
        <f t="shared" si="29"/>
        <v>3.7440068671830775</v>
      </c>
      <c r="U379" s="17">
        <f t="shared" si="26"/>
        <v>0.26355954495572526</v>
      </c>
      <c r="V379" s="17">
        <f t="shared" si="25"/>
        <v>15.675874391797166</v>
      </c>
      <c r="W379" s="17">
        <f t="shared" si="27"/>
        <v>0.39190698668324381</v>
      </c>
      <c r="X379" s="19">
        <f t="shared" si="28"/>
        <v>0.2886161596080386</v>
      </c>
    </row>
    <row r="380" spans="1:24" x14ac:dyDescent="0.2">
      <c r="A380" s="22">
        <v>8183</v>
      </c>
      <c r="B380" s="12" t="s">
        <v>566</v>
      </c>
      <c r="C380" s="12" t="s">
        <v>73</v>
      </c>
      <c r="D380" s="12">
        <v>811036491</v>
      </c>
      <c r="E380" s="12" t="s">
        <v>74</v>
      </c>
      <c r="F380" s="12" t="s">
        <v>836</v>
      </c>
      <c r="G380" s="12" t="s">
        <v>76</v>
      </c>
      <c r="H380" s="12" t="s">
        <v>87</v>
      </c>
      <c r="I380" s="12" t="s">
        <v>837</v>
      </c>
      <c r="J380" s="12" t="s">
        <v>89</v>
      </c>
      <c r="K380" s="12" t="s">
        <v>116</v>
      </c>
      <c r="L380" s="12" t="s">
        <v>81</v>
      </c>
      <c r="M380" s="12">
        <v>18378277</v>
      </c>
      <c r="N380" s="12">
        <v>19862066</v>
      </c>
      <c r="O380" s="17">
        <v>8199689</v>
      </c>
      <c r="P380" s="17">
        <v>8199689</v>
      </c>
      <c r="Q380" s="17">
        <v>11662377</v>
      </c>
      <c r="R380" s="19">
        <v>5840504</v>
      </c>
      <c r="S380" s="19">
        <v>185834</v>
      </c>
      <c r="T380" s="17">
        <f t="shared" si="29"/>
        <v>2.2413382995379458</v>
      </c>
      <c r="U380" s="17">
        <f t="shared" si="26"/>
        <v>0.41283162587416639</v>
      </c>
      <c r="V380" s="17">
        <f t="shared" si="25"/>
        <v>31.428608327862502</v>
      </c>
      <c r="W380" s="17">
        <f t="shared" si="27"/>
        <v>0.50079876512309629</v>
      </c>
      <c r="X380" s="19">
        <f t="shared" si="28"/>
        <v>0.29405319668155366</v>
      </c>
    </row>
    <row r="381" spans="1:24" x14ac:dyDescent="0.2">
      <c r="A381" s="22">
        <v>8365</v>
      </c>
      <c r="B381" s="12" t="s">
        <v>566</v>
      </c>
      <c r="C381" s="12" t="s">
        <v>73</v>
      </c>
      <c r="D381" s="12">
        <v>811042584</v>
      </c>
      <c r="E381" s="12" t="s">
        <v>74</v>
      </c>
      <c r="F381" s="12" t="s">
        <v>838</v>
      </c>
      <c r="G381" s="12" t="s">
        <v>102</v>
      </c>
      <c r="H381" s="12" t="s">
        <v>87</v>
      </c>
      <c r="I381" s="12" t="s">
        <v>839</v>
      </c>
      <c r="J381" s="12" t="s">
        <v>89</v>
      </c>
      <c r="K381" s="12" t="s">
        <v>327</v>
      </c>
      <c r="L381" s="12" t="s">
        <v>81</v>
      </c>
      <c r="M381" s="12">
        <v>18277226</v>
      </c>
      <c r="N381" s="12">
        <v>19887878</v>
      </c>
      <c r="O381" s="17">
        <v>10667463</v>
      </c>
      <c r="P381" s="17">
        <v>10667463</v>
      </c>
      <c r="Q381" s="17">
        <v>9220415</v>
      </c>
      <c r="R381" s="19">
        <v>2813777</v>
      </c>
      <c r="S381" s="19">
        <v>487422</v>
      </c>
      <c r="T381" s="17">
        <f t="shared" si="29"/>
        <v>1.7133620243163721</v>
      </c>
      <c r="U381" s="17">
        <f t="shared" si="26"/>
        <v>0.53638015076319356</v>
      </c>
      <c r="V381" s="17">
        <f t="shared" si="25"/>
        <v>5.7727739002342942</v>
      </c>
      <c r="W381" s="17">
        <f t="shared" si="27"/>
        <v>0.30516815132507591</v>
      </c>
      <c r="X381" s="19">
        <f t="shared" si="28"/>
        <v>0.14148201230920665</v>
      </c>
    </row>
    <row r="382" spans="1:24" x14ac:dyDescent="0.2">
      <c r="A382" s="22">
        <v>8419</v>
      </c>
      <c r="B382" s="12" t="s">
        <v>566</v>
      </c>
      <c r="C382" s="12" t="s">
        <v>73</v>
      </c>
      <c r="D382" s="12">
        <v>811044289</v>
      </c>
      <c r="E382" s="12" t="s">
        <v>74</v>
      </c>
      <c r="F382" s="12" t="s">
        <v>840</v>
      </c>
      <c r="G382" s="12" t="s">
        <v>76</v>
      </c>
      <c r="H382" s="12" t="s">
        <v>87</v>
      </c>
      <c r="I382" s="12" t="s">
        <v>841</v>
      </c>
      <c r="J382" s="12" t="s">
        <v>89</v>
      </c>
      <c r="K382" s="12" t="s">
        <v>116</v>
      </c>
      <c r="L382" s="12" t="s">
        <v>81</v>
      </c>
      <c r="M382" s="12">
        <v>7917866</v>
      </c>
      <c r="N382" s="12">
        <v>11154362</v>
      </c>
      <c r="O382" s="17">
        <v>6936393</v>
      </c>
      <c r="P382" s="17">
        <v>8618107</v>
      </c>
      <c r="Q382" s="17">
        <v>2536255</v>
      </c>
      <c r="R382" s="19">
        <v>443675</v>
      </c>
      <c r="S382" s="19">
        <v>818800</v>
      </c>
      <c r="T382" s="17">
        <f t="shared" si="29"/>
        <v>1.1414961637842609</v>
      </c>
      <c r="U382" s="17">
        <f t="shared" si="26"/>
        <v>0.77262213652381018</v>
      </c>
      <c r="V382" s="17">
        <f t="shared" si="25"/>
        <v>0.54186003908158276</v>
      </c>
      <c r="W382" s="17">
        <f t="shared" si="27"/>
        <v>0.17493311989527868</v>
      </c>
      <c r="X382" s="19">
        <f t="shared" si="28"/>
        <v>3.9775919053012622E-2</v>
      </c>
    </row>
    <row r="383" spans="1:24" x14ac:dyDescent="0.2">
      <c r="A383" s="22">
        <v>8459</v>
      </c>
      <c r="B383" s="12" t="s">
        <v>566</v>
      </c>
      <c r="C383" s="12" t="s">
        <v>73</v>
      </c>
      <c r="D383" s="12">
        <v>811045767</v>
      </c>
      <c r="E383" s="12" t="s">
        <v>74</v>
      </c>
      <c r="F383" s="12" t="s">
        <v>842</v>
      </c>
      <c r="G383" s="12" t="s">
        <v>102</v>
      </c>
      <c r="H383" s="12" t="s">
        <v>87</v>
      </c>
      <c r="I383" s="12" t="s">
        <v>843</v>
      </c>
      <c r="J383" s="12" t="s">
        <v>89</v>
      </c>
      <c r="K383" s="12" t="s">
        <v>90</v>
      </c>
      <c r="L383" s="12" t="s">
        <v>81</v>
      </c>
      <c r="M383" s="12">
        <v>8222781</v>
      </c>
      <c r="N383" s="12">
        <v>8971694</v>
      </c>
      <c r="O383" s="17">
        <v>1075142</v>
      </c>
      <c r="P383" s="17">
        <v>1562825</v>
      </c>
      <c r="Q383" s="17">
        <v>7408869</v>
      </c>
      <c r="R383" s="19">
        <v>1619930</v>
      </c>
      <c r="S383" s="19">
        <v>0</v>
      </c>
      <c r="T383" s="17">
        <f t="shared" si="29"/>
        <v>7.648088345539473</v>
      </c>
      <c r="U383" s="17">
        <f t="shared" si="26"/>
        <v>0.17419508511993387</v>
      </c>
      <c r="V383" s="17"/>
      <c r="W383" s="17">
        <f t="shared" si="27"/>
        <v>0.21864740758677201</v>
      </c>
      <c r="X383" s="19">
        <f t="shared" si="28"/>
        <v>0.1805601038109414</v>
      </c>
    </row>
    <row r="384" spans="1:24" x14ac:dyDescent="0.2">
      <c r="A384" s="22">
        <v>8587</v>
      </c>
      <c r="B384" s="12" t="s">
        <v>566</v>
      </c>
      <c r="C384" s="12" t="s">
        <v>73</v>
      </c>
      <c r="D384" s="12">
        <v>813001431</v>
      </c>
      <c r="E384" s="12" t="s">
        <v>74</v>
      </c>
      <c r="F384" s="12" t="s">
        <v>844</v>
      </c>
      <c r="G384" s="12" t="s">
        <v>76</v>
      </c>
      <c r="H384" s="12" t="s">
        <v>77</v>
      </c>
      <c r="I384" s="12" t="s">
        <v>845</v>
      </c>
      <c r="J384" s="12" t="s">
        <v>632</v>
      </c>
      <c r="K384" s="12" t="s">
        <v>846</v>
      </c>
      <c r="L384" s="12" t="s">
        <v>81</v>
      </c>
      <c r="M384" s="12">
        <v>1175207</v>
      </c>
      <c r="N384" s="12">
        <v>4532582</v>
      </c>
      <c r="O384" s="17">
        <v>868030</v>
      </c>
      <c r="P384" s="17">
        <v>1185548</v>
      </c>
      <c r="Q384" s="17">
        <v>3347034</v>
      </c>
      <c r="R384" s="19">
        <v>481181</v>
      </c>
      <c r="S384" s="19"/>
      <c r="T384" s="17">
        <f t="shared" si="29"/>
        <v>1.353878322177805</v>
      </c>
      <c r="U384" s="17">
        <f t="shared" si="26"/>
        <v>0.26156129111398313</v>
      </c>
      <c r="V384" s="17"/>
      <c r="W384" s="17">
        <f t="shared" si="27"/>
        <v>0.14376340365828372</v>
      </c>
      <c r="X384" s="19">
        <f t="shared" si="28"/>
        <v>0.1061604621824823</v>
      </c>
    </row>
    <row r="385" spans="1:24" x14ac:dyDescent="0.2">
      <c r="A385" s="22">
        <v>8607</v>
      </c>
      <c r="B385" s="12" t="s">
        <v>566</v>
      </c>
      <c r="C385" s="12" t="s">
        <v>73</v>
      </c>
      <c r="D385" s="12">
        <v>813002680</v>
      </c>
      <c r="E385" s="12" t="s">
        <v>74</v>
      </c>
      <c r="F385" s="12" t="s">
        <v>847</v>
      </c>
      <c r="G385" s="12" t="s">
        <v>76</v>
      </c>
      <c r="H385" s="12" t="s">
        <v>77</v>
      </c>
      <c r="I385" s="12" t="s">
        <v>848</v>
      </c>
      <c r="J385" s="12" t="s">
        <v>632</v>
      </c>
      <c r="K385" s="12" t="s">
        <v>846</v>
      </c>
      <c r="L385" s="12" t="s">
        <v>81</v>
      </c>
      <c r="M385" s="12">
        <v>1096341</v>
      </c>
      <c r="N385" s="12">
        <v>6453549</v>
      </c>
      <c r="O385" s="17">
        <v>794358</v>
      </c>
      <c r="P385" s="17">
        <v>1018415</v>
      </c>
      <c r="Q385" s="17">
        <v>5435134</v>
      </c>
      <c r="R385" s="19">
        <v>85015</v>
      </c>
      <c r="S385" s="19"/>
      <c r="T385" s="17">
        <f t="shared" si="29"/>
        <v>1.3801598271811955</v>
      </c>
      <c r="U385" s="17">
        <f t="shared" si="26"/>
        <v>0.15780696791796267</v>
      </c>
      <c r="V385" s="17"/>
      <c r="W385" s="17">
        <f t="shared" si="27"/>
        <v>1.5641748667098179E-2</v>
      </c>
      <c r="X385" s="19">
        <f t="shared" si="28"/>
        <v>1.3173371737008582E-2</v>
      </c>
    </row>
    <row r="386" spans="1:24" x14ac:dyDescent="0.2">
      <c r="A386" s="22">
        <v>8743</v>
      </c>
      <c r="B386" s="12" t="s">
        <v>566</v>
      </c>
      <c r="C386" s="12" t="s">
        <v>73</v>
      </c>
      <c r="D386" s="12">
        <v>814006870</v>
      </c>
      <c r="E386" s="12" t="s">
        <v>74</v>
      </c>
      <c r="F386" s="12" t="s">
        <v>849</v>
      </c>
      <c r="G386" s="12" t="s">
        <v>102</v>
      </c>
      <c r="H386" s="12" t="s">
        <v>87</v>
      </c>
      <c r="I386" s="12" t="s">
        <v>850</v>
      </c>
      <c r="J386" s="12" t="s">
        <v>851</v>
      </c>
      <c r="K386" s="12" t="s">
        <v>852</v>
      </c>
      <c r="L386" s="12" t="s">
        <v>81</v>
      </c>
      <c r="M386" s="12">
        <v>2303190</v>
      </c>
      <c r="N386" s="12">
        <v>2971511</v>
      </c>
      <c r="O386" s="17">
        <v>1314968</v>
      </c>
      <c r="P386" s="17">
        <v>1392033</v>
      </c>
      <c r="Q386" s="17">
        <v>1579478</v>
      </c>
      <c r="R386" s="19">
        <v>-119648</v>
      </c>
      <c r="S386" s="19"/>
      <c r="T386" s="17">
        <f t="shared" si="29"/>
        <v>1.7515179076601104</v>
      </c>
      <c r="U386" s="17">
        <f t="shared" si="26"/>
        <v>0.46845964897992975</v>
      </c>
      <c r="V386" s="17"/>
      <c r="W386" s="17">
        <f t="shared" si="27"/>
        <v>-7.5751609075909887E-2</v>
      </c>
      <c r="X386" s="19">
        <f t="shared" si="28"/>
        <v>-4.0265036878544283E-2</v>
      </c>
    </row>
    <row r="387" spans="1:24" x14ac:dyDescent="0.2">
      <c r="A387" s="22">
        <v>8753</v>
      </c>
      <c r="B387" s="12" t="s">
        <v>566</v>
      </c>
      <c r="C387" s="12" t="s">
        <v>73</v>
      </c>
      <c r="D387" s="12">
        <v>815000599</v>
      </c>
      <c r="E387" s="12" t="s">
        <v>74</v>
      </c>
      <c r="F387" s="12" t="s">
        <v>853</v>
      </c>
      <c r="G387" s="12" t="s">
        <v>83</v>
      </c>
      <c r="H387" s="12" t="s">
        <v>103</v>
      </c>
      <c r="I387" s="12" t="s">
        <v>854</v>
      </c>
      <c r="J387" s="12" t="s">
        <v>79</v>
      </c>
      <c r="K387" s="12" t="s">
        <v>80</v>
      </c>
      <c r="L387" s="12" t="s">
        <v>81</v>
      </c>
      <c r="M387" s="12">
        <v>318862</v>
      </c>
      <c r="N387" s="12">
        <v>6464781</v>
      </c>
      <c r="O387" s="17">
        <v>152679</v>
      </c>
      <c r="P387" s="17">
        <v>5476869</v>
      </c>
      <c r="Q387" s="17">
        <v>987912</v>
      </c>
      <c r="R387" s="19">
        <v>-82547</v>
      </c>
      <c r="S387" s="19">
        <v>15017</v>
      </c>
      <c r="T387" s="17">
        <f t="shared" si="29"/>
        <v>2.0884470031896987</v>
      </c>
      <c r="U387" s="17">
        <f t="shared" si="26"/>
        <v>0.84718554271211977</v>
      </c>
      <c r="V387" s="17">
        <f t="shared" si="25"/>
        <v>-5.4969035093560628</v>
      </c>
      <c r="W387" s="17">
        <f t="shared" si="27"/>
        <v>-8.3557037468924358E-2</v>
      </c>
      <c r="X387" s="19">
        <f t="shared" si="28"/>
        <v>-1.2768723333396754E-2</v>
      </c>
    </row>
    <row r="388" spans="1:24" x14ac:dyDescent="0.2">
      <c r="A388" s="22">
        <v>9019</v>
      </c>
      <c r="B388" s="12" t="s">
        <v>566</v>
      </c>
      <c r="C388" s="12" t="s">
        <v>73</v>
      </c>
      <c r="D388" s="12">
        <v>817000744</v>
      </c>
      <c r="E388" s="12" t="s">
        <v>74</v>
      </c>
      <c r="F388" s="12" t="s">
        <v>855</v>
      </c>
      <c r="G388" s="12" t="s">
        <v>83</v>
      </c>
      <c r="H388" s="12" t="s">
        <v>103</v>
      </c>
      <c r="I388" s="12" t="s">
        <v>856</v>
      </c>
      <c r="J388" s="12" t="s">
        <v>489</v>
      </c>
      <c r="K388" s="12" t="s">
        <v>857</v>
      </c>
      <c r="L388" s="12" t="s">
        <v>81</v>
      </c>
      <c r="M388" s="12">
        <v>773177</v>
      </c>
      <c r="N388" s="12">
        <v>3821622</v>
      </c>
      <c r="O388" s="17">
        <v>516124</v>
      </c>
      <c r="P388" s="17">
        <v>555602</v>
      </c>
      <c r="Q388" s="17">
        <v>3266020</v>
      </c>
      <c r="R388" s="19">
        <v>97293</v>
      </c>
      <c r="S388" s="19"/>
      <c r="T388" s="17">
        <f t="shared" si="29"/>
        <v>1.4980450434391734</v>
      </c>
      <c r="U388" s="17">
        <f t="shared" si="26"/>
        <v>0.14538381870315797</v>
      </c>
      <c r="V388" s="17"/>
      <c r="W388" s="17">
        <f t="shared" si="27"/>
        <v>2.9789468527443189E-2</v>
      </c>
      <c r="X388" s="19">
        <f t="shared" si="28"/>
        <v>2.5458561835785955E-2</v>
      </c>
    </row>
    <row r="389" spans="1:24" x14ac:dyDescent="0.2">
      <c r="A389" s="22">
        <v>9023</v>
      </c>
      <c r="B389" s="12" t="s">
        <v>566</v>
      </c>
      <c r="C389" s="12" t="s">
        <v>73</v>
      </c>
      <c r="D389" s="12">
        <v>817000837</v>
      </c>
      <c r="E389" s="12" t="s">
        <v>74</v>
      </c>
      <c r="F389" s="12" t="s">
        <v>858</v>
      </c>
      <c r="G389" s="12" t="s">
        <v>76</v>
      </c>
      <c r="H389" s="12" t="s">
        <v>87</v>
      </c>
      <c r="I389" s="12" t="s">
        <v>859</v>
      </c>
      <c r="J389" s="12" t="s">
        <v>85</v>
      </c>
      <c r="K389" s="12" t="s">
        <v>85</v>
      </c>
      <c r="L389" s="12" t="s">
        <v>81</v>
      </c>
      <c r="M389" s="12">
        <v>5936151</v>
      </c>
      <c r="N389" s="12">
        <v>9535907</v>
      </c>
      <c r="O389" s="17">
        <v>904128</v>
      </c>
      <c r="P389" s="17">
        <v>1157555</v>
      </c>
      <c r="Q389" s="17">
        <v>8378352</v>
      </c>
      <c r="R389" s="19">
        <v>-354585</v>
      </c>
      <c r="S389" s="19">
        <v>289758</v>
      </c>
      <c r="T389" s="17">
        <f t="shared" si="29"/>
        <v>6.5656090730516032</v>
      </c>
      <c r="U389" s="17">
        <f t="shared" si="26"/>
        <v>0.12138908233899513</v>
      </c>
      <c r="V389" s="17">
        <f t="shared" si="25"/>
        <v>-1.2237280765328309</v>
      </c>
      <c r="W389" s="17">
        <f t="shared" si="27"/>
        <v>-4.2321568728551869E-2</v>
      </c>
      <c r="X389" s="19">
        <f t="shared" si="28"/>
        <v>-3.7184192337446242E-2</v>
      </c>
    </row>
    <row r="390" spans="1:24" x14ac:dyDescent="0.2">
      <c r="A390" s="22">
        <v>9059</v>
      </c>
      <c r="B390" s="12" t="s">
        <v>566</v>
      </c>
      <c r="C390" s="12" t="s">
        <v>73</v>
      </c>
      <c r="D390" s="12">
        <v>817004260</v>
      </c>
      <c r="E390" s="12" t="s">
        <v>74</v>
      </c>
      <c r="F390" s="12" t="s">
        <v>860</v>
      </c>
      <c r="G390" s="12" t="s">
        <v>102</v>
      </c>
      <c r="H390" s="12" t="s">
        <v>87</v>
      </c>
      <c r="I390" s="12" t="s">
        <v>861</v>
      </c>
      <c r="J390" s="12" t="s">
        <v>489</v>
      </c>
      <c r="K390" s="12" t="s">
        <v>862</v>
      </c>
      <c r="L390" s="12" t="s">
        <v>81</v>
      </c>
      <c r="M390" s="12">
        <v>21570415</v>
      </c>
      <c r="N390" s="12">
        <v>24542594</v>
      </c>
      <c r="O390" s="17">
        <v>14228039</v>
      </c>
      <c r="P390" s="17">
        <v>14761479</v>
      </c>
      <c r="Q390" s="17">
        <v>9781115</v>
      </c>
      <c r="R390" s="19">
        <v>-1252918</v>
      </c>
      <c r="S390" s="19">
        <v>1316771</v>
      </c>
      <c r="T390" s="17">
        <f t="shared" si="29"/>
        <v>1.5160497521829959</v>
      </c>
      <c r="U390" s="17">
        <f t="shared" si="26"/>
        <v>0.60146368391214067</v>
      </c>
      <c r="V390" s="17">
        <f t="shared" si="25"/>
        <v>-0.95150789317200946</v>
      </c>
      <c r="W390" s="17">
        <f t="shared" si="27"/>
        <v>-0.12809562100026428</v>
      </c>
      <c r="X390" s="19">
        <f t="shared" si="28"/>
        <v>-5.1050756900431961E-2</v>
      </c>
    </row>
    <row r="391" spans="1:24" x14ac:dyDescent="0.2">
      <c r="A391" s="22">
        <v>9067</v>
      </c>
      <c r="B391" s="12" t="s">
        <v>566</v>
      </c>
      <c r="C391" s="12" t="s">
        <v>73</v>
      </c>
      <c r="D391" s="12">
        <v>817005385</v>
      </c>
      <c r="E391" s="12" t="s">
        <v>74</v>
      </c>
      <c r="F391" s="12" t="s">
        <v>863</v>
      </c>
      <c r="G391" s="12" t="s">
        <v>102</v>
      </c>
      <c r="H391" s="12" t="s">
        <v>87</v>
      </c>
      <c r="I391" s="12" t="s">
        <v>864</v>
      </c>
      <c r="J391" s="12" t="s">
        <v>489</v>
      </c>
      <c r="K391" s="12" t="s">
        <v>862</v>
      </c>
      <c r="L391" s="12" t="s">
        <v>81</v>
      </c>
      <c r="M391" s="12">
        <v>35254147</v>
      </c>
      <c r="N391" s="12">
        <v>40935425</v>
      </c>
      <c r="O391" s="17">
        <v>27433341</v>
      </c>
      <c r="P391" s="17">
        <v>32654815</v>
      </c>
      <c r="Q391" s="17">
        <v>8280610</v>
      </c>
      <c r="R391" s="19">
        <v>-205108</v>
      </c>
      <c r="S391" s="19">
        <v>704534</v>
      </c>
      <c r="T391" s="17">
        <f t="shared" si="29"/>
        <v>1.285083978652108</v>
      </c>
      <c r="U391" s="17">
        <f t="shared" si="26"/>
        <v>0.79771530404289193</v>
      </c>
      <c r="V391" s="17">
        <f t="shared" si="25"/>
        <v>-0.29112576539954071</v>
      </c>
      <c r="W391" s="17">
        <f t="shared" si="27"/>
        <v>-2.4769672765653738E-2</v>
      </c>
      <c r="X391" s="19">
        <f t="shared" si="28"/>
        <v>-5.0105257243573259E-3</v>
      </c>
    </row>
    <row r="392" spans="1:24" x14ac:dyDescent="0.2">
      <c r="A392" s="22">
        <v>9205</v>
      </c>
      <c r="B392" s="12" t="s">
        <v>566</v>
      </c>
      <c r="C392" s="12" t="s">
        <v>73</v>
      </c>
      <c r="D392" s="12">
        <v>821002693</v>
      </c>
      <c r="E392" s="12" t="s">
        <v>74</v>
      </c>
      <c r="F392" s="12" t="s">
        <v>865</v>
      </c>
      <c r="G392" s="12" t="s">
        <v>76</v>
      </c>
      <c r="H392" s="12" t="s">
        <v>87</v>
      </c>
      <c r="I392" s="12" t="s">
        <v>866</v>
      </c>
      <c r="J392" s="12" t="s">
        <v>79</v>
      </c>
      <c r="K392" s="12" t="s">
        <v>313</v>
      </c>
      <c r="L392" s="12" t="s">
        <v>81</v>
      </c>
      <c r="M392" s="12">
        <v>20102061</v>
      </c>
      <c r="N392" s="12">
        <v>27901095</v>
      </c>
      <c r="O392" s="17">
        <v>3476215</v>
      </c>
      <c r="P392" s="17">
        <v>8421560</v>
      </c>
      <c r="Q392" s="17">
        <v>19479535</v>
      </c>
      <c r="R392" s="19">
        <v>5898186</v>
      </c>
      <c r="S392" s="19">
        <v>2000011</v>
      </c>
      <c r="T392" s="17">
        <f t="shared" si="29"/>
        <v>5.7827438751630726</v>
      </c>
      <c r="U392" s="17">
        <f t="shared" si="26"/>
        <v>0.30183618241506294</v>
      </c>
      <c r="V392" s="17">
        <f t="shared" si="25"/>
        <v>2.9490767800777098</v>
      </c>
      <c r="W392" s="17">
        <f t="shared" si="27"/>
        <v>0.30278884993917976</v>
      </c>
      <c r="X392" s="19">
        <f t="shared" si="28"/>
        <v>0.21139621939569039</v>
      </c>
    </row>
    <row r="393" spans="1:24" x14ac:dyDescent="0.2">
      <c r="A393" s="22">
        <v>9367</v>
      </c>
      <c r="B393" s="12" t="s">
        <v>566</v>
      </c>
      <c r="C393" s="12" t="s">
        <v>73</v>
      </c>
      <c r="D393" s="12">
        <v>823004940</v>
      </c>
      <c r="E393" s="12" t="s">
        <v>74</v>
      </c>
      <c r="F393" s="12" t="s">
        <v>867</v>
      </c>
      <c r="G393" s="12" t="s">
        <v>102</v>
      </c>
      <c r="H393" s="12" t="s">
        <v>868</v>
      </c>
      <c r="I393" s="12" t="s">
        <v>869</v>
      </c>
      <c r="J393" s="12" t="s">
        <v>85</v>
      </c>
      <c r="K393" s="12" t="s">
        <v>85</v>
      </c>
      <c r="L393" s="12" t="s">
        <v>81</v>
      </c>
      <c r="M393" s="12">
        <v>7476022</v>
      </c>
      <c r="N393" s="12">
        <v>12412905</v>
      </c>
      <c r="O393" s="17">
        <v>1406401</v>
      </c>
      <c r="P393" s="17">
        <v>13750914</v>
      </c>
      <c r="Q393" s="17">
        <v>-1338009</v>
      </c>
      <c r="R393" s="19">
        <v>-1285898</v>
      </c>
      <c r="S393" s="19">
        <v>1054543</v>
      </c>
      <c r="T393" s="17">
        <f t="shared" si="29"/>
        <v>5.3157115218205906</v>
      </c>
      <c r="U393" s="17">
        <f t="shared" si="26"/>
        <v>1.1077917699362074</v>
      </c>
      <c r="V393" s="17">
        <f t="shared" si="25"/>
        <v>-1.2193888727154796</v>
      </c>
      <c r="W393" s="17">
        <f t="shared" si="27"/>
        <v>0.96105332624817918</v>
      </c>
      <c r="X393" s="19">
        <f t="shared" si="28"/>
        <v>-0.10359363903937072</v>
      </c>
    </row>
    <row r="394" spans="1:24" x14ac:dyDescent="0.2">
      <c r="A394" s="22">
        <v>9403</v>
      </c>
      <c r="B394" s="12" t="s">
        <v>566</v>
      </c>
      <c r="C394" s="12" t="s">
        <v>73</v>
      </c>
      <c r="D394" s="12">
        <v>824005670</v>
      </c>
      <c r="E394" s="12" t="s">
        <v>74</v>
      </c>
      <c r="F394" s="12" t="s">
        <v>870</v>
      </c>
      <c r="G394" s="12" t="s">
        <v>102</v>
      </c>
      <c r="H394" s="12" t="s">
        <v>87</v>
      </c>
      <c r="I394" s="12" t="s">
        <v>871</v>
      </c>
      <c r="J394" s="12" t="s">
        <v>872</v>
      </c>
      <c r="K394" s="12" t="s">
        <v>873</v>
      </c>
      <c r="L394" s="12" t="s">
        <v>81</v>
      </c>
      <c r="M394" s="12">
        <v>6053140</v>
      </c>
      <c r="N394" s="12">
        <v>7675847</v>
      </c>
      <c r="O394" s="17">
        <v>3411134</v>
      </c>
      <c r="P394" s="17">
        <v>4720726</v>
      </c>
      <c r="Q394" s="17">
        <v>2955121</v>
      </c>
      <c r="R394" s="19">
        <v>1143311</v>
      </c>
      <c r="S394" s="19"/>
      <c r="T394" s="17">
        <f t="shared" si="29"/>
        <v>1.7745242491206736</v>
      </c>
      <c r="U394" s="17">
        <f t="shared" si="26"/>
        <v>0.61501043467906535</v>
      </c>
      <c r="V394" s="17"/>
      <c r="W394" s="17">
        <f t="shared" si="27"/>
        <v>0.38689143354874472</v>
      </c>
      <c r="X394" s="19">
        <f t="shared" si="28"/>
        <v>0.14894916482832449</v>
      </c>
    </row>
    <row r="395" spans="1:24" x14ac:dyDescent="0.2">
      <c r="A395" s="22">
        <v>9489</v>
      </c>
      <c r="B395" s="12" t="s">
        <v>566</v>
      </c>
      <c r="C395" s="12" t="s">
        <v>73</v>
      </c>
      <c r="D395" s="12">
        <v>828001136</v>
      </c>
      <c r="E395" s="12" t="s">
        <v>74</v>
      </c>
      <c r="F395" s="12" t="s">
        <v>874</v>
      </c>
      <c r="G395" s="12" t="s">
        <v>102</v>
      </c>
      <c r="H395" s="12" t="s">
        <v>77</v>
      </c>
      <c r="I395" s="12" t="s">
        <v>875</v>
      </c>
      <c r="J395" s="12" t="s">
        <v>876</v>
      </c>
      <c r="K395" s="12" t="s">
        <v>877</v>
      </c>
      <c r="L395" s="12" t="s">
        <v>81</v>
      </c>
      <c r="M395" s="12">
        <v>18534867</v>
      </c>
      <c r="N395" s="12">
        <v>21695388</v>
      </c>
      <c r="O395" s="17">
        <v>12333342</v>
      </c>
      <c r="P395" s="17">
        <v>12333342</v>
      </c>
      <c r="Q395" s="17">
        <v>9362046</v>
      </c>
      <c r="R395" s="19">
        <v>2085020</v>
      </c>
      <c r="S395" s="19">
        <v>861306</v>
      </c>
      <c r="T395" s="17">
        <f t="shared" si="29"/>
        <v>1.5028259980141636</v>
      </c>
      <c r="U395" s="17">
        <f t="shared" si="26"/>
        <v>0.56847759533039921</v>
      </c>
      <c r="V395" s="17">
        <f t="shared" si="25"/>
        <v>2.4207656744525177</v>
      </c>
      <c r="W395" s="17">
        <f t="shared" si="27"/>
        <v>0.22270986491628006</v>
      </c>
      <c r="X395" s="19">
        <f t="shared" si="28"/>
        <v>9.6104296452315122E-2</v>
      </c>
    </row>
    <row r="396" spans="1:24" x14ac:dyDescent="0.2">
      <c r="A396" s="22">
        <v>9497</v>
      </c>
      <c r="B396" s="12" t="s">
        <v>566</v>
      </c>
      <c r="C396" s="12" t="s">
        <v>73</v>
      </c>
      <c r="D396" s="12">
        <v>828002423</v>
      </c>
      <c r="E396" s="12" t="s">
        <v>74</v>
      </c>
      <c r="F396" s="12" t="s">
        <v>878</v>
      </c>
      <c r="G396" s="12" t="s">
        <v>102</v>
      </c>
      <c r="H396" s="12" t="s">
        <v>87</v>
      </c>
      <c r="I396" s="12" t="s">
        <v>879</v>
      </c>
      <c r="J396" s="12" t="s">
        <v>85</v>
      </c>
      <c r="K396" s="12" t="s">
        <v>85</v>
      </c>
      <c r="L396" s="12" t="s">
        <v>81</v>
      </c>
      <c r="M396" s="12">
        <v>204429027</v>
      </c>
      <c r="N396" s="12">
        <v>223932261</v>
      </c>
      <c r="O396" s="17">
        <v>76115651</v>
      </c>
      <c r="P396" s="17">
        <v>109596404</v>
      </c>
      <c r="Q396" s="17">
        <v>114335857</v>
      </c>
      <c r="R396" s="19">
        <v>41023849</v>
      </c>
      <c r="S396" s="19">
        <v>0</v>
      </c>
      <c r="T396" s="17">
        <f t="shared" si="29"/>
        <v>2.6857686207006233</v>
      </c>
      <c r="U396" s="17">
        <f t="shared" si="26"/>
        <v>0.48941766367464135</v>
      </c>
      <c r="V396" s="17"/>
      <c r="W396" s="17">
        <f t="shared" si="27"/>
        <v>0.35880125514780548</v>
      </c>
      <c r="X396" s="19">
        <f t="shared" si="28"/>
        <v>0.18319758312983764</v>
      </c>
    </row>
    <row r="397" spans="1:24" x14ac:dyDescent="0.2">
      <c r="A397" s="22">
        <v>9809</v>
      </c>
      <c r="B397" s="12" t="s">
        <v>566</v>
      </c>
      <c r="C397" s="12" t="s">
        <v>73</v>
      </c>
      <c r="D397" s="12">
        <v>830010908</v>
      </c>
      <c r="E397" s="12" t="s">
        <v>74</v>
      </c>
      <c r="F397" s="12" t="s">
        <v>880</v>
      </c>
      <c r="G397" s="12" t="s">
        <v>83</v>
      </c>
      <c r="H397" s="12" t="s">
        <v>87</v>
      </c>
      <c r="I397" s="12" t="s">
        <v>881</v>
      </c>
      <c r="J397" s="12" t="s">
        <v>85</v>
      </c>
      <c r="K397" s="12" t="s">
        <v>85</v>
      </c>
      <c r="L397" s="12" t="s">
        <v>81</v>
      </c>
      <c r="M397" s="12">
        <v>18307354</v>
      </c>
      <c r="N397" s="12">
        <v>31263414</v>
      </c>
      <c r="O397" s="17">
        <v>5490921</v>
      </c>
      <c r="P397" s="17">
        <v>21616118</v>
      </c>
      <c r="Q397" s="17">
        <v>9647296</v>
      </c>
      <c r="R397" s="19">
        <v>1426717</v>
      </c>
      <c r="S397" s="19">
        <v>1252768</v>
      </c>
      <c r="T397" s="17">
        <f t="shared" si="29"/>
        <v>3.3341135303166811</v>
      </c>
      <c r="U397" s="17">
        <f t="shared" si="26"/>
        <v>0.6914189857831905</v>
      </c>
      <c r="V397" s="17">
        <f t="shared" ref="V397:V459" si="30">R397/S397</f>
        <v>1.1388517267363152</v>
      </c>
      <c r="W397" s="17">
        <f t="shared" si="27"/>
        <v>0.14788776046676705</v>
      </c>
      <c r="X397" s="19">
        <f t="shared" si="28"/>
        <v>4.563535511508756E-2</v>
      </c>
    </row>
    <row r="398" spans="1:24" x14ac:dyDescent="0.2">
      <c r="A398" s="22">
        <v>9861</v>
      </c>
      <c r="B398" s="12" t="s">
        <v>566</v>
      </c>
      <c r="C398" s="12" t="s">
        <v>73</v>
      </c>
      <c r="D398" s="12">
        <v>830012804</v>
      </c>
      <c r="E398" s="12" t="s">
        <v>74</v>
      </c>
      <c r="F398" s="12" t="s">
        <v>882</v>
      </c>
      <c r="G398" s="12" t="s">
        <v>92</v>
      </c>
      <c r="H398" s="12" t="s">
        <v>883</v>
      </c>
      <c r="I398" s="12" t="s">
        <v>884</v>
      </c>
      <c r="J398" s="12" t="s">
        <v>85</v>
      </c>
      <c r="K398" s="12" t="s">
        <v>85</v>
      </c>
      <c r="L398" s="12" t="s">
        <v>81</v>
      </c>
      <c r="M398" s="12">
        <v>1104709</v>
      </c>
      <c r="N398" s="12">
        <v>4232893</v>
      </c>
      <c r="O398" s="17">
        <v>3057920</v>
      </c>
      <c r="P398" s="17">
        <v>3057920</v>
      </c>
      <c r="Q398" s="17">
        <v>1174973</v>
      </c>
      <c r="R398" s="19">
        <v>-775504</v>
      </c>
      <c r="S398" s="19"/>
      <c r="T398" s="17">
        <f t="shared" si="29"/>
        <v>0.36126157649644203</v>
      </c>
      <c r="U398" s="17">
        <f t="shared" si="26"/>
        <v>0.72241844998208082</v>
      </c>
      <c r="V398" s="17"/>
      <c r="W398" s="17">
        <f t="shared" si="27"/>
        <v>-0.66001857063949554</v>
      </c>
      <c r="X398" s="19">
        <f t="shared" si="28"/>
        <v>-0.18320897787872267</v>
      </c>
    </row>
    <row r="399" spans="1:24" x14ac:dyDescent="0.2">
      <c r="A399" s="22">
        <v>9949</v>
      </c>
      <c r="B399" s="12" t="s">
        <v>566</v>
      </c>
      <c r="C399" s="12" t="s">
        <v>73</v>
      </c>
      <c r="D399" s="12">
        <v>830015820</v>
      </c>
      <c r="E399" s="12" t="s">
        <v>74</v>
      </c>
      <c r="F399" s="12" t="s">
        <v>885</v>
      </c>
      <c r="G399" s="12" t="s">
        <v>102</v>
      </c>
      <c r="H399" s="12" t="s">
        <v>87</v>
      </c>
      <c r="I399" s="12" t="s">
        <v>886</v>
      </c>
      <c r="J399" s="12" t="s">
        <v>85</v>
      </c>
      <c r="K399" s="12" t="s">
        <v>85</v>
      </c>
      <c r="L399" s="12" t="s">
        <v>81</v>
      </c>
      <c r="M399" s="12">
        <v>11390255</v>
      </c>
      <c r="N399" s="12">
        <v>12812357</v>
      </c>
      <c r="O399" s="17">
        <v>8485483</v>
      </c>
      <c r="P399" s="17">
        <v>8767507</v>
      </c>
      <c r="Q399" s="17">
        <v>4044850</v>
      </c>
      <c r="R399" s="19">
        <v>720474</v>
      </c>
      <c r="S399" s="19">
        <v>576411</v>
      </c>
      <c r="T399" s="17">
        <f t="shared" si="29"/>
        <v>1.3423225289591647</v>
      </c>
      <c r="U399" s="17">
        <f t="shared" si="26"/>
        <v>0.68430086673357604</v>
      </c>
      <c r="V399" s="17">
        <f t="shared" si="30"/>
        <v>1.24993103879003</v>
      </c>
      <c r="W399" s="17">
        <f t="shared" si="27"/>
        <v>0.17812131475827286</v>
      </c>
      <c r="X399" s="19">
        <f t="shared" si="28"/>
        <v>5.6232744685462639E-2</v>
      </c>
    </row>
    <row r="400" spans="1:24" x14ac:dyDescent="0.2">
      <c r="A400" s="22">
        <v>9977</v>
      </c>
      <c r="B400" s="12" t="s">
        <v>566</v>
      </c>
      <c r="C400" s="12" t="s">
        <v>73</v>
      </c>
      <c r="D400" s="12">
        <v>830016608</v>
      </c>
      <c r="E400" s="12" t="s">
        <v>74</v>
      </c>
      <c r="F400" s="12" t="s">
        <v>887</v>
      </c>
      <c r="G400" s="12" t="s">
        <v>92</v>
      </c>
      <c r="H400" s="12" t="s">
        <v>87</v>
      </c>
      <c r="I400" s="12" t="s">
        <v>888</v>
      </c>
      <c r="J400" s="12" t="s">
        <v>97</v>
      </c>
      <c r="K400" s="12" t="s">
        <v>98</v>
      </c>
      <c r="L400" s="12" t="s">
        <v>81</v>
      </c>
      <c r="M400" s="12">
        <v>12021451</v>
      </c>
      <c r="N400" s="12">
        <v>12790729</v>
      </c>
      <c r="O400" s="17">
        <v>6727784</v>
      </c>
      <c r="P400" s="17">
        <v>6727784</v>
      </c>
      <c r="Q400" s="17">
        <v>6062945</v>
      </c>
      <c r="R400" s="19">
        <v>1728647</v>
      </c>
      <c r="S400" s="19">
        <v>192142</v>
      </c>
      <c r="T400" s="17">
        <f t="shared" si="29"/>
        <v>1.7868366463608225</v>
      </c>
      <c r="U400" s="17">
        <f t="shared" si="26"/>
        <v>0.52598909725942911</v>
      </c>
      <c r="V400" s="17">
        <f t="shared" si="30"/>
        <v>8.9967159704801656</v>
      </c>
      <c r="W400" s="17">
        <f t="shared" si="27"/>
        <v>0.28511672132932098</v>
      </c>
      <c r="X400" s="19">
        <f t="shared" si="28"/>
        <v>0.13514843446374322</v>
      </c>
    </row>
    <row r="401" spans="1:24" x14ac:dyDescent="0.2">
      <c r="A401" s="22">
        <v>10003</v>
      </c>
      <c r="B401" s="12" t="s">
        <v>566</v>
      </c>
      <c r="C401" s="12" t="s">
        <v>73</v>
      </c>
      <c r="D401" s="12">
        <v>830017658</v>
      </c>
      <c r="E401" s="12" t="s">
        <v>74</v>
      </c>
      <c r="F401" s="12" t="s">
        <v>889</v>
      </c>
      <c r="G401" s="12" t="s">
        <v>102</v>
      </c>
      <c r="H401" s="12" t="s">
        <v>157</v>
      </c>
      <c r="I401" s="12" t="s">
        <v>890</v>
      </c>
      <c r="J401" s="12" t="s">
        <v>85</v>
      </c>
      <c r="K401" s="12" t="s">
        <v>85</v>
      </c>
      <c r="L401" s="12" t="s">
        <v>81</v>
      </c>
      <c r="M401" s="12">
        <v>798828</v>
      </c>
      <c r="N401" s="12">
        <v>914536</v>
      </c>
      <c r="O401" s="17">
        <v>611026</v>
      </c>
      <c r="P401" s="17">
        <v>611026</v>
      </c>
      <c r="Q401" s="17">
        <v>303510</v>
      </c>
      <c r="R401" s="19">
        <v>13298</v>
      </c>
      <c r="S401" s="19">
        <v>47517</v>
      </c>
      <c r="T401" s="17">
        <f t="shared" si="29"/>
        <v>1.307355169829107</v>
      </c>
      <c r="U401" s="17">
        <f t="shared" si="26"/>
        <v>0.66812678779184198</v>
      </c>
      <c r="V401" s="17">
        <f t="shared" si="30"/>
        <v>0.27985773512637585</v>
      </c>
      <c r="W401" s="17">
        <f t="shared" si="27"/>
        <v>4.3814042370926821E-2</v>
      </c>
      <c r="X401" s="19">
        <f t="shared" si="28"/>
        <v>1.4540706981463824E-2</v>
      </c>
    </row>
    <row r="402" spans="1:24" x14ac:dyDescent="0.2">
      <c r="A402" s="22">
        <v>10025</v>
      </c>
      <c r="B402" s="12" t="s">
        <v>566</v>
      </c>
      <c r="C402" s="12" t="s">
        <v>73</v>
      </c>
      <c r="D402" s="12">
        <v>830018716</v>
      </c>
      <c r="E402" s="12" t="s">
        <v>74</v>
      </c>
      <c r="F402" s="12" t="s">
        <v>891</v>
      </c>
      <c r="G402" s="12" t="s">
        <v>76</v>
      </c>
      <c r="H402" s="12" t="s">
        <v>87</v>
      </c>
      <c r="I402" s="12" t="s">
        <v>892</v>
      </c>
      <c r="J402" s="12" t="s">
        <v>85</v>
      </c>
      <c r="K402" s="12" t="s">
        <v>85</v>
      </c>
      <c r="L402" s="12" t="s">
        <v>81</v>
      </c>
      <c r="M402" s="12">
        <v>996977</v>
      </c>
      <c r="N402" s="12">
        <v>1073922</v>
      </c>
      <c r="O402" s="17">
        <v>762907</v>
      </c>
      <c r="P402" s="17">
        <v>777344</v>
      </c>
      <c r="Q402" s="17">
        <v>296578</v>
      </c>
      <c r="R402" s="19">
        <v>57437</v>
      </c>
      <c r="S402" s="19">
        <v>21563</v>
      </c>
      <c r="T402" s="17">
        <f t="shared" si="29"/>
        <v>1.3068132813042743</v>
      </c>
      <c r="U402" s="17">
        <f t="shared" si="26"/>
        <v>0.72383655423764481</v>
      </c>
      <c r="V402" s="17">
        <f t="shared" si="30"/>
        <v>2.6636831609701805</v>
      </c>
      <c r="W402" s="17">
        <f t="shared" si="27"/>
        <v>0.1936657472907633</v>
      </c>
      <c r="X402" s="19">
        <f t="shared" si="28"/>
        <v>5.3483400097958697E-2</v>
      </c>
    </row>
    <row r="403" spans="1:24" x14ac:dyDescent="0.2">
      <c r="A403" s="22">
        <v>10061</v>
      </c>
      <c r="B403" s="12" t="s">
        <v>566</v>
      </c>
      <c r="C403" s="12" t="s">
        <v>73</v>
      </c>
      <c r="D403" s="12">
        <v>830019574</v>
      </c>
      <c r="E403" s="12" t="s">
        <v>74</v>
      </c>
      <c r="F403" s="12" t="s">
        <v>893</v>
      </c>
      <c r="G403" s="12" t="s">
        <v>102</v>
      </c>
      <c r="H403" s="12" t="s">
        <v>87</v>
      </c>
      <c r="I403" s="12" t="s">
        <v>894</v>
      </c>
      <c r="J403" s="12" t="s">
        <v>85</v>
      </c>
      <c r="K403" s="12" t="s">
        <v>85</v>
      </c>
      <c r="L403" s="12" t="s">
        <v>81</v>
      </c>
      <c r="M403" s="12">
        <v>13823491</v>
      </c>
      <c r="N403" s="12">
        <v>18314137</v>
      </c>
      <c r="O403" s="17">
        <v>10403380</v>
      </c>
      <c r="P403" s="17">
        <v>11571492</v>
      </c>
      <c r="Q403" s="17">
        <v>6742645</v>
      </c>
      <c r="R403" s="19">
        <v>2015700</v>
      </c>
      <c r="S403" s="19">
        <v>816005</v>
      </c>
      <c r="T403" s="17">
        <f t="shared" si="29"/>
        <v>1.3287499831785439</v>
      </c>
      <c r="U403" s="17">
        <f t="shared" si="26"/>
        <v>0.63183386691930943</v>
      </c>
      <c r="V403" s="17">
        <f t="shared" si="30"/>
        <v>2.4702054521724746</v>
      </c>
      <c r="W403" s="17">
        <f t="shared" si="27"/>
        <v>0.29894796478236657</v>
      </c>
      <c r="X403" s="19">
        <f t="shared" si="28"/>
        <v>0.11006251618626638</v>
      </c>
    </row>
    <row r="404" spans="1:24" x14ac:dyDescent="0.2">
      <c r="A404" s="22">
        <v>10077</v>
      </c>
      <c r="B404" s="12" t="s">
        <v>566</v>
      </c>
      <c r="C404" s="12" t="s">
        <v>73</v>
      </c>
      <c r="D404" s="12">
        <v>830020599</v>
      </c>
      <c r="E404" s="12" t="s">
        <v>74</v>
      </c>
      <c r="F404" s="12" t="s">
        <v>895</v>
      </c>
      <c r="G404" s="12" t="s">
        <v>102</v>
      </c>
      <c r="H404" s="12" t="s">
        <v>77</v>
      </c>
      <c r="I404" s="12" t="s">
        <v>896</v>
      </c>
      <c r="J404" s="12" t="s">
        <v>85</v>
      </c>
      <c r="K404" s="12" t="s">
        <v>85</v>
      </c>
      <c r="L404" s="12" t="s">
        <v>81</v>
      </c>
      <c r="M404" s="12">
        <v>16531515</v>
      </c>
      <c r="N404" s="12">
        <v>29730944</v>
      </c>
      <c r="O404" s="17">
        <v>1453193</v>
      </c>
      <c r="P404" s="17">
        <v>3223193</v>
      </c>
      <c r="Q404" s="17">
        <v>26507751</v>
      </c>
      <c r="R404" s="19">
        <v>868738</v>
      </c>
      <c r="S404" s="19">
        <v>23945</v>
      </c>
      <c r="T404" s="17">
        <f t="shared" si="29"/>
        <v>11.375994104017842</v>
      </c>
      <c r="U404" s="17">
        <f t="shared" si="26"/>
        <v>0.10841206387526746</v>
      </c>
      <c r="V404" s="17">
        <f t="shared" si="30"/>
        <v>36.280559615786174</v>
      </c>
      <c r="W404" s="17">
        <f t="shared" si="27"/>
        <v>3.2772980250191729E-2</v>
      </c>
      <c r="X404" s="19">
        <f t="shared" si="28"/>
        <v>2.9219993821925062E-2</v>
      </c>
    </row>
    <row r="405" spans="1:24" x14ac:dyDescent="0.2">
      <c r="A405" s="22">
        <v>10199</v>
      </c>
      <c r="B405" s="12" t="s">
        <v>566</v>
      </c>
      <c r="C405" s="12" t="s">
        <v>73</v>
      </c>
      <c r="D405" s="12">
        <v>830025735</v>
      </c>
      <c r="E405" s="12" t="s">
        <v>74</v>
      </c>
      <c r="F405" s="12" t="s">
        <v>897</v>
      </c>
      <c r="G405" s="12" t="s">
        <v>76</v>
      </c>
      <c r="H405" s="12" t="s">
        <v>103</v>
      </c>
      <c r="I405" s="12" t="s">
        <v>898</v>
      </c>
      <c r="J405" s="12" t="s">
        <v>85</v>
      </c>
      <c r="K405" s="12" t="s">
        <v>85</v>
      </c>
      <c r="L405" s="12" t="s">
        <v>81</v>
      </c>
      <c r="M405" s="12">
        <v>12730312</v>
      </c>
      <c r="N405" s="12">
        <v>15517526</v>
      </c>
      <c r="O405" s="17">
        <v>997185</v>
      </c>
      <c r="P405" s="17">
        <v>3482805</v>
      </c>
      <c r="Q405" s="17">
        <v>12034721</v>
      </c>
      <c r="R405" s="19">
        <v>995848</v>
      </c>
      <c r="S405" s="19">
        <v>35719</v>
      </c>
      <c r="T405" s="17">
        <f t="shared" si="29"/>
        <v>12.766248990909411</v>
      </c>
      <c r="U405" s="17">
        <f t="shared" si="26"/>
        <v>0.22444331654414498</v>
      </c>
      <c r="V405" s="17">
        <f t="shared" si="30"/>
        <v>27.880063831574233</v>
      </c>
      <c r="W405" s="17">
        <f t="shared" si="27"/>
        <v>8.2747909153855742E-2</v>
      </c>
      <c r="X405" s="19">
        <f t="shared" si="28"/>
        <v>6.4175693986270752E-2</v>
      </c>
    </row>
    <row r="406" spans="1:24" x14ac:dyDescent="0.2">
      <c r="A406" s="22">
        <v>10201</v>
      </c>
      <c r="B406" s="12" t="s">
        <v>566</v>
      </c>
      <c r="C406" s="12" t="s">
        <v>73</v>
      </c>
      <c r="D406" s="12">
        <v>830025916</v>
      </c>
      <c r="E406" s="12" t="s">
        <v>74</v>
      </c>
      <c r="F406" s="12" t="s">
        <v>899</v>
      </c>
      <c r="G406" s="12" t="s">
        <v>76</v>
      </c>
      <c r="H406" s="12" t="s">
        <v>87</v>
      </c>
      <c r="I406" s="12" t="s">
        <v>900</v>
      </c>
      <c r="J406" s="12" t="s">
        <v>85</v>
      </c>
      <c r="K406" s="12" t="s">
        <v>85</v>
      </c>
      <c r="L406" s="12" t="s">
        <v>81</v>
      </c>
      <c r="M406" s="12">
        <v>19880082</v>
      </c>
      <c r="N406" s="12">
        <v>30558079</v>
      </c>
      <c r="O406" s="17">
        <v>8380662</v>
      </c>
      <c r="P406" s="17">
        <v>11209189</v>
      </c>
      <c r="Q406" s="17">
        <v>19348890</v>
      </c>
      <c r="R406" s="19">
        <v>2107074</v>
      </c>
      <c r="S406" s="19">
        <v>1502438</v>
      </c>
      <c r="T406" s="17">
        <f t="shared" si="29"/>
        <v>2.3721374278070155</v>
      </c>
      <c r="U406" s="17">
        <f t="shared" si="26"/>
        <v>0.36681589179738688</v>
      </c>
      <c r="V406" s="17">
        <f t="shared" si="30"/>
        <v>1.4024365730898714</v>
      </c>
      <c r="W406" s="17">
        <f t="shared" si="27"/>
        <v>0.10889896009538531</v>
      </c>
      <c r="X406" s="19">
        <f t="shared" si="28"/>
        <v>6.8953090932188502E-2</v>
      </c>
    </row>
    <row r="407" spans="1:24" x14ac:dyDescent="0.2">
      <c r="A407" s="22">
        <v>10265</v>
      </c>
      <c r="B407" s="12" t="s">
        <v>566</v>
      </c>
      <c r="C407" s="12" t="s">
        <v>73</v>
      </c>
      <c r="D407" s="12">
        <v>830027771</v>
      </c>
      <c r="E407" s="12" t="s">
        <v>74</v>
      </c>
      <c r="F407" s="12" t="s">
        <v>901</v>
      </c>
      <c r="G407" s="12" t="s">
        <v>76</v>
      </c>
      <c r="H407" s="12" t="s">
        <v>87</v>
      </c>
      <c r="I407" s="12" t="s">
        <v>902</v>
      </c>
      <c r="J407" s="12" t="s">
        <v>85</v>
      </c>
      <c r="K407" s="12" t="s">
        <v>85</v>
      </c>
      <c r="L407" s="12" t="s">
        <v>81</v>
      </c>
      <c r="M407" s="12">
        <v>3508235</v>
      </c>
      <c r="N407" s="12">
        <v>5738381</v>
      </c>
      <c r="O407" s="17">
        <v>1847809</v>
      </c>
      <c r="P407" s="17">
        <v>1847809</v>
      </c>
      <c r="Q407" s="17">
        <v>3890572</v>
      </c>
      <c r="R407" s="19">
        <v>724161</v>
      </c>
      <c r="S407" s="19"/>
      <c r="T407" s="17">
        <f t="shared" si="29"/>
        <v>1.8985917916840973</v>
      </c>
      <c r="U407" s="17">
        <f t="shared" si="26"/>
        <v>0.32200876867534589</v>
      </c>
      <c r="V407" s="17"/>
      <c r="W407" s="17">
        <f t="shared" si="27"/>
        <v>0.18613227052474546</v>
      </c>
      <c r="X407" s="19">
        <f t="shared" si="28"/>
        <v>0.12619604728232581</v>
      </c>
    </row>
    <row r="408" spans="1:24" x14ac:dyDescent="0.2">
      <c r="A408" s="22">
        <v>10287</v>
      </c>
      <c r="B408" s="12" t="s">
        <v>566</v>
      </c>
      <c r="C408" s="12" t="s">
        <v>73</v>
      </c>
      <c r="D408" s="12">
        <v>830029068</v>
      </c>
      <c r="E408" s="12" t="s">
        <v>74</v>
      </c>
      <c r="F408" s="12" t="s">
        <v>903</v>
      </c>
      <c r="G408" s="12" t="s">
        <v>102</v>
      </c>
      <c r="H408" s="12" t="s">
        <v>77</v>
      </c>
      <c r="I408" s="12" t="s">
        <v>904</v>
      </c>
      <c r="J408" s="12" t="s">
        <v>85</v>
      </c>
      <c r="K408" s="12" t="s">
        <v>85</v>
      </c>
      <c r="L408" s="12" t="s">
        <v>81</v>
      </c>
      <c r="M408" s="12">
        <v>945468</v>
      </c>
      <c r="N408" s="12">
        <v>14893762</v>
      </c>
      <c r="O408" s="17">
        <v>272997</v>
      </c>
      <c r="P408" s="17">
        <v>9919911</v>
      </c>
      <c r="Q408" s="17">
        <v>4973851</v>
      </c>
      <c r="R408" s="19">
        <v>166003</v>
      </c>
      <c r="S408" s="19"/>
      <c r="T408" s="17">
        <f t="shared" si="29"/>
        <v>3.4632908053934659</v>
      </c>
      <c r="U408" s="17">
        <f t="shared" si="26"/>
        <v>0.66604468367360781</v>
      </c>
      <c r="V408" s="17"/>
      <c r="W408" s="17">
        <f t="shared" si="27"/>
        <v>3.3375145335073367E-2</v>
      </c>
      <c r="X408" s="19">
        <f t="shared" si="28"/>
        <v>1.114580721781374E-2</v>
      </c>
    </row>
    <row r="409" spans="1:24" x14ac:dyDescent="0.2">
      <c r="A409" s="22">
        <v>10341</v>
      </c>
      <c r="B409" s="12" t="s">
        <v>566</v>
      </c>
      <c r="C409" s="12" t="s">
        <v>73</v>
      </c>
      <c r="D409" s="12">
        <v>830031519</v>
      </c>
      <c r="E409" s="12" t="s">
        <v>74</v>
      </c>
      <c r="F409" s="12" t="s">
        <v>905</v>
      </c>
      <c r="G409" s="12" t="s">
        <v>76</v>
      </c>
      <c r="H409" s="12" t="s">
        <v>87</v>
      </c>
      <c r="I409" s="12" t="s">
        <v>906</v>
      </c>
      <c r="J409" s="12" t="s">
        <v>85</v>
      </c>
      <c r="K409" s="12" t="s">
        <v>85</v>
      </c>
      <c r="L409" s="12" t="s">
        <v>81</v>
      </c>
      <c r="M409" s="12">
        <v>543761</v>
      </c>
      <c r="N409" s="12">
        <v>820134</v>
      </c>
      <c r="O409" s="17">
        <v>432162</v>
      </c>
      <c r="P409" s="17">
        <v>432162</v>
      </c>
      <c r="Q409" s="17">
        <v>387972</v>
      </c>
      <c r="R409" s="19">
        <v>33837</v>
      </c>
      <c r="S409" s="19"/>
      <c r="T409" s="17">
        <f t="shared" si="29"/>
        <v>1.2582341807007558</v>
      </c>
      <c r="U409" s="17">
        <f t="shared" si="26"/>
        <v>0.52694071944340803</v>
      </c>
      <c r="V409" s="17"/>
      <c r="W409" s="17">
        <f t="shared" si="27"/>
        <v>8.7215056756673168E-2</v>
      </c>
      <c r="X409" s="19">
        <f t="shared" si="28"/>
        <v>4.1257892003014142E-2</v>
      </c>
    </row>
    <row r="410" spans="1:24" x14ac:dyDescent="0.2">
      <c r="A410" s="22">
        <v>10363</v>
      </c>
      <c r="B410" s="12" t="s">
        <v>566</v>
      </c>
      <c r="C410" s="12" t="s">
        <v>73</v>
      </c>
      <c r="D410" s="12">
        <v>830032317</v>
      </c>
      <c r="E410" s="12" t="s">
        <v>74</v>
      </c>
      <c r="F410" s="12" t="s">
        <v>907</v>
      </c>
      <c r="G410" s="12" t="s">
        <v>102</v>
      </c>
      <c r="H410" s="12" t="s">
        <v>87</v>
      </c>
      <c r="I410" s="12" t="s">
        <v>908</v>
      </c>
      <c r="J410" s="12" t="s">
        <v>85</v>
      </c>
      <c r="K410" s="12" t="s">
        <v>85</v>
      </c>
      <c r="L410" s="12" t="s">
        <v>81</v>
      </c>
      <c r="M410" s="12">
        <v>41748517</v>
      </c>
      <c r="N410" s="12">
        <v>55131960</v>
      </c>
      <c r="O410" s="17">
        <v>15382208</v>
      </c>
      <c r="P410" s="17">
        <v>27477703</v>
      </c>
      <c r="Q410" s="17">
        <v>27654257</v>
      </c>
      <c r="R410" s="19">
        <v>-2079573</v>
      </c>
      <c r="S410" s="19">
        <v>1986142</v>
      </c>
      <c r="T410" s="17">
        <f t="shared" si="29"/>
        <v>2.7140783039730056</v>
      </c>
      <c r="U410" s="17">
        <f t="shared" si="26"/>
        <v>0.49839880533904474</v>
      </c>
      <c r="V410" s="17">
        <f t="shared" si="30"/>
        <v>-1.0470414502084946</v>
      </c>
      <c r="W410" s="17">
        <f t="shared" si="27"/>
        <v>-7.5199019087730329E-2</v>
      </c>
      <c r="X410" s="19">
        <f t="shared" si="28"/>
        <v>-3.7719917811737509E-2</v>
      </c>
    </row>
    <row r="411" spans="1:24" x14ac:dyDescent="0.2">
      <c r="A411" s="22">
        <v>10561</v>
      </c>
      <c r="B411" s="12" t="s">
        <v>566</v>
      </c>
      <c r="C411" s="12" t="s">
        <v>73</v>
      </c>
      <c r="D411" s="12">
        <v>830039485</v>
      </c>
      <c r="E411" s="12" t="s">
        <v>74</v>
      </c>
      <c r="F411" s="12" t="s">
        <v>909</v>
      </c>
      <c r="G411" s="12" t="s">
        <v>76</v>
      </c>
      <c r="H411" s="12" t="s">
        <v>87</v>
      </c>
      <c r="I411" s="12" t="s">
        <v>910</v>
      </c>
      <c r="J411" s="12" t="s">
        <v>97</v>
      </c>
      <c r="K411" s="12" t="s">
        <v>359</v>
      </c>
      <c r="L411" s="12" t="s">
        <v>81</v>
      </c>
      <c r="M411" s="12">
        <v>4222901</v>
      </c>
      <c r="N411" s="12">
        <v>4222901</v>
      </c>
      <c r="O411" s="17">
        <v>4064366</v>
      </c>
      <c r="P411" s="17">
        <v>4064366</v>
      </c>
      <c r="Q411" s="17">
        <v>158535</v>
      </c>
      <c r="R411" s="19">
        <v>-5294348</v>
      </c>
      <c r="S411" s="19">
        <v>193</v>
      </c>
      <c r="T411" s="17">
        <f t="shared" si="29"/>
        <v>1.0390060836056596</v>
      </c>
      <c r="U411" s="17">
        <f t="shared" si="26"/>
        <v>0.96245827216882418</v>
      </c>
      <c r="V411" s="17">
        <f t="shared" si="30"/>
        <v>-27431.854922279792</v>
      </c>
      <c r="W411" s="17">
        <f t="shared" si="27"/>
        <v>-33.395452108367238</v>
      </c>
      <c r="X411" s="19">
        <f t="shared" si="28"/>
        <v>-1.253722973851388</v>
      </c>
    </row>
    <row r="412" spans="1:24" x14ac:dyDescent="0.2">
      <c r="A412" s="22">
        <v>10571</v>
      </c>
      <c r="B412" s="12" t="s">
        <v>566</v>
      </c>
      <c r="C412" s="12" t="s">
        <v>73</v>
      </c>
      <c r="D412" s="12">
        <v>830039775</v>
      </c>
      <c r="E412" s="12" t="s">
        <v>74</v>
      </c>
      <c r="F412" s="12" t="s">
        <v>911</v>
      </c>
      <c r="G412" s="12" t="s">
        <v>102</v>
      </c>
      <c r="H412" s="12" t="s">
        <v>103</v>
      </c>
      <c r="I412" s="12" t="s">
        <v>912</v>
      </c>
      <c r="J412" s="12" t="s">
        <v>85</v>
      </c>
      <c r="K412" s="12" t="s">
        <v>85</v>
      </c>
      <c r="L412" s="12" t="s">
        <v>81</v>
      </c>
      <c r="M412" s="12">
        <v>17187648</v>
      </c>
      <c r="N412" s="12">
        <v>21812773</v>
      </c>
      <c r="O412" s="17">
        <v>19843206</v>
      </c>
      <c r="P412" s="17">
        <v>19843206</v>
      </c>
      <c r="Q412" s="17">
        <v>1969567</v>
      </c>
      <c r="R412" s="19">
        <v>1063100</v>
      </c>
      <c r="S412" s="19">
        <v>1988304</v>
      </c>
      <c r="T412" s="17">
        <f t="shared" si="29"/>
        <v>0.86617293596609335</v>
      </c>
      <c r="U412" s="17">
        <f t="shared" si="26"/>
        <v>0.90970579485698588</v>
      </c>
      <c r="V412" s="17">
        <f t="shared" si="30"/>
        <v>0.53467678986714307</v>
      </c>
      <c r="W412" s="17">
        <f t="shared" si="27"/>
        <v>0.5397633083819946</v>
      </c>
      <c r="X412" s="19">
        <f t="shared" si="28"/>
        <v>4.8737498895715825E-2</v>
      </c>
    </row>
    <row r="413" spans="1:24" x14ac:dyDescent="0.2">
      <c r="A413" s="22">
        <v>10577</v>
      </c>
      <c r="B413" s="12" t="s">
        <v>566</v>
      </c>
      <c r="C413" s="12" t="s">
        <v>73</v>
      </c>
      <c r="D413" s="12">
        <v>830039854</v>
      </c>
      <c r="E413" s="12" t="s">
        <v>74</v>
      </c>
      <c r="F413" s="12" t="s">
        <v>913</v>
      </c>
      <c r="G413" s="12" t="s">
        <v>83</v>
      </c>
      <c r="H413" s="12" t="s">
        <v>103</v>
      </c>
      <c r="I413" s="12" t="s">
        <v>914</v>
      </c>
      <c r="J413" s="12" t="s">
        <v>85</v>
      </c>
      <c r="K413" s="12" t="s">
        <v>85</v>
      </c>
      <c r="L413" s="12" t="s">
        <v>81</v>
      </c>
      <c r="M413" s="12">
        <v>139560387</v>
      </c>
      <c r="N413" s="12">
        <v>204996309</v>
      </c>
      <c r="O413" s="17">
        <v>62366179</v>
      </c>
      <c r="P413" s="17">
        <v>62366179</v>
      </c>
      <c r="Q413" s="17">
        <v>142630130</v>
      </c>
      <c r="R413" s="19">
        <v>16598689</v>
      </c>
      <c r="S413" s="19">
        <v>3464843</v>
      </c>
      <c r="T413" s="17">
        <f t="shared" si="29"/>
        <v>2.2377575352179262</v>
      </c>
      <c r="U413" s="17">
        <f t="shared" si="26"/>
        <v>0.30423074105202547</v>
      </c>
      <c r="V413" s="17">
        <f t="shared" si="30"/>
        <v>4.7906034992061688</v>
      </c>
      <c r="W413" s="17">
        <f t="shared" si="27"/>
        <v>0.11637575454779435</v>
      </c>
      <c r="X413" s="19">
        <f t="shared" si="28"/>
        <v>8.0970672501230259E-2</v>
      </c>
    </row>
    <row r="414" spans="1:24" x14ac:dyDescent="0.2">
      <c r="A414" s="22">
        <v>10595</v>
      </c>
      <c r="B414" s="12" t="s">
        <v>566</v>
      </c>
      <c r="C414" s="12" t="s">
        <v>73</v>
      </c>
      <c r="D414" s="12">
        <v>830040574</v>
      </c>
      <c r="E414" s="12" t="s">
        <v>74</v>
      </c>
      <c r="F414" s="12" t="s">
        <v>915</v>
      </c>
      <c r="G414" s="12" t="s">
        <v>95</v>
      </c>
      <c r="H414" s="12" t="s">
        <v>87</v>
      </c>
      <c r="I414" s="12" t="s">
        <v>916</v>
      </c>
      <c r="J414" s="12" t="s">
        <v>85</v>
      </c>
      <c r="K414" s="12" t="s">
        <v>85</v>
      </c>
      <c r="L414" s="12" t="s">
        <v>81</v>
      </c>
      <c r="M414" s="12">
        <v>43941745</v>
      </c>
      <c r="N414" s="12">
        <v>68187235</v>
      </c>
      <c r="O414" s="17">
        <v>13269738</v>
      </c>
      <c r="P414" s="17">
        <v>20050513</v>
      </c>
      <c r="Q414" s="17">
        <v>48136722</v>
      </c>
      <c r="R414" s="19">
        <v>13703670</v>
      </c>
      <c r="S414" s="19"/>
      <c r="T414" s="17">
        <f t="shared" si="29"/>
        <v>3.3114252142732585</v>
      </c>
      <c r="U414" s="17">
        <f t="shared" si="26"/>
        <v>0.29405082930844756</v>
      </c>
      <c r="V414" s="17"/>
      <c r="W414" s="17">
        <f t="shared" si="27"/>
        <v>0.28468224321548108</v>
      </c>
      <c r="X414" s="19">
        <f t="shared" si="28"/>
        <v>0.20097119350857973</v>
      </c>
    </row>
    <row r="415" spans="1:24" x14ac:dyDescent="0.2">
      <c r="A415" s="22">
        <v>10623</v>
      </c>
      <c r="B415" s="12" t="s">
        <v>566</v>
      </c>
      <c r="C415" s="12" t="s">
        <v>73</v>
      </c>
      <c r="D415" s="12">
        <v>830041600</v>
      </c>
      <c r="E415" s="12" t="s">
        <v>74</v>
      </c>
      <c r="F415" s="12" t="s">
        <v>917</v>
      </c>
      <c r="G415" s="12" t="s">
        <v>83</v>
      </c>
      <c r="H415" s="12" t="s">
        <v>87</v>
      </c>
      <c r="I415" s="12" t="s">
        <v>918</v>
      </c>
      <c r="J415" s="12" t="s">
        <v>309</v>
      </c>
      <c r="K415" s="12" t="s">
        <v>347</v>
      </c>
      <c r="L415" s="12" t="s">
        <v>81</v>
      </c>
      <c r="M415" s="12">
        <v>2560097</v>
      </c>
      <c r="N415" s="12">
        <v>26902983</v>
      </c>
      <c r="O415" s="17">
        <v>4465903</v>
      </c>
      <c r="P415" s="17">
        <v>40992033</v>
      </c>
      <c r="Q415" s="17">
        <v>-14089050</v>
      </c>
      <c r="R415" s="19">
        <v>-3213218</v>
      </c>
      <c r="S415" s="19">
        <v>1065360</v>
      </c>
      <c r="T415" s="17">
        <f t="shared" si="29"/>
        <v>0.57325405410731045</v>
      </c>
      <c r="U415" s="17">
        <f t="shared" si="26"/>
        <v>1.523698431508506</v>
      </c>
      <c r="V415" s="17">
        <f t="shared" si="30"/>
        <v>-3.0160865810618005</v>
      </c>
      <c r="W415" s="17">
        <f t="shared" si="27"/>
        <v>0.2280649156614534</v>
      </c>
      <c r="X415" s="19">
        <f t="shared" si="28"/>
        <v>-0.11943723861402283</v>
      </c>
    </row>
    <row r="416" spans="1:24" x14ac:dyDescent="0.2">
      <c r="A416" s="22">
        <v>10629</v>
      </c>
      <c r="B416" s="12" t="s">
        <v>566</v>
      </c>
      <c r="C416" s="12" t="s">
        <v>73</v>
      </c>
      <c r="D416" s="12">
        <v>830041730</v>
      </c>
      <c r="E416" s="12" t="s">
        <v>74</v>
      </c>
      <c r="F416" s="12" t="s">
        <v>919</v>
      </c>
      <c r="G416" s="12" t="s">
        <v>102</v>
      </c>
      <c r="H416" s="12" t="s">
        <v>87</v>
      </c>
      <c r="I416" s="12" t="s">
        <v>920</v>
      </c>
      <c r="J416" s="12" t="s">
        <v>85</v>
      </c>
      <c r="K416" s="12" t="s">
        <v>85</v>
      </c>
      <c r="L416" s="12" t="s">
        <v>81</v>
      </c>
      <c r="M416" s="12">
        <v>13131279</v>
      </c>
      <c r="N416" s="12">
        <v>19695225</v>
      </c>
      <c r="O416" s="17">
        <v>4695973</v>
      </c>
      <c r="P416" s="17">
        <v>6785027</v>
      </c>
      <c r="Q416" s="17">
        <v>12910198</v>
      </c>
      <c r="R416" s="19">
        <v>3600687</v>
      </c>
      <c r="S416" s="19">
        <v>386283</v>
      </c>
      <c r="T416" s="17">
        <f t="shared" si="29"/>
        <v>2.7962850297478288</v>
      </c>
      <c r="U416" s="17">
        <f t="shared" ref="U416:U479" si="31">P416/N416</f>
        <v>0.34450111638734771</v>
      </c>
      <c r="V416" s="17">
        <f t="shared" si="30"/>
        <v>9.3213706013466808</v>
      </c>
      <c r="W416" s="17">
        <f t="shared" ref="W416:W479" si="32">R416/Q416</f>
        <v>0.27890253890761396</v>
      </c>
      <c r="X416" s="19">
        <f t="shared" ref="X416:X479" si="33">R416/N416</f>
        <v>0.18282030289067527</v>
      </c>
    </row>
    <row r="417" spans="1:24" x14ac:dyDescent="0.2">
      <c r="A417" s="22">
        <v>10721</v>
      </c>
      <c r="B417" s="12" t="s">
        <v>566</v>
      </c>
      <c r="C417" s="12" t="s">
        <v>73</v>
      </c>
      <c r="D417" s="12">
        <v>830045080</v>
      </c>
      <c r="E417" s="12" t="s">
        <v>74</v>
      </c>
      <c r="F417" s="12" t="s">
        <v>921</v>
      </c>
      <c r="G417" s="12" t="s">
        <v>102</v>
      </c>
      <c r="H417" s="12" t="s">
        <v>87</v>
      </c>
      <c r="I417" s="12" t="s">
        <v>922</v>
      </c>
      <c r="J417" s="12" t="s">
        <v>97</v>
      </c>
      <c r="K417" s="12" t="s">
        <v>191</v>
      </c>
      <c r="L417" s="12" t="s">
        <v>81</v>
      </c>
      <c r="M417" s="12">
        <v>3326274</v>
      </c>
      <c r="N417" s="12">
        <v>3329873</v>
      </c>
      <c r="O417" s="17">
        <v>1184147</v>
      </c>
      <c r="P417" s="17">
        <v>1818036</v>
      </c>
      <c r="Q417" s="17">
        <v>1511837</v>
      </c>
      <c r="R417" s="19">
        <v>-159362</v>
      </c>
      <c r="S417" s="19">
        <v>354517</v>
      </c>
      <c r="T417" s="17">
        <f t="shared" ref="T417:T480" si="34">M417/O417</f>
        <v>2.8090042874744436</v>
      </c>
      <c r="U417" s="17">
        <f t="shared" si="31"/>
        <v>0.54597757932509738</v>
      </c>
      <c r="V417" s="17">
        <f t="shared" si="30"/>
        <v>-0.44951864085502247</v>
      </c>
      <c r="W417" s="17">
        <f t="shared" si="32"/>
        <v>-0.10540951173969151</v>
      </c>
      <c r="X417" s="19">
        <f t="shared" si="33"/>
        <v>-4.7858281682214308E-2</v>
      </c>
    </row>
    <row r="418" spans="1:24" x14ac:dyDescent="0.2">
      <c r="A418" s="22">
        <v>10811</v>
      </c>
      <c r="B418" s="12" t="s">
        <v>566</v>
      </c>
      <c r="C418" s="12" t="s">
        <v>73</v>
      </c>
      <c r="D418" s="12">
        <v>830048243</v>
      </c>
      <c r="E418" s="12" t="s">
        <v>74</v>
      </c>
      <c r="F418" s="12" t="s">
        <v>923</v>
      </c>
      <c r="G418" s="12" t="s">
        <v>102</v>
      </c>
      <c r="H418" s="12" t="s">
        <v>87</v>
      </c>
      <c r="I418" s="12" t="s">
        <v>924</v>
      </c>
      <c r="J418" s="12" t="s">
        <v>85</v>
      </c>
      <c r="K418" s="12" t="s">
        <v>85</v>
      </c>
      <c r="L418" s="12" t="s">
        <v>81</v>
      </c>
      <c r="M418" s="12">
        <v>11623406</v>
      </c>
      <c r="N418" s="12">
        <v>12202845</v>
      </c>
      <c r="O418" s="17">
        <v>10866173</v>
      </c>
      <c r="P418" s="17">
        <v>10866173</v>
      </c>
      <c r="Q418" s="17">
        <v>1336672</v>
      </c>
      <c r="R418" s="19">
        <v>-180635</v>
      </c>
      <c r="S418" s="19"/>
      <c r="T418" s="17">
        <f t="shared" si="34"/>
        <v>1.0696871842552111</v>
      </c>
      <c r="U418" s="17">
        <f t="shared" si="31"/>
        <v>0.89046226515210181</v>
      </c>
      <c r="V418" s="17"/>
      <c r="W418" s="17">
        <f t="shared" si="32"/>
        <v>-0.13513786478657441</v>
      </c>
      <c r="X418" s="19">
        <f t="shared" si="33"/>
        <v>-1.4802695600902905E-2</v>
      </c>
    </row>
    <row r="419" spans="1:24" x14ac:dyDescent="0.2">
      <c r="A419" s="22">
        <v>10813</v>
      </c>
      <c r="B419" s="12" t="s">
        <v>566</v>
      </c>
      <c r="C419" s="12" t="s">
        <v>73</v>
      </c>
      <c r="D419" s="12">
        <v>830048326</v>
      </c>
      <c r="E419" s="12" t="s">
        <v>74</v>
      </c>
      <c r="F419" s="12" t="s">
        <v>925</v>
      </c>
      <c r="G419" s="12" t="s">
        <v>76</v>
      </c>
      <c r="H419" s="12" t="s">
        <v>87</v>
      </c>
      <c r="I419" s="12" t="s">
        <v>926</v>
      </c>
      <c r="J419" s="12" t="s">
        <v>85</v>
      </c>
      <c r="K419" s="12" t="s">
        <v>85</v>
      </c>
      <c r="L419" s="12" t="s">
        <v>81</v>
      </c>
      <c r="M419" s="12">
        <v>5582644</v>
      </c>
      <c r="N419" s="12">
        <v>10584147</v>
      </c>
      <c r="O419" s="17">
        <v>1045999</v>
      </c>
      <c r="P419" s="17">
        <v>3709854</v>
      </c>
      <c r="Q419" s="17">
        <v>6874293</v>
      </c>
      <c r="R419" s="19">
        <v>495195</v>
      </c>
      <c r="S419" s="19">
        <v>101956</v>
      </c>
      <c r="T419" s="17">
        <f t="shared" si="34"/>
        <v>5.3371408576872446</v>
      </c>
      <c r="U419" s="17">
        <f t="shared" si="31"/>
        <v>0.35051043792192227</v>
      </c>
      <c r="V419" s="17">
        <f t="shared" si="30"/>
        <v>4.8569480952567776</v>
      </c>
      <c r="W419" s="17">
        <f t="shared" si="32"/>
        <v>7.2035771533159848E-2</v>
      </c>
      <c r="X419" s="19">
        <f t="shared" si="33"/>
        <v>4.6786481707028447E-2</v>
      </c>
    </row>
    <row r="420" spans="1:24" x14ac:dyDescent="0.2">
      <c r="A420" s="22">
        <v>10823</v>
      </c>
      <c r="B420" s="12" t="s">
        <v>566</v>
      </c>
      <c r="C420" s="12" t="s">
        <v>73</v>
      </c>
      <c r="D420" s="12">
        <v>830048588</v>
      </c>
      <c r="E420" s="12" t="s">
        <v>74</v>
      </c>
      <c r="F420" s="12" t="s">
        <v>927</v>
      </c>
      <c r="G420" s="12" t="s">
        <v>83</v>
      </c>
      <c r="H420" s="12" t="s">
        <v>87</v>
      </c>
      <c r="I420" s="12" t="s">
        <v>928</v>
      </c>
      <c r="J420" s="12" t="s">
        <v>85</v>
      </c>
      <c r="K420" s="12" t="s">
        <v>85</v>
      </c>
      <c r="L420" s="12" t="s">
        <v>81</v>
      </c>
      <c r="M420" s="12">
        <v>9905939</v>
      </c>
      <c r="N420" s="12">
        <v>24184784</v>
      </c>
      <c r="O420" s="17">
        <v>3825454</v>
      </c>
      <c r="P420" s="17">
        <v>11324149</v>
      </c>
      <c r="Q420" s="17">
        <v>12860635</v>
      </c>
      <c r="R420" s="19">
        <v>3020926</v>
      </c>
      <c r="S420" s="19"/>
      <c r="T420" s="17">
        <f t="shared" si="34"/>
        <v>2.5894806211236627</v>
      </c>
      <c r="U420" s="17">
        <f t="shared" si="31"/>
        <v>0.46823444856898455</v>
      </c>
      <c r="V420" s="17"/>
      <c r="W420" s="17">
        <f t="shared" si="32"/>
        <v>0.23489711044594611</v>
      </c>
      <c r="X420" s="19">
        <f t="shared" si="33"/>
        <v>0.12491019146584068</v>
      </c>
    </row>
    <row r="421" spans="1:24" x14ac:dyDescent="0.2">
      <c r="A421" s="22">
        <v>10867</v>
      </c>
      <c r="B421" s="12" t="s">
        <v>566</v>
      </c>
      <c r="C421" s="12" t="s">
        <v>73</v>
      </c>
      <c r="D421" s="12">
        <v>830050250</v>
      </c>
      <c r="E421" s="12" t="s">
        <v>74</v>
      </c>
      <c r="F421" s="12" t="s">
        <v>929</v>
      </c>
      <c r="G421" s="12" t="s">
        <v>76</v>
      </c>
      <c r="H421" s="12" t="s">
        <v>103</v>
      </c>
      <c r="I421" s="12" t="s">
        <v>930</v>
      </c>
      <c r="J421" s="12" t="s">
        <v>85</v>
      </c>
      <c r="K421" s="12" t="s">
        <v>85</v>
      </c>
      <c r="L421" s="12" t="s">
        <v>81</v>
      </c>
      <c r="M421" s="12">
        <v>3036182</v>
      </c>
      <c r="N421" s="12">
        <v>9942737</v>
      </c>
      <c r="O421" s="17">
        <v>434849</v>
      </c>
      <c r="P421" s="17">
        <v>1726302</v>
      </c>
      <c r="Q421" s="17">
        <v>8216435</v>
      </c>
      <c r="R421" s="19">
        <v>266961</v>
      </c>
      <c r="S421" s="19">
        <v>41338</v>
      </c>
      <c r="T421" s="17">
        <f t="shared" si="34"/>
        <v>6.982152425324653</v>
      </c>
      <c r="U421" s="17">
        <f t="shared" si="31"/>
        <v>0.1736244255480156</v>
      </c>
      <c r="V421" s="17">
        <f t="shared" si="30"/>
        <v>6.4580047414001642</v>
      </c>
      <c r="W421" s="17">
        <f t="shared" si="32"/>
        <v>3.2491098633409744E-2</v>
      </c>
      <c r="X421" s="19">
        <f t="shared" si="33"/>
        <v>2.6849850297760065E-2</v>
      </c>
    </row>
    <row r="422" spans="1:24" x14ac:dyDescent="0.2">
      <c r="A422" s="22">
        <v>10961</v>
      </c>
      <c r="B422" s="12" t="s">
        <v>566</v>
      </c>
      <c r="C422" s="12" t="s">
        <v>73</v>
      </c>
      <c r="D422" s="12">
        <v>830052861</v>
      </c>
      <c r="E422" s="12" t="s">
        <v>74</v>
      </c>
      <c r="F422" s="12" t="s">
        <v>931</v>
      </c>
      <c r="G422" s="12" t="s">
        <v>76</v>
      </c>
      <c r="H422" s="12" t="s">
        <v>87</v>
      </c>
      <c r="I422" s="12" t="s">
        <v>932</v>
      </c>
      <c r="J422" s="12" t="s">
        <v>97</v>
      </c>
      <c r="K422" s="12" t="s">
        <v>933</v>
      </c>
      <c r="L422" s="12" t="s">
        <v>81</v>
      </c>
      <c r="M422" s="12">
        <v>50079776</v>
      </c>
      <c r="N422" s="12">
        <v>52587908</v>
      </c>
      <c r="O422" s="17">
        <v>12299033</v>
      </c>
      <c r="P422" s="17">
        <v>53828337</v>
      </c>
      <c r="Q422" s="17">
        <v>-1240429</v>
      </c>
      <c r="R422" s="19">
        <v>-1433408</v>
      </c>
      <c r="S422" s="19"/>
      <c r="T422" s="17">
        <f t="shared" si="34"/>
        <v>4.0718466240394671</v>
      </c>
      <c r="U422" s="17">
        <f t="shared" si="31"/>
        <v>1.0235877228658725</v>
      </c>
      <c r="V422" s="17"/>
      <c r="W422" s="17">
        <f t="shared" si="32"/>
        <v>1.1555744020818604</v>
      </c>
      <c r="X422" s="19">
        <f t="shared" si="33"/>
        <v>-2.7257368747203255E-2</v>
      </c>
    </row>
    <row r="423" spans="1:24" x14ac:dyDescent="0.2">
      <c r="A423" s="22">
        <v>11049</v>
      </c>
      <c r="B423" s="12" t="s">
        <v>566</v>
      </c>
      <c r="C423" s="12" t="s">
        <v>73</v>
      </c>
      <c r="D423" s="12">
        <v>830055353</v>
      </c>
      <c r="E423" s="12" t="s">
        <v>74</v>
      </c>
      <c r="F423" s="12" t="s">
        <v>934</v>
      </c>
      <c r="G423" s="12" t="s">
        <v>76</v>
      </c>
      <c r="H423" s="12" t="s">
        <v>87</v>
      </c>
      <c r="I423" s="12" t="s">
        <v>935</v>
      </c>
      <c r="J423" s="12" t="s">
        <v>85</v>
      </c>
      <c r="K423" s="12" t="s">
        <v>85</v>
      </c>
      <c r="L423" s="12" t="s">
        <v>81</v>
      </c>
      <c r="M423" s="12">
        <v>4248101</v>
      </c>
      <c r="N423" s="12">
        <v>4248101</v>
      </c>
      <c r="O423" s="17">
        <v>3119693</v>
      </c>
      <c r="P423" s="17">
        <v>3119693</v>
      </c>
      <c r="Q423" s="17">
        <v>1128408</v>
      </c>
      <c r="R423" s="19">
        <v>-447623</v>
      </c>
      <c r="S423" s="19"/>
      <c r="T423" s="17">
        <f t="shared" si="34"/>
        <v>1.3617048215962275</v>
      </c>
      <c r="U423" s="17">
        <f t="shared" si="31"/>
        <v>0.73437354714494785</v>
      </c>
      <c r="V423" s="17"/>
      <c r="W423" s="17">
        <f t="shared" si="32"/>
        <v>-0.39668541874924673</v>
      </c>
      <c r="X423" s="19">
        <f t="shared" si="33"/>
        <v>-0.10537014068168342</v>
      </c>
    </row>
    <row r="424" spans="1:24" x14ac:dyDescent="0.2">
      <c r="A424" s="22">
        <v>11085</v>
      </c>
      <c r="B424" s="12" t="s">
        <v>566</v>
      </c>
      <c r="C424" s="12" t="s">
        <v>73</v>
      </c>
      <c r="D424" s="12">
        <v>830056202</v>
      </c>
      <c r="E424" s="12" t="s">
        <v>74</v>
      </c>
      <c r="F424" s="12" t="s">
        <v>936</v>
      </c>
      <c r="G424" s="12" t="s">
        <v>102</v>
      </c>
      <c r="H424" s="12" t="s">
        <v>87</v>
      </c>
      <c r="I424" s="12" t="s">
        <v>937</v>
      </c>
      <c r="J424" s="12" t="s">
        <v>97</v>
      </c>
      <c r="K424" s="12" t="s">
        <v>359</v>
      </c>
      <c r="L424" s="12" t="s">
        <v>81</v>
      </c>
      <c r="M424" s="12">
        <v>25628722</v>
      </c>
      <c r="N424" s="12">
        <v>43489080</v>
      </c>
      <c r="O424" s="17">
        <v>12175457</v>
      </c>
      <c r="P424" s="17">
        <v>12496271</v>
      </c>
      <c r="Q424" s="17">
        <v>30992809</v>
      </c>
      <c r="R424" s="19">
        <v>3985986</v>
      </c>
      <c r="S424" s="19">
        <v>2022563</v>
      </c>
      <c r="T424" s="17">
        <f t="shared" si="34"/>
        <v>2.1049494897809584</v>
      </c>
      <c r="U424" s="17">
        <f t="shared" si="31"/>
        <v>0.28734273063490878</v>
      </c>
      <c r="V424" s="17">
        <f t="shared" si="30"/>
        <v>1.9707598724984092</v>
      </c>
      <c r="W424" s="17">
        <f t="shared" si="32"/>
        <v>0.12861002692592335</v>
      </c>
      <c r="X424" s="19">
        <f t="shared" si="33"/>
        <v>9.1654870601999394E-2</v>
      </c>
    </row>
    <row r="425" spans="1:24" x14ac:dyDescent="0.2">
      <c r="A425" s="22">
        <v>11109</v>
      </c>
      <c r="B425" s="12" t="s">
        <v>566</v>
      </c>
      <c r="C425" s="12" t="s">
        <v>73</v>
      </c>
      <c r="D425" s="12">
        <v>830057171</v>
      </c>
      <c r="E425" s="12" t="s">
        <v>74</v>
      </c>
      <c r="F425" s="12" t="s">
        <v>938</v>
      </c>
      <c r="G425" s="12" t="s">
        <v>76</v>
      </c>
      <c r="H425" s="12" t="s">
        <v>77</v>
      </c>
      <c r="I425" s="12" t="s">
        <v>939</v>
      </c>
      <c r="J425" s="12" t="s">
        <v>85</v>
      </c>
      <c r="K425" s="12" t="s">
        <v>85</v>
      </c>
      <c r="L425" s="12" t="s">
        <v>81</v>
      </c>
      <c r="M425" s="12">
        <v>8152179</v>
      </c>
      <c r="N425" s="12">
        <v>8500479</v>
      </c>
      <c r="O425" s="17">
        <v>381853</v>
      </c>
      <c r="P425" s="17">
        <v>1698458</v>
      </c>
      <c r="Q425" s="17">
        <v>6802021</v>
      </c>
      <c r="R425" s="19">
        <v>939331</v>
      </c>
      <c r="S425" s="19">
        <v>31408</v>
      </c>
      <c r="T425" s="17">
        <f t="shared" si="34"/>
        <v>21.348998174690259</v>
      </c>
      <c r="U425" s="17">
        <f t="shared" si="31"/>
        <v>0.19980732850466426</v>
      </c>
      <c r="V425" s="17">
        <f t="shared" si="30"/>
        <v>29.907380285277636</v>
      </c>
      <c r="W425" s="17">
        <f t="shared" si="32"/>
        <v>0.13809586886015202</v>
      </c>
      <c r="X425" s="19">
        <f t="shared" si="33"/>
        <v>0.11050330222567457</v>
      </c>
    </row>
    <row r="426" spans="1:24" x14ac:dyDescent="0.2">
      <c r="A426" s="22">
        <v>11123</v>
      </c>
      <c r="B426" s="12" t="s">
        <v>566</v>
      </c>
      <c r="C426" s="12" t="s">
        <v>73</v>
      </c>
      <c r="D426" s="12">
        <v>830057739</v>
      </c>
      <c r="E426" s="12" t="s">
        <v>74</v>
      </c>
      <c r="F426" s="12" t="s">
        <v>940</v>
      </c>
      <c r="G426" s="12" t="s">
        <v>102</v>
      </c>
      <c r="H426" s="12" t="s">
        <v>87</v>
      </c>
      <c r="I426" s="12" t="s">
        <v>941</v>
      </c>
      <c r="J426" s="12" t="s">
        <v>97</v>
      </c>
      <c r="K426" s="12" t="s">
        <v>359</v>
      </c>
      <c r="L426" s="12" t="s">
        <v>81</v>
      </c>
      <c r="M426" s="12">
        <v>47276151</v>
      </c>
      <c r="N426" s="12">
        <v>50590709</v>
      </c>
      <c r="O426" s="17">
        <v>4130070</v>
      </c>
      <c r="P426" s="17">
        <v>4377503</v>
      </c>
      <c r="Q426" s="17">
        <v>46213206</v>
      </c>
      <c r="R426" s="19">
        <v>5463115</v>
      </c>
      <c r="S426" s="19">
        <v>859364</v>
      </c>
      <c r="T426" s="17">
        <f t="shared" si="34"/>
        <v>11.446815913531731</v>
      </c>
      <c r="U426" s="17">
        <f t="shared" si="31"/>
        <v>8.6527804937463912E-2</v>
      </c>
      <c r="V426" s="17">
        <f t="shared" si="30"/>
        <v>6.3571606443835211</v>
      </c>
      <c r="W426" s="17">
        <f t="shared" si="32"/>
        <v>0.11821545122837832</v>
      </c>
      <c r="X426" s="19">
        <f t="shared" si="33"/>
        <v>0.10798652772389492</v>
      </c>
    </row>
    <row r="427" spans="1:24" x14ac:dyDescent="0.2">
      <c r="A427" s="22">
        <v>11137</v>
      </c>
      <c r="B427" s="12" t="s">
        <v>566</v>
      </c>
      <c r="C427" s="12" t="s">
        <v>73</v>
      </c>
      <c r="D427" s="12">
        <v>830058105</v>
      </c>
      <c r="E427" s="12" t="s">
        <v>74</v>
      </c>
      <c r="F427" s="12" t="s">
        <v>942</v>
      </c>
      <c r="G427" s="12" t="s">
        <v>92</v>
      </c>
      <c r="H427" s="12" t="s">
        <v>87</v>
      </c>
      <c r="I427" s="12" t="s">
        <v>943</v>
      </c>
      <c r="J427" s="12" t="s">
        <v>85</v>
      </c>
      <c r="K427" s="12" t="s">
        <v>85</v>
      </c>
      <c r="L427" s="12" t="s">
        <v>81</v>
      </c>
      <c r="M427" s="12">
        <v>3239253</v>
      </c>
      <c r="N427" s="12">
        <v>12489633</v>
      </c>
      <c r="O427" s="17">
        <v>3253505</v>
      </c>
      <c r="P427" s="17">
        <v>6664543</v>
      </c>
      <c r="Q427" s="17">
        <v>5825090</v>
      </c>
      <c r="R427" s="19">
        <v>312502</v>
      </c>
      <c r="S427" s="19"/>
      <c r="T427" s="17">
        <f t="shared" si="34"/>
        <v>0.99561949343861467</v>
      </c>
      <c r="U427" s="17">
        <f t="shared" si="31"/>
        <v>0.53360599146508148</v>
      </c>
      <c r="V427" s="17"/>
      <c r="W427" s="17">
        <f t="shared" si="32"/>
        <v>5.3647583127470991E-2</v>
      </c>
      <c r="X427" s="19">
        <f t="shared" si="33"/>
        <v>2.5020911343031457E-2</v>
      </c>
    </row>
    <row r="428" spans="1:24" x14ac:dyDescent="0.2">
      <c r="A428" s="22">
        <v>11209</v>
      </c>
      <c r="B428" s="12" t="s">
        <v>566</v>
      </c>
      <c r="C428" s="12" t="s">
        <v>73</v>
      </c>
      <c r="D428" s="12">
        <v>830060377</v>
      </c>
      <c r="E428" s="12" t="s">
        <v>74</v>
      </c>
      <c r="F428" s="12" t="s">
        <v>944</v>
      </c>
      <c r="G428" s="12" t="s">
        <v>102</v>
      </c>
      <c r="H428" s="12" t="s">
        <v>87</v>
      </c>
      <c r="I428" s="12" t="s">
        <v>945</v>
      </c>
      <c r="J428" s="12" t="s">
        <v>97</v>
      </c>
      <c r="K428" s="12" t="s">
        <v>208</v>
      </c>
      <c r="L428" s="12" t="s">
        <v>81</v>
      </c>
      <c r="M428" s="12">
        <v>19349254</v>
      </c>
      <c r="N428" s="12">
        <v>21177515</v>
      </c>
      <c r="O428" s="17">
        <v>14514809</v>
      </c>
      <c r="P428" s="17">
        <v>14801950</v>
      </c>
      <c r="Q428" s="17">
        <v>6375565</v>
      </c>
      <c r="R428" s="19">
        <v>1861318</v>
      </c>
      <c r="S428" s="19">
        <v>1542713</v>
      </c>
      <c r="T428" s="17">
        <f t="shared" si="34"/>
        <v>1.3330698323346866</v>
      </c>
      <c r="U428" s="17">
        <f t="shared" si="31"/>
        <v>0.69894650056911778</v>
      </c>
      <c r="V428" s="17">
        <f t="shared" si="30"/>
        <v>1.2065225352998257</v>
      </c>
      <c r="W428" s="17">
        <f t="shared" si="32"/>
        <v>0.29194557658811415</v>
      </c>
      <c r="X428" s="19">
        <f t="shared" si="33"/>
        <v>8.7891237475218403E-2</v>
      </c>
    </row>
    <row r="429" spans="1:24" x14ac:dyDescent="0.2">
      <c r="A429" s="22">
        <v>11255</v>
      </c>
      <c r="B429" s="12" t="s">
        <v>566</v>
      </c>
      <c r="C429" s="12" t="s">
        <v>73</v>
      </c>
      <c r="D429" s="12">
        <v>830061856</v>
      </c>
      <c r="E429" s="12" t="s">
        <v>74</v>
      </c>
      <c r="F429" s="12" t="s">
        <v>946</v>
      </c>
      <c r="G429" s="12" t="s">
        <v>95</v>
      </c>
      <c r="H429" s="12" t="s">
        <v>77</v>
      </c>
      <c r="I429" s="12" t="s">
        <v>947</v>
      </c>
      <c r="J429" s="12" t="s">
        <v>85</v>
      </c>
      <c r="K429" s="12" t="s">
        <v>85</v>
      </c>
      <c r="L429" s="12" t="s">
        <v>81</v>
      </c>
      <c r="M429" s="12">
        <v>28684688</v>
      </c>
      <c r="N429" s="12">
        <v>34504541</v>
      </c>
      <c r="O429" s="17">
        <v>4629406</v>
      </c>
      <c r="P429" s="17">
        <v>9631974</v>
      </c>
      <c r="Q429" s="17">
        <v>24872567</v>
      </c>
      <c r="R429" s="19">
        <v>2333256</v>
      </c>
      <c r="S429" s="19"/>
      <c r="T429" s="17">
        <f t="shared" si="34"/>
        <v>6.1961919088539652</v>
      </c>
      <c r="U429" s="17">
        <f t="shared" si="31"/>
        <v>0.279150909441166</v>
      </c>
      <c r="V429" s="17"/>
      <c r="W429" s="17">
        <f t="shared" si="32"/>
        <v>9.3808411492066743E-2</v>
      </c>
      <c r="X429" s="19">
        <f t="shared" si="33"/>
        <v>6.7621708110825185E-2</v>
      </c>
    </row>
    <row r="430" spans="1:24" x14ac:dyDescent="0.2">
      <c r="A430" s="22">
        <v>11277</v>
      </c>
      <c r="B430" s="12" t="s">
        <v>566</v>
      </c>
      <c r="C430" s="12" t="s">
        <v>73</v>
      </c>
      <c r="D430" s="12">
        <v>830062609</v>
      </c>
      <c r="E430" s="12" t="s">
        <v>74</v>
      </c>
      <c r="F430" s="12" t="s">
        <v>948</v>
      </c>
      <c r="G430" s="12" t="s">
        <v>76</v>
      </c>
      <c r="H430" s="12" t="s">
        <v>87</v>
      </c>
      <c r="I430" s="12" t="s">
        <v>949</v>
      </c>
      <c r="J430" s="12" t="s">
        <v>85</v>
      </c>
      <c r="K430" s="12" t="s">
        <v>85</v>
      </c>
      <c r="L430" s="12" t="s">
        <v>81</v>
      </c>
      <c r="M430" s="12">
        <v>6853933</v>
      </c>
      <c r="N430" s="12">
        <v>14968156</v>
      </c>
      <c r="O430" s="17">
        <v>7771736</v>
      </c>
      <c r="P430" s="17">
        <v>7771736</v>
      </c>
      <c r="Q430" s="17">
        <v>7196420</v>
      </c>
      <c r="R430" s="19">
        <v>-262322</v>
      </c>
      <c r="S430" s="19"/>
      <c r="T430" s="17">
        <f t="shared" si="34"/>
        <v>0.88190502096314127</v>
      </c>
      <c r="U430" s="17">
        <f t="shared" si="31"/>
        <v>0.51921799852967865</v>
      </c>
      <c r="V430" s="17"/>
      <c r="W430" s="17">
        <f t="shared" si="32"/>
        <v>-3.6451735724151731E-2</v>
      </c>
      <c r="X430" s="19">
        <f t="shared" si="33"/>
        <v>-1.7525338458524886E-2</v>
      </c>
    </row>
    <row r="431" spans="1:24" x14ac:dyDescent="0.2">
      <c r="A431" s="22">
        <v>11335</v>
      </c>
      <c r="B431" s="12" t="s">
        <v>566</v>
      </c>
      <c r="C431" s="12" t="s">
        <v>73</v>
      </c>
      <c r="D431" s="12">
        <v>830064712</v>
      </c>
      <c r="E431" s="12" t="s">
        <v>74</v>
      </c>
      <c r="F431" s="12" t="s">
        <v>950</v>
      </c>
      <c r="G431" s="12" t="s">
        <v>76</v>
      </c>
      <c r="H431" s="12" t="s">
        <v>87</v>
      </c>
      <c r="I431" s="12" t="s">
        <v>951</v>
      </c>
      <c r="J431" s="12" t="s">
        <v>85</v>
      </c>
      <c r="K431" s="12" t="s">
        <v>85</v>
      </c>
      <c r="L431" s="12" t="s">
        <v>81</v>
      </c>
      <c r="M431" s="12">
        <v>13117635</v>
      </c>
      <c r="N431" s="12">
        <v>20082805</v>
      </c>
      <c r="O431" s="17">
        <v>5415494</v>
      </c>
      <c r="P431" s="17">
        <v>7850070</v>
      </c>
      <c r="Q431" s="17">
        <v>12232735</v>
      </c>
      <c r="R431" s="19">
        <v>5793642</v>
      </c>
      <c r="S431" s="19"/>
      <c r="T431" s="17">
        <f t="shared" si="34"/>
        <v>2.4222416274489458</v>
      </c>
      <c r="U431" s="17">
        <f t="shared" si="31"/>
        <v>0.39088513780818962</v>
      </c>
      <c r="V431" s="17"/>
      <c r="W431" s="17">
        <f t="shared" si="32"/>
        <v>0.47361787858561477</v>
      </c>
      <c r="X431" s="19">
        <f t="shared" si="33"/>
        <v>0.28848768884625431</v>
      </c>
    </row>
    <row r="432" spans="1:24" x14ac:dyDescent="0.2">
      <c r="A432" s="22">
        <v>11439</v>
      </c>
      <c r="B432" s="12" t="s">
        <v>566</v>
      </c>
      <c r="C432" s="12" t="s">
        <v>73</v>
      </c>
      <c r="D432" s="12">
        <v>830067336</v>
      </c>
      <c r="E432" s="12" t="s">
        <v>74</v>
      </c>
      <c r="F432" s="12" t="s">
        <v>952</v>
      </c>
      <c r="G432" s="12" t="s">
        <v>76</v>
      </c>
      <c r="H432" s="12" t="s">
        <v>801</v>
      </c>
      <c r="I432" s="12" t="s">
        <v>953</v>
      </c>
      <c r="J432" s="12" t="s">
        <v>85</v>
      </c>
      <c r="K432" s="12" t="s">
        <v>85</v>
      </c>
      <c r="L432" s="12" t="s">
        <v>81</v>
      </c>
      <c r="M432" s="12">
        <v>9141690</v>
      </c>
      <c r="N432" s="12">
        <v>9384093</v>
      </c>
      <c r="O432" s="17">
        <v>3937437</v>
      </c>
      <c r="P432" s="17">
        <v>3937437</v>
      </c>
      <c r="Q432" s="17">
        <v>5446656</v>
      </c>
      <c r="R432" s="19">
        <v>1168892</v>
      </c>
      <c r="S432" s="19">
        <v>29004</v>
      </c>
      <c r="T432" s="17">
        <f t="shared" si="34"/>
        <v>2.3217361953981741</v>
      </c>
      <c r="U432" s="17">
        <f t="shared" si="31"/>
        <v>0.41958631484150893</v>
      </c>
      <c r="V432" s="17">
        <f t="shared" si="30"/>
        <v>40.301061922493446</v>
      </c>
      <c r="W432" s="17">
        <f t="shared" si="32"/>
        <v>0.21460727462868961</v>
      </c>
      <c r="X432" s="19">
        <f t="shared" si="33"/>
        <v>0.12456099912905808</v>
      </c>
    </row>
    <row r="433" spans="1:24" x14ac:dyDescent="0.2">
      <c r="A433" s="22">
        <v>11441</v>
      </c>
      <c r="B433" s="12" t="s">
        <v>566</v>
      </c>
      <c r="C433" s="12" t="s">
        <v>73</v>
      </c>
      <c r="D433" s="12">
        <v>830067384</v>
      </c>
      <c r="E433" s="12" t="s">
        <v>74</v>
      </c>
      <c r="F433" s="12" t="s">
        <v>954</v>
      </c>
      <c r="G433" s="12" t="s">
        <v>102</v>
      </c>
      <c r="H433" s="12" t="s">
        <v>87</v>
      </c>
      <c r="I433" s="12" t="s">
        <v>955</v>
      </c>
      <c r="J433" s="12" t="s">
        <v>85</v>
      </c>
      <c r="K433" s="12" t="s">
        <v>85</v>
      </c>
      <c r="L433" s="12" t="s">
        <v>81</v>
      </c>
      <c r="M433" s="12">
        <v>7990820</v>
      </c>
      <c r="N433" s="12">
        <v>8704847</v>
      </c>
      <c r="O433" s="17">
        <v>4935516</v>
      </c>
      <c r="P433" s="17">
        <v>4976914</v>
      </c>
      <c r="Q433" s="17">
        <v>3727933</v>
      </c>
      <c r="R433" s="19">
        <v>2984322</v>
      </c>
      <c r="S433" s="19"/>
      <c r="T433" s="17">
        <f t="shared" si="34"/>
        <v>1.6190444930175487</v>
      </c>
      <c r="U433" s="17">
        <f t="shared" si="31"/>
        <v>0.57174054868511759</v>
      </c>
      <c r="V433" s="17"/>
      <c r="W433" s="17">
        <f t="shared" si="32"/>
        <v>0.80052994514654641</v>
      </c>
      <c r="X433" s="19">
        <f t="shared" si="33"/>
        <v>0.34283451506959284</v>
      </c>
    </row>
    <row r="434" spans="1:24" x14ac:dyDescent="0.2">
      <c r="A434" s="22">
        <v>11443</v>
      </c>
      <c r="B434" s="12" t="s">
        <v>566</v>
      </c>
      <c r="C434" s="12" t="s">
        <v>73</v>
      </c>
      <c r="D434" s="12">
        <v>830067397</v>
      </c>
      <c r="E434" s="12" t="s">
        <v>74</v>
      </c>
      <c r="F434" s="12" t="s">
        <v>956</v>
      </c>
      <c r="G434" s="12" t="s">
        <v>102</v>
      </c>
      <c r="H434" s="12" t="s">
        <v>77</v>
      </c>
      <c r="I434" s="12" t="s">
        <v>957</v>
      </c>
      <c r="J434" s="12" t="s">
        <v>85</v>
      </c>
      <c r="K434" s="12" t="s">
        <v>85</v>
      </c>
      <c r="L434" s="12" t="s">
        <v>81</v>
      </c>
      <c r="M434" s="12">
        <v>1125017</v>
      </c>
      <c r="N434" s="12">
        <v>1733872</v>
      </c>
      <c r="O434" s="17">
        <v>912982</v>
      </c>
      <c r="P434" s="17">
        <v>1440391</v>
      </c>
      <c r="Q434" s="17">
        <v>293481</v>
      </c>
      <c r="R434" s="19">
        <v>-500446</v>
      </c>
      <c r="S434" s="19">
        <v>245101</v>
      </c>
      <c r="T434" s="17">
        <f t="shared" si="34"/>
        <v>1.2322444473165954</v>
      </c>
      <c r="U434" s="17">
        <f t="shared" si="31"/>
        <v>0.8307366403056281</v>
      </c>
      <c r="V434" s="17">
        <f t="shared" si="30"/>
        <v>-2.0417950151162172</v>
      </c>
      <c r="W434" s="17">
        <f t="shared" si="32"/>
        <v>-1.7052074921374807</v>
      </c>
      <c r="X434" s="19">
        <f t="shared" si="33"/>
        <v>-0.28862914909520426</v>
      </c>
    </row>
    <row r="435" spans="1:24" x14ac:dyDescent="0.2">
      <c r="A435" s="22">
        <v>11539</v>
      </c>
      <c r="B435" s="12" t="s">
        <v>566</v>
      </c>
      <c r="C435" s="12" t="s">
        <v>73</v>
      </c>
      <c r="D435" s="12">
        <v>830070868</v>
      </c>
      <c r="E435" s="12" t="s">
        <v>74</v>
      </c>
      <c r="F435" s="12" t="s">
        <v>958</v>
      </c>
      <c r="G435" s="12" t="s">
        <v>76</v>
      </c>
      <c r="H435" s="12" t="s">
        <v>87</v>
      </c>
      <c r="I435" s="12" t="s">
        <v>959</v>
      </c>
      <c r="J435" s="12" t="s">
        <v>85</v>
      </c>
      <c r="K435" s="12" t="s">
        <v>85</v>
      </c>
      <c r="L435" s="12" t="s">
        <v>81</v>
      </c>
      <c r="M435" s="12">
        <v>15528408</v>
      </c>
      <c r="N435" s="12">
        <v>18579783</v>
      </c>
      <c r="O435" s="17">
        <v>10875122</v>
      </c>
      <c r="P435" s="17">
        <v>13542798</v>
      </c>
      <c r="Q435" s="17">
        <v>5036985</v>
      </c>
      <c r="R435" s="19">
        <v>1537207</v>
      </c>
      <c r="S435" s="19">
        <v>1015967</v>
      </c>
      <c r="T435" s="17">
        <f t="shared" si="34"/>
        <v>1.4278835676510111</v>
      </c>
      <c r="U435" s="17">
        <f t="shared" si="31"/>
        <v>0.72889968628804758</v>
      </c>
      <c r="V435" s="17">
        <f t="shared" si="30"/>
        <v>1.5130481600288199</v>
      </c>
      <c r="W435" s="17">
        <f t="shared" si="32"/>
        <v>0.30518395429011602</v>
      </c>
      <c r="X435" s="19">
        <f t="shared" si="33"/>
        <v>8.2735465747904594E-2</v>
      </c>
    </row>
    <row r="436" spans="1:24" x14ac:dyDescent="0.2">
      <c r="A436" s="22">
        <v>11543</v>
      </c>
      <c r="B436" s="12" t="s">
        <v>566</v>
      </c>
      <c r="C436" s="12" t="s">
        <v>73</v>
      </c>
      <c r="D436" s="12">
        <v>830070971</v>
      </c>
      <c r="E436" s="12" t="s">
        <v>74</v>
      </c>
      <c r="F436" s="12" t="s">
        <v>960</v>
      </c>
      <c r="G436" s="12" t="s">
        <v>76</v>
      </c>
      <c r="H436" s="12" t="s">
        <v>87</v>
      </c>
      <c r="I436" s="12" t="s">
        <v>961</v>
      </c>
      <c r="J436" s="12" t="s">
        <v>85</v>
      </c>
      <c r="K436" s="12" t="s">
        <v>85</v>
      </c>
      <c r="L436" s="12" t="s">
        <v>81</v>
      </c>
      <c r="M436" s="12">
        <v>1712657</v>
      </c>
      <c r="N436" s="12">
        <v>1721775</v>
      </c>
      <c r="O436" s="17">
        <v>553307</v>
      </c>
      <c r="P436" s="17">
        <v>553307</v>
      </c>
      <c r="Q436" s="17">
        <v>1168468</v>
      </c>
      <c r="R436" s="19">
        <v>247895</v>
      </c>
      <c r="S436" s="19">
        <v>34331</v>
      </c>
      <c r="T436" s="17">
        <f t="shared" si="34"/>
        <v>3.0953105599603838</v>
      </c>
      <c r="U436" s="17">
        <f t="shared" si="31"/>
        <v>0.32135848179930593</v>
      </c>
      <c r="V436" s="17">
        <f t="shared" si="30"/>
        <v>7.2207334479042267</v>
      </c>
      <c r="W436" s="17">
        <f t="shared" si="32"/>
        <v>0.21215386300694586</v>
      </c>
      <c r="X436" s="19">
        <f t="shared" si="33"/>
        <v>0.14397641968317579</v>
      </c>
    </row>
    <row r="437" spans="1:24" x14ac:dyDescent="0.2">
      <c r="A437" s="22">
        <v>11573</v>
      </c>
      <c r="B437" s="12" t="s">
        <v>566</v>
      </c>
      <c r="C437" s="12" t="s">
        <v>73</v>
      </c>
      <c r="D437" s="12">
        <v>830071604</v>
      </c>
      <c r="E437" s="12" t="s">
        <v>74</v>
      </c>
      <c r="F437" s="12" t="s">
        <v>962</v>
      </c>
      <c r="G437" s="12" t="s">
        <v>83</v>
      </c>
      <c r="H437" s="12" t="s">
        <v>77</v>
      </c>
      <c r="I437" s="12" t="s">
        <v>963</v>
      </c>
      <c r="J437" s="12" t="s">
        <v>97</v>
      </c>
      <c r="K437" s="12" t="s">
        <v>168</v>
      </c>
      <c r="L437" s="12" t="s">
        <v>81</v>
      </c>
      <c r="M437" s="12">
        <v>60391461</v>
      </c>
      <c r="N437" s="12">
        <v>84036593</v>
      </c>
      <c r="O437" s="17">
        <v>19723464</v>
      </c>
      <c r="P437" s="17">
        <v>22552693</v>
      </c>
      <c r="Q437" s="17">
        <v>61483900</v>
      </c>
      <c r="R437" s="19">
        <v>8123989</v>
      </c>
      <c r="S437" s="19">
        <v>3108433</v>
      </c>
      <c r="T437" s="17">
        <f t="shared" si="34"/>
        <v>3.0619094597176235</v>
      </c>
      <c r="U437" s="17">
        <f t="shared" si="31"/>
        <v>0.26836753127295393</v>
      </c>
      <c r="V437" s="17">
        <f t="shared" si="30"/>
        <v>2.6135319628893399</v>
      </c>
      <c r="W437" s="17">
        <f t="shared" si="32"/>
        <v>0.13213197276034863</v>
      </c>
      <c r="X437" s="19">
        <f t="shared" si="33"/>
        <v>9.6672041428428682E-2</v>
      </c>
    </row>
    <row r="438" spans="1:24" x14ac:dyDescent="0.2">
      <c r="A438" s="22">
        <v>11625</v>
      </c>
      <c r="B438" s="12" t="s">
        <v>566</v>
      </c>
      <c r="C438" s="12" t="s">
        <v>73</v>
      </c>
      <c r="D438" s="12">
        <v>830073174</v>
      </c>
      <c r="E438" s="12" t="s">
        <v>74</v>
      </c>
      <c r="F438" s="12" t="s">
        <v>964</v>
      </c>
      <c r="G438" s="12" t="s">
        <v>102</v>
      </c>
      <c r="H438" s="12" t="s">
        <v>87</v>
      </c>
      <c r="I438" s="12" t="s">
        <v>965</v>
      </c>
      <c r="J438" s="12" t="s">
        <v>85</v>
      </c>
      <c r="K438" s="12" t="s">
        <v>85</v>
      </c>
      <c r="L438" s="12" t="s">
        <v>81</v>
      </c>
      <c r="M438" s="12">
        <v>3989340</v>
      </c>
      <c r="N438" s="12">
        <v>6299715</v>
      </c>
      <c r="O438" s="17">
        <v>3055120</v>
      </c>
      <c r="P438" s="17">
        <v>3315120</v>
      </c>
      <c r="Q438" s="17">
        <v>2984595</v>
      </c>
      <c r="R438" s="19">
        <v>2098219</v>
      </c>
      <c r="S438" s="19"/>
      <c r="T438" s="17">
        <f t="shared" si="34"/>
        <v>1.3057883160072272</v>
      </c>
      <c r="U438" s="17">
        <f t="shared" si="31"/>
        <v>0.52623332960300584</v>
      </c>
      <c r="V438" s="17"/>
      <c r="W438" s="17">
        <f t="shared" si="32"/>
        <v>0.70301632214756105</v>
      </c>
      <c r="X438" s="19">
        <f t="shared" si="33"/>
        <v>0.33306570217859061</v>
      </c>
    </row>
    <row r="439" spans="1:24" x14ac:dyDescent="0.2">
      <c r="A439" s="22">
        <v>11665</v>
      </c>
      <c r="B439" s="12" t="s">
        <v>566</v>
      </c>
      <c r="C439" s="12" t="s">
        <v>73</v>
      </c>
      <c r="D439" s="12">
        <v>830075238</v>
      </c>
      <c r="E439" s="12" t="s">
        <v>74</v>
      </c>
      <c r="F439" s="12" t="s">
        <v>966</v>
      </c>
      <c r="G439" s="12" t="s">
        <v>76</v>
      </c>
      <c r="H439" s="12" t="s">
        <v>87</v>
      </c>
      <c r="I439" s="12" t="s">
        <v>967</v>
      </c>
      <c r="J439" s="12" t="s">
        <v>85</v>
      </c>
      <c r="K439" s="12" t="s">
        <v>85</v>
      </c>
      <c r="L439" s="12" t="s">
        <v>81</v>
      </c>
      <c r="M439" s="12">
        <v>5822738</v>
      </c>
      <c r="N439" s="12">
        <v>7718368</v>
      </c>
      <c r="O439" s="17">
        <v>3274137</v>
      </c>
      <c r="P439" s="17">
        <v>4098209</v>
      </c>
      <c r="Q439" s="17">
        <v>3620159</v>
      </c>
      <c r="R439" s="19">
        <v>519085</v>
      </c>
      <c r="S439" s="19">
        <v>181969</v>
      </c>
      <c r="T439" s="17">
        <f t="shared" si="34"/>
        <v>1.7784038969658265</v>
      </c>
      <c r="U439" s="17">
        <f t="shared" si="31"/>
        <v>0.53096833423853329</v>
      </c>
      <c r="V439" s="17">
        <f t="shared" si="30"/>
        <v>2.8526012672488172</v>
      </c>
      <c r="W439" s="17">
        <f t="shared" si="32"/>
        <v>0.14338734845624185</v>
      </c>
      <c r="X439" s="19">
        <f t="shared" si="33"/>
        <v>6.7253206895550977E-2</v>
      </c>
    </row>
    <row r="440" spans="1:24" x14ac:dyDescent="0.2">
      <c r="A440" s="22">
        <v>11729</v>
      </c>
      <c r="B440" s="12" t="s">
        <v>566</v>
      </c>
      <c r="C440" s="12" t="s">
        <v>73</v>
      </c>
      <c r="D440" s="12">
        <v>830077655</v>
      </c>
      <c r="E440" s="12" t="s">
        <v>74</v>
      </c>
      <c r="F440" s="12" t="s">
        <v>968</v>
      </c>
      <c r="G440" s="12" t="s">
        <v>76</v>
      </c>
      <c r="H440" s="12" t="s">
        <v>103</v>
      </c>
      <c r="I440" s="12" t="s">
        <v>969</v>
      </c>
      <c r="J440" s="12" t="s">
        <v>85</v>
      </c>
      <c r="K440" s="12" t="s">
        <v>85</v>
      </c>
      <c r="L440" s="12" t="s">
        <v>81</v>
      </c>
      <c r="M440" s="12">
        <v>57623222</v>
      </c>
      <c r="N440" s="12">
        <v>77110613</v>
      </c>
      <c r="O440" s="17">
        <v>15473522</v>
      </c>
      <c r="P440" s="17">
        <v>15536665</v>
      </c>
      <c r="Q440" s="17">
        <v>61573948</v>
      </c>
      <c r="R440" s="19">
        <v>9473354</v>
      </c>
      <c r="S440" s="19">
        <v>29880</v>
      </c>
      <c r="T440" s="17">
        <f t="shared" si="34"/>
        <v>3.7239887596372694</v>
      </c>
      <c r="U440" s="17">
        <f t="shared" si="31"/>
        <v>0.20148542976827327</v>
      </c>
      <c r="V440" s="17">
        <f t="shared" si="30"/>
        <v>317.0466532797858</v>
      </c>
      <c r="W440" s="17">
        <f t="shared" si="32"/>
        <v>0.15385328223553246</v>
      </c>
      <c r="X440" s="19">
        <f t="shared" si="33"/>
        <v>0.12285408754304676</v>
      </c>
    </row>
    <row r="441" spans="1:24" x14ac:dyDescent="0.2">
      <c r="A441" s="22">
        <v>11763</v>
      </c>
      <c r="B441" s="12" t="s">
        <v>566</v>
      </c>
      <c r="C441" s="12" t="s">
        <v>73</v>
      </c>
      <c r="D441" s="12">
        <v>830079375</v>
      </c>
      <c r="E441" s="12" t="s">
        <v>74</v>
      </c>
      <c r="F441" s="12" t="s">
        <v>970</v>
      </c>
      <c r="G441" s="12" t="s">
        <v>102</v>
      </c>
      <c r="H441" s="12" t="s">
        <v>87</v>
      </c>
      <c r="I441" s="12" t="s">
        <v>971</v>
      </c>
      <c r="J441" s="12" t="s">
        <v>85</v>
      </c>
      <c r="K441" s="12" t="s">
        <v>85</v>
      </c>
      <c r="L441" s="12" t="s">
        <v>81</v>
      </c>
      <c r="M441" s="12">
        <v>2187401</v>
      </c>
      <c r="N441" s="12">
        <v>2289041</v>
      </c>
      <c r="O441" s="17">
        <v>1399150</v>
      </c>
      <c r="P441" s="17">
        <v>1589150</v>
      </c>
      <c r="Q441" s="17">
        <v>699891</v>
      </c>
      <c r="R441" s="19">
        <v>509709</v>
      </c>
      <c r="S441" s="19">
        <v>0</v>
      </c>
      <c r="T441" s="17">
        <f t="shared" si="34"/>
        <v>1.563378479791302</v>
      </c>
      <c r="U441" s="17">
        <f t="shared" si="31"/>
        <v>0.69424269814302142</v>
      </c>
      <c r="V441" s="17"/>
      <c r="W441" s="17">
        <f t="shared" si="32"/>
        <v>0.72826911619094969</v>
      </c>
      <c r="X441" s="19">
        <f t="shared" si="33"/>
        <v>0.22267359999231118</v>
      </c>
    </row>
    <row r="442" spans="1:24" x14ac:dyDescent="0.2">
      <c r="A442" s="22">
        <v>11789</v>
      </c>
      <c r="B442" s="12" t="s">
        <v>566</v>
      </c>
      <c r="C442" s="12" t="s">
        <v>73</v>
      </c>
      <c r="D442" s="12">
        <v>830080396</v>
      </c>
      <c r="E442" s="12" t="s">
        <v>74</v>
      </c>
      <c r="F442" s="12" t="s">
        <v>972</v>
      </c>
      <c r="G442" s="12" t="s">
        <v>102</v>
      </c>
      <c r="H442" s="12" t="s">
        <v>77</v>
      </c>
      <c r="I442" s="12" t="s">
        <v>973</v>
      </c>
      <c r="J442" s="12" t="s">
        <v>85</v>
      </c>
      <c r="K442" s="12" t="s">
        <v>85</v>
      </c>
      <c r="L442" s="12" t="s">
        <v>81</v>
      </c>
      <c r="M442" s="12">
        <v>29650854</v>
      </c>
      <c r="N442" s="12">
        <v>31523042</v>
      </c>
      <c r="O442" s="17">
        <v>18864759</v>
      </c>
      <c r="P442" s="17">
        <v>18864759</v>
      </c>
      <c r="Q442" s="17">
        <v>12658283</v>
      </c>
      <c r="R442" s="19">
        <v>8616539</v>
      </c>
      <c r="S442" s="19">
        <v>1934367</v>
      </c>
      <c r="T442" s="17">
        <f t="shared" si="34"/>
        <v>1.5717589607161162</v>
      </c>
      <c r="U442" s="17">
        <f t="shared" si="31"/>
        <v>0.59844348143811754</v>
      </c>
      <c r="V442" s="17">
        <f t="shared" si="30"/>
        <v>4.4544489230843993</v>
      </c>
      <c r="W442" s="17">
        <f t="shared" si="32"/>
        <v>0.68070361517434863</v>
      </c>
      <c r="X442" s="19">
        <f t="shared" si="33"/>
        <v>0.27334097388189882</v>
      </c>
    </row>
    <row r="443" spans="1:24" x14ac:dyDescent="0.2">
      <c r="A443" s="22">
        <v>11801</v>
      </c>
      <c r="B443" s="12" t="s">
        <v>566</v>
      </c>
      <c r="C443" s="12" t="s">
        <v>73</v>
      </c>
      <c r="D443" s="12">
        <v>830080649</v>
      </c>
      <c r="E443" s="12" t="s">
        <v>74</v>
      </c>
      <c r="F443" s="12" t="s">
        <v>974</v>
      </c>
      <c r="G443" s="12" t="s">
        <v>102</v>
      </c>
      <c r="H443" s="12" t="s">
        <v>77</v>
      </c>
      <c r="I443" s="12" t="s">
        <v>975</v>
      </c>
      <c r="J443" s="12" t="s">
        <v>85</v>
      </c>
      <c r="K443" s="12" t="s">
        <v>85</v>
      </c>
      <c r="L443" s="12" t="s">
        <v>81</v>
      </c>
      <c r="M443" s="12">
        <v>69185835</v>
      </c>
      <c r="N443" s="12">
        <v>185503038</v>
      </c>
      <c r="O443" s="17">
        <v>24163406</v>
      </c>
      <c r="P443" s="17">
        <v>28487615</v>
      </c>
      <c r="Q443" s="17">
        <v>157015423</v>
      </c>
      <c r="R443" s="19">
        <v>4309675</v>
      </c>
      <c r="S443" s="19">
        <v>355075</v>
      </c>
      <c r="T443" s="17">
        <f t="shared" si="34"/>
        <v>2.8632484592610825</v>
      </c>
      <c r="U443" s="17">
        <f t="shared" si="31"/>
        <v>0.15356953345421762</v>
      </c>
      <c r="V443" s="17">
        <f t="shared" si="30"/>
        <v>12.137365345349574</v>
      </c>
      <c r="W443" s="17">
        <f t="shared" si="32"/>
        <v>2.7447462915792673E-2</v>
      </c>
      <c r="X443" s="19">
        <f t="shared" si="33"/>
        <v>2.3232368841312454E-2</v>
      </c>
    </row>
    <row r="444" spans="1:24" x14ac:dyDescent="0.2">
      <c r="A444" s="22">
        <v>11811</v>
      </c>
      <c r="B444" s="12" t="s">
        <v>566</v>
      </c>
      <c r="C444" s="12" t="s">
        <v>73</v>
      </c>
      <c r="D444" s="12">
        <v>830081109</v>
      </c>
      <c r="E444" s="12" t="s">
        <v>74</v>
      </c>
      <c r="F444" s="12" t="s">
        <v>976</v>
      </c>
      <c r="G444" s="12" t="s">
        <v>102</v>
      </c>
      <c r="H444" s="12" t="s">
        <v>87</v>
      </c>
      <c r="I444" s="12" t="s">
        <v>977</v>
      </c>
      <c r="J444" s="12" t="s">
        <v>85</v>
      </c>
      <c r="K444" s="12" t="s">
        <v>85</v>
      </c>
      <c r="L444" s="12" t="s">
        <v>81</v>
      </c>
      <c r="M444" s="12">
        <v>513109</v>
      </c>
      <c r="N444" s="12">
        <v>1024345</v>
      </c>
      <c r="O444" s="17">
        <v>707493</v>
      </c>
      <c r="P444" s="17">
        <v>707493</v>
      </c>
      <c r="Q444" s="17">
        <v>316852</v>
      </c>
      <c r="R444" s="19">
        <v>87768</v>
      </c>
      <c r="S444" s="19"/>
      <c r="T444" s="17">
        <f t="shared" si="34"/>
        <v>0.72524957844105875</v>
      </c>
      <c r="U444" s="17">
        <f t="shared" si="31"/>
        <v>0.69067843353557634</v>
      </c>
      <c r="V444" s="17"/>
      <c r="W444" s="17">
        <f t="shared" si="32"/>
        <v>0.27699998737580955</v>
      </c>
      <c r="X444" s="19">
        <f t="shared" si="33"/>
        <v>8.5682070005710972E-2</v>
      </c>
    </row>
    <row r="445" spans="1:24" x14ac:dyDescent="0.2">
      <c r="A445" s="22">
        <v>11941</v>
      </c>
      <c r="B445" s="12" t="s">
        <v>566</v>
      </c>
      <c r="C445" s="12" t="s">
        <v>73</v>
      </c>
      <c r="D445" s="12">
        <v>830085577</v>
      </c>
      <c r="E445" s="12" t="s">
        <v>74</v>
      </c>
      <c r="F445" s="12" t="s">
        <v>978</v>
      </c>
      <c r="G445" s="12" t="s">
        <v>76</v>
      </c>
      <c r="H445" s="12" t="s">
        <v>87</v>
      </c>
      <c r="I445" s="12" t="s">
        <v>979</v>
      </c>
      <c r="J445" s="12" t="s">
        <v>97</v>
      </c>
      <c r="K445" s="12" t="s">
        <v>168</v>
      </c>
      <c r="L445" s="12" t="s">
        <v>81</v>
      </c>
      <c r="M445" s="12">
        <v>75550856</v>
      </c>
      <c r="N445" s="12">
        <v>158379151</v>
      </c>
      <c r="O445" s="17">
        <v>8529160</v>
      </c>
      <c r="P445" s="17">
        <v>140454800</v>
      </c>
      <c r="Q445" s="17">
        <v>17924351</v>
      </c>
      <c r="R445" s="19">
        <v>10721073</v>
      </c>
      <c r="S445" s="19">
        <v>5714902</v>
      </c>
      <c r="T445" s="17">
        <f t="shared" si="34"/>
        <v>8.8579480277072999</v>
      </c>
      <c r="U445" s="17">
        <f t="shared" si="31"/>
        <v>0.88682632223479974</v>
      </c>
      <c r="V445" s="17">
        <f t="shared" si="30"/>
        <v>1.8759854499692208</v>
      </c>
      <c r="W445" s="17">
        <f t="shared" si="32"/>
        <v>0.59812893643959553</v>
      </c>
      <c r="X445" s="19">
        <f t="shared" si="33"/>
        <v>6.7692451514656748E-2</v>
      </c>
    </row>
    <row r="446" spans="1:24" x14ac:dyDescent="0.2">
      <c r="A446" s="22">
        <v>11959</v>
      </c>
      <c r="B446" s="12" t="s">
        <v>566</v>
      </c>
      <c r="C446" s="12" t="s">
        <v>73</v>
      </c>
      <c r="D446" s="12">
        <v>830086418</v>
      </c>
      <c r="E446" s="12" t="s">
        <v>74</v>
      </c>
      <c r="F446" s="12" t="s">
        <v>980</v>
      </c>
      <c r="G446" s="12" t="s">
        <v>76</v>
      </c>
      <c r="H446" s="12" t="s">
        <v>77</v>
      </c>
      <c r="I446" s="12" t="s">
        <v>981</v>
      </c>
      <c r="J446" s="12" t="s">
        <v>85</v>
      </c>
      <c r="K446" s="12" t="s">
        <v>85</v>
      </c>
      <c r="L446" s="12" t="s">
        <v>81</v>
      </c>
      <c r="M446" s="12">
        <v>4803256</v>
      </c>
      <c r="N446" s="12">
        <v>8641983</v>
      </c>
      <c r="O446" s="17">
        <v>904376</v>
      </c>
      <c r="P446" s="17">
        <v>2205216</v>
      </c>
      <c r="Q446" s="17">
        <v>6436767</v>
      </c>
      <c r="R446" s="19">
        <v>1435873</v>
      </c>
      <c r="S446" s="19">
        <v>564133</v>
      </c>
      <c r="T446" s="17">
        <f t="shared" si="34"/>
        <v>5.3111272302670569</v>
      </c>
      <c r="U446" s="17">
        <f t="shared" si="31"/>
        <v>0.25517476718017151</v>
      </c>
      <c r="V446" s="17">
        <f t="shared" si="30"/>
        <v>2.545273898176494</v>
      </c>
      <c r="W446" s="17">
        <f t="shared" si="32"/>
        <v>0.22307363308319222</v>
      </c>
      <c r="X446" s="19">
        <f t="shared" si="33"/>
        <v>0.16615087069715365</v>
      </c>
    </row>
    <row r="447" spans="1:24" x14ac:dyDescent="0.2">
      <c r="A447" s="22">
        <v>11997</v>
      </c>
      <c r="B447" s="12" t="s">
        <v>566</v>
      </c>
      <c r="C447" s="12" t="s">
        <v>73</v>
      </c>
      <c r="D447" s="12">
        <v>830087721</v>
      </c>
      <c r="E447" s="12" t="s">
        <v>74</v>
      </c>
      <c r="F447" s="12" t="s">
        <v>982</v>
      </c>
      <c r="G447" s="12" t="s">
        <v>76</v>
      </c>
      <c r="H447" s="12" t="s">
        <v>87</v>
      </c>
      <c r="I447" s="12" t="s">
        <v>983</v>
      </c>
      <c r="J447" s="12" t="s">
        <v>85</v>
      </c>
      <c r="K447" s="12" t="s">
        <v>85</v>
      </c>
      <c r="L447" s="12" t="s">
        <v>81</v>
      </c>
      <c r="M447" s="12">
        <v>23728749</v>
      </c>
      <c r="N447" s="12">
        <v>41237037</v>
      </c>
      <c r="O447" s="17">
        <v>16037690</v>
      </c>
      <c r="P447" s="17">
        <v>20613702</v>
      </c>
      <c r="Q447" s="17">
        <v>20623335</v>
      </c>
      <c r="R447" s="19">
        <v>1112843</v>
      </c>
      <c r="S447" s="19">
        <v>1552803</v>
      </c>
      <c r="T447" s="17">
        <f t="shared" si="34"/>
        <v>1.4795615203935231</v>
      </c>
      <c r="U447" s="17">
        <f t="shared" si="31"/>
        <v>0.49988319965859818</v>
      </c>
      <c r="V447" s="17">
        <f t="shared" si="30"/>
        <v>0.71666721406385747</v>
      </c>
      <c r="W447" s="17">
        <f t="shared" si="32"/>
        <v>5.3960380316762542E-2</v>
      </c>
      <c r="X447" s="19">
        <f t="shared" si="33"/>
        <v>2.698649274922444E-2</v>
      </c>
    </row>
    <row r="448" spans="1:24" x14ac:dyDescent="0.2">
      <c r="A448" s="22">
        <v>12035</v>
      </c>
      <c r="B448" s="12" t="s">
        <v>566</v>
      </c>
      <c r="C448" s="12" t="s">
        <v>73</v>
      </c>
      <c r="D448" s="12">
        <v>830089147</v>
      </c>
      <c r="E448" s="12" t="s">
        <v>74</v>
      </c>
      <c r="F448" s="12" t="s">
        <v>984</v>
      </c>
      <c r="G448" s="12" t="s">
        <v>102</v>
      </c>
      <c r="H448" s="12" t="s">
        <v>87</v>
      </c>
      <c r="I448" s="12" t="s">
        <v>985</v>
      </c>
      <c r="J448" s="12" t="s">
        <v>85</v>
      </c>
      <c r="K448" s="12" t="s">
        <v>85</v>
      </c>
      <c r="L448" s="12" t="s">
        <v>81</v>
      </c>
      <c r="M448" s="12">
        <v>119349756</v>
      </c>
      <c r="N448" s="12">
        <v>144731452</v>
      </c>
      <c r="O448" s="17">
        <v>20710429</v>
      </c>
      <c r="P448" s="17">
        <v>26402103</v>
      </c>
      <c r="Q448" s="17">
        <v>118329349</v>
      </c>
      <c r="R448" s="19">
        <v>10480919</v>
      </c>
      <c r="S448" s="19"/>
      <c r="T448" s="17">
        <f t="shared" si="34"/>
        <v>5.762785309758673</v>
      </c>
      <c r="U448" s="17">
        <f t="shared" si="31"/>
        <v>0.18242132332093233</v>
      </c>
      <c r="V448" s="17"/>
      <c r="W448" s="17">
        <f t="shared" si="32"/>
        <v>8.8574128807215866E-2</v>
      </c>
      <c r="X448" s="19">
        <f t="shared" si="33"/>
        <v>7.2416319018204833E-2</v>
      </c>
    </row>
    <row r="449" spans="1:24" x14ac:dyDescent="0.2">
      <c r="A449" s="22">
        <v>12081</v>
      </c>
      <c r="B449" s="12" t="s">
        <v>566</v>
      </c>
      <c r="C449" s="12" t="s">
        <v>73</v>
      </c>
      <c r="D449" s="12">
        <v>830090930</v>
      </c>
      <c r="E449" s="12" t="s">
        <v>74</v>
      </c>
      <c r="F449" s="12" t="s">
        <v>986</v>
      </c>
      <c r="G449" s="12" t="s">
        <v>102</v>
      </c>
      <c r="H449" s="12" t="s">
        <v>87</v>
      </c>
      <c r="I449" s="12" t="s">
        <v>987</v>
      </c>
      <c r="J449" s="12" t="s">
        <v>85</v>
      </c>
      <c r="K449" s="12" t="s">
        <v>85</v>
      </c>
      <c r="L449" s="12" t="s">
        <v>81</v>
      </c>
      <c r="M449" s="12">
        <v>2538311</v>
      </c>
      <c r="N449" s="12">
        <v>3912669</v>
      </c>
      <c r="O449" s="17">
        <v>1340040</v>
      </c>
      <c r="P449" s="17">
        <v>1340040</v>
      </c>
      <c r="Q449" s="17">
        <v>2572629</v>
      </c>
      <c r="R449" s="19">
        <v>814528</v>
      </c>
      <c r="S449" s="19">
        <v>44070</v>
      </c>
      <c r="T449" s="17">
        <f t="shared" si="34"/>
        <v>1.8942053968538253</v>
      </c>
      <c r="U449" s="17">
        <f t="shared" si="31"/>
        <v>0.34248744271493448</v>
      </c>
      <c r="V449" s="17">
        <f t="shared" si="30"/>
        <v>18.482595870206488</v>
      </c>
      <c r="W449" s="17">
        <f t="shared" si="32"/>
        <v>0.31661308334781268</v>
      </c>
      <c r="X449" s="19">
        <f t="shared" si="33"/>
        <v>0.2081770781019299</v>
      </c>
    </row>
    <row r="450" spans="1:24" x14ac:dyDescent="0.2">
      <c r="A450" s="22">
        <v>12085</v>
      </c>
      <c r="B450" s="12" t="s">
        <v>566</v>
      </c>
      <c r="C450" s="12" t="s">
        <v>73</v>
      </c>
      <c r="D450" s="12">
        <v>830090988</v>
      </c>
      <c r="E450" s="12" t="s">
        <v>74</v>
      </c>
      <c r="F450" s="12" t="s">
        <v>988</v>
      </c>
      <c r="G450" s="12" t="s">
        <v>76</v>
      </c>
      <c r="H450" s="12" t="s">
        <v>87</v>
      </c>
      <c r="I450" s="12" t="s">
        <v>989</v>
      </c>
      <c r="J450" s="12" t="s">
        <v>85</v>
      </c>
      <c r="K450" s="12" t="s">
        <v>85</v>
      </c>
      <c r="L450" s="12" t="s">
        <v>81</v>
      </c>
      <c r="M450" s="12">
        <v>17153143</v>
      </c>
      <c r="N450" s="12">
        <v>17153143</v>
      </c>
      <c r="O450" s="17">
        <v>14082735</v>
      </c>
      <c r="P450" s="17">
        <v>14090923</v>
      </c>
      <c r="Q450" s="17">
        <v>3062220</v>
      </c>
      <c r="R450" s="19">
        <v>343652</v>
      </c>
      <c r="S450" s="19"/>
      <c r="T450" s="17">
        <f t="shared" si="34"/>
        <v>1.2180263989913891</v>
      </c>
      <c r="U450" s="17">
        <f t="shared" si="31"/>
        <v>0.82147761491873528</v>
      </c>
      <c r="V450" s="17"/>
      <c r="W450" s="17">
        <f t="shared" si="32"/>
        <v>0.11222315836223394</v>
      </c>
      <c r="X450" s="19">
        <f t="shared" si="33"/>
        <v>2.0034345892178475E-2</v>
      </c>
    </row>
    <row r="451" spans="1:24" x14ac:dyDescent="0.2">
      <c r="A451" s="22">
        <v>12269</v>
      </c>
      <c r="B451" s="12" t="s">
        <v>566</v>
      </c>
      <c r="C451" s="12" t="s">
        <v>73</v>
      </c>
      <c r="D451" s="12">
        <v>830097270</v>
      </c>
      <c r="E451" s="12" t="s">
        <v>74</v>
      </c>
      <c r="F451" s="12" t="s">
        <v>990</v>
      </c>
      <c r="G451" s="12" t="s">
        <v>102</v>
      </c>
      <c r="H451" s="12" t="s">
        <v>87</v>
      </c>
      <c r="I451" s="12" t="s">
        <v>991</v>
      </c>
      <c r="J451" s="12" t="s">
        <v>85</v>
      </c>
      <c r="K451" s="12" t="s">
        <v>85</v>
      </c>
      <c r="L451" s="12" t="s">
        <v>81</v>
      </c>
      <c r="M451" s="12">
        <v>10758523</v>
      </c>
      <c r="N451" s="12">
        <v>21732875</v>
      </c>
      <c r="O451" s="17">
        <v>4918699</v>
      </c>
      <c r="P451" s="17">
        <v>8344215</v>
      </c>
      <c r="Q451" s="17">
        <v>13388660</v>
      </c>
      <c r="R451" s="19">
        <v>1841314</v>
      </c>
      <c r="S451" s="19">
        <v>907224</v>
      </c>
      <c r="T451" s="17">
        <f t="shared" si="34"/>
        <v>2.1872700484416714</v>
      </c>
      <c r="U451" s="17">
        <f t="shared" si="31"/>
        <v>0.38394436999246534</v>
      </c>
      <c r="V451" s="17">
        <f t="shared" si="30"/>
        <v>2.0296134141072106</v>
      </c>
      <c r="W451" s="17">
        <f t="shared" si="32"/>
        <v>0.13752787806994876</v>
      </c>
      <c r="X451" s="19">
        <f t="shared" si="33"/>
        <v>8.472482356798168E-2</v>
      </c>
    </row>
    <row r="452" spans="1:24" x14ac:dyDescent="0.2">
      <c r="A452" s="22">
        <v>12287</v>
      </c>
      <c r="B452" s="12" t="s">
        <v>566</v>
      </c>
      <c r="C452" s="12" t="s">
        <v>73</v>
      </c>
      <c r="D452" s="12">
        <v>830097607</v>
      </c>
      <c r="E452" s="12" t="s">
        <v>74</v>
      </c>
      <c r="F452" s="12" t="s">
        <v>992</v>
      </c>
      <c r="G452" s="12" t="s">
        <v>76</v>
      </c>
      <c r="H452" s="12" t="s">
        <v>87</v>
      </c>
      <c r="I452" s="12" t="s">
        <v>993</v>
      </c>
      <c r="J452" s="12" t="s">
        <v>85</v>
      </c>
      <c r="K452" s="12" t="s">
        <v>85</v>
      </c>
      <c r="L452" s="12" t="s">
        <v>81</v>
      </c>
      <c r="M452" s="12">
        <v>1317500</v>
      </c>
      <c r="N452" s="12">
        <v>2280874</v>
      </c>
      <c r="O452" s="17">
        <v>370987</v>
      </c>
      <c r="P452" s="17">
        <v>463382</v>
      </c>
      <c r="Q452" s="17">
        <v>1817492</v>
      </c>
      <c r="R452" s="19">
        <v>74325</v>
      </c>
      <c r="S452" s="19"/>
      <c r="T452" s="17">
        <f t="shared" si="34"/>
        <v>3.5513373783987041</v>
      </c>
      <c r="U452" s="17">
        <f t="shared" si="31"/>
        <v>0.20315984135905799</v>
      </c>
      <c r="V452" s="17"/>
      <c r="W452" s="17">
        <f t="shared" si="32"/>
        <v>4.0894265284248846E-2</v>
      </c>
      <c r="X452" s="19">
        <f t="shared" si="33"/>
        <v>3.2586192836605618E-2</v>
      </c>
    </row>
    <row r="453" spans="1:24" x14ac:dyDescent="0.2">
      <c r="A453" s="22">
        <v>12323</v>
      </c>
      <c r="B453" s="12" t="s">
        <v>566</v>
      </c>
      <c r="C453" s="12" t="s">
        <v>73</v>
      </c>
      <c r="D453" s="12">
        <v>830098240</v>
      </c>
      <c r="E453" s="12" t="s">
        <v>74</v>
      </c>
      <c r="F453" s="12" t="s">
        <v>994</v>
      </c>
      <c r="G453" s="12" t="s">
        <v>102</v>
      </c>
      <c r="H453" s="12" t="s">
        <v>87</v>
      </c>
      <c r="I453" s="12" t="s">
        <v>995</v>
      </c>
      <c r="J453" s="12" t="s">
        <v>133</v>
      </c>
      <c r="K453" s="12" t="s">
        <v>438</v>
      </c>
      <c r="L453" s="12" t="s">
        <v>81</v>
      </c>
      <c r="M453" s="12">
        <v>13902288</v>
      </c>
      <c r="N453" s="12">
        <v>15606770</v>
      </c>
      <c r="O453" s="17">
        <v>12270723</v>
      </c>
      <c r="P453" s="17">
        <v>12828511</v>
      </c>
      <c r="Q453" s="17">
        <v>2778259</v>
      </c>
      <c r="R453" s="19">
        <v>2931936</v>
      </c>
      <c r="S453" s="19">
        <v>1701492</v>
      </c>
      <c r="T453" s="17">
        <f t="shared" si="34"/>
        <v>1.1329640478397238</v>
      </c>
      <c r="U453" s="17">
        <f t="shared" si="31"/>
        <v>0.82198372885613102</v>
      </c>
      <c r="V453" s="17">
        <f t="shared" si="30"/>
        <v>1.7231559125755513</v>
      </c>
      <c r="W453" s="17">
        <f t="shared" si="32"/>
        <v>1.0553141373788404</v>
      </c>
      <c r="X453" s="19">
        <f t="shared" si="33"/>
        <v>0.18786308762158987</v>
      </c>
    </row>
    <row r="454" spans="1:24" x14ac:dyDescent="0.2">
      <c r="A454" s="22">
        <v>12357</v>
      </c>
      <c r="B454" s="12" t="s">
        <v>566</v>
      </c>
      <c r="C454" s="12" t="s">
        <v>73</v>
      </c>
      <c r="D454" s="12">
        <v>830099510</v>
      </c>
      <c r="E454" s="12" t="s">
        <v>74</v>
      </c>
      <c r="F454" s="12" t="s">
        <v>996</v>
      </c>
      <c r="G454" s="12" t="s">
        <v>76</v>
      </c>
      <c r="H454" s="12" t="s">
        <v>87</v>
      </c>
      <c r="I454" s="12" t="s">
        <v>997</v>
      </c>
      <c r="J454" s="12" t="s">
        <v>97</v>
      </c>
      <c r="K454" s="12" t="s">
        <v>359</v>
      </c>
      <c r="L454" s="12" t="s">
        <v>81</v>
      </c>
      <c r="M454" s="12">
        <v>2659923</v>
      </c>
      <c r="N454" s="12">
        <v>2659923</v>
      </c>
      <c r="O454" s="17">
        <v>873008</v>
      </c>
      <c r="P454" s="17">
        <v>873008</v>
      </c>
      <c r="Q454" s="17">
        <v>1786915</v>
      </c>
      <c r="R454" s="19">
        <v>-1803149</v>
      </c>
      <c r="S454" s="19"/>
      <c r="T454" s="17">
        <f t="shared" si="34"/>
        <v>3.0468483679416454</v>
      </c>
      <c r="U454" s="17">
        <f t="shared" si="31"/>
        <v>0.32820799699840936</v>
      </c>
      <c r="V454" s="17"/>
      <c r="W454" s="17">
        <f t="shared" si="32"/>
        <v>-1.0090849312921992</v>
      </c>
      <c r="X454" s="19">
        <f t="shared" si="33"/>
        <v>-0.67789518719150887</v>
      </c>
    </row>
    <row r="455" spans="1:24" x14ac:dyDescent="0.2">
      <c r="A455" s="22">
        <v>12363</v>
      </c>
      <c r="B455" s="12" t="s">
        <v>566</v>
      </c>
      <c r="C455" s="12" t="s">
        <v>73</v>
      </c>
      <c r="D455" s="12">
        <v>830099732</v>
      </c>
      <c r="E455" s="12" t="s">
        <v>74</v>
      </c>
      <c r="F455" s="12" t="s">
        <v>998</v>
      </c>
      <c r="G455" s="12" t="s">
        <v>102</v>
      </c>
      <c r="H455" s="12" t="s">
        <v>87</v>
      </c>
      <c r="I455" s="12" t="s">
        <v>999</v>
      </c>
      <c r="J455" s="12" t="s">
        <v>97</v>
      </c>
      <c r="K455" s="12" t="s">
        <v>359</v>
      </c>
      <c r="L455" s="12" t="s">
        <v>81</v>
      </c>
      <c r="M455" s="12">
        <v>18374347</v>
      </c>
      <c r="N455" s="12">
        <v>19550630</v>
      </c>
      <c r="O455" s="17">
        <v>6286942</v>
      </c>
      <c r="P455" s="17">
        <v>7802285</v>
      </c>
      <c r="Q455" s="17">
        <v>11748345</v>
      </c>
      <c r="R455" s="19">
        <v>1887818</v>
      </c>
      <c r="S455" s="19"/>
      <c r="T455" s="17">
        <f t="shared" si="34"/>
        <v>2.9226207272152345</v>
      </c>
      <c r="U455" s="17">
        <f t="shared" si="31"/>
        <v>0.39908100148179371</v>
      </c>
      <c r="V455" s="17"/>
      <c r="W455" s="17">
        <f t="shared" si="32"/>
        <v>0.16068799477713669</v>
      </c>
      <c r="X455" s="19">
        <f t="shared" si="33"/>
        <v>9.6560468895375756E-2</v>
      </c>
    </row>
    <row r="456" spans="1:24" x14ac:dyDescent="0.2">
      <c r="A456" s="22">
        <v>12373</v>
      </c>
      <c r="B456" s="12" t="s">
        <v>566</v>
      </c>
      <c r="C456" s="12" t="s">
        <v>73</v>
      </c>
      <c r="D456" s="12">
        <v>830100116</v>
      </c>
      <c r="E456" s="12" t="s">
        <v>74</v>
      </c>
      <c r="F456" s="12" t="s">
        <v>1000</v>
      </c>
      <c r="G456" s="12" t="s">
        <v>76</v>
      </c>
      <c r="H456" s="12" t="s">
        <v>77</v>
      </c>
      <c r="I456" s="12" t="s">
        <v>1001</v>
      </c>
      <c r="J456" s="12" t="s">
        <v>85</v>
      </c>
      <c r="K456" s="12" t="s">
        <v>85</v>
      </c>
      <c r="L456" s="12" t="s">
        <v>81</v>
      </c>
      <c r="M456" s="12">
        <v>2582002</v>
      </c>
      <c r="N456" s="12">
        <v>2655006</v>
      </c>
      <c r="O456" s="17">
        <v>898103</v>
      </c>
      <c r="P456" s="17">
        <v>1113103</v>
      </c>
      <c r="Q456" s="17">
        <v>1541903</v>
      </c>
      <c r="R456" s="19">
        <v>275459</v>
      </c>
      <c r="S456" s="19">
        <v>52544</v>
      </c>
      <c r="T456" s="17">
        <f t="shared" si="34"/>
        <v>2.8749508686642846</v>
      </c>
      <c r="U456" s="17">
        <f t="shared" si="31"/>
        <v>0.41924688682436123</v>
      </c>
      <c r="V456" s="17">
        <f t="shared" si="30"/>
        <v>5.2424444275274054</v>
      </c>
      <c r="W456" s="17">
        <f t="shared" si="32"/>
        <v>0.17864872174189947</v>
      </c>
      <c r="X456" s="19">
        <f t="shared" si="33"/>
        <v>0.10375080131645653</v>
      </c>
    </row>
    <row r="457" spans="1:24" x14ac:dyDescent="0.2">
      <c r="A457" s="22">
        <v>12409</v>
      </c>
      <c r="B457" s="12" t="s">
        <v>566</v>
      </c>
      <c r="C457" s="12" t="s">
        <v>73</v>
      </c>
      <c r="D457" s="12">
        <v>830101528</v>
      </c>
      <c r="E457" s="12" t="s">
        <v>74</v>
      </c>
      <c r="F457" s="12" t="s">
        <v>1002</v>
      </c>
      <c r="G457" s="12" t="s">
        <v>76</v>
      </c>
      <c r="H457" s="12" t="s">
        <v>87</v>
      </c>
      <c r="I457" s="12" t="s">
        <v>1003</v>
      </c>
      <c r="J457" s="12" t="s">
        <v>85</v>
      </c>
      <c r="K457" s="12" t="s">
        <v>85</v>
      </c>
      <c r="L457" s="12" t="s">
        <v>81</v>
      </c>
      <c r="M457" s="12">
        <v>12059142</v>
      </c>
      <c r="N457" s="12">
        <v>14257532</v>
      </c>
      <c r="O457" s="17">
        <v>8116781</v>
      </c>
      <c r="P457" s="17">
        <v>8618256</v>
      </c>
      <c r="Q457" s="17">
        <v>5639276</v>
      </c>
      <c r="R457" s="19">
        <v>629717</v>
      </c>
      <c r="S457" s="19">
        <v>104820</v>
      </c>
      <c r="T457" s="17">
        <f t="shared" si="34"/>
        <v>1.4857049857572848</v>
      </c>
      <c r="U457" s="17">
        <f t="shared" si="31"/>
        <v>0.60447039501647271</v>
      </c>
      <c r="V457" s="17">
        <f t="shared" si="30"/>
        <v>6.0076035107803856</v>
      </c>
      <c r="W457" s="17">
        <f t="shared" si="32"/>
        <v>0.11166628482095929</v>
      </c>
      <c r="X457" s="19">
        <f t="shared" si="33"/>
        <v>4.4167321525212078E-2</v>
      </c>
    </row>
    <row r="458" spans="1:24" x14ac:dyDescent="0.2">
      <c r="A458" s="22">
        <v>12443</v>
      </c>
      <c r="B458" s="12" t="s">
        <v>566</v>
      </c>
      <c r="C458" s="12" t="s">
        <v>73</v>
      </c>
      <c r="D458" s="12">
        <v>830103572</v>
      </c>
      <c r="E458" s="12" t="s">
        <v>74</v>
      </c>
      <c r="F458" s="12" t="s">
        <v>1004</v>
      </c>
      <c r="G458" s="12" t="s">
        <v>76</v>
      </c>
      <c r="H458" s="12" t="s">
        <v>77</v>
      </c>
      <c r="I458" s="12" t="s">
        <v>1005</v>
      </c>
      <c r="J458" s="12" t="s">
        <v>85</v>
      </c>
      <c r="K458" s="12" t="s">
        <v>85</v>
      </c>
      <c r="L458" s="12" t="s">
        <v>81</v>
      </c>
      <c r="M458" s="12">
        <v>3352233</v>
      </c>
      <c r="N458" s="12">
        <v>3849865</v>
      </c>
      <c r="O458" s="17">
        <v>1730949</v>
      </c>
      <c r="P458" s="17">
        <v>1858031</v>
      </c>
      <c r="Q458" s="17">
        <v>1991834</v>
      </c>
      <c r="R458" s="19">
        <v>405595</v>
      </c>
      <c r="S458" s="19">
        <v>0</v>
      </c>
      <c r="T458" s="17">
        <f t="shared" si="34"/>
        <v>1.9366445805162371</v>
      </c>
      <c r="U458" s="17">
        <f t="shared" si="31"/>
        <v>0.48262237766778837</v>
      </c>
      <c r="V458" s="17"/>
      <c r="W458" s="17">
        <f t="shared" si="32"/>
        <v>0.20362891686757029</v>
      </c>
      <c r="X458" s="19">
        <f t="shared" si="33"/>
        <v>0.10535304484702711</v>
      </c>
    </row>
    <row r="459" spans="1:24" x14ac:dyDescent="0.2">
      <c r="A459" s="22">
        <v>12567</v>
      </c>
      <c r="B459" s="12" t="s">
        <v>566</v>
      </c>
      <c r="C459" s="12" t="s">
        <v>73</v>
      </c>
      <c r="D459" s="12">
        <v>830107817</v>
      </c>
      <c r="E459" s="12" t="s">
        <v>74</v>
      </c>
      <c r="F459" s="12" t="s">
        <v>1006</v>
      </c>
      <c r="G459" s="12" t="s">
        <v>102</v>
      </c>
      <c r="H459" s="12" t="s">
        <v>77</v>
      </c>
      <c r="I459" s="12" t="s">
        <v>1007</v>
      </c>
      <c r="J459" s="12" t="s">
        <v>85</v>
      </c>
      <c r="K459" s="12" t="s">
        <v>85</v>
      </c>
      <c r="L459" s="12" t="s">
        <v>81</v>
      </c>
      <c r="M459" s="12">
        <v>3028592</v>
      </c>
      <c r="N459" s="12">
        <v>3142876</v>
      </c>
      <c r="O459" s="17">
        <v>1152663</v>
      </c>
      <c r="P459" s="17">
        <v>1152663</v>
      </c>
      <c r="Q459" s="17">
        <v>1990213</v>
      </c>
      <c r="R459" s="19">
        <v>-99045</v>
      </c>
      <c r="S459" s="19">
        <v>235138</v>
      </c>
      <c r="T459" s="17">
        <f t="shared" si="34"/>
        <v>2.6274739451166558</v>
      </c>
      <c r="U459" s="17">
        <f t="shared" si="31"/>
        <v>0.36675420856565771</v>
      </c>
      <c r="V459" s="17">
        <f t="shared" si="30"/>
        <v>-0.42122072995432469</v>
      </c>
      <c r="W459" s="17">
        <f t="shared" si="32"/>
        <v>-4.9766030068138435E-2</v>
      </c>
      <c r="X459" s="19">
        <f t="shared" si="33"/>
        <v>-3.1514129097043597E-2</v>
      </c>
    </row>
    <row r="460" spans="1:24" x14ac:dyDescent="0.2">
      <c r="A460" s="22">
        <v>12569</v>
      </c>
      <c r="B460" s="12" t="s">
        <v>566</v>
      </c>
      <c r="C460" s="12" t="s">
        <v>73</v>
      </c>
      <c r="D460" s="12">
        <v>830107855</v>
      </c>
      <c r="E460" s="12" t="s">
        <v>74</v>
      </c>
      <c r="F460" s="12" t="s">
        <v>1008</v>
      </c>
      <c r="G460" s="12" t="s">
        <v>92</v>
      </c>
      <c r="H460" s="12" t="s">
        <v>87</v>
      </c>
      <c r="I460" s="12" t="s">
        <v>1009</v>
      </c>
      <c r="J460" s="12" t="s">
        <v>85</v>
      </c>
      <c r="K460" s="12" t="s">
        <v>85</v>
      </c>
      <c r="L460" s="12" t="s">
        <v>81</v>
      </c>
      <c r="M460" s="12">
        <v>31023897</v>
      </c>
      <c r="N460" s="12">
        <v>40093247</v>
      </c>
      <c r="O460" s="17">
        <v>11452719</v>
      </c>
      <c r="P460" s="17">
        <v>16492687</v>
      </c>
      <c r="Q460" s="17">
        <v>23600560</v>
      </c>
      <c r="R460" s="19">
        <v>857371</v>
      </c>
      <c r="S460" s="19"/>
      <c r="T460" s="17">
        <f t="shared" si="34"/>
        <v>2.7088673877356109</v>
      </c>
      <c r="U460" s="17">
        <f t="shared" si="31"/>
        <v>0.41135822698520774</v>
      </c>
      <c r="V460" s="17"/>
      <c r="W460" s="17">
        <f t="shared" si="32"/>
        <v>3.6328417630768085E-2</v>
      </c>
      <c r="X460" s="19">
        <f t="shared" si="33"/>
        <v>2.1384424164997164E-2</v>
      </c>
    </row>
    <row r="461" spans="1:24" x14ac:dyDescent="0.2">
      <c r="A461" s="22">
        <v>12599</v>
      </c>
      <c r="B461" s="12" t="s">
        <v>566</v>
      </c>
      <c r="C461" s="12" t="s">
        <v>73</v>
      </c>
      <c r="D461" s="12">
        <v>830109237</v>
      </c>
      <c r="E461" s="12" t="s">
        <v>74</v>
      </c>
      <c r="F461" s="12" t="s">
        <v>1010</v>
      </c>
      <c r="G461" s="12" t="s">
        <v>76</v>
      </c>
      <c r="H461" s="12" t="s">
        <v>87</v>
      </c>
      <c r="I461" s="12" t="s">
        <v>1011</v>
      </c>
      <c r="J461" s="12" t="s">
        <v>85</v>
      </c>
      <c r="K461" s="12" t="s">
        <v>85</v>
      </c>
      <c r="L461" s="12" t="s">
        <v>81</v>
      </c>
      <c r="M461" s="12">
        <v>3663787</v>
      </c>
      <c r="N461" s="12">
        <v>4859586</v>
      </c>
      <c r="O461" s="17">
        <v>3213114</v>
      </c>
      <c r="P461" s="17">
        <v>3213114</v>
      </c>
      <c r="Q461" s="17">
        <v>1646472</v>
      </c>
      <c r="R461" s="19">
        <v>351154</v>
      </c>
      <c r="S461" s="19"/>
      <c r="T461" s="17">
        <f t="shared" si="34"/>
        <v>1.1402605074080783</v>
      </c>
      <c r="U461" s="17">
        <f t="shared" si="31"/>
        <v>0.66119089156977573</v>
      </c>
      <c r="V461" s="17"/>
      <c r="W461" s="17">
        <f t="shared" si="32"/>
        <v>0.21327663027370036</v>
      </c>
      <c r="X461" s="19">
        <f t="shared" si="33"/>
        <v>7.2260064952035005E-2</v>
      </c>
    </row>
    <row r="462" spans="1:24" x14ac:dyDescent="0.2">
      <c r="A462" s="22">
        <v>12609</v>
      </c>
      <c r="B462" s="12" t="s">
        <v>566</v>
      </c>
      <c r="C462" s="12" t="s">
        <v>73</v>
      </c>
      <c r="D462" s="12">
        <v>830109536</v>
      </c>
      <c r="E462" s="12" t="s">
        <v>74</v>
      </c>
      <c r="F462" s="12" t="s">
        <v>1012</v>
      </c>
      <c r="G462" s="12" t="s">
        <v>76</v>
      </c>
      <c r="H462" s="12" t="s">
        <v>87</v>
      </c>
      <c r="I462" s="12" t="s">
        <v>1013</v>
      </c>
      <c r="J462" s="12" t="s">
        <v>85</v>
      </c>
      <c r="K462" s="12" t="s">
        <v>85</v>
      </c>
      <c r="L462" s="12" t="s">
        <v>81</v>
      </c>
      <c r="M462" s="12">
        <v>21924814</v>
      </c>
      <c r="N462" s="12">
        <v>33597802</v>
      </c>
      <c r="O462" s="17">
        <v>1217690</v>
      </c>
      <c r="P462" s="17">
        <v>12113024</v>
      </c>
      <c r="Q462" s="17">
        <v>21484778</v>
      </c>
      <c r="R462" s="19">
        <v>10104603</v>
      </c>
      <c r="S462" s="19">
        <v>1652199</v>
      </c>
      <c r="T462" s="17">
        <f t="shared" si="34"/>
        <v>18.005250925933531</v>
      </c>
      <c r="U462" s="17">
        <f t="shared" si="31"/>
        <v>0.36053025135394273</v>
      </c>
      <c r="V462" s="17">
        <f t="shared" ref="V462:V522" si="35">R462/S462</f>
        <v>6.1158510566826392</v>
      </c>
      <c r="W462" s="17">
        <f t="shared" si="32"/>
        <v>0.47031451756215492</v>
      </c>
      <c r="X462" s="19">
        <f t="shared" si="33"/>
        <v>0.30075190633006288</v>
      </c>
    </row>
    <row r="463" spans="1:24" x14ac:dyDescent="0.2">
      <c r="A463" s="22">
        <v>12627</v>
      </c>
      <c r="B463" s="12" t="s">
        <v>566</v>
      </c>
      <c r="C463" s="12" t="s">
        <v>73</v>
      </c>
      <c r="D463" s="12">
        <v>830110109</v>
      </c>
      <c r="E463" s="12" t="s">
        <v>74</v>
      </c>
      <c r="F463" s="12" t="s">
        <v>1014</v>
      </c>
      <c r="G463" s="12" t="s">
        <v>102</v>
      </c>
      <c r="H463" s="12" t="s">
        <v>87</v>
      </c>
      <c r="I463" s="12" t="s">
        <v>1015</v>
      </c>
      <c r="J463" s="12" t="s">
        <v>85</v>
      </c>
      <c r="K463" s="12" t="s">
        <v>85</v>
      </c>
      <c r="L463" s="12" t="s">
        <v>81</v>
      </c>
      <c r="M463" s="12">
        <v>28725208</v>
      </c>
      <c r="N463" s="12">
        <v>29035237</v>
      </c>
      <c r="O463" s="17">
        <v>19943249</v>
      </c>
      <c r="P463" s="17">
        <v>19943249</v>
      </c>
      <c r="Q463" s="17">
        <v>9091988</v>
      </c>
      <c r="R463" s="19">
        <v>7716111</v>
      </c>
      <c r="S463" s="19">
        <v>497186</v>
      </c>
      <c r="T463" s="17">
        <f t="shared" si="34"/>
        <v>1.4403474579292472</v>
      </c>
      <c r="U463" s="17">
        <f t="shared" si="31"/>
        <v>0.68686365466898036</v>
      </c>
      <c r="V463" s="17">
        <f t="shared" si="35"/>
        <v>15.519566118112738</v>
      </c>
      <c r="W463" s="17">
        <f t="shared" si="32"/>
        <v>0.84867148966760619</v>
      </c>
      <c r="X463" s="19">
        <f t="shared" si="33"/>
        <v>0.26574988866114646</v>
      </c>
    </row>
    <row r="464" spans="1:24" x14ac:dyDescent="0.2">
      <c r="A464" s="22">
        <v>12687</v>
      </c>
      <c r="B464" s="12" t="s">
        <v>566</v>
      </c>
      <c r="C464" s="12" t="s">
        <v>73</v>
      </c>
      <c r="D464" s="12">
        <v>830112583</v>
      </c>
      <c r="E464" s="12" t="s">
        <v>74</v>
      </c>
      <c r="F464" s="12" t="s">
        <v>1016</v>
      </c>
      <c r="G464" s="12" t="s">
        <v>102</v>
      </c>
      <c r="H464" s="12" t="s">
        <v>103</v>
      </c>
      <c r="I464" s="12" t="s">
        <v>1017</v>
      </c>
      <c r="J464" s="12" t="s">
        <v>97</v>
      </c>
      <c r="K464" s="12" t="s">
        <v>191</v>
      </c>
      <c r="L464" s="12" t="s">
        <v>81</v>
      </c>
      <c r="M464" s="12">
        <v>27493293</v>
      </c>
      <c r="N464" s="12">
        <v>37900207</v>
      </c>
      <c r="O464" s="17">
        <v>15456690</v>
      </c>
      <c r="P464" s="17">
        <v>19744613</v>
      </c>
      <c r="Q464" s="17">
        <v>18155594</v>
      </c>
      <c r="R464" s="19">
        <v>6712384</v>
      </c>
      <c r="S464" s="19">
        <v>3863929</v>
      </c>
      <c r="T464" s="17">
        <f t="shared" si="34"/>
        <v>1.7787309572748111</v>
      </c>
      <c r="U464" s="17">
        <f t="shared" si="31"/>
        <v>0.52096319685008585</v>
      </c>
      <c r="V464" s="17">
        <f t="shared" si="35"/>
        <v>1.7371913407311572</v>
      </c>
      <c r="W464" s="17">
        <f t="shared" si="32"/>
        <v>0.36971437012746594</v>
      </c>
      <c r="X464" s="19">
        <f t="shared" si="33"/>
        <v>0.17710678994444543</v>
      </c>
    </row>
    <row r="465" spans="1:24" x14ac:dyDescent="0.2">
      <c r="A465" s="22">
        <v>12727</v>
      </c>
      <c r="B465" s="12" t="s">
        <v>566</v>
      </c>
      <c r="C465" s="12" t="s">
        <v>73</v>
      </c>
      <c r="D465" s="12">
        <v>830114029</v>
      </c>
      <c r="E465" s="12" t="s">
        <v>74</v>
      </c>
      <c r="F465" s="12" t="s">
        <v>1018</v>
      </c>
      <c r="G465" s="12" t="s">
        <v>76</v>
      </c>
      <c r="H465" s="12" t="s">
        <v>87</v>
      </c>
      <c r="I465" s="12" t="s">
        <v>1019</v>
      </c>
      <c r="J465" s="12" t="s">
        <v>85</v>
      </c>
      <c r="K465" s="12" t="s">
        <v>85</v>
      </c>
      <c r="L465" s="12" t="s">
        <v>81</v>
      </c>
      <c r="M465" s="12">
        <v>1051112</v>
      </c>
      <c r="N465" s="12">
        <v>1836519</v>
      </c>
      <c r="O465" s="17">
        <v>630345</v>
      </c>
      <c r="P465" s="17">
        <v>630345</v>
      </c>
      <c r="Q465" s="17">
        <v>1206174</v>
      </c>
      <c r="R465" s="19">
        <v>168712</v>
      </c>
      <c r="S465" s="19"/>
      <c r="T465" s="17">
        <f t="shared" si="34"/>
        <v>1.6675185810944799</v>
      </c>
      <c r="U465" s="17">
        <f t="shared" si="31"/>
        <v>0.34322813975787891</v>
      </c>
      <c r="V465" s="17"/>
      <c r="W465" s="17">
        <f t="shared" si="32"/>
        <v>0.13987368323309904</v>
      </c>
      <c r="X465" s="19">
        <f t="shared" si="33"/>
        <v>9.1865099135919642E-2</v>
      </c>
    </row>
    <row r="466" spans="1:24" x14ac:dyDescent="0.2">
      <c r="A466" s="22">
        <v>12865</v>
      </c>
      <c r="B466" s="12" t="s">
        <v>566</v>
      </c>
      <c r="C466" s="12" t="s">
        <v>73</v>
      </c>
      <c r="D466" s="12">
        <v>830118511</v>
      </c>
      <c r="E466" s="12" t="s">
        <v>74</v>
      </c>
      <c r="F466" s="12" t="s">
        <v>1020</v>
      </c>
      <c r="G466" s="12" t="s">
        <v>102</v>
      </c>
      <c r="H466" s="12" t="s">
        <v>77</v>
      </c>
      <c r="I466" s="12" t="s">
        <v>1021</v>
      </c>
      <c r="J466" s="12" t="s">
        <v>85</v>
      </c>
      <c r="K466" s="12" t="s">
        <v>85</v>
      </c>
      <c r="L466" s="12" t="s">
        <v>81</v>
      </c>
      <c r="M466" s="12">
        <v>5328164</v>
      </c>
      <c r="N466" s="12">
        <v>5808825</v>
      </c>
      <c r="O466" s="17">
        <v>1280436</v>
      </c>
      <c r="P466" s="17">
        <v>1280436</v>
      </c>
      <c r="Q466" s="17">
        <v>4528389</v>
      </c>
      <c r="R466" s="19">
        <v>1254986</v>
      </c>
      <c r="S466" s="19"/>
      <c r="T466" s="17">
        <f t="shared" si="34"/>
        <v>4.1612107126010205</v>
      </c>
      <c r="U466" s="17">
        <f t="shared" si="31"/>
        <v>0.22042943280267524</v>
      </c>
      <c r="V466" s="17"/>
      <c r="W466" s="17">
        <f t="shared" si="32"/>
        <v>0.27713741023573724</v>
      </c>
      <c r="X466" s="19">
        <f t="shared" si="33"/>
        <v>0.21604816808907137</v>
      </c>
    </row>
    <row r="467" spans="1:24" x14ac:dyDescent="0.2">
      <c r="A467" s="22">
        <v>12889</v>
      </c>
      <c r="B467" s="12" t="s">
        <v>566</v>
      </c>
      <c r="C467" s="12" t="s">
        <v>73</v>
      </c>
      <c r="D467" s="12">
        <v>830119043</v>
      </c>
      <c r="E467" s="12" t="s">
        <v>74</v>
      </c>
      <c r="F467" s="12" t="s">
        <v>1022</v>
      </c>
      <c r="G467" s="12" t="s">
        <v>102</v>
      </c>
      <c r="H467" s="12" t="s">
        <v>103</v>
      </c>
      <c r="I467" s="12" t="s">
        <v>1023</v>
      </c>
      <c r="J467" s="12" t="s">
        <v>97</v>
      </c>
      <c r="K467" s="12" t="s">
        <v>359</v>
      </c>
      <c r="L467" s="12" t="s">
        <v>81</v>
      </c>
      <c r="M467" s="12">
        <v>7930771</v>
      </c>
      <c r="N467" s="12">
        <v>12379207</v>
      </c>
      <c r="O467" s="17">
        <v>5697034</v>
      </c>
      <c r="P467" s="17">
        <v>7712613</v>
      </c>
      <c r="Q467" s="17">
        <v>4666594</v>
      </c>
      <c r="R467" s="19">
        <v>2221175</v>
      </c>
      <c r="S467" s="19">
        <v>968293</v>
      </c>
      <c r="T467" s="17">
        <f t="shared" si="34"/>
        <v>1.3920877073930049</v>
      </c>
      <c r="U467" s="17">
        <f t="shared" si="31"/>
        <v>0.62302964963749297</v>
      </c>
      <c r="V467" s="17">
        <f t="shared" si="35"/>
        <v>2.2939079390225894</v>
      </c>
      <c r="W467" s="17">
        <f t="shared" si="32"/>
        <v>0.47597348301566411</v>
      </c>
      <c r="X467" s="19">
        <f t="shared" si="33"/>
        <v>0.17942789065567771</v>
      </c>
    </row>
    <row r="468" spans="1:24" x14ac:dyDescent="0.2">
      <c r="A468" s="22">
        <v>12895</v>
      </c>
      <c r="B468" s="12" t="s">
        <v>566</v>
      </c>
      <c r="C468" s="12" t="s">
        <v>73</v>
      </c>
      <c r="D468" s="12">
        <v>830119179</v>
      </c>
      <c r="E468" s="12" t="s">
        <v>74</v>
      </c>
      <c r="F468" s="12" t="s">
        <v>1024</v>
      </c>
      <c r="G468" s="12" t="s">
        <v>76</v>
      </c>
      <c r="H468" s="12" t="s">
        <v>77</v>
      </c>
      <c r="I468" s="12" t="s">
        <v>1025</v>
      </c>
      <c r="J468" s="12" t="s">
        <v>85</v>
      </c>
      <c r="K468" s="12" t="s">
        <v>85</v>
      </c>
      <c r="L468" s="12" t="s">
        <v>81</v>
      </c>
      <c r="M468" s="12">
        <v>433729</v>
      </c>
      <c r="N468" s="12">
        <v>433729</v>
      </c>
      <c r="O468" s="17">
        <v>192349</v>
      </c>
      <c r="P468" s="17">
        <v>192349</v>
      </c>
      <c r="Q468" s="17">
        <v>241380</v>
      </c>
      <c r="R468" s="19">
        <v>-2963</v>
      </c>
      <c r="S468" s="19">
        <v>11345</v>
      </c>
      <c r="T468" s="17">
        <f t="shared" si="34"/>
        <v>2.2549064460953785</v>
      </c>
      <c r="U468" s="17">
        <f t="shared" si="31"/>
        <v>0.44347737873188098</v>
      </c>
      <c r="V468" s="17">
        <f t="shared" si="35"/>
        <v>-0.26117232260907891</v>
      </c>
      <c r="W468" s="17">
        <f t="shared" si="32"/>
        <v>-1.2275250642141022E-2</v>
      </c>
      <c r="X468" s="19">
        <f t="shared" si="33"/>
        <v>-6.8314546640874836E-3</v>
      </c>
    </row>
    <row r="469" spans="1:24" x14ac:dyDescent="0.2">
      <c r="A469" s="22">
        <v>12939</v>
      </c>
      <c r="B469" s="12" t="s">
        <v>566</v>
      </c>
      <c r="C469" s="12" t="s">
        <v>73</v>
      </c>
      <c r="D469" s="12">
        <v>830120839</v>
      </c>
      <c r="E469" s="12" t="s">
        <v>74</v>
      </c>
      <c r="F469" s="12" t="s">
        <v>1026</v>
      </c>
      <c r="G469" s="12" t="s">
        <v>76</v>
      </c>
      <c r="H469" s="12" t="s">
        <v>87</v>
      </c>
      <c r="I469" s="12" t="s">
        <v>1027</v>
      </c>
      <c r="J469" s="12" t="s">
        <v>85</v>
      </c>
      <c r="K469" s="12" t="s">
        <v>85</v>
      </c>
      <c r="L469" s="12" t="s">
        <v>81</v>
      </c>
      <c r="M469" s="12">
        <v>17779224</v>
      </c>
      <c r="N469" s="12">
        <v>18393894</v>
      </c>
      <c r="O469" s="17">
        <v>8105195</v>
      </c>
      <c r="P469" s="17">
        <v>8340721</v>
      </c>
      <c r="Q469" s="17">
        <v>10053173</v>
      </c>
      <c r="R469" s="19">
        <v>1355574</v>
      </c>
      <c r="S469" s="19"/>
      <c r="T469" s="17">
        <f t="shared" si="34"/>
        <v>2.1935590692142508</v>
      </c>
      <c r="U469" s="17">
        <f t="shared" si="31"/>
        <v>0.45345053092075011</v>
      </c>
      <c r="V469" s="17"/>
      <c r="W469" s="17">
        <f t="shared" si="32"/>
        <v>0.13484041307157452</v>
      </c>
      <c r="X469" s="19">
        <f t="shared" si="33"/>
        <v>7.3696956174695794E-2</v>
      </c>
    </row>
    <row r="470" spans="1:24" x14ac:dyDescent="0.2">
      <c r="A470" s="22">
        <v>12995</v>
      </c>
      <c r="B470" s="12" t="s">
        <v>566</v>
      </c>
      <c r="C470" s="12" t="s">
        <v>73</v>
      </c>
      <c r="D470" s="12">
        <v>830122904</v>
      </c>
      <c r="E470" s="12" t="s">
        <v>74</v>
      </c>
      <c r="F470" s="12" t="s">
        <v>1028</v>
      </c>
      <c r="G470" s="12" t="s">
        <v>76</v>
      </c>
      <c r="H470" s="12" t="s">
        <v>87</v>
      </c>
      <c r="I470" s="12" t="s">
        <v>1029</v>
      </c>
      <c r="J470" s="12" t="s">
        <v>97</v>
      </c>
      <c r="K470" s="12" t="s">
        <v>128</v>
      </c>
      <c r="L470" s="12" t="s">
        <v>81</v>
      </c>
      <c r="M470" s="12">
        <v>30341173</v>
      </c>
      <c r="N470" s="12">
        <v>38343463</v>
      </c>
      <c r="O470" s="17">
        <v>19715439</v>
      </c>
      <c r="P470" s="17">
        <v>22345941</v>
      </c>
      <c r="Q470" s="17">
        <v>15997522</v>
      </c>
      <c r="R470" s="19">
        <v>5356222</v>
      </c>
      <c r="S470" s="19">
        <v>2430399</v>
      </c>
      <c r="T470" s="17">
        <f t="shared" si="34"/>
        <v>1.5389549783801415</v>
      </c>
      <c r="U470" s="17">
        <f t="shared" si="31"/>
        <v>0.58278358947390851</v>
      </c>
      <c r="V470" s="17">
        <f t="shared" si="35"/>
        <v>2.203844718500954</v>
      </c>
      <c r="W470" s="17">
        <f t="shared" si="32"/>
        <v>0.33481572958611966</v>
      </c>
      <c r="X470" s="19">
        <f t="shared" si="33"/>
        <v>0.13969061688559534</v>
      </c>
    </row>
    <row r="471" spans="1:24" x14ac:dyDescent="0.2">
      <c r="A471" s="22">
        <v>13003</v>
      </c>
      <c r="B471" s="12" t="s">
        <v>566</v>
      </c>
      <c r="C471" s="12" t="s">
        <v>73</v>
      </c>
      <c r="D471" s="12">
        <v>830123046</v>
      </c>
      <c r="E471" s="12" t="s">
        <v>74</v>
      </c>
      <c r="F471" s="12" t="s">
        <v>1030</v>
      </c>
      <c r="G471" s="12" t="s">
        <v>95</v>
      </c>
      <c r="H471" s="12" t="s">
        <v>87</v>
      </c>
      <c r="I471" s="12" t="s">
        <v>1031</v>
      </c>
      <c r="J471" s="12" t="s">
        <v>85</v>
      </c>
      <c r="K471" s="12" t="s">
        <v>85</v>
      </c>
      <c r="L471" s="12" t="s">
        <v>81</v>
      </c>
      <c r="M471" s="12">
        <v>3660618</v>
      </c>
      <c r="N471" s="12">
        <v>7263033</v>
      </c>
      <c r="O471" s="17">
        <v>3797002</v>
      </c>
      <c r="P471" s="17">
        <v>4924832</v>
      </c>
      <c r="Q471" s="17">
        <v>2338201</v>
      </c>
      <c r="R471" s="19">
        <v>1185855</v>
      </c>
      <c r="S471" s="19">
        <v>442838</v>
      </c>
      <c r="T471" s="17">
        <f t="shared" si="34"/>
        <v>0.96408113559065811</v>
      </c>
      <c r="U471" s="17">
        <f t="shared" si="31"/>
        <v>0.67806823953574213</v>
      </c>
      <c r="V471" s="17">
        <f t="shared" si="35"/>
        <v>2.6778528491231555</v>
      </c>
      <c r="W471" s="17">
        <f t="shared" si="32"/>
        <v>0.50716555163563781</v>
      </c>
      <c r="X471" s="19">
        <f t="shared" si="33"/>
        <v>0.16327269888488735</v>
      </c>
    </row>
    <row r="472" spans="1:24" x14ac:dyDescent="0.2">
      <c r="A472" s="22">
        <v>13013</v>
      </c>
      <c r="B472" s="12" t="s">
        <v>566</v>
      </c>
      <c r="C472" s="12" t="s">
        <v>73</v>
      </c>
      <c r="D472" s="12">
        <v>830123305</v>
      </c>
      <c r="E472" s="12" t="s">
        <v>74</v>
      </c>
      <c r="F472" s="12" t="s">
        <v>1032</v>
      </c>
      <c r="G472" s="12" t="s">
        <v>102</v>
      </c>
      <c r="H472" s="12" t="s">
        <v>77</v>
      </c>
      <c r="I472" s="12" t="s">
        <v>1033</v>
      </c>
      <c r="J472" s="12" t="s">
        <v>85</v>
      </c>
      <c r="K472" s="12" t="s">
        <v>85</v>
      </c>
      <c r="L472" s="12" t="s">
        <v>81</v>
      </c>
      <c r="M472" s="12">
        <v>8250001</v>
      </c>
      <c r="N472" s="12">
        <v>15224845</v>
      </c>
      <c r="O472" s="17">
        <v>4875601</v>
      </c>
      <c r="P472" s="17">
        <v>8230008</v>
      </c>
      <c r="Q472" s="17">
        <v>6994837</v>
      </c>
      <c r="R472" s="19">
        <v>3408518</v>
      </c>
      <c r="S472" s="19">
        <v>1144563</v>
      </c>
      <c r="T472" s="17">
        <f t="shared" si="34"/>
        <v>1.6920992919642113</v>
      </c>
      <c r="U472" s="17">
        <f t="shared" si="31"/>
        <v>0.54056432101607599</v>
      </c>
      <c r="V472" s="17">
        <f t="shared" si="35"/>
        <v>2.9780082005097142</v>
      </c>
      <c r="W472" s="17">
        <f t="shared" si="32"/>
        <v>0.48729055444751607</v>
      </c>
      <c r="X472" s="19">
        <f t="shared" si="33"/>
        <v>0.22387866674504733</v>
      </c>
    </row>
    <row r="473" spans="1:24" x14ac:dyDescent="0.2">
      <c r="A473" s="22">
        <v>13033</v>
      </c>
      <c r="B473" s="12" t="s">
        <v>566</v>
      </c>
      <c r="C473" s="12" t="s">
        <v>73</v>
      </c>
      <c r="D473" s="12">
        <v>830123805</v>
      </c>
      <c r="E473" s="12" t="s">
        <v>74</v>
      </c>
      <c r="F473" s="12" t="s">
        <v>1034</v>
      </c>
      <c r="G473" s="12" t="s">
        <v>76</v>
      </c>
      <c r="H473" s="12" t="s">
        <v>87</v>
      </c>
      <c r="I473" s="12" t="s">
        <v>1035</v>
      </c>
      <c r="J473" s="12" t="s">
        <v>85</v>
      </c>
      <c r="K473" s="12" t="s">
        <v>85</v>
      </c>
      <c r="L473" s="12" t="s">
        <v>81</v>
      </c>
      <c r="M473" s="12">
        <v>3951675</v>
      </c>
      <c r="N473" s="12">
        <v>5228666</v>
      </c>
      <c r="O473" s="17">
        <v>2599255</v>
      </c>
      <c r="P473" s="17">
        <v>3997384</v>
      </c>
      <c r="Q473" s="17">
        <v>1231282</v>
      </c>
      <c r="R473" s="19">
        <v>240986</v>
      </c>
      <c r="S473" s="19">
        <v>107584</v>
      </c>
      <c r="T473" s="17">
        <f t="shared" si="34"/>
        <v>1.5203106274682554</v>
      </c>
      <c r="U473" s="17">
        <f t="shared" si="31"/>
        <v>0.76451316645584166</v>
      </c>
      <c r="V473" s="17">
        <f t="shared" si="35"/>
        <v>2.2399799226650803</v>
      </c>
      <c r="W473" s="17">
        <f t="shared" si="32"/>
        <v>0.19571958332859574</v>
      </c>
      <c r="X473" s="19">
        <f t="shared" si="33"/>
        <v>4.6089384940633041E-2</v>
      </c>
    </row>
    <row r="474" spans="1:24" x14ac:dyDescent="0.2">
      <c r="A474" s="22">
        <v>13093</v>
      </c>
      <c r="B474" s="12" t="s">
        <v>566</v>
      </c>
      <c r="C474" s="12" t="s">
        <v>73</v>
      </c>
      <c r="D474" s="12">
        <v>830125578</v>
      </c>
      <c r="E474" s="12" t="s">
        <v>74</v>
      </c>
      <c r="F474" s="12" t="s">
        <v>1036</v>
      </c>
      <c r="G474" s="12" t="s">
        <v>83</v>
      </c>
      <c r="H474" s="12" t="s">
        <v>87</v>
      </c>
      <c r="I474" s="12" t="s">
        <v>1037</v>
      </c>
      <c r="J474" s="12" t="s">
        <v>85</v>
      </c>
      <c r="K474" s="12" t="s">
        <v>85</v>
      </c>
      <c r="L474" s="12" t="s">
        <v>81</v>
      </c>
      <c r="M474" s="12">
        <v>2564910</v>
      </c>
      <c r="N474" s="12">
        <v>3445415</v>
      </c>
      <c r="O474" s="17">
        <v>1883874</v>
      </c>
      <c r="P474" s="17">
        <v>4543349</v>
      </c>
      <c r="Q474" s="17">
        <v>-1097934</v>
      </c>
      <c r="R474" s="19">
        <v>-69465</v>
      </c>
      <c r="S474" s="19">
        <v>135988</v>
      </c>
      <c r="T474" s="17">
        <f t="shared" si="34"/>
        <v>1.3615082537367149</v>
      </c>
      <c r="U474" s="17">
        <f t="shared" si="31"/>
        <v>1.3186652406168777</v>
      </c>
      <c r="V474" s="17">
        <f t="shared" si="35"/>
        <v>-0.51081713092331671</v>
      </c>
      <c r="W474" s="17">
        <f t="shared" si="32"/>
        <v>6.3268830366852657E-2</v>
      </c>
      <c r="X474" s="19">
        <f t="shared" si="33"/>
        <v>-2.0161577052401524E-2</v>
      </c>
    </row>
    <row r="475" spans="1:24" x14ac:dyDescent="0.2">
      <c r="A475" s="22">
        <v>13255</v>
      </c>
      <c r="B475" s="12" t="s">
        <v>566</v>
      </c>
      <c r="C475" s="12" t="s">
        <v>73</v>
      </c>
      <c r="D475" s="12">
        <v>830131938</v>
      </c>
      <c r="E475" s="12" t="s">
        <v>74</v>
      </c>
      <c r="F475" s="12" t="s">
        <v>1038</v>
      </c>
      <c r="G475" s="12" t="s">
        <v>92</v>
      </c>
      <c r="H475" s="12" t="s">
        <v>87</v>
      </c>
      <c r="I475" s="12" t="s">
        <v>1039</v>
      </c>
      <c r="J475" s="12" t="s">
        <v>97</v>
      </c>
      <c r="K475" s="12" t="s">
        <v>1040</v>
      </c>
      <c r="L475" s="12" t="s">
        <v>81</v>
      </c>
      <c r="M475" s="12">
        <v>4739577</v>
      </c>
      <c r="N475" s="12">
        <v>4739577</v>
      </c>
      <c r="O475" s="17">
        <v>177109</v>
      </c>
      <c r="P475" s="17">
        <v>177109</v>
      </c>
      <c r="Q475" s="17">
        <v>4562468</v>
      </c>
      <c r="R475" s="19">
        <v>93303</v>
      </c>
      <c r="S475" s="19"/>
      <c r="T475" s="17">
        <f t="shared" si="34"/>
        <v>26.760791377061583</v>
      </c>
      <c r="U475" s="17">
        <f t="shared" si="31"/>
        <v>3.7368102680893252E-2</v>
      </c>
      <c r="V475" s="17"/>
      <c r="W475" s="17">
        <f t="shared" si="32"/>
        <v>2.0450116033690537E-2</v>
      </c>
      <c r="X475" s="19">
        <f t="shared" si="33"/>
        <v>1.9685933997907409E-2</v>
      </c>
    </row>
    <row r="476" spans="1:24" x14ac:dyDescent="0.2">
      <c r="A476" s="22">
        <v>13263</v>
      </c>
      <c r="B476" s="12" t="s">
        <v>566</v>
      </c>
      <c r="C476" s="12" t="s">
        <v>73</v>
      </c>
      <c r="D476" s="12">
        <v>830132339</v>
      </c>
      <c r="E476" s="12" t="s">
        <v>74</v>
      </c>
      <c r="F476" s="12" t="s">
        <v>1041</v>
      </c>
      <c r="G476" s="12" t="s">
        <v>76</v>
      </c>
      <c r="H476" s="12" t="s">
        <v>87</v>
      </c>
      <c r="I476" s="12" t="s">
        <v>1042</v>
      </c>
      <c r="J476" s="12" t="s">
        <v>85</v>
      </c>
      <c r="K476" s="12" t="s">
        <v>85</v>
      </c>
      <c r="L476" s="12" t="s">
        <v>81</v>
      </c>
      <c r="M476" s="12">
        <v>1803439</v>
      </c>
      <c r="N476" s="12">
        <v>1879658</v>
      </c>
      <c r="O476" s="17">
        <v>598776</v>
      </c>
      <c r="P476" s="17">
        <v>795127</v>
      </c>
      <c r="Q476" s="17">
        <v>1084531</v>
      </c>
      <c r="R476" s="19">
        <v>461244</v>
      </c>
      <c r="S476" s="19"/>
      <c r="T476" s="17">
        <f t="shared" si="34"/>
        <v>3.011875893489385</v>
      </c>
      <c r="U476" s="17">
        <f t="shared" si="31"/>
        <v>0.4230168466816836</v>
      </c>
      <c r="V476" s="17"/>
      <c r="W476" s="17">
        <f t="shared" si="32"/>
        <v>0.42529351397055504</v>
      </c>
      <c r="X476" s="19">
        <f t="shared" si="33"/>
        <v>0.24538719277655829</v>
      </c>
    </row>
    <row r="477" spans="1:24" x14ac:dyDescent="0.2">
      <c r="A477" s="22">
        <v>13335</v>
      </c>
      <c r="B477" s="12" t="s">
        <v>566</v>
      </c>
      <c r="C477" s="12" t="s">
        <v>73</v>
      </c>
      <c r="D477" s="12">
        <v>830134902</v>
      </c>
      <c r="E477" s="12" t="s">
        <v>74</v>
      </c>
      <c r="F477" s="12" t="s">
        <v>1043</v>
      </c>
      <c r="G477" s="12" t="s">
        <v>102</v>
      </c>
      <c r="H477" s="12" t="s">
        <v>77</v>
      </c>
      <c r="I477" s="12" t="s">
        <v>1044</v>
      </c>
      <c r="J477" s="12" t="s">
        <v>85</v>
      </c>
      <c r="K477" s="12" t="s">
        <v>85</v>
      </c>
      <c r="L477" s="12" t="s">
        <v>81</v>
      </c>
      <c r="M477" s="12">
        <v>20421601</v>
      </c>
      <c r="N477" s="12">
        <v>23293981</v>
      </c>
      <c r="O477" s="17">
        <v>7965627</v>
      </c>
      <c r="P477" s="17">
        <v>7965627</v>
      </c>
      <c r="Q477" s="17">
        <v>15328354</v>
      </c>
      <c r="R477" s="19">
        <v>4300221</v>
      </c>
      <c r="S477" s="19">
        <v>281203</v>
      </c>
      <c r="T477" s="17">
        <f t="shared" si="34"/>
        <v>2.5637154488905893</v>
      </c>
      <c r="U477" s="17">
        <f t="shared" si="31"/>
        <v>0.34196074084545702</v>
      </c>
      <c r="V477" s="17">
        <f t="shared" si="35"/>
        <v>15.292230168241449</v>
      </c>
      <c r="W477" s="17">
        <f t="shared" si="32"/>
        <v>0.28054029806461933</v>
      </c>
      <c r="X477" s="19">
        <f t="shared" si="33"/>
        <v>0.18460652990143678</v>
      </c>
    </row>
    <row r="478" spans="1:24" x14ac:dyDescent="0.2">
      <c r="A478" s="22">
        <v>13445</v>
      </c>
      <c r="B478" s="12" t="s">
        <v>566</v>
      </c>
      <c r="C478" s="12" t="s">
        <v>73</v>
      </c>
      <c r="D478" s="12">
        <v>830138262</v>
      </c>
      <c r="E478" s="12" t="s">
        <v>74</v>
      </c>
      <c r="F478" s="12" t="s">
        <v>1045</v>
      </c>
      <c r="G478" s="12" t="s">
        <v>76</v>
      </c>
      <c r="H478" s="12" t="s">
        <v>87</v>
      </c>
      <c r="I478" s="12" t="s">
        <v>1046</v>
      </c>
      <c r="J478" s="12" t="s">
        <v>85</v>
      </c>
      <c r="K478" s="12" t="s">
        <v>85</v>
      </c>
      <c r="L478" s="12" t="s">
        <v>81</v>
      </c>
      <c r="M478" s="12">
        <v>1827866</v>
      </c>
      <c r="N478" s="12">
        <v>3445222</v>
      </c>
      <c r="O478" s="17">
        <v>1515788</v>
      </c>
      <c r="P478" s="17">
        <v>2214448</v>
      </c>
      <c r="Q478" s="17">
        <v>1230774</v>
      </c>
      <c r="R478" s="19">
        <v>1008616</v>
      </c>
      <c r="S478" s="19">
        <v>124717</v>
      </c>
      <c r="T478" s="17">
        <f t="shared" si="34"/>
        <v>1.2058849918326309</v>
      </c>
      <c r="U478" s="17">
        <f t="shared" si="31"/>
        <v>0.64275916036760472</v>
      </c>
      <c r="V478" s="17">
        <f t="shared" si="35"/>
        <v>8.0872375057129346</v>
      </c>
      <c r="W478" s="17">
        <f t="shared" si="32"/>
        <v>0.81949732444786771</v>
      </c>
      <c r="X478" s="19">
        <f t="shared" si="33"/>
        <v>0.29275791226225772</v>
      </c>
    </row>
    <row r="479" spans="1:24" x14ac:dyDescent="0.2">
      <c r="A479" s="22">
        <v>13459</v>
      </c>
      <c r="B479" s="12" t="s">
        <v>566</v>
      </c>
      <c r="C479" s="12" t="s">
        <v>73</v>
      </c>
      <c r="D479" s="12">
        <v>830138970</v>
      </c>
      <c r="E479" s="12" t="s">
        <v>74</v>
      </c>
      <c r="F479" s="12" t="s">
        <v>1047</v>
      </c>
      <c r="G479" s="12" t="s">
        <v>76</v>
      </c>
      <c r="H479" s="12" t="s">
        <v>87</v>
      </c>
      <c r="I479" s="12" t="s">
        <v>1048</v>
      </c>
      <c r="J479" s="12" t="s">
        <v>85</v>
      </c>
      <c r="K479" s="12" t="s">
        <v>85</v>
      </c>
      <c r="L479" s="12" t="s">
        <v>81</v>
      </c>
      <c r="M479" s="12">
        <v>918004</v>
      </c>
      <c r="N479" s="12">
        <v>918004</v>
      </c>
      <c r="O479" s="17">
        <v>541733</v>
      </c>
      <c r="P479" s="17">
        <v>546617</v>
      </c>
      <c r="Q479" s="17">
        <v>371387</v>
      </c>
      <c r="R479" s="19">
        <v>-304139</v>
      </c>
      <c r="S479" s="19"/>
      <c r="T479" s="17">
        <f t="shared" si="34"/>
        <v>1.6945690958461086</v>
      </c>
      <c r="U479" s="17">
        <f t="shared" si="31"/>
        <v>0.59544076060670759</v>
      </c>
      <c r="V479" s="17"/>
      <c r="W479" s="17">
        <f t="shared" si="32"/>
        <v>-0.8189274261080759</v>
      </c>
      <c r="X479" s="19">
        <f t="shared" si="33"/>
        <v>-0.33130465662458985</v>
      </c>
    </row>
    <row r="480" spans="1:24" x14ac:dyDescent="0.2">
      <c r="A480" s="22">
        <v>13533</v>
      </c>
      <c r="B480" s="12" t="s">
        <v>566</v>
      </c>
      <c r="C480" s="12" t="s">
        <v>73</v>
      </c>
      <c r="D480" s="12">
        <v>830141149</v>
      </c>
      <c r="E480" s="12" t="s">
        <v>74</v>
      </c>
      <c r="F480" s="12" t="s">
        <v>1049</v>
      </c>
      <c r="G480" s="12" t="s">
        <v>102</v>
      </c>
      <c r="H480" s="12" t="s">
        <v>87</v>
      </c>
      <c r="I480" s="12" t="s">
        <v>1050</v>
      </c>
      <c r="J480" s="12" t="s">
        <v>85</v>
      </c>
      <c r="K480" s="12" t="s">
        <v>85</v>
      </c>
      <c r="L480" s="12" t="s">
        <v>81</v>
      </c>
      <c r="M480" s="12">
        <v>34691834</v>
      </c>
      <c r="N480" s="12">
        <v>35459755</v>
      </c>
      <c r="O480" s="17">
        <v>29270725</v>
      </c>
      <c r="P480" s="17">
        <v>29271900</v>
      </c>
      <c r="Q480" s="17">
        <v>6187855</v>
      </c>
      <c r="R480" s="19">
        <v>4963990</v>
      </c>
      <c r="S480" s="19">
        <v>5541639</v>
      </c>
      <c r="T480" s="17">
        <f t="shared" si="34"/>
        <v>1.1852058327902708</v>
      </c>
      <c r="U480" s="17">
        <f t="shared" ref="U480:U543" si="36">P480/N480</f>
        <v>0.8254963972537317</v>
      </c>
      <c r="V480" s="17">
        <f t="shared" si="35"/>
        <v>0.89576206606023956</v>
      </c>
      <c r="W480" s="17">
        <f t="shared" ref="W480:W543" si="37">R480/Q480</f>
        <v>0.80221498402919911</v>
      </c>
      <c r="X480" s="19">
        <f t="shared" ref="X480:X543" si="38">R480/N480</f>
        <v>0.13998940489013531</v>
      </c>
    </row>
    <row r="481" spans="1:24" x14ac:dyDescent="0.2">
      <c r="A481" s="22">
        <v>13575</v>
      </c>
      <c r="B481" s="12" t="s">
        <v>566</v>
      </c>
      <c r="C481" s="12" t="s">
        <v>73</v>
      </c>
      <c r="D481" s="12">
        <v>830142523</v>
      </c>
      <c r="E481" s="12" t="s">
        <v>74</v>
      </c>
      <c r="F481" s="12" t="s">
        <v>1051</v>
      </c>
      <c r="G481" s="12" t="s">
        <v>102</v>
      </c>
      <c r="H481" s="12" t="s">
        <v>77</v>
      </c>
      <c r="I481" s="12" t="s">
        <v>1052</v>
      </c>
      <c r="J481" s="12" t="s">
        <v>85</v>
      </c>
      <c r="K481" s="12" t="s">
        <v>85</v>
      </c>
      <c r="L481" s="12" t="s">
        <v>81</v>
      </c>
      <c r="M481" s="12">
        <v>23934049</v>
      </c>
      <c r="N481" s="12">
        <v>28115462</v>
      </c>
      <c r="O481" s="17">
        <v>9032523</v>
      </c>
      <c r="P481" s="17">
        <v>10273252</v>
      </c>
      <c r="Q481" s="17">
        <v>17842210</v>
      </c>
      <c r="R481" s="19">
        <v>3782602</v>
      </c>
      <c r="S481" s="19"/>
      <c r="T481" s="17">
        <f t="shared" ref="T481:T544" si="39">M481/O481</f>
        <v>2.6497634160466572</v>
      </c>
      <c r="U481" s="17">
        <f t="shared" si="36"/>
        <v>0.36539509825589916</v>
      </c>
      <c r="V481" s="17"/>
      <c r="W481" s="17">
        <f t="shared" si="37"/>
        <v>0.21200299738653453</v>
      </c>
      <c r="X481" s="19">
        <f t="shared" si="38"/>
        <v>0.13453814132593658</v>
      </c>
    </row>
    <row r="482" spans="1:24" x14ac:dyDescent="0.2">
      <c r="A482" s="22">
        <v>13705</v>
      </c>
      <c r="B482" s="12" t="s">
        <v>566</v>
      </c>
      <c r="C482" s="12" t="s">
        <v>73</v>
      </c>
      <c r="D482" s="12">
        <v>830147413</v>
      </c>
      <c r="E482" s="12" t="s">
        <v>74</v>
      </c>
      <c r="F482" s="12" t="s">
        <v>1053</v>
      </c>
      <c r="G482" s="12" t="s">
        <v>76</v>
      </c>
      <c r="H482" s="12" t="s">
        <v>883</v>
      </c>
      <c r="I482" s="12" t="s">
        <v>1054</v>
      </c>
      <c r="J482" s="12" t="s">
        <v>97</v>
      </c>
      <c r="K482" s="12" t="s">
        <v>359</v>
      </c>
      <c r="L482" s="12" t="s">
        <v>81</v>
      </c>
      <c r="M482" s="12">
        <v>2467738</v>
      </c>
      <c r="N482" s="12">
        <v>2902273</v>
      </c>
      <c r="O482" s="17">
        <v>911273</v>
      </c>
      <c r="P482" s="17">
        <v>996454</v>
      </c>
      <c r="Q482" s="17">
        <v>1905819</v>
      </c>
      <c r="R482" s="19">
        <v>274969</v>
      </c>
      <c r="S482" s="19"/>
      <c r="T482" s="17">
        <f t="shared" si="39"/>
        <v>2.7080117593739748</v>
      </c>
      <c r="U482" s="17">
        <f t="shared" si="36"/>
        <v>0.34333572341402757</v>
      </c>
      <c r="V482" s="17"/>
      <c r="W482" s="17">
        <f t="shared" si="37"/>
        <v>0.14427865395402187</v>
      </c>
      <c r="X482" s="19">
        <f t="shared" si="38"/>
        <v>9.4742637925515627E-2</v>
      </c>
    </row>
    <row r="483" spans="1:24" x14ac:dyDescent="0.2">
      <c r="A483" s="22">
        <v>13729</v>
      </c>
      <c r="B483" s="12" t="s">
        <v>566</v>
      </c>
      <c r="C483" s="12" t="s">
        <v>73</v>
      </c>
      <c r="D483" s="12">
        <v>830500313</v>
      </c>
      <c r="E483" s="12" t="s">
        <v>74</v>
      </c>
      <c r="F483" s="12" t="s">
        <v>1055</v>
      </c>
      <c r="G483" s="12" t="s">
        <v>102</v>
      </c>
      <c r="H483" s="12" t="s">
        <v>87</v>
      </c>
      <c r="I483" s="12" t="s">
        <v>1056</v>
      </c>
      <c r="J483" s="12" t="s">
        <v>85</v>
      </c>
      <c r="K483" s="12" t="s">
        <v>85</v>
      </c>
      <c r="L483" s="12" t="s">
        <v>81</v>
      </c>
      <c r="M483" s="12">
        <v>7443681</v>
      </c>
      <c r="N483" s="12">
        <v>11238808</v>
      </c>
      <c r="O483" s="17">
        <v>243856</v>
      </c>
      <c r="P483" s="17">
        <v>244756</v>
      </c>
      <c r="Q483" s="17">
        <v>10994052</v>
      </c>
      <c r="R483" s="19">
        <v>-510973</v>
      </c>
      <c r="S483" s="19">
        <v>14081</v>
      </c>
      <c r="T483" s="17">
        <f t="shared" si="39"/>
        <v>30.524904041729545</v>
      </c>
      <c r="U483" s="17">
        <f t="shared" si="36"/>
        <v>2.177775436683321E-2</v>
      </c>
      <c r="V483" s="17">
        <f t="shared" si="35"/>
        <v>-36.288118741566649</v>
      </c>
      <c r="W483" s="17">
        <f t="shared" si="37"/>
        <v>-4.6477222410809045E-2</v>
      </c>
      <c r="X483" s="19">
        <f t="shared" si="38"/>
        <v>-4.5465052877493771E-2</v>
      </c>
    </row>
    <row r="484" spans="1:24" x14ac:dyDescent="0.2">
      <c r="A484" s="22">
        <v>13731</v>
      </c>
      <c r="B484" s="12" t="s">
        <v>566</v>
      </c>
      <c r="C484" s="12" t="s">
        <v>73</v>
      </c>
      <c r="D484" s="12">
        <v>830500326</v>
      </c>
      <c r="E484" s="12" t="s">
        <v>74</v>
      </c>
      <c r="F484" s="12" t="s">
        <v>1057</v>
      </c>
      <c r="G484" s="12" t="s">
        <v>95</v>
      </c>
      <c r="H484" s="12" t="s">
        <v>103</v>
      </c>
      <c r="I484" s="12" t="s">
        <v>1058</v>
      </c>
      <c r="J484" s="12" t="s">
        <v>85</v>
      </c>
      <c r="K484" s="12" t="s">
        <v>85</v>
      </c>
      <c r="L484" s="12" t="s">
        <v>81</v>
      </c>
      <c r="M484" s="12">
        <v>10164073</v>
      </c>
      <c r="N484" s="12">
        <v>15411639</v>
      </c>
      <c r="O484" s="17">
        <v>3176442</v>
      </c>
      <c r="P484" s="17">
        <v>7454477</v>
      </c>
      <c r="Q484" s="17">
        <v>7957162</v>
      </c>
      <c r="R484" s="19">
        <v>3151822</v>
      </c>
      <c r="S484" s="19">
        <v>1966909</v>
      </c>
      <c r="T484" s="17">
        <f t="shared" si="39"/>
        <v>3.1998295577252787</v>
      </c>
      <c r="U484" s="17">
        <f t="shared" si="36"/>
        <v>0.48369138415453411</v>
      </c>
      <c r="V484" s="17">
        <f t="shared" si="35"/>
        <v>1.6024239047154698</v>
      </c>
      <c r="W484" s="17">
        <f t="shared" si="37"/>
        <v>0.39609875983422232</v>
      </c>
      <c r="X484" s="19">
        <f t="shared" si="38"/>
        <v>0.20450920242811294</v>
      </c>
    </row>
    <row r="485" spans="1:24" x14ac:dyDescent="0.2">
      <c r="A485" s="22">
        <v>13741</v>
      </c>
      <c r="B485" s="12" t="s">
        <v>566</v>
      </c>
      <c r="C485" s="12" t="s">
        <v>73</v>
      </c>
      <c r="D485" s="12">
        <v>830500381</v>
      </c>
      <c r="E485" s="12" t="s">
        <v>74</v>
      </c>
      <c r="F485" s="12" t="s">
        <v>1059</v>
      </c>
      <c r="G485" s="12" t="s">
        <v>83</v>
      </c>
      <c r="H485" s="12" t="s">
        <v>77</v>
      </c>
      <c r="I485" s="12" t="s">
        <v>1060</v>
      </c>
      <c r="J485" s="12" t="s">
        <v>309</v>
      </c>
      <c r="K485" s="12" t="s">
        <v>347</v>
      </c>
      <c r="L485" s="12" t="s">
        <v>81</v>
      </c>
      <c r="M485" s="12">
        <v>6663025</v>
      </c>
      <c r="N485" s="12">
        <v>14816883</v>
      </c>
      <c r="O485" s="17">
        <v>6989563</v>
      </c>
      <c r="P485" s="17">
        <v>10332832</v>
      </c>
      <c r="Q485" s="17">
        <v>4484051</v>
      </c>
      <c r="R485" s="19">
        <v>2413281</v>
      </c>
      <c r="S485" s="19">
        <v>1203966</v>
      </c>
      <c r="T485" s="17">
        <f t="shared" si="39"/>
        <v>0.95328205783394471</v>
      </c>
      <c r="U485" s="17">
        <f t="shared" si="36"/>
        <v>0.69736880557132019</v>
      </c>
      <c r="V485" s="17">
        <f t="shared" si="35"/>
        <v>2.0044428164914958</v>
      </c>
      <c r="W485" s="17">
        <f t="shared" si="37"/>
        <v>0.53819213920626685</v>
      </c>
      <c r="X485" s="19">
        <f t="shared" si="38"/>
        <v>0.16287372992011884</v>
      </c>
    </row>
    <row r="486" spans="1:24" x14ac:dyDescent="0.2">
      <c r="A486" s="22">
        <v>13761</v>
      </c>
      <c r="B486" s="12" t="s">
        <v>566</v>
      </c>
      <c r="C486" s="12" t="s">
        <v>73</v>
      </c>
      <c r="D486" s="12">
        <v>830501223</v>
      </c>
      <c r="E486" s="12" t="s">
        <v>74</v>
      </c>
      <c r="F486" s="12" t="s">
        <v>1061</v>
      </c>
      <c r="G486" s="12" t="s">
        <v>102</v>
      </c>
      <c r="H486" s="12" t="s">
        <v>87</v>
      </c>
      <c r="I486" s="12" t="s">
        <v>1062</v>
      </c>
      <c r="J486" s="12" t="s">
        <v>79</v>
      </c>
      <c r="K486" s="12" t="s">
        <v>137</v>
      </c>
      <c r="L486" s="12" t="s">
        <v>81</v>
      </c>
      <c r="M486" s="12">
        <v>8765763</v>
      </c>
      <c r="N486" s="12">
        <v>9930207</v>
      </c>
      <c r="O486" s="17">
        <v>663451</v>
      </c>
      <c r="P486" s="17">
        <v>1663451</v>
      </c>
      <c r="Q486" s="17">
        <v>8266756</v>
      </c>
      <c r="R486" s="19">
        <v>1401803</v>
      </c>
      <c r="S486" s="19">
        <v>219048</v>
      </c>
      <c r="T486" s="17">
        <f t="shared" si="39"/>
        <v>13.212374387859843</v>
      </c>
      <c r="U486" s="17">
        <f t="shared" si="36"/>
        <v>0.16751423207995564</v>
      </c>
      <c r="V486" s="17">
        <f t="shared" si="35"/>
        <v>6.3995243051751212</v>
      </c>
      <c r="W486" s="17">
        <f t="shared" si="37"/>
        <v>0.16957111108638021</v>
      </c>
      <c r="X486" s="19">
        <f t="shared" si="38"/>
        <v>0.14116553662980036</v>
      </c>
    </row>
    <row r="487" spans="1:24" x14ac:dyDescent="0.2">
      <c r="A487" s="22">
        <v>13849</v>
      </c>
      <c r="B487" s="12" t="s">
        <v>566</v>
      </c>
      <c r="C487" s="12" t="s">
        <v>73</v>
      </c>
      <c r="D487" s="12">
        <v>830504243</v>
      </c>
      <c r="E487" s="12" t="s">
        <v>74</v>
      </c>
      <c r="F487" s="12" t="s">
        <v>1063</v>
      </c>
      <c r="G487" s="12" t="s">
        <v>102</v>
      </c>
      <c r="H487" s="12" t="s">
        <v>87</v>
      </c>
      <c r="I487" s="12" t="s">
        <v>1064</v>
      </c>
      <c r="J487" s="12" t="s">
        <v>85</v>
      </c>
      <c r="K487" s="12" t="s">
        <v>85</v>
      </c>
      <c r="L487" s="12" t="s">
        <v>81</v>
      </c>
      <c r="M487" s="12">
        <v>14144591</v>
      </c>
      <c r="N487" s="12">
        <v>18153152</v>
      </c>
      <c r="O487" s="17">
        <v>778998</v>
      </c>
      <c r="P487" s="17">
        <v>11933396</v>
      </c>
      <c r="Q487" s="17">
        <v>6219756</v>
      </c>
      <c r="R487" s="19">
        <v>886532</v>
      </c>
      <c r="S487" s="19">
        <v>0</v>
      </c>
      <c r="T487" s="17">
        <f t="shared" si="39"/>
        <v>18.157416321993125</v>
      </c>
      <c r="U487" s="17">
        <f t="shared" si="36"/>
        <v>0.65737322091502348</v>
      </c>
      <c r="V487" s="17"/>
      <c r="W487" s="17">
        <f t="shared" si="37"/>
        <v>0.14253485184949377</v>
      </c>
      <c r="X487" s="19">
        <f t="shared" si="38"/>
        <v>4.8836257196546363E-2</v>
      </c>
    </row>
    <row r="488" spans="1:24" x14ac:dyDescent="0.2">
      <c r="A488" s="22">
        <v>13869</v>
      </c>
      <c r="B488" s="12" t="s">
        <v>566</v>
      </c>
      <c r="C488" s="12" t="s">
        <v>73</v>
      </c>
      <c r="D488" s="12">
        <v>830505120</v>
      </c>
      <c r="E488" s="12" t="s">
        <v>74</v>
      </c>
      <c r="F488" s="12" t="s">
        <v>1065</v>
      </c>
      <c r="G488" s="12" t="s">
        <v>102</v>
      </c>
      <c r="H488" s="12" t="s">
        <v>77</v>
      </c>
      <c r="I488" s="12" t="s">
        <v>1066</v>
      </c>
      <c r="J488" s="12" t="s">
        <v>148</v>
      </c>
      <c r="K488" s="12" t="s">
        <v>149</v>
      </c>
      <c r="L488" s="12" t="s">
        <v>81</v>
      </c>
      <c r="M488" s="12">
        <v>2295897</v>
      </c>
      <c r="N488" s="12">
        <v>3125723</v>
      </c>
      <c r="O488" s="17">
        <v>610276</v>
      </c>
      <c r="P488" s="17">
        <v>1086454</v>
      </c>
      <c r="Q488" s="17">
        <v>2039269</v>
      </c>
      <c r="R488" s="19">
        <v>69730</v>
      </c>
      <c r="S488" s="19">
        <v>128688</v>
      </c>
      <c r="T488" s="17">
        <f t="shared" si="39"/>
        <v>3.7620633942675119</v>
      </c>
      <c r="U488" s="17">
        <f t="shared" si="36"/>
        <v>0.34758486276615042</v>
      </c>
      <c r="V488" s="17">
        <f t="shared" si="35"/>
        <v>0.5418531642421982</v>
      </c>
      <c r="W488" s="17">
        <f t="shared" si="37"/>
        <v>3.4193625264739472E-2</v>
      </c>
      <c r="X488" s="19">
        <f t="shared" si="38"/>
        <v>2.230843871961783E-2</v>
      </c>
    </row>
    <row r="489" spans="1:24" x14ac:dyDescent="0.2">
      <c r="A489" s="22">
        <v>13877</v>
      </c>
      <c r="B489" s="12" t="s">
        <v>566</v>
      </c>
      <c r="C489" s="12" t="s">
        <v>73</v>
      </c>
      <c r="D489" s="12">
        <v>830505530</v>
      </c>
      <c r="E489" s="12" t="s">
        <v>74</v>
      </c>
      <c r="F489" s="12" t="s">
        <v>1067</v>
      </c>
      <c r="G489" s="12" t="s">
        <v>102</v>
      </c>
      <c r="H489" s="12" t="s">
        <v>87</v>
      </c>
      <c r="I489" s="12" t="s">
        <v>1068</v>
      </c>
      <c r="J489" s="12" t="s">
        <v>89</v>
      </c>
      <c r="K489" s="12" t="s">
        <v>159</v>
      </c>
      <c r="L489" s="12" t="s">
        <v>81</v>
      </c>
      <c r="M489" s="12">
        <v>257976</v>
      </c>
      <c r="N489" s="12">
        <v>261742</v>
      </c>
      <c r="O489" s="17">
        <v>4516618</v>
      </c>
      <c r="P489" s="17">
        <v>6854164</v>
      </c>
      <c r="Q489" s="17">
        <v>-6592422</v>
      </c>
      <c r="R489" s="19">
        <v>-1966831</v>
      </c>
      <c r="S489" s="19">
        <v>1602288</v>
      </c>
      <c r="T489" s="17">
        <f t="shared" si="39"/>
        <v>5.711707299576807E-2</v>
      </c>
      <c r="U489" s="17">
        <f t="shared" si="36"/>
        <v>26.186718218703916</v>
      </c>
      <c r="V489" s="17">
        <f t="shared" si="35"/>
        <v>-1.2275140299371898</v>
      </c>
      <c r="W489" s="17">
        <f t="shared" si="37"/>
        <v>0.29834725386208588</v>
      </c>
      <c r="X489" s="19">
        <f t="shared" si="38"/>
        <v>-7.5143882143484806</v>
      </c>
    </row>
    <row r="490" spans="1:24" x14ac:dyDescent="0.2">
      <c r="A490" s="22">
        <v>13881</v>
      </c>
      <c r="B490" s="12" t="s">
        <v>566</v>
      </c>
      <c r="C490" s="12" t="s">
        <v>73</v>
      </c>
      <c r="D490" s="12">
        <v>830505796</v>
      </c>
      <c r="E490" s="12" t="s">
        <v>74</v>
      </c>
      <c r="F490" s="12" t="s">
        <v>1069</v>
      </c>
      <c r="G490" s="12" t="s">
        <v>102</v>
      </c>
      <c r="H490" s="12" t="s">
        <v>77</v>
      </c>
      <c r="I490" s="12" t="s">
        <v>1070</v>
      </c>
      <c r="J490" s="12" t="s">
        <v>471</v>
      </c>
      <c r="K490" s="12" t="s">
        <v>472</v>
      </c>
      <c r="L490" s="12" t="s">
        <v>81</v>
      </c>
      <c r="M490" s="12">
        <v>2463818</v>
      </c>
      <c r="N490" s="12">
        <v>2959460</v>
      </c>
      <c r="O490" s="17">
        <v>1033445</v>
      </c>
      <c r="P490" s="17">
        <v>1033445</v>
      </c>
      <c r="Q490" s="17">
        <v>1926015</v>
      </c>
      <c r="R490" s="19">
        <v>392468</v>
      </c>
      <c r="S490" s="19"/>
      <c r="T490" s="17">
        <f t="shared" si="39"/>
        <v>2.3840823652927829</v>
      </c>
      <c r="U490" s="17">
        <f t="shared" si="36"/>
        <v>0.34920052982638727</v>
      </c>
      <c r="V490" s="17"/>
      <c r="W490" s="17">
        <f t="shared" si="37"/>
        <v>0.20377203708174652</v>
      </c>
      <c r="X490" s="19">
        <f t="shared" si="38"/>
        <v>0.13261473376899841</v>
      </c>
    </row>
    <row r="491" spans="1:24" x14ac:dyDescent="0.2">
      <c r="A491" s="22">
        <v>13917</v>
      </c>
      <c r="B491" s="12" t="s">
        <v>566</v>
      </c>
      <c r="C491" s="12" t="s">
        <v>73</v>
      </c>
      <c r="D491" s="12">
        <v>830506962</v>
      </c>
      <c r="E491" s="12" t="s">
        <v>74</v>
      </c>
      <c r="F491" s="12" t="s">
        <v>1071</v>
      </c>
      <c r="G491" s="12" t="s">
        <v>76</v>
      </c>
      <c r="H491" s="12" t="s">
        <v>87</v>
      </c>
      <c r="I491" s="12" t="s">
        <v>1072</v>
      </c>
      <c r="J491" s="12" t="s">
        <v>362</v>
      </c>
      <c r="K491" s="12" t="s">
        <v>1073</v>
      </c>
      <c r="L491" s="12" t="s">
        <v>81</v>
      </c>
      <c r="M491" s="12">
        <v>25081474</v>
      </c>
      <c r="N491" s="12">
        <v>35251478</v>
      </c>
      <c r="O491" s="17">
        <v>18014646</v>
      </c>
      <c r="P491" s="17">
        <v>20237208</v>
      </c>
      <c r="Q491" s="17">
        <v>15014270</v>
      </c>
      <c r="R491" s="19">
        <v>2744352</v>
      </c>
      <c r="S491" s="19"/>
      <c r="T491" s="17">
        <f t="shared" si="39"/>
        <v>1.3922823684684118</v>
      </c>
      <c r="U491" s="17">
        <f t="shared" si="36"/>
        <v>0.57408112079726137</v>
      </c>
      <c r="V491" s="17"/>
      <c r="W491" s="17">
        <f t="shared" si="37"/>
        <v>0.18278291252255355</v>
      </c>
      <c r="X491" s="19">
        <f t="shared" si="38"/>
        <v>7.7850693239018234E-2</v>
      </c>
    </row>
    <row r="492" spans="1:24" x14ac:dyDescent="0.2">
      <c r="A492" s="22">
        <v>13927</v>
      </c>
      <c r="B492" s="12" t="s">
        <v>566</v>
      </c>
      <c r="C492" s="12" t="s">
        <v>73</v>
      </c>
      <c r="D492" s="12">
        <v>830507152</v>
      </c>
      <c r="E492" s="12" t="s">
        <v>74</v>
      </c>
      <c r="F492" s="12" t="s">
        <v>1074</v>
      </c>
      <c r="G492" s="12" t="s">
        <v>76</v>
      </c>
      <c r="H492" s="12" t="s">
        <v>87</v>
      </c>
      <c r="I492" s="12" t="s">
        <v>1075</v>
      </c>
      <c r="J492" s="12" t="s">
        <v>85</v>
      </c>
      <c r="K492" s="12" t="s">
        <v>85</v>
      </c>
      <c r="L492" s="12" t="s">
        <v>81</v>
      </c>
      <c r="M492" s="12">
        <v>12228733</v>
      </c>
      <c r="N492" s="12">
        <v>12670589</v>
      </c>
      <c r="O492" s="17">
        <v>3066998</v>
      </c>
      <c r="P492" s="17">
        <v>3066998</v>
      </c>
      <c r="Q492" s="17">
        <v>9603591</v>
      </c>
      <c r="R492" s="19">
        <v>1686829</v>
      </c>
      <c r="S492" s="19"/>
      <c r="T492" s="17">
        <f t="shared" si="39"/>
        <v>3.9871995351806553</v>
      </c>
      <c r="U492" s="17">
        <f t="shared" si="36"/>
        <v>0.24205646635685207</v>
      </c>
      <c r="V492" s="17"/>
      <c r="W492" s="17">
        <f t="shared" si="37"/>
        <v>0.17564565171507199</v>
      </c>
      <c r="X492" s="19">
        <f t="shared" si="38"/>
        <v>0.13312948592997531</v>
      </c>
    </row>
    <row r="493" spans="1:24" x14ac:dyDescent="0.2">
      <c r="A493" s="22">
        <v>13961</v>
      </c>
      <c r="B493" s="12" t="s">
        <v>566</v>
      </c>
      <c r="C493" s="12" t="s">
        <v>73</v>
      </c>
      <c r="D493" s="12">
        <v>830508200</v>
      </c>
      <c r="E493" s="12" t="s">
        <v>74</v>
      </c>
      <c r="F493" s="12" t="s">
        <v>1076</v>
      </c>
      <c r="G493" s="12" t="s">
        <v>102</v>
      </c>
      <c r="H493" s="12" t="s">
        <v>87</v>
      </c>
      <c r="I493" s="12" t="s">
        <v>1077</v>
      </c>
      <c r="J493" s="12" t="s">
        <v>85</v>
      </c>
      <c r="K493" s="12" t="s">
        <v>85</v>
      </c>
      <c r="L493" s="12" t="s">
        <v>81</v>
      </c>
      <c r="M493" s="12">
        <v>8973355</v>
      </c>
      <c r="N493" s="12">
        <v>13106563</v>
      </c>
      <c r="O493" s="17">
        <v>5023757</v>
      </c>
      <c r="P493" s="17">
        <v>5222969</v>
      </c>
      <c r="Q493" s="17">
        <v>7883594</v>
      </c>
      <c r="R493" s="19">
        <v>55002</v>
      </c>
      <c r="S493" s="19"/>
      <c r="T493" s="17">
        <f t="shared" si="39"/>
        <v>1.7861841247496644</v>
      </c>
      <c r="U493" s="17">
        <f t="shared" si="36"/>
        <v>0.39850027806679755</v>
      </c>
      <c r="V493" s="17"/>
      <c r="W493" s="17">
        <f t="shared" si="37"/>
        <v>6.9767671952665243E-3</v>
      </c>
      <c r="X493" s="19">
        <f t="shared" si="38"/>
        <v>4.196523527945503E-3</v>
      </c>
    </row>
    <row r="494" spans="1:24" x14ac:dyDescent="0.2">
      <c r="A494" s="22">
        <v>14035</v>
      </c>
      <c r="B494" s="12" t="s">
        <v>566</v>
      </c>
      <c r="C494" s="12" t="s">
        <v>73</v>
      </c>
      <c r="D494" s="12">
        <v>830510758</v>
      </c>
      <c r="E494" s="12" t="s">
        <v>74</v>
      </c>
      <c r="F494" s="12" t="s">
        <v>1078</v>
      </c>
      <c r="G494" s="12" t="s">
        <v>102</v>
      </c>
      <c r="H494" s="12" t="s">
        <v>103</v>
      </c>
      <c r="I494" s="12" t="s">
        <v>1079</v>
      </c>
      <c r="J494" s="12" t="s">
        <v>85</v>
      </c>
      <c r="K494" s="12" t="s">
        <v>85</v>
      </c>
      <c r="L494" s="12" t="s">
        <v>81</v>
      </c>
      <c r="M494" s="12">
        <v>13448376</v>
      </c>
      <c r="N494" s="12">
        <v>14651555</v>
      </c>
      <c r="O494" s="17">
        <v>7120025</v>
      </c>
      <c r="P494" s="17">
        <v>8136508</v>
      </c>
      <c r="Q494" s="17">
        <v>6515047</v>
      </c>
      <c r="R494" s="19">
        <v>1821797</v>
      </c>
      <c r="S494" s="19">
        <v>250061</v>
      </c>
      <c r="T494" s="17">
        <f t="shared" si="39"/>
        <v>1.8888102218742209</v>
      </c>
      <c r="U494" s="17">
        <f t="shared" si="36"/>
        <v>0.55533409252465016</v>
      </c>
      <c r="V494" s="17">
        <f t="shared" si="35"/>
        <v>7.2854103598721913</v>
      </c>
      <c r="W494" s="17">
        <f t="shared" si="37"/>
        <v>0.2796291415856248</v>
      </c>
      <c r="X494" s="19">
        <f t="shared" si="38"/>
        <v>0.12434154599972494</v>
      </c>
    </row>
    <row r="495" spans="1:24" x14ac:dyDescent="0.2">
      <c r="A495" s="22">
        <v>14069</v>
      </c>
      <c r="B495" s="12" t="s">
        <v>566</v>
      </c>
      <c r="C495" s="12" t="s">
        <v>73</v>
      </c>
      <c r="D495" s="12">
        <v>830511508</v>
      </c>
      <c r="E495" s="12" t="s">
        <v>74</v>
      </c>
      <c r="F495" s="12" t="s">
        <v>1080</v>
      </c>
      <c r="G495" s="12" t="s">
        <v>83</v>
      </c>
      <c r="H495" s="12" t="s">
        <v>801</v>
      </c>
      <c r="I495" s="12" t="s">
        <v>1081</v>
      </c>
      <c r="J495" s="12" t="s">
        <v>79</v>
      </c>
      <c r="K495" s="12" t="s">
        <v>137</v>
      </c>
      <c r="L495" s="12" t="s">
        <v>81</v>
      </c>
      <c r="M495" s="12">
        <v>5045361</v>
      </c>
      <c r="N495" s="12">
        <v>5215113</v>
      </c>
      <c r="O495" s="17">
        <v>285470</v>
      </c>
      <c r="P495" s="17">
        <v>425751</v>
      </c>
      <c r="Q495" s="17">
        <v>4789362</v>
      </c>
      <c r="R495" s="19">
        <v>531796</v>
      </c>
      <c r="S495" s="19"/>
      <c r="T495" s="17">
        <f t="shared" si="39"/>
        <v>17.673874662836724</v>
      </c>
      <c r="U495" s="17">
        <f t="shared" si="36"/>
        <v>8.1637924240567747E-2</v>
      </c>
      <c r="V495" s="17"/>
      <c r="W495" s="17">
        <f t="shared" si="37"/>
        <v>0.11103691890485622</v>
      </c>
      <c r="X495" s="19">
        <f t="shared" si="38"/>
        <v>0.10197209533139551</v>
      </c>
    </row>
    <row r="496" spans="1:24" x14ac:dyDescent="0.2">
      <c r="A496" s="22">
        <v>14083</v>
      </c>
      <c r="B496" s="12" t="s">
        <v>566</v>
      </c>
      <c r="C496" s="12" t="s">
        <v>73</v>
      </c>
      <c r="D496" s="12">
        <v>830512205</v>
      </c>
      <c r="E496" s="12" t="s">
        <v>74</v>
      </c>
      <c r="F496" s="12" t="s">
        <v>1082</v>
      </c>
      <c r="G496" s="12" t="s">
        <v>102</v>
      </c>
      <c r="H496" s="12" t="s">
        <v>87</v>
      </c>
      <c r="I496" s="12" t="s">
        <v>1083</v>
      </c>
      <c r="J496" s="12" t="s">
        <v>79</v>
      </c>
      <c r="K496" s="12" t="s">
        <v>137</v>
      </c>
      <c r="L496" s="12" t="s">
        <v>81</v>
      </c>
      <c r="M496" s="12">
        <v>12632884</v>
      </c>
      <c r="N496" s="12">
        <v>19289050</v>
      </c>
      <c r="O496" s="17">
        <v>9518227</v>
      </c>
      <c r="P496" s="17">
        <v>11614865</v>
      </c>
      <c r="Q496" s="17">
        <v>7674185</v>
      </c>
      <c r="R496" s="19">
        <v>1788635</v>
      </c>
      <c r="S496" s="19">
        <v>281276</v>
      </c>
      <c r="T496" s="17">
        <f t="shared" si="39"/>
        <v>1.3272307962396779</v>
      </c>
      <c r="U496" s="17">
        <f t="shared" si="36"/>
        <v>0.60214810993802181</v>
      </c>
      <c r="V496" s="17">
        <f t="shared" si="35"/>
        <v>6.3590032565878358</v>
      </c>
      <c r="W496" s="17">
        <f t="shared" si="37"/>
        <v>0.23307165516598832</v>
      </c>
      <c r="X496" s="19">
        <f t="shared" si="38"/>
        <v>9.2727998527662073E-2</v>
      </c>
    </row>
    <row r="497" spans="1:24" x14ac:dyDescent="0.2">
      <c r="A497" s="22">
        <v>14087</v>
      </c>
      <c r="B497" s="12" t="s">
        <v>566</v>
      </c>
      <c r="C497" s="12" t="s">
        <v>73</v>
      </c>
      <c r="D497" s="12">
        <v>830512218</v>
      </c>
      <c r="E497" s="12" t="s">
        <v>74</v>
      </c>
      <c r="F497" s="12" t="s">
        <v>1084</v>
      </c>
      <c r="G497" s="12" t="s">
        <v>102</v>
      </c>
      <c r="H497" s="12" t="s">
        <v>87</v>
      </c>
      <c r="I497" s="12" t="s">
        <v>1085</v>
      </c>
      <c r="J497" s="12" t="s">
        <v>636</v>
      </c>
      <c r="K497" s="12" t="s">
        <v>637</v>
      </c>
      <c r="L497" s="12" t="s">
        <v>81</v>
      </c>
      <c r="M497" s="12">
        <v>30971712</v>
      </c>
      <c r="N497" s="12">
        <v>33084305</v>
      </c>
      <c r="O497" s="17">
        <v>15065583</v>
      </c>
      <c r="P497" s="17">
        <v>15183883</v>
      </c>
      <c r="Q497" s="17">
        <v>17900422</v>
      </c>
      <c r="R497" s="19">
        <v>3482911</v>
      </c>
      <c r="S497" s="19">
        <v>0</v>
      </c>
      <c r="T497" s="17">
        <f t="shared" si="39"/>
        <v>2.0557924641880767</v>
      </c>
      <c r="U497" s="17">
        <f t="shared" si="36"/>
        <v>0.4589452007530459</v>
      </c>
      <c r="V497" s="17"/>
      <c r="W497" s="17">
        <f t="shared" si="37"/>
        <v>0.19457144641617946</v>
      </c>
      <c r="X497" s="19">
        <f t="shared" si="38"/>
        <v>0.10527381487989547</v>
      </c>
    </row>
    <row r="498" spans="1:24" x14ac:dyDescent="0.2">
      <c r="A498" s="22">
        <v>14141</v>
      </c>
      <c r="B498" s="12" t="s">
        <v>566</v>
      </c>
      <c r="C498" s="12" t="s">
        <v>73</v>
      </c>
      <c r="D498" s="12">
        <v>830513448</v>
      </c>
      <c r="E498" s="12" t="s">
        <v>74</v>
      </c>
      <c r="F498" s="12" t="s">
        <v>1086</v>
      </c>
      <c r="G498" s="12" t="s">
        <v>102</v>
      </c>
      <c r="H498" s="12" t="s">
        <v>103</v>
      </c>
      <c r="I498" s="12" t="s">
        <v>1087</v>
      </c>
      <c r="J498" s="12" t="s">
        <v>79</v>
      </c>
      <c r="K498" s="12" t="s">
        <v>137</v>
      </c>
      <c r="L498" s="12" t="s">
        <v>81</v>
      </c>
      <c r="M498" s="12">
        <v>21748834</v>
      </c>
      <c r="N498" s="12">
        <v>23918641</v>
      </c>
      <c r="O498" s="17">
        <v>1936991</v>
      </c>
      <c r="P498" s="17">
        <v>1936991</v>
      </c>
      <c r="Q498" s="17">
        <v>21981650</v>
      </c>
      <c r="R498" s="19">
        <v>5442027</v>
      </c>
      <c r="S498" s="19"/>
      <c r="T498" s="17">
        <f t="shared" si="39"/>
        <v>11.228154389979096</v>
      </c>
      <c r="U498" s="17">
        <f t="shared" si="36"/>
        <v>8.0982485585196912E-2</v>
      </c>
      <c r="V498" s="17"/>
      <c r="W498" s="17">
        <f t="shared" si="37"/>
        <v>0.24757136065763943</v>
      </c>
      <c r="X498" s="19">
        <f t="shared" si="38"/>
        <v>0.22752241651187458</v>
      </c>
    </row>
    <row r="499" spans="1:24" x14ac:dyDescent="0.2">
      <c r="A499" s="22">
        <v>14571</v>
      </c>
      <c r="B499" s="12" t="s">
        <v>566</v>
      </c>
      <c r="C499" s="12" t="s">
        <v>73</v>
      </c>
      <c r="D499" s="12">
        <v>860000868</v>
      </c>
      <c r="E499" s="12" t="s">
        <v>74</v>
      </c>
      <c r="F499" s="12" t="s">
        <v>1088</v>
      </c>
      <c r="G499" s="12" t="s">
        <v>76</v>
      </c>
      <c r="H499" s="12" t="s">
        <v>87</v>
      </c>
      <c r="I499" s="12" t="s">
        <v>1089</v>
      </c>
      <c r="J499" s="12" t="s">
        <v>85</v>
      </c>
      <c r="K499" s="12" t="s">
        <v>85</v>
      </c>
      <c r="L499" s="12" t="s">
        <v>81</v>
      </c>
      <c r="M499" s="12">
        <v>4580048</v>
      </c>
      <c r="N499" s="12">
        <v>15962877</v>
      </c>
      <c r="O499" s="17">
        <v>542011</v>
      </c>
      <c r="P499" s="17">
        <v>1927336</v>
      </c>
      <c r="Q499" s="17">
        <v>14035541</v>
      </c>
      <c r="R499" s="19">
        <v>749083</v>
      </c>
      <c r="S499" s="19"/>
      <c r="T499" s="17">
        <f t="shared" si="39"/>
        <v>8.4501015662043759</v>
      </c>
      <c r="U499" s="17">
        <f t="shared" si="36"/>
        <v>0.12073863627465149</v>
      </c>
      <c r="V499" s="17"/>
      <c r="W499" s="17">
        <f t="shared" si="37"/>
        <v>5.3370440084924406E-2</v>
      </c>
      <c r="X499" s="19">
        <f t="shared" si="38"/>
        <v>4.6926565931692636E-2</v>
      </c>
    </row>
    <row r="500" spans="1:24" x14ac:dyDescent="0.2">
      <c r="A500" s="22">
        <v>14579</v>
      </c>
      <c r="B500" s="12" t="s">
        <v>566</v>
      </c>
      <c r="C500" s="12" t="s">
        <v>73</v>
      </c>
      <c r="D500" s="12">
        <v>860000999</v>
      </c>
      <c r="E500" s="12" t="s">
        <v>74</v>
      </c>
      <c r="F500" s="12" t="s">
        <v>1090</v>
      </c>
      <c r="G500" s="12" t="s">
        <v>76</v>
      </c>
      <c r="H500" s="12" t="s">
        <v>87</v>
      </c>
      <c r="I500" s="12" t="s">
        <v>1091</v>
      </c>
      <c r="J500" s="12" t="s">
        <v>85</v>
      </c>
      <c r="K500" s="12" t="s">
        <v>85</v>
      </c>
      <c r="L500" s="12" t="s">
        <v>81</v>
      </c>
      <c r="M500" s="12">
        <v>12060052</v>
      </c>
      <c r="N500" s="12">
        <v>12262700</v>
      </c>
      <c r="O500" s="17">
        <v>4834185</v>
      </c>
      <c r="P500" s="17">
        <v>4834185</v>
      </c>
      <c r="Q500" s="17">
        <v>7428515</v>
      </c>
      <c r="R500" s="19">
        <v>891126</v>
      </c>
      <c r="S500" s="19">
        <v>886208</v>
      </c>
      <c r="T500" s="17">
        <f t="shared" si="39"/>
        <v>2.4947435813896242</v>
      </c>
      <c r="U500" s="17">
        <f t="shared" si="36"/>
        <v>0.39421864679067414</v>
      </c>
      <c r="V500" s="17">
        <f t="shared" si="35"/>
        <v>1.0055494872535566</v>
      </c>
      <c r="W500" s="17">
        <f t="shared" si="37"/>
        <v>0.11996018046675547</v>
      </c>
      <c r="X500" s="19">
        <f t="shared" si="38"/>
        <v>7.2669640454386064E-2</v>
      </c>
    </row>
    <row r="501" spans="1:24" x14ac:dyDescent="0.2">
      <c r="A501" s="22">
        <v>14679</v>
      </c>
      <c r="B501" s="12" t="s">
        <v>566</v>
      </c>
      <c r="C501" s="12" t="s">
        <v>73</v>
      </c>
      <c r="D501" s="12">
        <v>860004376</v>
      </c>
      <c r="E501" s="12" t="s">
        <v>74</v>
      </c>
      <c r="F501" s="12" t="s">
        <v>1092</v>
      </c>
      <c r="G501" s="12" t="s">
        <v>76</v>
      </c>
      <c r="H501" s="12" t="s">
        <v>87</v>
      </c>
      <c r="I501" s="12" t="s">
        <v>1093</v>
      </c>
      <c r="J501" s="12" t="s">
        <v>97</v>
      </c>
      <c r="K501" s="12" t="s">
        <v>208</v>
      </c>
      <c r="L501" s="12" t="s">
        <v>81</v>
      </c>
      <c r="M501" s="12">
        <v>17616412</v>
      </c>
      <c r="N501" s="12">
        <v>31434839</v>
      </c>
      <c r="O501" s="17">
        <v>13271182</v>
      </c>
      <c r="P501" s="17">
        <v>19151103</v>
      </c>
      <c r="Q501" s="17">
        <v>12283736</v>
      </c>
      <c r="R501" s="19">
        <v>1920196</v>
      </c>
      <c r="S501" s="19"/>
      <c r="T501" s="17">
        <f t="shared" si="39"/>
        <v>1.3274184620480678</v>
      </c>
      <c r="U501" s="17">
        <f t="shared" si="36"/>
        <v>0.60923178260909816</v>
      </c>
      <c r="V501" s="17"/>
      <c r="W501" s="17">
        <f t="shared" si="37"/>
        <v>0.15632019444247255</v>
      </c>
      <c r="X501" s="19">
        <f t="shared" si="38"/>
        <v>6.1084963724484159E-2</v>
      </c>
    </row>
    <row r="502" spans="1:24" x14ac:dyDescent="0.2">
      <c r="A502" s="22">
        <v>14767</v>
      </c>
      <c r="B502" s="12" t="s">
        <v>566</v>
      </c>
      <c r="C502" s="12" t="s">
        <v>73</v>
      </c>
      <c r="D502" s="12">
        <v>860008812</v>
      </c>
      <c r="E502" s="12" t="s">
        <v>74</v>
      </c>
      <c r="F502" s="12" t="s">
        <v>1094</v>
      </c>
      <c r="G502" s="12" t="s">
        <v>92</v>
      </c>
      <c r="H502" s="12" t="s">
        <v>87</v>
      </c>
      <c r="I502" s="12" t="s">
        <v>1095</v>
      </c>
      <c r="J502" s="12" t="s">
        <v>85</v>
      </c>
      <c r="K502" s="12" t="s">
        <v>85</v>
      </c>
      <c r="L502" s="12" t="s">
        <v>81</v>
      </c>
      <c r="M502" s="12">
        <v>26278912</v>
      </c>
      <c r="N502" s="12">
        <v>55776145</v>
      </c>
      <c r="O502" s="17">
        <v>12015162</v>
      </c>
      <c r="P502" s="17">
        <v>13698576</v>
      </c>
      <c r="Q502" s="17">
        <v>42077569</v>
      </c>
      <c r="R502" s="19">
        <v>13030787</v>
      </c>
      <c r="S502" s="19"/>
      <c r="T502" s="17">
        <f t="shared" si="39"/>
        <v>2.1871458745208763</v>
      </c>
      <c r="U502" s="17">
        <f t="shared" si="36"/>
        <v>0.24559918940256628</v>
      </c>
      <c r="V502" s="17"/>
      <c r="W502" s="17">
        <f t="shared" si="37"/>
        <v>0.30968488222311513</v>
      </c>
      <c r="X502" s="19">
        <f t="shared" si="38"/>
        <v>0.23362652617888885</v>
      </c>
    </row>
    <row r="503" spans="1:24" x14ac:dyDescent="0.2">
      <c r="A503" s="22">
        <v>14887</v>
      </c>
      <c r="B503" s="12" t="s">
        <v>566</v>
      </c>
      <c r="C503" s="12" t="s">
        <v>73</v>
      </c>
      <c r="D503" s="12">
        <v>860021998</v>
      </c>
      <c r="E503" s="12" t="s">
        <v>74</v>
      </c>
      <c r="F503" s="12" t="s">
        <v>1096</v>
      </c>
      <c r="G503" s="12" t="s">
        <v>76</v>
      </c>
      <c r="H503" s="12" t="s">
        <v>87</v>
      </c>
      <c r="I503" s="12" t="s">
        <v>1097</v>
      </c>
      <c r="J503" s="12" t="s">
        <v>85</v>
      </c>
      <c r="K503" s="12" t="s">
        <v>85</v>
      </c>
      <c r="L503" s="12" t="s">
        <v>81</v>
      </c>
      <c r="M503" s="12">
        <v>3021725</v>
      </c>
      <c r="N503" s="12">
        <v>8456898</v>
      </c>
      <c r="O503" s="17">
        <v>877681</v>
      </c>
      <c r="P503" s="17">
        <v>1481786</v>
      </c>
      <c r="Q503" s="17">
        <v>6975112</v>
      </c>
      <c r="R503" s="19">
        <v>375488</v>
      </c>
      <c r="S503" s="19"/>
      <c r="T503" s="17">
        <f t="shared" si="39"/>
        <v>3.4428511042166803</v>
      </c>
      <c r="U503" s="17">
        <f t="shared" si="36"/>
        <v>0.1752162554165842</v>
      </c>
      <c r="V503" s="17"/>
      <c r="W503" s="17">
        <f t="shared" si="37"/>
        <v>5.38325406101006E-2</v>
      </c>
      <c r="X503" s="19">
        <f t="shared" si="38"/>
        <v>4.4400204424837574E-2</v>
      </c>
    </row>
    <row r="504" spans="1:24" x14ac:dyDescent="0.2">
      <c r="A504" s="22">
        <v>15011</v>
      </c>
      <c r="B504" s="12" t="s">
        <v>566</v>
      </c>
      <c r="C504" s="12" t="s">
        <v>73</v>
      </c>
      <c r="D504" s="12">
        <v>860028680</v>
      </c>
      <c r="E504" s="12" t="s">
        <v>74</v>
      </c>
      <c r="F504" s="12" t="s">
        <v>1098</v>
      </c>
      <c r="G504" s="12" t="s">
        <v>76</v>
      </c>
      <c r="H504" s="12" t="s">
        <v>87</v>
      </c>
      <c r="I504" s="12" t="s">
        <v>1099</v>
      </c>
      <c r="J504" s="12" t="s">
        <v>85</v>
      </c>
      <c r="K504" s="12" t="s">
        <v>85</v>
      </c>
      <c r="L504" s="12" t="s">
        <v>81</v>
      </c>
      <c r="M504" s="12">
        <v>7843866</v>
      </c>
      <c r="N504" s="12">
        <v>8121176</v>
      </c>
      <c r="O504" s="17">
        <v>1813643</v>
      </c>
      <c r="P504" s="17">
        <v>1816647</v>
      </c>
      <c r="Q504" s="17">
        <v>6304529</v>
      </c>
      <c r="R504" s="19">
        <v>675465</v>
      </c>
      <c r="S504" s="19">
        <v>205833</v>
      </c>
      <c r="T504" s="17">
        <f t="shared" si="39"/>
        <v>4.3249228210844137</v>
      </c>
      <c r="U504" s="17">
        <f t="shared" si="36"/>
        <v>0.22369260314023487</v>
      </c>
      <c r="V504" s="17">
        <f t="shared" si="35"/>
        <v>3.2816166503913369</v>
      </c>
      <c r="W504" s="17">
        <f t="shared" si="37"/>
        <v>0.10713964516619719</v>
      </c>
      <c r="X504" s="19">
        <f t="shared" si="38"/>
        <v>8.3173299039449464E-2</v>
      </c>
    </row>
    <row r="505" spans="1:24" x14ac:dyDescent="0.2">
      <c r="A505" s="22">
        <v>15017</v>
      </c>
      <c r="B505" s="12" t="s">
        <v>566</v>
      </c>
      <c r="C505" s="12" t="s">
        <v>73</v>
      </c>
      <c r="D505" s="12">
        <v>860029216</v>
      </c>
      <c r="E505" s="12" t="s">
        <v>74</v>
      </c>
      <c r="F505" s="12" t="s">
        <v>1100</v>
      </c>
      <c r="G505" s="12" t="s">
        <v>102</v>
      </c>
      <c r="H505" s="12" t="s">
        <v>87</v>
      </c>
      <c r="I505" s="12" t="s">
        <v>1101</v>
      </c>
      <c r="J505" s="12" t="s">
        <v>85</v>
      </c>
      <c r="K505" s="12" t="s">
        <v>85</v>
      </c>
      <c r="L505" s="12" t="s">
        <v>81</v>
      </c>
      <c r="M505" s="12">
        <v>20452451</v>
      </c>
      <c r="N505" s="12">
        <v>21056219</v>
      </c>
      <c r="O505" s="17">
        <v>11246172</v>
      </c>
      <c r="P505" s="17">
        <v>11246172</v>
      </c>
      <c r="Q505" s="17">
        <v>9810047</v>
      </c>
      <c r="R505" s="19">
        <v>8866132</v>
      </c>
      <c r="S505" s="19">
        <v>2189049</v>
      </c>
      <c r="T505" s="17">
        <f t="shared" si="39"/>
        <v>1.8186144583241302</v>
      </c>
      <c r="U505" s="17">
        <f t="shared" si="36"/>
        <v>0.5341021576570798</v>
      </c>
      <c r="V505" s="17">
        <f t="shared" si="35"/>
        <v>4.0502208950096596</v>
      </c>
      <c r="W505" s="17">
        <f t="shared" si="37"/>
        <v>0.9037807871868504</v>
      </c>
      <c r="X505" s="19">
        <f t="shared" si="38"/>
        <v>0.42106951870133952</v>
      </c>
    </row>
    <row r="506" spans="1:24" x14ac:dyDescent="0.2">
      <c r="A506" s="22">
        <v>15083</v>
      </c>
      <c r="B506" s="12" t="s">
        <v>566</v>
      </c>
      <c r="C506" s="12" t="s">
        <v>73</v>
      </c>
      <c r="D506" s="12">
        <v>860031631</v>
      </c>
      <c r="E506" s="12" t="s">
        <v>74</v>
      </c>
      <c r="F506" s="12" t="s">
        <v>1102</v>
      </c>
      <c r="G506" s="12" t="s">
        <v>76</v>
      </c>
      <c r="H506" s="12" t="s">
        <v>87</v>
      </c>
      <c r="I506" s="12" t="s">
        <v>1103</v>
      </c>
      <c r="J506" s="12" t="s">
        <v>85</v>
      </c>
      <c r="K506" s="12" t="s">
        <v>85</v>
      </c>
      <c r="L506" s="12" t="s">
        <v>81</v>
      </c>
      <c r="M506" s="12">
        <v>16929642</v>
      </c>
      <c r="N506" s="12">
        <v>22297389</v>
      </c>
      <c r="O506" s="17">
        <v>3936622</v>
      </c>
      <c r="P506" s="17">
        <v>4420635</v>
      </c>
      <c r="Q506" s="17">
        <v>17876754</v>
      </c>
      <c r="R506" s="19">
        <v>2182357</v>
      </c>
      <c r="S506" s="19"/>
      <c r="T506" s="17">
        <f t="shared" si="39"/>
        <v>4.3005505735628162</v>
      </c>
      <c r="U506" s="17">
        <f t="shared" si="36"/>
        <v>0.19825796643723623</v>
      </c>
      <c r="V506" s="17"/>
      <c r="W506" s="17">
        <f t="shared" si="37"/>
        <v>0.12207792309498693</v>
      </c>
      <c r="X506" s="19">
        <f t="shared" si="38"/>
        <v>9.7875002315293502E-2</v>
      </c>
    </row>
    <row r="507" spans="1:24" x14ac:dyDescent="0.2">
      <c r="A507" s="22">
        <v>15275</v>
      </c>
      <c r="B507" s="12" t="s">
        <v>566</v>
      </c>
      <c r="C507" s="12" t="s">
        <v>73</v>
      </c>
      <c r="D507" s="12">
        <v>860038579</v>
      </c>
      <c r="E507" s="12" t="s">
        <v>74</v>
      </c>
      <c r="F507" s="12" t="s">
        <v>1104</v>
      </c>
      <c r="G507" s="12" t="s">
        <v>95</v>
      </c>
      <c r="H507" s="12" t="s">
        <v>103</v>
      </c>
      <c r="I507" s="12" t="s">
        <v>1105</v>
      </c>
      <c r="J507" s="12" t="s">
        <v>85</v>
      </c>
      <c r="K507" s="12" t="s">
        <v>85</v>
      </c>
      <c r="L507" s="12" t="s">
        <v>81</v>
      </c>
      <c r="M507" s="12">
        <v>20184373</v>
      </c>
      <c r="N507" s="12">
        <v>24475773</v>
      </c>
      <c r="O507" s="17">
        <v>7968475</v>
      </c>
      <c r="P507" s="17">
        <v>10260433</v>
      </c>
      <c r="Q507" s="17">
        <v>14215340</v>
      </c>
      <c r="R507" s="19">
        <v>2660636</v>
      </c>
      <c r="S507" s="19">
        <v>648412</v>
      </c>
      <c r="T507" s="17">
        <f t="shared" si="39"/>
        <v>2.5330283398015303</v>
      </c>
      <c r="U507" s="17">
        <f t="shared" si="36"/>
        <v>0.41920772022195174</v>
      </c>
      <c r="V507" s="17">
        <f t="shared" si="35"/>
        <v>4.1033108579113282</v>
      </c>
      <c r="W507" s="17">
        <f t="shared" si="37"/>
        <v>0.18716653980840417</v>
      </c>
      <c r="X507" s="19">
        <f t="shared" si="38"/>
        <v>0.10870488135349188</v>
      </c>
    </row>
    <row r="508" spans="1:24" x14ac:dyDescent="0.2">
      <c r="A508" s="22">
        <v>15345</v>
      </c>
      <c r="B508" s="12" t="s">
        <v>566</v>
      </c>
      <c r="C508" s="12" t="s">
        <v>73</v>
      </c>
      <c r="D508" s="12">
        <v>860041926</v>
      </c>
      <c r="E508" s="12" t="s">
        <v>74</v>
      </c>
      <c r="F508" s="12" t="s">
        <v>1106</v>
      </c>
      <c r="G508" s="12" t="s">
        <v>102</v>
      </c>
      <c r="H508" s="12" t="s">
        <v>77</v>
      </c>
      <c r="I508" s="12" t="s">
        <v>1107</v>
      </c>
      <c r="J508" s="12" t="s">
        <v>85</v>
      </c>
      <c r="K508" s="12" t="s">
        <v>85</v>
      </c>
      <c r="L508" s="12" t="s">
        <v>81</v>
      </c>
      <c r="M508" s="12">
        <v>4363201</v>
      </c>
      <c r="N508" s="12">
        <v>6424755</v>
      </c>
      <c r="O508" s="17">
        <v>1066277</v>
      </c>
      <c r="P508" s="17">
        <v>1329588</v>
      </c>
      <c r="Q508" s="17">
        <v>5095167</v>
      </c>
      <c r="R508" s="19">
        <v>143825</v>
      </c>
      <c r="S508" s="19">
        <v>94115</v>
      </c>
      <c r="T508" s="17">
        <f t="shared" si="39"/>
        <v>4.091995794713756</v>
      </c>
      <c r="U508" s="17">
        <f t="shared" si="36"/>
        <v>0.20694765792625555</v>
      </c>
      <c r="V508" s="17">
        <f t="shared" si="35"/>
        <v>1.5281836051638953</v>
      </c>
      <c r="W508" s="17">
        <f t="shared" si="37"/>
        <v>2.8227730317769761E-2</v>
      </c>
      <c r="X508" s="19">
        <f t="shared" si="38"/>
        <v>2.2386067639933352E-2</v>
      </c>
    </row>
    <row r="509" spans="1:24" x14ac:dyDescent="0.2">
      <c r="A509" s="22">
        <v>15411</v>
      </c>
      <c r="B509" s="12" t="s">
        <v>566</v>
      </c>
      <c r="C509" s="12" t="s">
        <v>73</v>
      </c>
      <c r="D509" s="12">
        <v>860044702</v>
      </c>
      <c r="E509" s="12" t="s">
        <v>74</v>
      </c>
      <c r="F509" s="12" t="s">
        <v>1108</v>
      </c>
      <c r="G509" s="12" t="s">
        <v>83</v>
      </c>
      <c r="H509" s="12" t="s">
        <v>103</v>
      </c>
      <c r="I509" s="12" t="s">
        <v>1109</v>
      </c>
      <c r="J509" s="12" t="s">
        <v>85</v>
      </c>
      <c r="K509" s="12" t="s">
        <v>85</v>
      </c>
      <c r="L509" s="12" t="s">
        <v>81</v>
      </c>
      <c r="M509" s="12">
        <v>5146574</v>
      </c>
      <c r="N509" s="12">
        <v>15775021</v>
      </c>
      <c r="O509" s="17">
        <v>2498520</v>
      </c>
      <c r="P509" s="17">
        <v>2500743</v>
      </c>
      <c r="Q509" s="17">
        <v>13274278</v>
      </c>
      <c r="R509" s="19">
        <v>1126732</v>
      </c>
      <c r="S509" s="19">
        <v>3620</v>
      </c>
      <c r="T509" s="17">
        <f t="shared" si="39"/>
        <v>2.0598490306261308</v>
      </c>
      <c r="U509" s="17">
        <f t="shared" si="36"/>
        <v>0.15852549419744036</v>
      </c>
      <c r="V509" s="17">
        <f t="shared" si="35"/>
        <v>311.25193370165744</v>
      </c>
      <c r="W509" s="17">
        <f t="shared" si="37"/>
        <v>8.4880850016852138E-2</v>
      </c>
      <c r="X509" s="19">
        <f t="shared" si="38"/>
        <v>7.1425071320031841E-2</v>
      </c>
    </row>
    <row r="510" spans="1:24" x14ac:dyDescent="0.2">
      <c r="A510" s="22">
        <v>15607</v>
      </c>
      <c r="B510" s="12" t="s">
        <v>566</v>
      </c>
      <c r="C510" s="12" t="s">
        <v>73</v>
      </c>
      <c r="D510" s="12">
        <v>860052146</v>
      </c>
      <c r="E510" s="12" t="s">
        <v>74</v>
      </c>
      <c r="F510" s="12" t="s">
        <v>1110</v>
      </c>
      <c r="G510" s="12" t="s">
        <v>83</v>
      </c>
      <c r="H510" s="12" t="s">
        <v>87</v>
      </c>
      <c r="I510" s="12" t="s">
        <v>1111</v>
      </c>
      <c r="J510" s="12" t="s">
        <v>85</v>
      </c>
      <c r="K510" s="12" t="s">
        <v>85</v>
      </c>
      <c r="L510" s="12" t="s">
        <v>81</v>
      </c>
      <c r="M510" s="12">
        <v>4664914</v>
      </c>
      <c r="N510" s="12">
        <v>6947936</v>
      </c>
      <c r="O510" s="17">
        <v>1783714</v>
      </c>
      <c r="P510" s="17">
        <v>2331197</v>
      </c>
      <c r="Q510" s="17">
        <v>4616739</v>
      </c>
      <c r="R510" s="19">
        <v>408464</v>
      </c>
      <c r="S510" s="19">
        <v>266695</v>
      </c>
      <c r="T510" s="17">
        <f t="shared" si="39"/>
        <v>2.615281373583433</v>
      </c>
      <c r="U510" s="17">
        <f t="shared" si="36"/>
        <v>0.33552367206606393</v>
      </c>
      <c r="V510" s="17">
        <f t="shared" si="35"/>
        <v>1.5315772699150716</v>
      </c>
      <c r="W510" s="17">
        <f t="shared" si="37"/>
        <v>8.8474570470628733E-2</v>
      </c>
      <c r="X510" s="19">
        <f t="shared" si="38"/>
        <v>5.8789257701855634E-2</v>
      </c>
    </row>
    <row r="511" spans="1:24" x14ac:dyDescent="0.2">
      <c r="A511" s="22">
        <v>15735</v>
      </c>
      <c r="B511" s="12" t="s">
        <v>566</v>
      </c>
      <c r="C511" s="12" t="s">
        <v>73</v>
      </c>
      <c r="D511" s="12">
        <v>860057406</v>
      </c>
      <c r="E511" s="12" t="s">
        <v>74</v>
      </c>
      <c r="F511" s="12" t="s">
        <v>1112</v>
      </c>
      <c r="G511" s="12" t="s">
        <v>102</v>
      </c>
      <c r="H511" s="12" t="s">
        <v>77</v>
      </c>
      <c r="I511" s="12" t="s">
        <v>1113</v>
      </c>
      <c r="J511" s="12" t="s">
        <v>85</v>
      </c>
      <c r="K511" s="12" t="s">
        <v>85</v>
      </c>
      <c r="L511" s="12" t="s">
        <v>81</v>
      </c>
      <c r="M511" s="12">
        <v>4818592</v>
      </c>
      <c r="N511" s="12">
        <v>6869259</v>
      </c>
      <c r="O511" s="17">
        <v>1146928</v>
      </c>
      <c r="P511" s="17">
        <v>1832044</v>
      </c>
      <c r="Q511" s="17">
        <v>5037215</v>
      </c>
      <c r="R511" s="19">
        <v>812661</v>
      </c>
      <c r="S511" s="19">
        <v>87773</v>
      </c>
      <c r="T511" s="17">
        <f t="shared" si="39"/>
        <v>4.2013029588605386</v>
      </c>
      <c r="U511" s="17">
        <f t="shared" si="36"/>
        <v>0.26670183785470891</v>
      </c>
      <c r="V511" s="17">
        <f t="shared" si="35"/>
        <v>9.2586672439132762</v>
      </c>
      <c r="W511" s="17">
        <f t="shared" si="37"/>
        <v>0.16133141031304005</v>
      </c>
      <c r="X511" s="19">
        <f t="shared" si="38"/>
        <v>0.11830402667886013</v>
      </c>
    </row>
    <row r="512" spans="1:24" x14ac:dyDescent="0.2">
      <c r="A512" s="22">
        <v>15821</v>
      </c>
      <c r="B512" s="12" t="s">
        <v>566</v>
      </c>
      <c r="C512" s="12" t="s">
        <v>73</v>
      </c>
      <c r="D512" s="12">
        <v>860061039</v>
      </c>
      <c r="E512" s="12" t="s">
        <v>74</v>
      </c>
      <c r="F512" s="12" t="s">
        <v>1114</v>
      </c>
      <c r="G512" s="12" t="s">
        <v>76</v>
      </c>
      <c r="H512" s="12" t="s">
        <v>77</v>
      </c>
      <c r="I512" s="12" t="s">
        <v>1115</v>
      </c>
      <c r="J512" s="12" t="s">
        <v>85</v>
      </c>
      <c r="K512" s="12" t="s">
        <v>85</v>
      </c>
      <c r="L512" s="12" t="s">
        <v>81</v>
      </c>
      <c r="M512" s="12">
        <v>4595982</v>
      </c>
      <c r="N512" s="12">
        <v>4789089</v>
      </c>
      <c r="O512" s="17">
        <v>725380</v>
      </c>
      <c r="P512" s="17">
        <v>734097</v>
      </c>
      <c r="Q512" s="17">
        <v>4054992</v>
      </c>
      <c r="R512" s="19">
        <v>571774</v>
      </c>
      <c r="S512" s="19">
        <v>41909</v>
      </c>
      <c r="T512" s="17">
        <f t="shared" si="39"/>
        <v>6.3359645978659458</v>
      </c>
      <c r="U512" s="17">
        <f t="shared" si="36"/>
        <v>0.1532853116740992</v>
      </c>
      <c r="V512" s="17">
        <f t="shared" si="35"/>
        <v>13.643226991815601</v>
      </c>
      <c r="W512" s="17">
        <f t="shared" si="37"/>
        <v>0.14100496375825156</v>
      </c>
      <c r="X512" s="19">
        <f t="shared" si="38"/>
        <v>0.11939097394097291</v>
      </c>
    </row>
    <row r="513" spans="1:24" x14ac:dyDescent="0.2">
      <c r="A513" s="22">
        <v>15855</v>
      </c>
      <c r="B513" s="12" t="s">
        <v>566</v>
      </c>
      <c r="C513" s="12" t="s">
        <v>73</v>
      </c>
      <c r="D513" s="12">
        <v>860062703</v>
      </c>
      <c r="E513" s="12" t="s">
        <v>74</v>
      </c>
      <c r="F513" s="12" t="s">
        <v>1116</v>
      </c>
      <c r="G513" s="12" t="s">
        <v>83</v>
      </c>
      <c r="H513" s="12" t="s">
        <v>103</v>
      </c>
      <c r="I513" s="12" t="s">
        <v>1117</v>
      </c>
      <c r="J513" s="12" t="s">
        <v>85</v>
      </c>
      <c r="K513" s="12" t="s">
        <v>85</v>
      </c>
      <c r="L513" s="12" t="s">
        <v>81</v>
      </c>
      <c r="M513" s="12">
        <v>18947840</v>
      </c>
      <c r="N513" s="12">
        <v>24248943</v>
      </c>
      <c r="O513" s="17">
        <v>7248223</v>
      </c>
      <c r="P513" s="17">
        <v>8644383</v>
      </c>
      <c r="Q513" s="17">
        <v>15604560</v>
      </c>
      <c r="R513" s="19">
        <v>7380424</v>
      </c>
      <c r="S513" s="19">
        <v>723734</v>
      </c>
      <c r="T513" s="17">
        <f t="shared" si="39"/>
        <v>2.6141359061386495</v>
      </c>
      <c r="U513" s="17">
        <f t="shared" si="36"/>
        <v>0.3564849403951339</v>
      </c>
      <c r="V513" s="17">
        <f t="shared" si="35"/>
        <v>10.197702470797282</v>
      </c>
      <c r="W513" s="17">
        <f t="shared" si="37"/>
        <v>0.47296585100765415</v>
      </c>
      <c r="X513" s="19">
        <f t="shared" si="38"/>
        <v>0.3043606478022568</v>
      </c>
    </row>
    <row r="514" spans="1:24" x14ac:dyDescent="0.2">
      <c r="A514" s="22">
        <v>15883</v>
      </c>
      <c r="B514" s="12" t="s">
        <v>566</v>
      </c>
      <c r="C514" s="12" t="s">
        <v>73</v>
      </c>
      <c r="D514" s="12">
        <v>860065280</v>
      </c>
      <c r="E514" s="12" t="s">
        <v>74</v>
      </c>
      <c r="F514" s="12" t="s">
        <v>1118</v>
      </c>
      <c r="G514" s="12" t="s">
        <v>102</v>
      </c>
      <c r="H514" s="12" t="s">
        <v>87</v>
      </c>
      <c r="I514" s="12" t="s">
        <v>1119</v>
      </c>
      <c r="J514" s="12" t="s">
        <v>85</v>
      </c>
      <c r="K514" s="12" t="s">
        <v>85</v>
      </c>
      <c r="L514" s="12" t="s">
        <v>81</v>
      </c>
      <c r="M514" s="12">
        <v>5965179</v>
      </c>
      <c r="N514" s="12">
        <v>8422612</v>
      </c>
      <c r="O514" s="17">
        <v>1663308</v>
      </c>
      <c r="P514" s="17">
        <v>1753477</v>
      </c>
      <c r="Q514" s="17">
        <v>6669135</v>
      </c>
      <c r="R514" s="19">
        <v>1946153</v>
      </c>
      <c r="S514" s="19">
        <v>15951</v>
      </c>
      <c r="T514" s="17">
        <f t="shared" si="39"/>
        <v>3.586334581448535</v>
      </c>
      <c r="U514" s="17">
        <f t="shared" si="36"/>
        <v>0.20818684275139351</v>
      </c>
      <c r="V514" s="17">
        <f t="shared" si="35"/>
        <v>122.00821265124443</v>
      </c>
      <c r="W514" s="17">
        <f t="shared" si="37"/>
        <v>0.29181490553122708</v>
      </c>
      <c r="X514" s="19">
        <f t="shared" si="38"/>
        <v>0.23106288168088474</v>
      </c>
    </row>
    <row r="515" spans="1:24" x14ac:dyDescent="0.2">
      <c r="A515" s="22">
        <v>15971</v>
      </c>
      <c r="B515" s="12" t="s">
        <v>566</v>
      </c>
      <c r="C515" s="12" t="s">
        <v>73</v>
      </c>
      <c r="D515" s="12">
        <v>860069405</v>
      </c>
      <c r="E515" s="12" t="s">
        <v>74</v>
      </c>
      <c r="F515" s="12" t="s">
        <v>1120</v>
      </c>
      <c r="G515" s="12" t="s">
        <v>76</v>
      </c>
      <c r="H515" s="12" t="s">
        <v>77</v>
      </c>
      <c r="I515" s="12" t="s">
        <v>1121</v>
      </c>
      <c r="J515" s="12" t="s">
        <v>85</v>
      </c>
      <c r="K515" s="12" t="s">
        <v>85</v>
      </c>
      <c r="L515" s="12" t="s">
        <v>81</v>
      </c>
      <c r="M515" s="12">
        <v>6699497</v>
      </c>
      <c r="N515" s="12">
        <v>7995661</v>
      </c>
      <c r="O515" s="17">
        <v>2470714</v>
      </c>
      <c r="P515" s="17">
        <v>2470714</v>
      </c>
      <c r="Q515" s="17">
        <v>5524947</v>
      </c>
      <c r="R515" s="19">
        <v>830679</v>
      </c>
      <c r="S515" s="19"/>
      <c r="T515" s="17">
        <f t="shared" si="39"/>
        <v>2.7115631351908802</v>
      </c>
      <c r="U515" s="17">
        <f t="shared" si="36"/>
        <v>0.30900684758896108</v>
      </c>
      <c r="V515" s="17"/>
      <c r="W515" s="17">
        <f t="shared" si="37"/>
        <v>0.15035058254857467</v>
      </c>
      <c r="X515" s="19">
        <f t="shared" si="38"/>
        <v>0.10389122300207575</v>
      </c>
    </row>
    <row r="516" spans="1:24" x14ac:dyDescent="0.2">
      <c r="A516" s="22">
        <v>16187</v>
      </c>
      <c r="B516" s="12" t="s">
        <v>566</v>
      </c>
      <c r="C516" s="12" t="s">
        <v>73</v>
      </c>
      <c r="D516" s="12">
        <v>860090545</v>
      </c>
      <c r="E516" s="12" t="s">
        <v>74</v>
      </c>
      <c r="F516" s="12" t="s">
        <v>1122</v>
      </c>
      <c r="G516" s="12" t="s">
        <v>102</v>
      </c>
      <c r="H516" s="12" t="s">
        <v>87</v>
      </c>
      <c r="I516" s="12" t="s">
        <v>1123</v>
      </c>
      <c r="J516" s="12" t="s">
        <v>85</v>
      </c>
      <c r="K516" s="12" t="s">
        <v>85</v>
      </c>
      <c r="L516" s="12" t="s">
        <v>81</v>
      </c>
      <c r="M516" s="12">
        <v>1680883</v>
      </c>
      <c r="N516" s="12">
        <v>2573060</v>
      </c>
      <c r="O516" s="17">
        <v>2108634</v>
      </c>
      <c r="P516" s="17">
        <v>2112445</v>
      </c>
      <c r="Q516" s="17">
        <v>460615</v>
      </c>
      <c r="R516" s="19">
        <v>152644</v>
      </c>
      <c r="S516" s="19">
        <v>53850</v>
      </c>
      <c r="T516" s="17">
        <f t="shared" si="39"/>
        <v>0.79714307935848516</v>
      </c>
      <c r="U516" s="17">
        <f t="shared" si="36"/>
        <v>0.82098551918727114</v>
      </c>
      <c r="V516" s="17">
        <f t="shared" si="35"/>
        <v>2.8346146703806872</v>
      </c>
      <c r="W516" s="17">
        <f t="shared" si="37"/>
        <v>0.33139172627899655</v>
      </c>
      <c r="X516" s="19">
        <f t="shared" si="38"/>
        <v>5.932391782546851E-2</v>
      </c>
    </row>
    <row r="517" spans="1:24" x14ac:dyDescent="0.2">
      <c r="A517" s="22">
        <v>16405</v>
      </c>
      <c r="B517" s="12" t="s">
        <v>566</v>
      </c>
      <c r="C517" s="12" t="s">
        <v>73</v>
      </c>
      <c r="D517" s="12">
        <v>860450676</v>
      </c>
      <c r="E517" s="12" t="s">
        <v>74</v>
      </c>
      <c r="F517" s="12" t="s">
        <v>1124</v>
      </c>
      <c r="G517" s="12" t="s">
        <v>76</v>
      </c>
      <c r="H517" s="12" t="s">
        <v>87</v>
      </c>
      <c r="I517" s="12" t="s">
        <v>1125</v>
      </c>
      <c r="J517" s="12" t="s">
        <v>85</v>
      </c>
      <c r="K517" s="12" t="s">
        <v>85</v>
      </c>
      <c r="L517" s="12" t="s">
        <v>81</v>
      </c>
      <c r="M517" s="12">
        <v>2137411</v>
      </c>
      <c r="N517" s="12">
        <v>3940548</v>
      </c>
      <c r="O517" s="17">
        <v>1034321</v>
      </c>
      <c r="P517" s="17">
        <v>1393068</v>
      </c>
      <c r="Q517" s="17">
        <v>2547480</v>
      </c>
      <c r="R517" s="19">
        <v>104557</v>
      </c>
      <c r="S517" s="19"/>
      <c r="T517" s="17">
        <f t="shared" si="39"/>
        <v>2.066487096365635</v>
      </c>
      <c r="U517" s="17">
        <f t="shared" si="36"/>
        <v>0.35352138839572567</v>
      </c>
      <c r="V517" s="17"/>
      <c r="W517" s="17">
        <f t="shared" si="37"/>
        <v>4.1043305541162249E-2</v>
      </c>
      <c r="X517" s="19">
        <f t="shared" si="38"/>
        <v>2.653361918190059E-2</v>
      </c>
    </row>
    <row r="518" spans="1:24" x14ac:dyDescent="0.2">
      <c r="A518" s="22">
        <v>16431</v>
      </c>
      <c r="B518" s="12" t="s">
        <v>566</v>
      </c>
      <c r="C518" s="12" t="s">
        <v>73</v>
      </c>
      <c r="D518" s="12">
        <v>860451817</v>
      </c>
      <c r="E518" s="12" t="s">
        <v>74</v>
      </c>
      <c r="F518" s="12" t="s">
        <v>1126</v>
      </c>
      <c r="G518" s="12" t="s">
        <v>83</v>
      </c>
      <c r="H518" s="12" t="s">
        <v>77</v>
      </c>
      <c r="I518" s="12" t="s">
        <v>1127</v>
      </c>
      <c r="J518" s="12" t="s">
        <v>85</v>
      </c>
      <c r="K518" s="12" t="s">
        <v>85</v>
      </c>
      <c r="L518" s="12" t="s">
        <v>81</v>
      </c>
      <c r="M518" s="12">
        <v>7118034</v>
      </c>
      <c r="N518" s="12">
        <v>8855766</v>
      </c>
      <c r="O518" s="17">
        <v>2563927</v>
      </c>
      <c r="P518" s="17">
        <v>2563927</v>
      </c>
      <c r="Q518" s="17">
        <v>6291839</v>
      </c>
      <c r="R518" s="19">
        <v>2150646</v>
      </c>
      <c r="S518" s="19"/>
      <c r="T518" s="17">
        <f t="shared" si="39"/>
        <v>2.7762233480126386</v>
      </c>
      <c r="U518" s="17">
        <f t="shared" si="36"/>
        <v>0.28952063548201251</v>
      </c>
      <c r="V518" s="17"/>
      <c r="W518" s="17">
        <f t="shared" si="37"/>
        <v>0.34181516723488953</v>
      </c>
      <c r="X518" s="19">
        <f t="shared" si="38"/>
        <v>0.24285262279965392</v>
      </c>
    </row>
    <row r="519" spans="1:24" x14ac:dyDescent="0.2">
      <c r="A519" s="22">
        <v>16501</v>
      </c>
      <c r="B519" s="12" t="s">
        <v>566</v>
      </c>
      <c r="C519" s="12" t="s">
        <v>73</v>
      </c>
      <c r="D519" s="12">
        <v>860502262</v>
      </c>
      <c r="E519" s="12" t="s">
        <v>74</v>
      </c>
      <c r="F519" s="12" t="s">
        <v>1128</v>
      </c>
      <c r="G519" s="12" t="s">
        <v>102</v>
      </c>
      <c r="H519" s="12" t="s">
        <v>87</v>
      </c>
      <c r="I519" s="12" t="s">
        <v>1129</v>
      </c>
      <c r="J519" s="12" t="s">
        <v>85</v>
      </c>
      <c r="K519" s="12" t="s">
        <v>85</v>
      </c>
      <c r="L519" s="12" t="s">
        <v>81</v>
      </c>
      <c r="M519" s="12">
        <v>16058641</v>
      </c>
      <c r="N519" s="12">
        <v>20873507</v>
      </c>
      <c r="O519" s="17">
        <v>12978406</v>
      </c>
      <c r="P519" s="17">
        <v>13651843</v>
      </c>
      <c r="Q519" s="17">
        <v>7221664</v>
      </c>
      <c r="R519" s="19">
        <v>-581889</v>
      </c>
      <c r="S519" s="19"/>
      <c r="T519" s="17">
        <f t="shared" si="39"/>
        <v>1.2373353861791656</v>
      </c>
      <c r="U519" s="17">
        <f t="shared" si="36"/>
        <v>0.65402727965166563</v>
      </c>
      <c r="V519" s="17"/>
      <c r="W519" s="17">
        <f t="shared" si="37"/>
        <v>-8.0575474018176427E-2</v>
      </c>
      <c r="X519" s="19">
        <f t="shared" si="38"/>
        <v>-2.7876915939425033E-2</v>
      </c>
    </row>
    <row r="520" spans="1:24" x14ac:dyDescent="0.2">
      <c r="A520" s="22">
        <v>16527</v>
      </c>
      <c r="B520" s="12" t="s">
        <v>566</v>
      </c>
      <c r="C520" s="12" t="s">
        <v>73</v>
      </c>
      <c r="D520" s="12">
        <v>860503283</v>
      </c>
      <c r="E520" s="12" t="s">
        <v>74</v>
      </c>
      <c r="F520" s="12" t="s">
        <v>1130</v>
      </c>
      <c r="G520" s="12" t="s">
        <v>76</v>
      </c>
      <c r="H520" s="12" t="s">
        <v>87</v>
      </c>
      <c r="I520" s="12" t="s">
        <v>1131</v>
      </c>
      <c r="J520" s="12" t="s">
        <v>85</v>
      </c>
      <c r="K520" s="12" t="s">
        <v>85</v>
      </c>
      <c r="L520" s="12" t="s">
        <v>81</v>
      </c>
      <c r="M520" s="12">
        <v>2917545</v>
      </c>
      <c r="N520" s="12">
        <v>20803453</v>
      </c>
      <c r="O520" s="17">
        <v>1013874</v>
      </c>
      <c r="P520" s="17">
        <v>1496457</v>
      </c>
      <c r="Q520" s="17">
        <v>19306996</v>
      </c>
      <c r="R520" s="19">
        <v>875571</v>
      </c>
      <c r="S520" s="19"/>
      <c r="T520" s="17">
        <f t="shared" si="39"/>
        <v>2.8776208878026264</v>
      </c>
      <c r="U520" s="17">
        <f t="shared" si="36"/>
        <v>7.1933106489581317E-2</v>
      </c>
      <c r="V520" s="17"/>
      <c r="W520" s="17">
        <f t="shared" si="37"/>
        <v>4.53499342932479E-2</v>
      </c>
      <c r="X520" s="19">
        <f t="shared" si="38"/>
        <v>4.2087772640436179E-2</v>
      </c>
    </row>
    <row r="521" spans="1:24" x14ac:dyDescent="0.2">
      <c r="A521" s="22">
        <v>16629</v>
      </c>
      <c r="B521" s="12" t="s">
        <v>566</v>
      </c>
      <c r="C521" s="12" t="s">
        <v>73</v>
      </c>
      <c r="D521" s="12">
        <v>860508007</v>
      </c>
      <c r="E521" s="12" t="s">
        <v>74</v>
      </c>
      <c r="F521" s="12" t="s">
        <v>1132</v>
      </c>
      <c r="G521" s="12" t="s">
        <v>76</v>
      </c>
      <c r="H521" s="12" t="s">
        <v>87</v>
      </c>
      <c r="I521" s="12" t="s">
        <v>1133</v>
      </c>
      <c r="J521" s="12" t="s">
        <v>85</v>
      </c>
      <c r="K521" s="12" t="s">
        <v>85</v>
      </c>
      <c r="L521" s="12" t="s">
        <v>81</v>
      </c>
      <c r="M521" s="12">
        <v>5815450</v>
      </c>
      <c r="N521" s="12">
        <v>8706688</v>
      </c>
      <c r="O521" s="17">
        <v>5075145</v>
      </c>
      <c r="P521" s="17">
        <v>5764095</v>
      </c>
      <c r="Q521" s="17">
        <v>2942593</v>
      </c>
      <c r="R521" s="19">
        <v>330430</v>
      </c>
      <c r="S521" s="19"/>
      <c r="T521" s="17">
        <f t="shared" si="39"/>
        <v>1.1458687387256916</v>
      </c>
      <c r="U521" s="17">
        <f t="shared" si="36"/>
        <v>0.6620307285617677</v>
      </c>
      <c r="V521" s="17"/>
      <c r="W521" s="17">
        <f t="shared" si="37"/>
        <v>0.11229211787019136</v>
      </c>
      <c r="X521" s="19">
        <f t="shared" si="38"/>
        <v>3.7951285264844682E-2</v>
      </c>
    </row>
    <row r="522" spans="1:24" x14ac:dyDescent="0.2">
      <c r="A522" s="22">
        <v>16689</v>
      </c>
      <c r="B522" s="12" t="s">
        <v>566</v>
      </c>
      <c r="C522" s="12" t="s">
        <v>73</v>
      </c>
      <c r="D522" s="12">
        <v>860510083</v>
      </c>
      <c r="E522" s="12" t="s">
        <v>74</v>
      </c>
      <c r="F522" s="12" t="s">
        <v>1134</v>
      </c>
      <c r="G522" s="12" t="s">
        <v>83</v>
      </c>
      <c r="H522" s="12" t="s">
        <v>77</v>
      </c>
      <c r="I522" s="12" t="s">
        <v>1135</v>
      </c>
      <c r="J522" s="12" t="s">
        <v>97</v>
      </c>
      <c r="K522" s="12" t="s">
        <v>168</v>
      </c>
      <c r="L522" s="12" t="s">
        <v>81</v>
      </c>
      <c r="M522" s="12">
        <v>2634327</v>
      </c>
      <c r="N522" s="12">
        <v>2634327</v>
      </c>
      <c r="O522" s="17">
        <v>120491</v>
      </c>
      <c r="P522" s="17">
        <v>120491</v>
      </c>
      <c r="Q522" s="17">
        <v>2513836</v>
      </c>
      <c r="R522" s="19">
        <v>185862</v>
      </c>
      <c r="S522" s="19">
        <v>11331</v>
      </c>
      <c r="T522" s="17">
        <f t="shared" si="39"/>
        <v>21.863267795934966</v>
      </c>
      <c r="U522" s="17">
        <f t="shared" si="36"/>
        <v>4.573881678318599E-2</v>
      </c>
      <c r="V522" s="17">
        <f t="shared" si="35"/>
        <v>16.40296531638867</v>
      </c>
      <c r="W522" s="17">
        <f t="shared" si="37"/>
        <v>7.3935610755832923E-2</v>
      </c>
      <c r="X522" s="19">
        <f t="shared" si="38"/>
        <v>7.055388340171892E-2</v>
      </c>
    </row>
    <row r="523" spans="1:24" x14ac:dyDescent="0.2">
      <c r="A523" s="22">
        <v>16785</v>
      </c>
      <c r="B523" s="12" t="s">
        <v>566</v>
      </c>
      <c r="C523" s="12" t="s">
        <v>73</v>
      </c>
      <c r="D523" s="12">
        <v>860513482</v>
      </c>
      <c r="E523" s="12" t="s">
        <v>74</v>
      </c>
      <c r="F523" s="12" t="s">
        <v>1136</v>
      </c>
      <c r="G523" s="12" t="s">
        <v>76</v>
      </c>
      <c r="H523" s="12" t="s">
        <v>87</v>
      </c>
      <c r="I523" s="12" t="s">
        <v>1137</v>
      </c>
      <c r="J523" s="12" t="s">
        <v>85</v>
      </c>
      <c r="K523" s="12" t="s">
        <v>85</v>
      </c>
      <c r="L523" s="12" t="s">
        <v>81</v>
      </c>
      <c r="M523" s="12">
        <v>1717679</v>
      </c>
      <c r="N523" s="12">
        <v>1741060</v>
      </c>
      <c r="O523" s="17">
        <v>699520</v>
      </c>
      <c r="P523" s="17">
        <v>699520</v>
      </c>
      <c r="Q523" s="17">
        <v>1041540</v>
      </c>
      <c r="R523" s="19">
        <v>89072</v>
      </c>
      <c r="S523" s="19"/>
      <c r="T523" s="17">
        <f t="shared" si="39"/>
        <v>2.4555109217749314</v>
      </c>
      <c r="U523" s="17">
        <f t="shared" si="36"/>
        <v>0.40177822705708016</v>
      </c>
      <c r="V523" s="17"/>
      <c r="W523" s="17">
        <f t="shared" si="37"/>
        <v>8.5519519173531497E-2</v>
      </c>
      <c r="X523" s="19">
        <f t="shared" si="38"/>
        <v>5.1159638381216038E-2</v>
      </c>
    </row>
    <row r="524" spans="1:24" x14ac:dyDescent="0.2">
      <c r="A524" s="22">
        <v>16793</v>
      </c>
      <c r="B524" s="12" t="s">
        <v>566</v>
      </c>
      <c r="C524" s="12" t="s">
        <v>73</v>
      </c>
      <c r="D524" s="12">
        <v>860513883</v>
      </c>
      <c r="E524" s="12" t="s">
        <v>74</v>
      </c>
      <c r="F524" s="12" t="s">
        <v>1138</v>
      </c>
      <c r="G524" s="12" t="s">
        <v>76</v>
      </c>
      <c r="H524" s="12" t="s">
        <v>87</v>
      </c>
      <c r="I524" s="12" t="s">
        <v>1139</v>
      </c>
      <c r="J524" s="12" t="s">
        <v>85</v>
      </c>
      <c r="K524" s="12" t="s">
        <v>85</v>
      </c>
      <c r="L524" s="12" t="s">
        <v>81</v>
      </c>
      <c r="M524" s="12">
        <v>7888045</v>
      </c>
      <c r="N524" s="12">
        <v>13521029</v>
      </c>
      <c r="O524" s="17">
        <v>437271</v>
      </c>
      <c r="P524" s="17">
        <v>2183555</v>
      </c>
      <c r="Q524" s="17">
        <v>11337474</v>
      </c>
      <c r="R524" s="19">
        <v>992770</v>
      </c>
      <c r="S524" s="19"/>
      <c r="T524" s="17">
        <f t="shared" si="39"/>
        <v>18.039259406637989</v>
      </c>
      <c r="U524" s="17">
        <f t="shared" si="36"/>
        <v>0.16149325617155322</v>
      </c>
      <c r="V524" s="17"/>
      <c r="W524" s="17">
        <f t="shared" si="37"/>
        <v>8.7565360679107182E-2</v>
      </c>
      <c r="X524" s="19">
        <f t="shared" si="38"/>
        <v>7.3424145455201678E-2</v>
      </c>
    </row>
    <row r="525" spans="1:24" x14ac:dyDescent="0.2">
      <c r="A525" s="22">
        <v>16849</v>
      </c>
      <c r="B525" s="12" t="s">
        <v>566</v>
      </c>
      <c r="C525" s="12" t="s">
        <v>73</v>
      </c>
      <c r="D525" s="12">
        <v>860516348</v>
      </c>
      <c r="E525" s="12" t="s">
        <v>74</v>
      </c>
      <c r="F525" s="12" t="s">
        <v>1140</v>
      </c>
      <c r="G525" s="12" t="s">
        <v>76</v>
      </c>
      <c r="H525" s="12" t="s">
        <v>87</v>
      </c>
      <c r="I525" s="12" t="s">
        <v>1141</v>
      </c>
      <c r="J525" s="12" t="s">
        <v>85</v>
      </c>
      <c r="K525" s="12" t="s">
        <v>85</v>
      </c>
      <c r="L525" s="12" t="s">
        <v>81</v>
      </c>
      <c r="M525" s="12">
        <v>1647614</v>
      </c>
      <c r="N525" s="12">
        <v>3149524</v>
      </c>
      <c r="O525" s="17">
        <v>479755</v>
      </c>
      <c r="P525" s="17">
        <v>1189395</v>
      </c>
      <c r="Q525" s="17">
        <v>1960129</v>
      </c>
      <c r="R525" s="19">
        <v>82107</v>
      </c>
      <c r="S525" s="19">
        <v>60996</v>
      </c>
      <c r="T525" s="17">
        <f t="shared" si="39"/>
        <v>3.4342820814790884</v>
      </c>
      <c r="U525" s="17">
        <f t="shared" si="36"/>
        <v>0.37764278030584941</v>
      </c>
      <c r="V525" s="17">
        <f t="shared" ref="V525:V588" si="40">R525/S525</f>
        <v>1.3461046626008262</v>
      </c>
      <c r="W525" s="17">
        <f t="shared" si="37"/>
        <v>4.1888569578838943E-2</v>
      </c>
      <c r="X525" s="19">
        <f t="shared" si="38"/>
        <v>2.6069653700051182E-2</v>
      </c>
    </row>
    <row r="526" spans="1:24" x14ac:dyDescent="0.2">
      <c r="A526" s="22">
        <v>16937</v>
      </c>
      <c r="B526" s="12" t="s">
        <v>566</v>
      </c>
      <c r="C526" s="12" t="s">
        <v>73</v>
      </c>
      <c r="D526" s="12">
        <v>860518917</v>
      </c>
      <c r="E526" s="12" t="s">
        <v>74</v>
      </c>
      <c r="F526" s="12" t="s">
        <v>1142</v>
      </c>
      <c r="G526" s="12" t="s">
        <v>76</v>
      </c>
      <c r="H526" s="12" t="s">
        <v>87</v>
      </c>
      <c r="I526" s="12" t="s">
        <v>1143</v>
      </c>
      <c r="J526" s="12" t="s">
        <v>85</v>
      </c>
      <c r="K526" s="12" t="s">
        <v>85</v>
      </c>
      <c r="L526" s="12" t="s">
        <v>81</v>
      </c>
      <c r="M526" s="12">
        <v>6981601</v>
      </c>
      <c r="N526" s="12">
        <v>8492007</v>
      </c>
      <c r="O526" s="17">
        <v>649659</v>
      </c>
      <c r="P526" s="17">
        <v>1242293</v>
      </c>
      <c r="Q526" s="17">
        <v>7249714</v>
      </c>
      <c r="R526" s="19">
        <v>672925</v>
      </c>
      <c r="S526" s="19">
        <v>29117</v>
      </c>
      <c r="T526" s="17">
        <f t="shared" si="39"/>
        <v>10.746562427365742</v>
      </c>
      <c r="U526" s="17">
        <f t="shared" si="36"/>
        <v>0.14628968157939579</v>
      </c>
      <c r="V526" s="17">
        <f t="shared" si="40"/>
        <v>23.111069134869663</v>
      </c>
      <c r="W526" s="17">
        <f t="shared" si="37"/>
        <v>9.2820903003897809E-2</v>
      </c>
      <c r="X526" s="19">
        <f t="shared" si="38"/>
        <v>7.9242162659545617E-2</v>
      </c>
    </row>
    <row r="527" spans="1:24" x14ac:dyDescent="0.2">
      <c r="A527" s="22">
        <v>16947</v>
      </c>
      <c r="B527" s="12" t="s">
        <v>566</v>
      </c>
      <c r="C527" s="12" t="s">
        <v>73</v>
      </c>
      <c r="D527" s="12">
        <v>860519267</v>
      </c>
      <c r="E527" s="12" t="s">
        <v>74</v>
      </c>
      <c r="F527" s="12" t="s">
        <v>1144</v>
      </c>
      <c r="G527" s="12" t="s">
        <v>102</v>
      </c>
      <c r="H527" s="12" t="s">
        <v>87</v>
      </c>
      <c r="I527" s="12" t="s">
        <v>1145</v>
      </c>
      <c r="J527" s="12" t="s">
        <v>97</v>
      </c>
      <c r="K527" s="12" t="s">
        <v>359</v>
      </c>
      <c r="L527" s="12" t="s">
        <v>81</v>
      </c>
      <c r="M527" s="12">
        <v>15783068</v>
      </c>
      <c r="N527" s="12">
        <v>21907078</v>
      </c>
      <c r="O527" s="17">
        <v>3166750</v>
      </c>
      <c r="P527" s="17">
        <v>3166750</v>
      </c>
      <c r="Q527" s="17">
        <v>18740328</v>
      </c>
      <c r="R527" s="19">
        <v>2183670</v>
      </c>
      <c r="S527" s="19">
        <v>321600</v>
      </c>
      <c r="T527" s="17">
        <f t="shared" si="39"/>
        <v>4.9839955790637092</v>
      </c>
      <c r="U527" s="17">
        <f t="shared" si="36"/>
        <v>0.14455373738113317</v>
      </c>
      <c r="V527" s="17">
        <f t="shared" si="40"/>
        <v>6.790018656716418</v>
      </c>
      <c r="W527" s="17">
        <f t="shared" si="37"/>
        <v>0.1165225069699954</v>
      </c>
      <c r="X527" s="19">
        <f t="shared" si="38"/>
        <v>9.9678743098463432E-2</v>
      </c>
    </row>
    <row r="528" spans="1:24" x14ac:dyDescent="0.2">
      <c r="A528" s="22">
        <v>17061</v>
      </c>
      <c r="B528" s="12" t="s">
        <v>566</v>
      </c>
      <c r="C528" s="12" t="s">
        <v>73</v>
      </c>
      <c r="D528" s="12">
        <v>860524482</v>
      </c>
      <c r="E528" s="12" t="s">
        <v>74</v>
      </c>
      <c r="F528" s="12" t="s">
        <v>1146</v>
      </c>
      <c r="G528" s="12" t="s">
        <v>102</v>
      </c>
      <c r="H528" s="12" t="s">
        <v>87</v>
      </c>
      <c r="I528" s="12" t="s">
        <v>1147</v>
      </c>
      <c r="J528" s="12" t="s">
        <v>85</v>
      </c>
      <c r="K528" s="12" t="s">
        <v>85</v>
      </c>
      <c r="L528" s="12" t="s">
        <v>81</v>
      </c>
      <c r="M528" s="12">
        <v>2396473</v>
      </c>
      <c r="N528" s="12">
        <v>2580777</v>
      </c>
      <c r="O528" s="17">
        <v>671271</v>
      </c>
      <c r="P528" s="17">
        <v>708104</v>
      </c>
      <c r="Q528" s="17">
        <v>1872673</v>
      </c>
      <c r="R528" s="19">
        <v>192665</v>
      </c>
      <c r="S528" s="19">
        <v>42145</v>
      </c>
      <c r="T528" s="17">
        <f t="shared" si="39"/>
        <v>3.5700529294428032</v>
      </c>
      <c r="U528" s="17">
        <f t="shared" si="36"/>
        <v>0.27437628280165238</v>
      </c>
      <c r="V528" s="17">
        <f t="shared" si="40"/>
        <v>4.5714794163008659</v>
      </c>
      <c r="W528" s="17">
        <f t="shared" si="37"/>
        <v>0.10288235052248844</v>
      </c>
      <c r="X528" s="19">
        <f t="shared" si="38"/>
        <v>7.4653873620231431E-2</v>
      </c>
    </row>
    <row r="529" spans="1:24" x14ac:dyDescent="0.2">
      <c r="A529" s="22">
        <v>17063</v>
      </c>
      <c r="B529" s="12" t="s">
        <v>566</v>
      </c>
      <c r="C529" s="12" t="s">
        <v>73</v>
      </c>
      <c r="D529" s="12">
        <v>860524523</v>
      </c>
      <c r="E529" s="12" t="s">
        <v>74</v>
      </c>
      <c r="F529" s="12" t="s">
        <v>1148</v>
      </c>
      <c r="G529" s="12" t="s">
        <v>76</v>
      </c>
      <c r="H529" s="12" t="s">
        <v>87</v>
      </c>
      <c r="I529" s="12" t="s">
        <v>1149</v>
      </c>
      <c r="J529" s="12" t="s">
        <v>85</v>
      </c>
      <c r="K529" s="12" t="s">
        <v>85</v>
      </c>
      <c r="L529" s="12" t="s">
        <v>81</v>
      </c>
      <c r="M529" s="12">
        <v>17241513</v>
      </c>
      <c r="N529" s="12">
        <v>22036036</v>
      </c>
      <c r="O529" s="17">
        <v>11646397</v>
      </c>
      <c r="P529" s="17">
        <v>19659847</v>
      </c>
      <c r="Q529" s="17">
        <v>2376189</v>
      </c>
      <c r="R529" s="19">
        <v>1755104</v>
      </c>
      <c r="S529" s="19">
        <v>1525043</v>
      </c>
      <c r="T529" s="17">
        <f t="shared" si="39"/>
        <v>1.4804160462673563</v>
      </c>
      <c r="U529" s="17">
        <f t="shared" si="36"/>
        <v>0.89216803784491916</v>
      </c>
      <c r="V529" s="17">
        <f t="shared" si="40"/>
        <v>1.1508554185029536</v>
      </c>
      <c r="W529" s="17">
        <f t="shared" si="37"/>
        <v>0.73862138070666938</v>
      </c>
      <c r="X529" s="19">
        <f t="shared" si="38"/>
        <v>7.9646992771295166E-2</v>
      </c>
    </row>
    <row r="530" spans="1:24" x14ac:dyDescent="0.2">
      <c r="A530" s="22">
        <v>17179</v>
      </c>
      <c r="B530" s="12" t="s">
        <v>566</v>
      </c>
      <c r="C530" s="12" t="s">
        <v>73</v>
      </c>
      <c r="D530" s="12">
        <v>860530386</v>
      </c>
      <c r="E530" s="12" t="s">
        <v>74</v>
      </c>
      <c r="F530" s="12" t="s">
        <v>1150</v>
      </c>
      <c r="G530" s="12" t="s">
        <v>76</v>
      </c>
      <c r="H530" s="12" t="s">
        <v>87</v>
      </c>
      <c r="I530" s="12" t="s">
        <v>1151</v>
      </c>
      <c r="J530" s="12" t="s">
        <v>85</v>
      </c>
      <c r="K530" s="12" t="s">
        <v>85</v>
      </c>
      <c r="L530" s="12" t="s">
        <v>81</v>
      </c>
      <c r="M530" s="12">
        <v>7842314</v>
      </c>
      <c r="N530" s="12">
        <v>11384125</v>
      </c>
      <c r="O530" s="17">
        <v>7331484</v>
      </c>
      <c r="P530" s="17">
        <v>8914567</v>
      </c>
      <c r="Q530" s="17">
        <v>2469558</v>
      </c>
      <c r="R530" s="19">
        <v>-565258</v>
      </c>
      <c r="S530" s="19"/>
      <c r="T530" s="17">
        <f t="shared" si="39"/>
        <v>1.0696762074363118</v>
      </c>
      <c r="U530" s="17">
        <f t="shared" si="36"/>
        <v>0.78307002075258314</v>
      </c>
      <c r="V530" s="17"/>
      <c r="W530" s="17">
        <f t="shared" si="37"/>
        <v>-0.22889035203870489</v>
      </c>
      <c r="X530" s="19">
        <f t="shared" si="38"/>
        <v>-4.9653179317690206E-2</v>
      </c>
    </row>
    <row r="531" spans="1:24" x14ac:dyDescent="0.2">
      <c r="A531" s="22">
        <v>17197</v>
      </c>
      <c r="B531" s="12" t="s">
        <v>566</v>
      </c>
      <c r="C531" s="12" t="s">
        <v>73</v>
      </c>
      <c r="D531" s="12">
        <v>860531097</v>
      </c>
      <c r="E531" s="12" t="s">
        <v>74</v>
      </c>
      <c r="F531" s="12" t="s">
        <v>1152</v>
      </c>
      <c r="G531" s="12" t="s">
        <v>76</v>
      </c>
      <c r="H531" s="12" t="s">
        <v>87</v>
      </c>
      <c r="I531" s="12" t="s">
        <v>1153</v>
      </c>
      <c r="J531" s="12" t="s">
        <v>85</v>
      </c>
      <c r="K531" s="12" t="s">
        <v>85</v>
      </c>
      <c r="L531" s="12" t="s">
        <v>81</v>
      </c>
      <c r="M531" s="12">
        <v>8316379</v>
      </c>
      <c r="N531" s="12">
        <v>12537891</v>
      </c>
      <c r="O531" s="17">
        <v>5180569</v>
      </c>
      <c r="P531" s="17">
        <v>7042787</v>
      </c>
      <c r="Q531" s="17">
        <v>5495104</v>
      </c>
      <c r="R531" s="19">
        <v>206232</v>
      </c>
      <c r="S531" s="19">
        <v>329792</v>
      </c>
      <c r="T531" s="17">
        <f t="shared" si="39"/>
        <v>1.605302236105725</v>
      </c>
      <c r="U531" s="17">
        <f t="shared" si="36"/>
        <v>0.56172022870513072</v>
      </c>
      <c r="V531" s="17">
        <f t="shared" si="40"/>
        <v>0.62533960799534249</v>
      </c>
      <c r="W531" s="17">
        <f t="shared" si="37"/>
        <v>3.7530135917354795E-2</v>
      </c>
      <c r="X531" s="19">
        <f t="shared" si="38"/>
        <v>1.6448699386523619E-2</v>
      </c>
    </row>
    <row r="532" spans="1:24" x14ac:dyDescent="0.2">
      <c r="A532" s="22">
        <v>17313</v>
      </c>
      <c r="B532" s="12" t="s">
        <v>566</v>
      </c>
      <c r="C532" s="12" t="s">
        <v>73</v>
      </c>
      <c r="D532" s="12">
        <v>860535482</v>
      </c>
      <c r="E532" s="12" t="s">
        <v>74</v>
      </c>
      <c r="F532" s="12" t="s">
        <v>1154</v>
      </c>
      <c r="G532" s="12" t="s">
        <v>76</v>
      </c>
      <c r="H532" s="12" t="s">
        <v>103</v>
      </c>
      <c r="I532" s="12" t="s">
        <v>1155</v>
      </c>
      <c r="J532" s="12" t="s">
        <v>85</v>
      </c>
      <c r="K532" s="12" t="s">
        <v>85</v>
      </c>
      <c r="L532" s="12" t="s">
        <v>81</v>
      </c>
      <c r="M532" s="12">
        <v>5272553</v>
      </c>
      <c r="N532" s="12">
        <v>14403960</v>
      </c>
      <c r="O532" s="17">
        <v>1480240</v>
      </c>
      <c r="P532" s="17">
        <v>2912584</v>
      </c>
      <c r="Q532" s="17">
        <v>11491376</v>
      </c>
      <c r="R532" s="19">
        <v>411759</v>
      </c>
      <c r="S532" s="19">
        <v>125160</v>
      </c>
      <c r="T532" s="17">
        <f t="shared" si="39"/>
        <v>3.5619581959682214</v>
      </c>
      <c r="U532" s="17">
        <f t="shared" si="36"/>
        <v>0.20220717080580619</v>
      </c>
      <c r="V532" s="17">
        <f t="shared" si="40"/>
        <v>3.2898609779482264</v>
      </c>
      <c r="W532" s="17">
        <f t="shared" si="37"/>
        <v>3.5832001319946363E-2</v>
      </c>
      <c r="X532" s="19">
        <f t="shared" si="38"/>
        <v>2.85865137087301E-2</v>
      </c>
    </row>
    <row r="533" spans="1:24" x14ac:dyDescent="0.2">
      <c r="A533" s="22">
        <v>17331</v>
      </c>
      <c r="B533" s="12" t="s">
        <v>566</v>
      </c>
      <c r="C533" s="12" t="s">
        <v>73</v>
      </c>
      <c r="D533" s="12">
        <v>860536001</v>
      </c>
      <c r="E533" s="12" t="s">
        <v>74</v>
      </c>
      <c r="F533" s="12" t="s">
        <v>1156</v>
      </c>
      <c r="G533" s="12" t="s">
        <v>76</v>
      </c>
      <c r="H533" s="12" t="s">
        <v>103</v>
      </c>
      <c r="I533" s="12" t="s">
        <v>1157</v>
      </c>
      <c r="J533" s="12" t="s">
        <v>85</v>
      </c>
      <c r="K533" s="12" t="s">
        <v>85</v>
      </c>
      <c r="L533" s="12" t="s">
        <v>81</v>
      </c>
      <c r="M533" s="12">
        <v>4586242</v>
      </c>
      <c r="N533" s="12">
        <v>5803018</v>
      </c>
      <c r="O533" s="17">
        <v>347207</v>
      </c>
      <c r="P533" s="17">
        <v>347207</v>
      </c>
      <c r="Q533" s="17">
        <v>5455811</v>
      </c>
      <c r="R533" s="19">
        <v>583255</v>
      </c>
      <c r="S533" s="19">
        <v>286</v>
      </c>
      <c r="T533" s="17">
        <f t="shared" si="39"/>
        <v>13.208956040632822</v>
      </c>
      <c r="U533" s="17">
        <f t="shared" si="36"/>
        <v>5.9832142516187264E-2</v>
      </c>
      <c r="V533" s="17">
        <f t="shared" si="40"/>
        <v>2039.3531468531469</v>
      </c>
      <c r="W533" s="17">
        <f t="shared" si="37"/>
        <v>0.10690527952672847</v>
      </c>
      <c r="X533" s="19">
        <f t="shared" si="38"/>
        <v>0.10050890760635242</v>
      </c>
    </row>
    <row r="534" spans="1:24" x14ac:dyDescent="0.2">
      <c r="A534" s="22">
        <v>17337</v>
      </c>
      <c r="B534" s="12" t="s">
        <v>566</v>
      </c>
      <c r="C534" s="12" t="s">
        <v>73</v>
      </c>
      <c r="D534" s="12">
        <v>860536024</v>
      </c>
      <c r="E534" s="12" t="s">
        <v>74</v>
      </c>
      <c r="F534" s="12" t="s">
        <v>1158</v>
      </c>
      <c r="G534" s="12" t="s">
        <v>76</v>
      </c>
      <c r="H534" s="12" t="s">
        <v>103</v>
      </c>
      <c r="I534" s="12" t="s">
        <v>1159</v>
      </c>
      <c r="J534" s="12" t="s">
        <v>97</v>
      </c>
      <c r="K534" s="12" t="s">
        <v>191</v>
      </c>
      <c r="L534" s="12" t="s">
        <v>81</v>
      </c>
      <c r="M534" s="12">
        <v>2879243</v>
      </c>
      <c r="N534" s="12">
        <v>3053110</v>
      </c>
      <c r="O534" s="17">
        <v>670115</v>
      </c>
      <c r="P534" s="17">
        <v>860115</v>
      </c>
      <c r="Q534" s="17">
        <v>2192995</v>
      </c>
      <c r="R534" s="19">
        <v>-321641</v>
      </c>
      <c r="S534" s="19">
        <v>14062</v>
      </c>
      <c r="T534" s="17">
        <f t="shared" si="39"/>
        <v>4.2966401289330935</v>
      </c>
      <c r="U534" s="17">
        <f t="shared" si="36"/>
        <v>0.28171765838767682</v>
      </c>
      <c r="V534" s="17">
        <f t="shared" si="40"/>
        <v>-22.873062153321008</v>
      </c>
      <c r="W534" s="17">
        <f t="shared" si="37"/>
        <v>-0.1466674570621456</v>
      </c>
      <c r="X534" s="19">
        <f t="shared" si="38"/>
        <v>-0.10534864449692281</v>
      </c>
    </row>
    <row r="535" spans="1:24" x14ac:dyDescent="0.2">
      <c r="A535" s="22">
        <v>17341</v>
      </c>
      <c r="B535" s="12" t="s">
        <v>566</v>
      </c>
      <c r="C535" s="12" t="s">
        <v>73</v>
      </c>
      <c r="D535" s="12">
        <v>860536079</v>
      </c>
      <c r="E535" s="12" t="s">
        <v>74</v>
      </c>
      <c r="F535" s="12" t="s">
        <v>1160</v>
      </c>
      <c r="G535" s="12" t="s">
        <v>76</v>
      </c>
      <c r="H535" s="12" t="s">
        <v>801</v>
      </c>
      <c r="I535" s="12" t="s">
        <v>1161</v>
      </c>
      <c r="J535" s="12" t="s">
        <v>85</v>
      </c>
      <c r="K535" s="12" t="s">
        <v>85</v>
      </c>
      <c r="L535" s="12" t="s">
        <v>81</v>
      </c>
      <c r="M535" s="12">
        <v>4312843</v>
      </c>
      <c r="N535" s="12">
        <v>6166829</v>
      </c>
      <c r="O535" s="17">
        <v>1192778</v>
      </c>
      <c r="P535" s="17">
        <v>1265552</v>
      </c>
      <c r="Q535" s="17">
        <v>4901277</v>
      </c>
      <c r="R535" s="19">
        <v>2193067</v>
      </c>
      <c r="S535" s="19"/>
      <c r="T535" s="17">
        <f t="shared" si="39"/>
        <v>3.6157969043694638</v>
      </c>
      <c r="U535" s="17">
        <f t="shared" si="36"/>
        <v>0.20521924639064906</v>
      </c>
      <c r="V535" s="17"/>
      <c r="W535" s="17">
        <f t="shared" si="37"/>
        <v>0.44744808342805353</v>
      </c>
      <c r="X535" s="19">
        <f t="shared" si="38"/>
        <v>0.35562312494800813</v>
      </c>
    </row>
    <row r="536" spans="1:24" x14ac:dyDescent="0.2">
      <c r="A536" s="22">
        <v>17357</v>
      </c>
      <c r="B536" s="12" t="s">
        <v>566</v>
      </c>
      <c r="C536" s="12" t="s">
        <v>73</v>
      </c>
      <c r="D536" s="12">
        <v>860600095</v>
      </c>
      <c r="E536" s="12" t="s">
        <v>74</v>
      </c>
      <c r="F536" s="12" t="s">
        <v>1162</v>
      </c>
      <c r="G536" s="12" t="s">
        <v>102</v>
      </c>
      <c r="H536" s="12" t="s">
        <v>103</v>
      </c>
      <c r="I536" s="12" t="s">
        <v>1163</v>
      </c>
      <c r="J536" s="12" t="s">
        <v>97</v>
      </c>
      <c r="K536" s="12" t="s">
        <v>359</v>
      </c>
      <c r="L536" s="12" t="s">
        <v>81</v>
      </c>
      <c r="M536" s="12">
        <v>17993699</v>
      </c>
      <c r="N536" s="12">
        <v>21877106</v>
      </c>
      <c r="O536" s="17">
        <v>5210244</v>
      </c>
      <c r="P536" s="17">
        <v>6026040</v>
      </c>
      <c r="Q536" s="17">
        <v>15851066</v>
      </c>
      <c r="R536" s="19">
        <v>2286589</v>
      </c>
      <c r="S536" s="19">
        <v>137474</v>
      </c>
      <c r="T536" s="17">
        <f t="shared" si="39"/>
        <v>3.4535232898881509</v>
      </c>
      <c r="U536" s="17">
        <f t="shared" si="36"/>
        <v>0.27544959557265025</v>
      </c>
      <c r="V536" s="17">
        <f t="shared" si="40"/>
        <v>16.632883308843855</v>
      </c>
      <c r="W536" s="17">
        <f t="shared" si="37"/>
        <v>0.14425458830339866</v>
      </c>
      <c r="X536" s="19">
        <f t="shared" si="38"/>
        <v>0.10451972029572833</v>
      </c>
    </row>
    <row r="537" spans="1:24" x14ac:dyDescent="0.2">
      <c r="A537" s="22">
        <v>17425</v>
      </c>
      <c r="B537" s="12" t="s">
        <v>566</v>
      </c>
      <c r="C537" s="12" t="s">
        <v>73</v>
      </c>
      <c r="D537" s="12">
        <v>890101806</v>
      </c>
      <c r="E537" s="12" t="s">
        <v>74</v>
      </c>
      <c r="F537" s="12" t="s">
        <v>1164</v>
      </c>
      <c r="G537" s="12" t="s">
        <v>102</v>
      </c>
      <c r="H537" s="12" t="s">
        <v>801</v>
      </c>
      <c r="I537" s="12" t="s">
        <v>1165</v>
      </c>
      <c r="J537" s="12" t="s">
        <v>148</v>
      </c>
      <c r="K537" s="12" t="s">
        <v>149</v>
      </c>
      <c r="L537" s="12" t="s">
        <v>81</v>
      </c>
      <c r="M537" s="12">
        <v>3604315</v>
      </c>
      <c r="N537" s="12">
        <v>7465285</v>
      </c>
      <c r="O537" s="17">
        <v>1017764</v>
      </c>
      <c r="P537" s="17">
        <v>1188244</v>
      </c>
      <c r="Q537" s="17">
        <v>6277041</v>
      </c>
      <c r="R537" s="19">
        <v>297541</v>
      </c>
      <c r="S537" s="19">
        <v>94386</v>
      </c>
      <c r="T537" s="17">
        <f t="shared" si="39"/>
        <v>3.5414054731745277</v>
      </c>
      <c r="U537" s="17">
        <f t="shared" si="36"/>
        <v>0.15916927485018992</v>
      </c>
      <c r="V537" s="17">
        <f t="shared" si="40"/>
        <v>3.1523848875892613</v>
      </c>
      <c r="W537" s="17">
        <f t="shared" si="37"/>
        <v>4.7401474675726987E-2</v>
      </c>
      <c r="X537" s="19">
        <f t="shared" si="38"/>
        <v>3.9856616324761882E-2</v>
      </c>
    </row>
    <row r="538" spans="1:24" x14ac:dyDescent="0.2">
      <c r="A538" s="22">
        <v>17545</v>
      </c>
      <c r="B538" s="12" t="s">
        <v>566</v>
      </c>
      <c r="C538" s="12" t="s">
        <v>73</v>
      </c>
      <c r="D538" s="12">
        <v>890109689</v>
      </c>
      <c r="E538" s="12" t="s">
        <v>74</v>
      </c>
      <c r="F538" s="12" t="s">
        <v>1166</v>
      </c>
      <c r="G538" s="12" t="s">
        <v>102</v>
      </c>
      <c r="H538" s="12" t="s">
        <v>87</v>
      </c>
      <c r="I538" s="12" t="s">
        <v>1167</v>
      </c>
      <c r="J538" s="12" t="s">
        <v>148</v>
      </c>
      <c r="K538" s="12" t="s">
        <v>149</v>
      </c>
      <c r="L538" s="12" t="s">
        <v>81</v>
      </c>
      <c r="M538" s="12">
        <v>12927683</v>
      </c>
      <c r="N538" s="12">
        <v>20912077</v>
      </c>
      <c r="O538" s="17">
        <v>3859146</v>
      </c>
      <c r="P538" s="17">
        <v>7709068</v>
      </c>
      <c r="Q538" s="17">
        <v>13203009</v>
      </c>
      <c r="R538" s="19">
        <v>949845</v>
      </c>
      <c r="S538" s="19">
        <v>1070385</v>
      </c>
      <c r="T538" s="17">
        <f t="shared" si="39"/>
        <v>3.3498818132301809</v>
      </c>
      <c r="U538" s="17">
        <f t="shared" si="36"/>
        <v>0.36864190964866855</v>
      </c>
      <c r="V538" s="17">
        <f t="shared" si="40"/>
        <v>0.88738631427009906</v>
      </c>
      <c r="W538" s="17">
        <f t="shared" si="37"/>
        <v>7.1941555140953101E-2</v>
      </c>
      <c r="X538" s="19">
        <f t="shared" si="38"/>
        <v>4.5420882870697156E-2</v>
      </c>
    </row>
    <row r="539" spans="1:24" x14ac:dyDescent="0.2">
      <c r="A539" s="22">
        <v>17593</v>
      </c>
      <c r="B539" s="12" t="s">
        <v>566</v>
      </c>
      <c r="C539" s="12" t="s">
        <v>73</v>
      </c>
      <c r="D539" s="12">
        <v>890112740</v>
      </c>
      <c r="E539" s="12" t="s">
        <v>74</v>
      </c>
      <c r="F539" s="12" t="s">
        <v>1168</v>
      </c>
      <c r="G539" s="12" t="s">
        <v>95</v>
      </c>
      <c r="H539" s="12" t="s">
        <v>87</v>
      </c>
      <c r="I539" s="12" t="s">
        <v>1169</v>
      </c>
      <c r="J539" s="12" t="s">
        <v>148</v>
      </c>
      <c r="K539" s="12" t="s">
        <v>149</v>
      </c>
      <c r="L539" s="12" t="s">
        <v>81</v>
      </c>
      <c r="M539" s="12">
        <v>7822740</v>
      </c>
      <c r="N539" s="12">
        <v>14409263</v>
      </c>
      <c r="O539" s="17">
        <v>4400053</v>
      </c>
      <c r="P539" s="17">
        <v>8688401</v>
      </c>
      <c r="Q539" s="17">
        <v>5720862</v>
      </c>
      <c r="R539" s="19">
        <v>1017309</v>
      </c>
      <c r="S539" s="19">
        <v>762017</v>
      </c>
      <c r="T539" s="17">
        <f t="shared" si="39"/>
        <v>1.7778740392445274</v>
      </c>
      <c r="U539" s="17">
        <f t="shared" si="36"/>
        <v>0.60297330959952633</v>
      </c>
      <c r="V539" s="17">
        <f t="shared" si="40"/>
        <v>1.3350213971604308</v>
      </c>
      <c r="W539" s="17">
        <f t="shared" si="37"/>
        <v>0.17782442575961455</v>
      </c>
      <c r="X539" s="19">
        <f t="shared" si="38"/>
        <v>7.0601043231704491E-2</v>
      </c>
    </row>
    <row r="540" spans="1:24" x14ac:dyDescent="0.2">
      <c r="A540" s="22">
        <v>17719</v>
      </c>
      <c r="B540" s="12" t="s">
        <v>566</v>
      </c>
      <c r="C540" s="12" t="s">
        <v>73</v>
      </c>
      <c r="D540" s="12">
        <v>890200732</v>
      </c>
      <c r="E540" s="12" t="s">
        <v>74</v>
      </c>
      <c r="F540" s="12" t="s">
        <v>1170</v>
      </c>
      <c r="G540" s="12" t="s">
        <v>102</v>
      </c>
      <c r="H540" s="12" t="s">
        <v>103</v>
      </c>
      <c r="I540" s="12" t="s">
        <v>1171</v>
      </c>
      <c r="J540" s="12" t="s">
        <v>309</v>
      </c>
      <c r="K540" s="12" t="s">
        <v>461</v>
      </c>
      <c r="L540" s="12" t="s">
        <v>81</v>
      </c>
      <c r="M540" s="12">
        <v>502113</v>
      </c>
      <c r="N540" s="12">
        <v>4748019</v>
      </c>
      <c r="O540" s="17">
        <v>9895640</v>
      </c>
      <c r="P540" s="17">
        <v>20983551</v>
      </c>
      <c r="Q540" s="17">
        <v>-16235532</v>
      </c>
      <c r="R540" s="19">
        <v>-322</v>
      </c>
      <c r="S540" s="19">
        <v>0</v>
      </c>
      <c r="T540" s="17">
        <f t="shared" si="39"/>
        <v>5.0740831315609705E-2</v>
      </c>
      <c r="U540" s="17">
        <f t="shared" si="36"/>
        <v>4.4194328202983177</v>
      </c>
      <c r="V540" s="17"/>
      <c r="W540" s="17">
        <f t="shared" si="37"/>
        <v>1.9833042736141938E-5</v>
      </c>
      <c r="X540" s="19">
        <f t="shared" si="38"/>
        <v>-6.7817757258342896E-5</v>
      </c>
    </row>
    <row r="541" spans="1:24" x14ac:dyDescent="0.2">
      <c r="A541" s="22">
        <v>17931</v>
      </c>
      <c r="B541" s="12" t="s">
        <v>566</v>
      </c>
      <c r="C541" s="12" t="s">
        <v>73</v>
      </c>
      <c r="D541" s="12">
        <v>890300234</v>
      </c>
      <c r="E541" s="12" t="s">
        <v>74</v>
      </c>
      <c r="F541" s="12" t="s">
        <v>1172</v>
      </c>
      <c r="G541" s="12" t="s">
        <v>76</v>
      </c>
      <c r="H541" s="12" t="s">
        <v>87</v>
      </c>
      <c r="I541" s="12" t="s">
        <v>1173</v>
      </c>
      <c r="J541" s="12" t="s">
        <v>79</v>
      </c>
      <c r="K541" s="12" t="s">
        <v>313</v>
      </c>
      <c r="L541" s="12" t="s">
        <v>81</v>
      </c>
      <c r="M541" s="12">
        <v>77292579</v>
      </c>
      <c r="N541" s="12">
        <v>97207111</v>
      </c>
      <c r="O541" s="17">
        <v>63589749</v>
      </c>
      <c r="P541" s="17">
        <v>71100784</v>
      </c>
      <c r="Q541" s="17">
        <v>26106327</v>
      </c>
      <c r="R541" s="19">
        <v>3731588</v>
      </c>
      <c r="S541" s="19"/>
      <c r="T541" s="17">
        <f t="shared" si="39"/>
        <v>1.2154880340854939</v>
      </c>
      <c r="U541" s="17">
        <f t="shared" si="36"/>
        <v>0.73143603660847401</v>
      </c>
      <c r="V541" s="17"/>
      <c r="W541" s="17">
        <f t="shared" si="37"/>
        <v>0.14293807014675025</v>
      </c>
      <c r="X541" s="19">
        <f t="shared" si="38"/>
        <v>3.83880146381472E-2</v>
      </c>
    </row>
    <row r="542" spans="1:24" x14ac:dyDescent="0.2">
      <c r="A542" s="22">
        <v>18195</v>
      </c>
      <c r="B542" s="12" t="s">
        <v>566</v>
      </c>
      <c r="C542" s="12" t="s">
        <v>73</v>
      </c>
      <c r="D542" s="12">
        <v>890312452</v>
      </c>
      <c r="E542" s="12" t="s">
        <v>74</v>
      </c>
      <c r="F542" s="12" t="s">
        <v>1174</v>
      </c>
      <c r="G542" s="12" t="s">
        <v>102</v>
      </c>
      <c r="H542" s="12" t="s">
        <v>87</v>
      </c>
      <c r="I542" s="12" t="s">
        <v>1175</v>
      </c>
      <c r="J542" s="12" t="s">
        <v>79</v>
      </c>
      <c r="K542" s="12" t="s">
        <v>137</v>
      </c>
      <c r="L542" s="12" t="s">
        <v>81</v>
      </c>
      <c r="M542" s="12">
        <v>41930937</v>
      </c>
      <c r="N542" s="12">
        <v>56272697</v>
      </c>
      <c r="O542" s="17">
        <v>20562022</v>
      </c>
      <c r="P542" s="17">
        <v>28350292</v>
      </c>
      <c r="Q542" s="17">
        <v>27922405</v>
      </c>
      <c r="R542" s="19">
        <v>2921779</v>
      </c>
      <c r="S542" s="19">
        <v>1949766</v>
      </c>
      <c r="T542" s="17">
        <f t="shared" si="39"/>
        <v>2.0392419091857796</v>
      </c>
      <c r="U542" s="17">
        <f t="shared" si="36"/>
        <v>0.50380190592251162</v>
      </c>
      <c r="V542" s="17">
        <f t="shared" si="40"/>
        <v>1.498528028491624</v>
      </c>
      <c r="W542" s="17">
        <f t="shared" si="37"/>
        <v>0.10463923147021183</v>
      </c>
      <c r="X542" s="19">
        <f t="shared" si="38"/>
        <v>5.192178722125225E-2</v>
      </c>
    </row>
    <row r="543" spans="1:24" x14ac:dyDescent="0.2">
      <c r="A543" s="22">
        <v>18443</v>
      </c>
      <c r="B543" s="12" t="s">
        <v>566</v>
      </c>
      <c r="C543" s="12" t="s">
        <v>73</v>
      </c>
      <c r="D543" s="12">
        <v>890325601</v>
      </c>
      <c r="E543" s="12" t="s">
        <v>74</v>
      </c>
      <c r="F543" s="12" t="s">
        <v>1176</v>
      </c>
      <c r="G543" s="12" t="s">
        <v>102</v>
      </c>
      <c r="H543" s="12" t="s">
        <v>87</v>
      </c>
      <c r="I543" s="12" t="s">
        <v>1177</v>
      </c>
      <c r="J543" s="12" t="s">
        <v>79</v>
      </c>
      <c r="K543" s="12" t="s">
        <v>137</v>
      </c>
      <c r="L543" s="12" t="s">
        <v>81</v>
      </c>
      <c r="M543" s="12">
        <v>14578381</v>
      </c>
      <c r="N543" s="12">
        <v>18520506</v>
      </c>
      <c r="O543" s="17">
        <v>7833744</v>
      </c>
      <c r="P543" s="17">
        <v>9189748</v>
      </c>
      <c r="Q543" s="17">
        <v>9330758</v>
      </c>
      <c r="R543" s="19">
        <v>3386407</v>
      </c>
      <c r="S543" s="19">
        <v>112568</v>
      </c>
      <c r="T543" s="17">
        <f t="shared" si="39"/>
        <v>1.8609723524281621</v>
      </c>
      <c r="U543" s="17">
        <f t="shared" si="36"/>
        <v>0.49619313856759639</v>
      </c>
      <c r="V543" s="17">
        <f t="shared" si="40"/>
        <v>30.083211925236302</v>
      </c>
      <c r="W543" s="17">
        <f t="shared" si="37"/>
        <v>0.36292946403711251</v>
      </c>
      <c r="X543" s="19">
        <f t="shared" si="38"/>
        <v>0.18284635419788206</v>
      </c>
    </row>
    <row r="544" spans="1:24" x14ac:dyDescent="0.2">
      <c r="A544" s="22">
        <v>18521</v>
      </c>
      <c r="B544" s="12" t="s">
        <v>566</v>
      </c>
      <c r="C544" s="12" t="s">
        <v>73</v>
      </c>
      <c r="D544" s="12">
        <v>890329907</v>
      </c>
      <c r="E544" s="12" t="s">
        <v>74</v>
      </c>
      <c r="F544" s="12" t="s">
        <v>1178</v>
      </c>
      <c r="G544" s="12" t="s">
        <v>95</v>
      </c>
      <c r="H544" s="12" t="s">
        <v>87</v>
      </c>
      <c r="I544" s="12" t="s">
        <v>1179</v>
      </c>
      <c r="J544" s="12" t="s">
        <v>79</v>
      </c>
      <c r="K544" s="12" t="s">
        <v>137</v>
      </c>
      <c r="L544" s="12" t="s">
        <v>81</v>
      </c>
      <c r="M544" s="12">
        <v>945510</v>
      </c>
      <c r="N544" s="12">
        <v>3154480</v>
      </c>
      <c r="O544" s="17">
        <v>370376</v>
      </c>
      <c r="P544" s="17">
        <v>834196</v>
      </c>
      <c r="Q544" s="17">
        <v>2320284</v>
      </c>
      <c r="R544" s="19">
        <v>10120</v>
      </c>
      <c r="S544" s="19">
        <v>13325</v>
      </c>
      <c r="T544" s="17">
        <f t="shared" si="39"/>
        <v>2.5528381968594078</v>
      </c>
      <c r="U544" s="17">
        <f t="shared" ref="U544:U607" si="41">P544/N544</f>
        <v>0.26444802312901017</v>
      </c>
      <c r="V544" s="17">
        <f t="shared" si="40"/>
        <v>0.75947467166979366</v>
      </c>
      <c r="W544" s="17">
        <f t="shared" ref="W544:W607" si="42">R544/Q544</f>
        <v>4.3615350534675929E-3</v>
      </c>
      <c r="X544" s="19">
        <f t="shared" ref="X544:X607" si="43">R544/N544</f>
        <v>3.208135730770206E-3</v>
      </c>
    </row>
    <row r="545" spans="1:24" x14ac:dyDescent="0.2">
      <c r="A545" s="22">
        <v>18551</v>
      </c>
      <c r="B545" s="12" t="s">
        <v>566</v>
      </c>
      <c r="C545" s="12" t="s">
        <v>73</v>
      </c>
      <c r="D545" s="12">
        <v>890331949</v>
      </c>
      <c r="E545" s="12" t="s">
        <v>74</v>
      </c>
      <c r="F545" s="12" t="s">
        <v>1180</v>
      </c>
      <c r="G545" s="12" t="s">
        <v>102</v>
      </c>
      <c r="H545" s="12" t="s">
        <v>87</v>
      </c>
      <c r="I545" s="12" t="s">
        <v>1181</v>
      </c>
      <c r="J545" s="12" t="s">
        <v>79</v>
      </c>
      <c r="K545" s="12" t="s">
        <v>137</v>
      </c>
      <c r="L545" s="12" t="s">
        <v>81</v>
      </c>
      <c r="M545" s="12">
        <v>142782275</v>
      </c>
      <c r="N545" s="12">
        <v>145500793</v>
      </c>
      <c r="O545" s="17">
        <v>80912264</v>
      </c>
      <c r="P545" s="17">
        <v>81234155</v>
      </c>
      <c r="Q545" s="17">
        <v>64266638</v>
      </c>
      <c r="R545" s="19">
        <v>25439591</v>
      </c>
      <c r="S545" s="19">
        <v>915232</v>
      </c>
      <c r="T545" s="17">
        <f t="shared" ref="T545:T608" si="44">M545/O545</f>
        <v>1.7646555409696607</v>
      </c>
      <c r="U545" s="17">
        <f t="shared" si="41"/>
        <v>0.55830730077189339</v>
      </c>
      <c r="V545" s="17">
        <f t="shared" si="40"/>
        <v>27.795784019789519</v>
      </c>
      <c r="W545" s="17">
        <f t="shared" si="42"/>
        <v>0.39584443486836823</v>
      </c>
      <c r="X545" s="19">
        <f t="shared" si="43"/>
        <v>0.17484159691143403</v>
      </c>
    </row>
    <row r="546" spans="1:24" x14ac:dyDescent="0.2">
      <c r="A546" s="22">
        <v>18647</v>
      </c>
      <c r="B546" s="12" t="s">
        <v>566</v>
      </c>
      <c r="C546" s="12" t="s">
        <v>73</v>
      </c>
      <c r="D546" s="12">
        <v>890405286</v>
      </c>
      <c r="E546" s="12" t="s">
        <v>74</v>
      </c>
      <c r="F546" s="12" t="s">
        <v>1182</v>
      </c>
      <c r="G546" s="12" t="s">
        <v>92</v>
      </c>
      <c r="H546" s="12" t="s">
        <v>103</v>
      </c>
      <c r="I546" s="12" t="s">
        <v>1183</v>
      </c>
      <c r="J546" s="12" t="s">
        <v>133</v>
      </c>
      <c r="K546" s="12" t="s">
        <v>134</v>
      </c>
      <c r="L546" s="12" t="s">
        <v>81</v>
      </c>
      <c r="M546" s="12">
        <v>7010374</v>
      </c>
      <c r="N546" s="12">
        <v>9210544</v>
      </c>
      <c r="O546" s="17">
        <v>1309145</v>
      </c>
      <c r="P546" s="17">
        <v>1471070</v>
      </c>
      <c r="Q546" s="17">
        <v>7739474</v>
      </c>
      <c r="R546" s="19">
        <v>2219392</v>
      </c>
      <c r="S546" s="19">
        <v>61772</v>
      </c>
      <c r="T546" s="17">
        <f t="shared" si="44"/>
        <v>5.3549255430070772</v>
      </c>
      <c r="U546" s="17">
        <f t="shared" si="41"/>
        <v>0.15971586477411107</v>
      </c>
      <c r="V546" s="17">
        <f t="shared" si="40"/>
        <v>35.928770316648318</v>
      </c>
      <c r="W546" s="17">
        <f t="shared" si="42"/>
        <v>0.2867626404585118</v>
      </c>
      <c r="X546" s="19">
        <f t="shared" si="43"/>
        <v>0.24096209735277307</v>
      </c>
    </row>
    <row r="547" spans="1:24" x14ac:dyDescent="0.2">
      <c r="A547" s="22">
        <v>18673</v>
      </c>
      <c r="B547" s="12" t="s">
        <v>566</v>
      </c>
      <c r="C547" s="12" t="s">
        <v>73</v>
      </c>
      <c r="D547" s="12">
        <v>890501070</v>
      </c>
      <c r="E547" s="12" t="s">
        <v>74</v>
      </c>
      <c r="F547" s="12" t="s">
        <v>1184</v>
      </c>
      <c r="G547" s="12" t="s">
        <v>102</v>
      </c>
      <c r="H547" s="12" t="s">
        <v>77</v>
      </c>
      <c r="I547" s="12" t="s">
        <v>1185</v>
      </c>
      <c r="J547" s="12" t="s">
        <v>792</v>
      </c>
      <c r="K547" s="12" t="s">
        <v>793</v>
      </c>
      <c r="L547" s="12" t="s">
        <v>81</v>
      </c>
      <c r="M547" s="12">
        <v>7883115</v>
      </c>
      <c r="N547" s="12">
        <v>14120035</v>
      </c>
      <c r="O547" s="17">
        <v>3440642</v>
      </c>
      <c r="P547" s="17">
        <v>3857843</v>
      </c>
      <c r="Q547" s="17">
        <v>10262192</v>
      </c>
      <c r="R547" s="19">
        <v>519002</v>
      </c>
      <c r="S547" s="19"/>
      <c r="T547" s="17">
        <f t="shared" si="44"/>
        <v>2.2911756003676058</v>
      </c>
      <c r="U547" s="17">
        <f t="shared" si="41"/>
        <v>0.27321766553694804</v>
      </c>
      <c r="V547" s="17"/>
      <c r="W547" s="17">
        <f t="shared" si="42"/>
        <v>5.0574185320251271E-2</v>
      </c>
      <c r="X547" s="19">
        <f t="shared" si="43"/>
        <v>3.6756424470619227E-2</v>
      </c>
    </row>
    <row r="548" spans="1:24" x14ac:dyDescent="0.2">
      <c r="A548" s="22">
        <v>18971</v>
      </c>
      <c r="B548" s="12" t="s">
        <v>566</v>
      </c>
      <c r="C548" s="12" t="s">
        <v>73</v>
      </c>
      <c r="D548" s="12">
        <v>890900427</v>
      </c>
      <c r="E548" s="12" t="s">
        <v>74</v>
      </c>
      <c r="F548" s="12" t="s">
        <v>1186</v>
      </c>
      <c r="G548" s="12" t="s">
        <v>83</v>
      </c>
      <c r="H548" s="12" t="s">
        <v>103</v>
      </c>
      <c r="I548" s="12" t="s">
        <v>1187</v>
      </c>
      <c r="J548" s="12" t="s">
        <v>89</v>
      </c>
      <c r="K548" s="12" t="s">
        <v>542</v>
      </c>
      <c r="L548" s="12" t="s">
        <v>81</v>
      </c>
      <c r="M548" s="12">
        <v>11259372</v>
      </c>
      <c r="N548" s="12">
        <v>40041671</v>
      </c>
      <c r="O548" s="17">
        <v>4809143</v>
      </c>
      <c r="P548" s="17">
        <v>14065130</v>
      </c>
      <c r="Q548" s="17">
        <v>25976541</v>
      </c>
      <c r="R548" s="19">
        <v>2412948</v>
      </c>
      <c r="S548" s="19">
        <v>728951</v>
      </c>
      <c r="T548" s="17">
        <f t="shared" si="44"/>
        <v>2.3412429199963487</v>
      </c>
      <c r="U548" s="17">
        <f t="shared" si="41"/>
        <v>0.35126231370314193</v>
      </c>
      <c r="V548" s="17">
        <f t="shared" si="40"/>
        <v>3.3101648807670201</v>
      </c>
      <c r="W548" s="17">
        <f t="shared" si="42"/>
        <v>9.2889503648695956E-2</v>
      </c>
      <c r="X548" s="19">
        <f t="shared" si="43"/>
        <v>6.026092167831857E-2</v>
      </c>
    </row>
    <row r="549" spans="1:24" x14ac:dyDescent="0.2">
      <c r="A549" s="22">
        <v>18981</v>
      </c>
      <c r="B549" s="12" t="s">
        <v>566</v>
      </c>
      <c r="C549" s="12" t="s">
        <v>73</v>
      </c>
      <c r="D549" s="12">
        <v>890900557</v>
      </c>
      <c r="E549" s="12" t="s">
        <v>74</v>
      </c>
      <c r="F549" s="12" t="s">
        <v>1188</v>
      </c>
      <c r="G549" s="12" t="s">
        <v>83</v>
      </c>
      <c r="H549" s="12" t="s">
        <v>103</v>
      </c>
      <c r="I549" s="12" t="s">
        <v>1189</v>
      </c>
      <c r="J549" s="12" t="s">
        <v>89</v>
      </c>
      <c r="K549" s="12" t="s">
        <v>90</v>
      </c>
      <c r="L549" s="12" t="s">
        <v>81</v>
      </c>
      <c r="M549" s="12">
        <v>2277087</v>
      </c>
      <c r="N549" s="12">
        <v>7975288</v>
      </c>
      <c r="O549" s="17">
        <v>707666</v>
      </c>
      <c r="P549" s="17">
        <v>3515604</v>
      </c>
      <c r="Q549" s="17">
        <v>4459684</v>
      </c>
      <c r="R549" s="19">
        <v>-56280</v>
      </c>
      <c r="S549" s="19"/>
      <c r="T549" s="17">
        <f t="shared" si="44"/>
        <v>3.2177425508643909</v>
      </c>
      <c r="U549" s="17">
        <f t="shared" si="41"/>
        <v>0.44081216878939045</v>
      </c>
      <c r="V549" s="17"/>
      <c r="W549" s="17">
        <f t="shared" si="42"/>
        <v>-1.2619728213927265E-2</v>
      </c>
      <c r="X549" s="19">
        <f t="shared" si="43"/>
        <v>-7.0567984504133268E-3</v>
      </c>
    </row>
    <row r="550" spans="1:24" x14ac:dyDescent="0.2">
      <c r="A550" s="22">
        <v>19025</v>
      </c>
      <c r="B550" s="12" t="s">
        <v>566</v>
      </c>
      <c r="C550" s="12" t="s">
        <v>73</v>
      </c>
      <c r="D550" s="12">
        <v>890902612</v>
      </c>
      <c r="E550" s="12" t="s">
        <v>74</v>
      </c>
      <c r="F550" s="12" t="s">
        <v>1190</v>
      </c>
      <c r="G550" s="12" t="s">
        <v>102</v>
      </c>
      <c r="H550" s="12" t="s">
        <v>87</v>
      </c>
      <c r="I550" s="12" t="s">
        <v>1191</v>
      </c>
      <c r="J550" s="12" t="s">
        <v>89</v>
      </c>
      <c r="K550" s="12" t="s">
        <v>116</v>
      </c>
      <c r="L550" s="12" t="s">
        <v>81</v>
      </c>
      <c r="M550" s="12">
        <v>6192460</v>
      </c>
      <c r="N550" s="12">
        <v>6402063</v>
      </c>
      <c r="O550" s="17">
        <v>1252952</v>
      </c>
      <c r="P550" s="17">
        <v>1791077</v>
      </c>
      <c r="Q550" s="17">
        <v>4610986</v>
      </c>
      <c r="R550" s="19">
        <v>-181690</v>
      </c>
      <c r="S550" s="19">
        <v>65060</v>
      </c>
      <c r="T550" s="17">
        <f t="shared" si="44"/>
        <v>4.9422962731213964</v>
      </c>
      <c r="U550" s="17">
        <f t="shared" si="41"/>
        <v>0.2797656005571954</v>
      </c>
      <c r="V550" s="17">
        <f t="shared" si="40"/>
        <v>-2.7926529357516139</v>
      </c>
      <c r="W550" s="17">
        <f t="shared" si="42"/>
        <v>-3.9403719725021935E-2</v>
      </c>
      <c r="X550" s="19">
        <f t="shared" si="43"/>
        <v>-2.8379914411963768E-2</v>
      </c>
    </row>
    <row r="551" spans="1:24" x14ac:dyDescent="0.2">
      <c r="A551" s="22">
        <v>19167</v>
      </c>
      <c r="B551" s="12" t="s">
        <v>566</v>
      </c>
      <c r="C551" s="12" t="s">
        <v>73</v>
      </c>
      <c r="D551" s="12">
        <v>890908711</v>
      </c>
      <c r="E551" s="12" t="s">
        <v>74</v>
      </c>
      <c r="F551" s="12" t="s">
        <v>1192</v>
      </c>
      <c r="G551" s="12" t="s">
        <v>92</v>
      </c>
      <c r="H551" s="12" t="s">
        <v>87</v>
      </c>
      <c r="I551" s="12" t="s">
        <v>1193</v>
      </c>
      <c r="J551" s="12" t="s">
        <v>89</v>
      </c>
      <c r="K551" s="12" t="s">
        <v>1194</v>
      </c>
      <c r="L551" s="12" t="s">
        <v>81</v>
      </c>
      <c r="M551" s="12">
        <v>3341537</v>
      </c>
      <c r="N551" s="12">
        <v>29698076</v>
      </c>
      <c r="O551" s="17">
        <v>4462725</v>
      </c>
      <c r="P551" s="17">
        <v>17685524</v>
      </c>
      <c r="Q551" s="17">
        <v>12012552</v>
      </c>
      <c r="R551" s="19">
        <v>1585771</v>
      </c>
      <c r="S551" s="19">
        <v>149727</v>
      </c>
      <c r="T551" s="17">
        <f t="shared" si="44"/>
        <v>0.74876605661339202</v>
      </c>
      <c r="U551" s="17">
        <f t="shared" si="41"/>
        <v>0.5955107664213668</v>
      </c>
      <c r="V551" s="17">
        <f t="shared" si="40"/>
        <v>10.591082436701463</v>
      </c>
      <c r="W551" s="17">
        <f t="shared" si="42"/>
        <v>0.1320095013948743</v>
      </c>
      <c r="X551" s="19">
        <f t="shared" si="43"/>
        <v>5.3396422044310207E-2</v>
      </c>
    </row>
    <row r="552" spans="1:24" x14ac:dyDescent="0.2">
      <c r="A552" s="22">
        <v>19189</v>
      </c>
      <c r="B552" s="12" t="s">
        <v>566</v>
      </c>
      <c r="C552" s="12" t="s">
        <v>73</v>
      </c>
      <c r="D552" s="12">
        <v>890910468</v>
      </c>
      <c r="E552" s="12" t="s">
        <v>74</v>
      </c>
      <c r="F552" s="12" t="s">
        <v>1195</v>
      </c>
      <c r="G552" s="12" t="s">
        <v>92</v>
      </c>
      <c r="H552" s="12" t="s">
        <v>87</v>
      </c>
      <c r="I552" s="12" t="s">
        <v>1196</v>
      </c>
      <c r="J552" s="12" t="s">
        <v>89</v>
      </c>
      <c r="K552" s="12" t="s">
        <v>542</v>
      </c>
      <c r="L552" s="12" t="s">
        <v>81</v>
      </c>
      <c r="M552" s="12">
        <v>18032307</v>
      </c>
      <c r="N552" s="12">
        <v>27533768</v>
      </c>
      <c r="O552" s="17">
        <v>11002968</v>
      </c>
      <c r="P552" s="17">
        <v>12955199</v>
      </c>
      <c r="Q552" s="17">
        <v>14578569</v>
      </c>
      <c r="R552" s="19">
        <v>9457977</v>
      </c>
      <c r="S552" s="19">
        <v>0</v>
      </c>
      <c r="T552" s="17">
        <f t="shared" si="44"/>
        <v>1.6388584425584078</v>
      </c>
      <c r="U552" s="17">
        <f t="shared" si="41"/>
        <v>0.47052038064677526</v>
      </c>
      <c r="V552" s="17"/>
      <c r="W552" s="17">
        <f t="shared" si="42"/>
        <v>0.64875894197846162</v>
      </c>
      <c r="X552" s="19">
        <f t="shared" si="43"/>
        <v>0.34350463765075667</v>
      </c>
    </row>
    <row r="553" spans="1:24" x14ac:dyDescent="0.2">
      <c r="A553" s="22">
        <v>19329</v>
      </c>
      <c r="B553" s="12" t="s">
        <v>566</v>
      </c>
      <c r="C553" s="12" t="s">
        <v>73</v>
      </c>
      <c r="D553" s="12">
        <v>890915492</v>
      </c>
      <c r="E553" s="12" t="s">
        <v>74</v>
      </c>
      <c r="F553" s="12" t="s">
        <v>1197</v>
      </c>
      <c r="G553" s="12" t="s">
        <v>92</v>
      </c>
      <c r="H553" s="12" t="s">
        <v>87</v>
      </c>
      <c r="I553" s="12" t="s">
        <v>1198</v>
      </c>
      <c r="J553" s="12" t="s">
        <v>89</v>
      </c>
      <c r="K553" s="12" t="s">
        <v>272</v>
      </c>
      <c r="L553" s="12" t="s">
        <v>81</v>
      </c>
      <c r="M553" s="12">
        <v>11953803</v>
      </c>
      <c r="N553" s="12">
        <v>12888696</v>
      </c>
      <c r="O553" s="17">
        <v>3082040</v>
      </c>
      <c r="P553" s="17">
        <v>4678998</v>
      </c>
      <c r="Q553" s="17">
        <v>8209698</v>
      </c>
      <c r="R553" s="19">
        <v>2825413</v>
      </c>
      <c r="S553" s="19">
        <v>531888</v>
      </c>
      <c r="T553" s="17">
        <f t="shared" si="44"/>
        <v>3.8785359696824182</v>
      </c>
      <c r="U553" s="17">
        <f t="shared" si="41"/>
        <v>0.36303113984533425</v>
      </c>
      <c r="V553" s="17">
        <f t="shared" si="40"/>
        <v>5.3120450169960591</v>
      </c>
      <c r="W553" s="17">
        <f t="shared" si="42"/>
        <v>0.34415553410125438</v>
      </c>
      <c r="X553" s="19">
        <f t="shared" si="43"/>
        <v>0.21921635827239622</v>
      </c>
    </row>
    <row r="554" spans="1:24" x14ac:dyDescent="0.2">
      <c r="A554" s="22">
        <v>19429</v>
      </c>
      <c r="B554" s="12" t="s">
        <v>566</v>
      </c>
      <c r="C554" s="12" t="s">
        <v>73</v>
      </c>
      <c r="D554" s="12">
        <v>890919414</v>
      </c>
      <c r="E554" s="12" t="s">
        <v>74</v>
      </c>
      <c r="F554" s="12" t="s">
        <v>1199</v>
      </c>
      <c r="G554" s="12" t="s">
        <v>92</v>
      </c>
      <c r="H554" s="12" t="s">
        <v>87</v>
      </c>
      <c r="I554" s="12" t="s">
        <v>1200</v>
      </c>
      <c r="J554" s="12" t="s">
        <v>89</v>
      </c>
      <c r="K554" s="12" t="s">
        <v>327</v>
      </c>
      <c r="L554" s="12" t="s">
        <v>81</v>
      </c>
      <c r="M554" s="12">
        <v>30699094</v>
      </c>
      <c r="N554" s="12">
        <v>47967872</v>
      </c>
      <c r="O554" s="17">
        <v>16744235</v>
      </c>
      <c r="P554" s="17">
        <v>20636180</v>
      </c>
      <c r="Q554" s="17">
        <v>27331692</v>
      </c>
      <c r="R554" s="19">
        <v>5940133</v>
      </c>
      <c r="S554" s="19">
        <v>1917913</v>
      </c>
      <c r="T554" s="17">
        <f t="shared" si="44"/>
        <v>1.8334127537029909</v>
      </c>
      <c r="U554" s="17">
        <f t="shared" si="41"/>
        <v>0.430208369468631</v>
      </c>
      <c r="V554" s="17">
        <f t="shared" si="40"/>
        <v>3.0971858473246701</v>
      </c>
      <c r="W554" s="17">
        <f t="shared" si="42"/>
        <v>0.2173349897254806</v>
      </c>
      <c r="X554" s="19">
        <f t="shared" si="43"/>
        <v>0.12383565816719991</v>
      </c>
    </row>
    <row r="555" spans="1:24" x14ac:dyDescent="0.2">
      <c r="A555" s="22">
        <v>19505</v>
      </c>
      <c r="B555" s="12" t="s">
        <v>566</v>
      </c>
      <c r="C555" s="12" t="s">
        <v>73</v>
      </c>
      <c r="D555" s="12">
        <v>890922113</v>
      </c>
      <c r="E555" s="12" t="s">
        <v>74</v>
      </c>
      <c r="F555" s="12" t="s">
        <v>1201</v>
      </c>
      <c r="G555" s="12" t="s">
        <v>102</v>
      </c>
      <c r="H555" s="12" t="s">
        <v>87</v>
      </c>
      <c r="I555" s="12" t="s">
        <v>1202</v>
      </c>
      <c r="J555" s="12" t="s">
        <v>89</v>
      </c>
      <c r="K555" s="12" t="s">
        <v>116</v>
      </c>
      <c r="L555" s="12" t="s">
        <v>81</v>
      </c>
      <c r="M555" s="12">
        <v>145399048</v>
      </c>
      <c r="N555" s="12">
        <v>192115902</v>
      </c>
      <c r="O555" s="17">
        <v>112309402</v>
      </c>
      <c r="P555" s="17">
        <v>125634863</v>
      </c>
      <c r="Q555" s="17">
        <v>66481039</v>
      </c>
      <c r="R555" s="19">
        <v>5584186</v>
      </c>
      <c r="S555" s="19">
        <v>4894412</v>
      </c>
      <c r="T555" s="17">
        <f t="shared" si="44"/>
        <v>1.2946293490192389</v>
      </c>
      <c r="U555" s="17">
        <f t="shared" si="41"/>
        <v>0.65395348168523815</v>
      </c>
      <c r="V555" s="17">
        <f t="shared" si="40"/>
        <v>1.1409309228565148</v>
      </c>
      <c r="W555" s="17">
        <f t="shared" si="42"/>
        <v>8.3996671592331762E-2</v>
      </c>
      <c r="X555" s="19">
        <f t="shared" si="43"/>
        <v>2.9066755754554873E-2</v>
      </c>
    </row>
    <row r="556" spans="1:24" x14ac:dyDescent="0.2">
      <c r="A556" s="22">
        <v>19523</v>
      </c>
      <c r="B556" s="12" t="s">
        <v>566</v>
      </c>
      <c r="C556" s="12" t="s">
        <v>73</v>
      </c>
      <c r="D556" s="12">
        <v>890922577</v>
      </c>
      <c r="E556" s="12" t="s">
        <v>74</v>
      </c>
      <c r="F556" s="12" t="s">
        <v>1203</v>
      </c>
      <c r="G556" s="12" t="s">
        <v>102</v>
      </c>
      <c r="H556" s="12" t="s">
        <v>87</v>
      </c>
      <c r="I556" s="12" t="s">
        <v>1204</v>
      </c>
      <c r="J556" s="12" t="s">
        <v>89</v>
      </c>
      <c r="K556" s="12" t="s">
        <v>116</v>
      </c>
      <c r="L556" s="12" t="s">
        <v>81</v>
      </c>
      <c r="M556" s="12">
        <v>387531</v>
      </c>
      <c r="N556" s="12">
        <v>443608</v>
      </c>
      <c r="O556" s="17">
        <v>172474</v>
      </c>
      <c r="P556" s="17">
        <v>409569</v>
      </c>
      <c r="Q556" s="17">
        <v>34039</v>
      </c>
      <c r="R556" s="19">
        <v>-227346</v>
      </c>
      <c r="S556" s="19">
        <v>133696</v>
      </c>
      <c r="T556" s="17">
        <f t="shared" si="44"/>
        <v>2.2468951842016769</v>
      </c>
      <c r="U556" s="17">
        <f t="shared" si="41"/>
        <v>0.92326784007502116</v>
      </c>
      <c r="V556" s="17">
        <f t="shared" si="40"/>
        <v>-1.7004697223551939</v>
      </c>
      <c r="W556" s="17">
        <f t="shared" si="42"/>
        <v>-6.6789858691500923</v>
      </c>
      <c r="X556" s="19">
        <f t="shared" si="43"/>
        <v>-0.51249301184829854</v>
      </c>
    </row>
    <row r="557" spans="1:24" x14ac:dyDescent="0.2">
      <c r="A557" s="22">
        <v>19661</v>
      </c>
      <c r="B557" s="12" t="s">
        <v>566</v>
      </c>
      <c r="C557" s="12" t="s">
        <v>73</v>
      </c>
      <c r="D557" s="12">
        <v>890928929</v>
      </c>
      <c r="E557" s="12" t="s">
        <v>74</v>
      </c>
      <c r="F557" s="12" t="s">
        <v>1205</v>
      </c>
      <c r="G557" s="12" t="s">
        <v>92</v>
      </c>
      <c r="H557" s="12" t="s">
        <v>87</v>
      </c>
      <c r="I557" s="12" t="s">
        <v>1206</v>
      </c>
      <c r="J557" s="12" t="s">
        <v>89</v>
      </c>
      <c r="K557" s="12" t="s">
        <v>116</v>
      </c>
      <c r="L557" s="12" t="s">
        <v>81</v>
      </c>
      <c r="M557" s="12">
        <v>21110556</v>
      </c>
      <c r="N557" s="12">
        <v>24102674</v>
      </c>
      <c r="O557" s="17">
        <v>11549168</v>
      </c>
      <c r="P557" s="17">
        <v>13182108</v>
      </c>
      <c r="Q557" s="17">
        <v>10920566</v>
      </c>
      <c r="R557" s="19">
        <v>2963432</v>
      </c>
      <c r="S557" s="19">
        <v>631052</v>
      </c>
      <c r="T557" s="17">
        <f t="shared" si="44"/>
        <v>1.8278854372886428</v>
      </c>
      <c r="U557" s="17">
        <f t="shared" si="41"/>
        <v>0.54691475310996618</v>
      </c>
      <c r="V557" s="17">
        <f t="shared" si="40"/>
        <v>4.6960187116117211</v>
      </c>
      <c r="W557" s="17">
        <f t="shared" si="42"/>
        <v>0.27136249165107379</v>
      </c>
      <c r="X557" s="19">
        <f t="shared" si="43"/>
        <v>0.12295034152642151</v>
      </c>
    </row>
    <row r="558" spans="1:24" x14ac:dyDescent="0.2">
      <c r="A558" s="22">
        <v>19765</v>
      </c>
      <c r="B558" s="12" t="s">
        <v>566</v>
      </c>
      <c r="C558" s="12" t="s">
        <v>73</v>
      </c>
      <c r="D558" s="12">
        <v>890932892</v>
      </c>
      <c r="E558" s="12" t="s">
        <v>74</v>
      </c>
      <c r="F558" s="12" t="s">
        <v>1207</v>
      </c>
      <c r="G558" s="12" t="s">
        <v>83</v>
      </c>
      <c r="H558" s="12" t="s">
        <v>87</v>
      </c>
      <c r="I558" s="12" t="s">
        <v>1208</v>
      </c>
      <c r="J558" s="12" t="s">
        <v>89</v>
      </c>
      <c r="K558" s="12" t="s">
        <v>159</v>
      </c>
      <c r="L558" s="12" t="s">
        <v>81</v>
      </c>
      <c r="M558" s="12">
        <v>9570408</v>
      </c>
      <c r="N558" s="12">
        <v>11786444</v>
      </c>
      <c r="O558" s="17">
        <v>4328607</v>
      </c>
      <c r="P558" s="17">
        <v>4348294</v>
      </c>
      <c r="Q558" s="17">
        <v>7438150</v>
      </c>
      <c r="R558" s="19">
        <v>2509775</v>
      </c>
      <c r="S558" s="19">
        <v>58229</v>
      </c>
      <c r="T558" s="17">
        <f t="shared" si="44"/>
        <v>2.2109671772004251</v>
      </c>
      <c r="U558" s="17">
        <f t="shared" si="41"/>
        <v>0.3689233156327727</v>
      </c>
      <c r="V558" s="17">
        <f t="shared" si="40"/>
        <v>43.101804942554395</v>
      </c>
      <c r="W558" s="17">
        <f t="shared" si="42"/>
        <v>0.33741925075455592</v>
      </c>
      <c r="X558" s="19">
        <f t="shared" si="43"/>
        <v>0.2129374220078592</v>
      </c>
    </row>
    <row r="559" spans="1:24" x14ac:dyDescent="0.2">
      <c r="A559" s="22">
        <v>19807</v>
      </c>
      <c r="B559" s="12" t="s">
        <v>566</v>
      </c>
      <c r="C559" s="12" t="s">
        <v>73</v>
      </c>
      <c r="D559" s="12">
        <v>890935366</v>
      </c>
      <c r="E559" s="12" t="s">
        <v>74</v>
      </c>
      <c r="F559" s="12" t="s">
        <v>1209</v>
      </c>
      <c r="G559" s="12" t="s">
        <v>76</v>
      </c>
      <c r="H559" s="12" t="s">
        <v>103</v>
      </c>
      <c r="I559" s="12" t="s">
        <v>1210</v>
      </c>
      <c r="J559" s="12" t="s">
        <v>89</v>
      </c>
      <c r="K559" s="12" t="s">
        <v>116</v>
      </c>
      <c r="L559" s="12" t="s">
        <v>81</v>
      </c>
      <c r="M559" s="12">
        <v>12102797</v>
      </c>
      <c r="N559" s="12">
        <v>14155375</v>
      </c>
      <c r="O559" s="17">
        <v>5616620</v>
      </c>
      <c r="P559" s="17">
        <v>7629594</v>
      </c>
      <c r="Q559" s="17">
        <v>6525781</v>
      </c>
      <c r="R559" s="19">
        <v>888378</v>
      </c>
      <c r="S559" s="19">
        <v>631373</v>
      </c>
      <c r="T559" s="17">
        <f t="shared" si="44"/>
        <v>2.1548185563559579</v>
      </c>
      <c r="U559" s="17">
        <f t="shared" si="41"/>
        <v>0.53898918255433004</v>
      </c>
      <c r="V559" s="17">
        <f t="shared" si="40"/>
        <v>1.4070573179404251</v>
      </c>
      <c r="W559" s="17">
        <f t="shared" si="42"/>
        <v>0.13613359075335196</v>
      </c>
      <c r="X559" s="19">
        <f t="shared" si="43"/>
        <v>6.2759057955017086E-2</v>
      </c>
    </row>
    <row r="560" spans="1:24" x14ac:dyDescent="0.2">
      <c r="A560" s="22">
        <v>19847</v>
      </c>
      <c r="B560" s="12" t="s">
        <v>566</v>
      </c>
      <c r="C560" s="12" t="s">
        <v>73</v>
      </c>
      <c r="D560" s="12">
        <v>890936529</v>
      </c>
      <c r="E560" s="12" t="s">
        <v>74</v>
      </c>
      <c r="F560" s="12" t="s">
        <v>1211</v>
      </c>
      <c r="G560" s="12" t="s">
        <v>95</v>
      </c>
      <c r="H560" s="12" t="s">
        <v>87</v>
      </c>
      <c r="I560" s="12" t="s">
        <v>1212</v>
      </c>
      <c r="J560" s="12" t="s">
        <v>89</v>
      </c>
      <c r="K560" s="12" t="s">
        <v>116</v>
      </c>
      <c r="L560" s="12" t="s">
        <v>81</v>
      </c>
      <c r="M560" s="12">
        <v>17657265</v>
      </c>
      <c r="N560" s="12">
        <v>23671736</v>
      </c>
      <c r="O560" s="17">
        <v>8928777</v>
      </c>
      <c r="P560" s="17">
        <v>20520773</v>
      </c>
      <c r="Q560" s="17">
        <v>3150963</v>
      </c>
      <c r="R560" s="19">
        <v>-939060</v>
      </c>
      <c r="S560" s="19">
        <v>1251271</v>
      </c>
      <c r="T560" s="17">
        <f t="shared" si="44"/>
        <v>1.9775681484709495</v>
      </c>
      <c r="U560" s="17">
        <f t="shared" si="41"/>
        <v>0.86688923026177722</v>
      </c>
      <c r="V560" s="17">
        <f t="shared" si="40"/>
        <v>-0.75048490694661663</v>
      </c>
      <c r="W560" s="17">
        <f t="shared" si="42"/>
        <v>-0.29802317577197829</v>
      </c>
      <c r="X560" s="19">
        <f t="shared" si="43"/>
        <v>-3.9670094326837713E-2</v>
      </c>
    </row>
    <row r="561" spans="1:24" x14ac:dyDescent="0.2">
      <c r="A561" s="22">
        <v>19931</v>
      </c>
      <c r="B561" s="12" t="s">
        <v>566</v>
      </c>
      <c r="C561" s="12" t="s">
        <v>73</v>
      </c>
      <c r="D561" s="12">
        <v>890939141</v>
      </c>
      <c r="E561" s="12" t="s">
        <v>74</v>
      </c>
      <c r="F561" s="12" t="s">
        <v>1213</v>
      </c>
      <c r="G561" s="12" t="s">
        <v>76</v>
      </c>
      <c r="H561" s="12" t="s">
        <v>87</v>
      </c>
      <c r="I561" s="12" t="s">
        <v>1214</v>
      </c>
      <c r="J561" s="12" t="s">
        <v>89</v>
      </c>
      <c r="K561" s="12" t="s">
        <v>116</v>
      </c>
      <c r="L561" s="12" t="s">
        <v>81</v>
      </c>
      <c r="M561" s="12">
        <v>8334084</v>
      </c>
      <c r="N561" s="12">
        <v>8408575</v>
      </c>
      <c r="O561" s="17">
        <v>2792759</v>
      </c>
      <c r="P561" s="17">
        <v>2793761</v>
      </c>
      <c r="Q561" s="17">
        <v>5614814</v>
      </c>
      <c r="R561" s="19">
        <v>1195714</v>
      </c>
      <c r="S561" s="19">
        <v>221128</v>
      </c>
      <c r="T561" s="17">
        <f t="shared" si="44"/>
        <v>2.9841758633666564</v>
      </c>
      <c r="U561" s="17">
        <f t="shared" si="41"/>
        <v>0.33225142191156054</v>
      </c>
      <c r="V561" s="17">
        <f t="shared" si="40"/>
        <v>5.4073387359357472</v>
      </c>
      <c r="W561" s="17">
        <f t="shared" si="42"/>
        <v>0.21295700979587212</v>
      </c>
      <c r="X561" s="19">
        <f t="shared" si="43"/>
        <v>0.14220174048515949</v>
      </c>
    </row>
    <row r="562" spans="1:24" x14ac:dyDescent="0.2">
      <c r="A562" s="22">
        <v>20109</v>
      </c>
      <c r="B562" s="12" t="s">
        <v>566</v>
      </c>
      <c r="C562" s="12" t="s">
        <v>73</v>
      </c>
      <c r="D562" s="12">
        <v>891200235</v>
      </c>
      <c r="E562" s="12" t="s">
        <v>74</v>
      </c>
      <c r="F562" s="12" t="s">
        <v>1215</v>
      </c>
      <c r="G562" s="12" t="s">
        <v>102</v>
      </c>
      <c r="H562" s="12" t="s">
        <v>87</v>
      </c>
      <c r="I562" s="12" t="s">
        <v>1216</v>
      </c>
      <c r="J562" s="12" t="s">
        <v>851</v>
      </c>
      <c r="K562" s="12" t="s">
        <v>852</v>
      </c>
      <c r="L562" s="12" t="s">
        <v>81</v>
      </c>
      <c r="M562" s="12">
        <v>13112489</v>
      </c>
      <c r="N562" s="12">
        <v>15886652</v>
      </c>
      <c r="O562" s="17">
        <v>5620803</v>
      </c>
      <c r="P562" s="17">
        <v>7323465</v>
      </c>
      <c r="Q562" s="17">
        <v>8563187</v>
      </c>
      <c r="R562" s="19">
        <v>1503812</v>
      </c>
      <c r="S562" s="19">
        <v>583450</v>
      </c>
      <c r="T562" s="17">
        <f t="shared" si="44"/>
        <v>2.332849772532501</v>
      </c>
      <c r="U562" s="17">
        <f t="shared" si="41"/>
        <v>0.46098227619009974</v>
      </c>
      <c r="V562" s="17">
        <f t="shared" si="40"/>
        <v>2.577447938983632</v>
      </c>
      <c r="W562" s="17">
        <f t="shared" si="42"/>
        <v>0.17561358872578633</v>
      </c>
      <c r="X562" s="19">
        <f t="shared" si="43"/>
        <v>9.465883686506131E-2</v>
      </c>
    </row>
    <row r="563" spans="1:24" x14ac:dyDescent="0.2">
      <c r="A563" s="22">
        <v>20559</v>
      </c>
      <c r="B563" s="12" t="s">
        <v>566</v>
      </c>
      <c r="C563" s="12" t="s">
        <v>73</v>
      </c>
      <c r="D563" s="12">
        <v>900006588</v>
      </c>
      <c r="E563" s="12" t="s">
        <v>74</v>
      </c>
      <c r="F563" s="12" t="s">
        <v>1217</v>
      </c>
      <c r="G563" s="12" t="s">
        <v>76</v>
      </c>
      <c r="H563" s="12" t="s">
        <v>87</v>
      </c>
      <c r="I563" s="12" t="s">
        <v>1218</v>
      </c>
      <c r="J563" s="12" t="s">
        <v>85</v>
      </c>
      <c r="K563" s="12" t="s">
        <v>85</v>
      </c>
      <c r="L563" s="12" t="s">
        <v>81</v>
      </c>
      <c r="M563" s="12">
        <v>12862533</v>
      </c>
      <c r="N563" s="12">
        <v>13327161</v>
      </c>
      <c r="O563" s="17">
        <v>7339523</v>
      </c>
      <c r="P563" s="17">
        <v>8660796</v>
      </c>
      <c r="Q563" s="17">
        <v>4666365</v>
      </c>
      <c r="R563" s="19">
        <v>3638215</v>
      </c>
      <c r="S563" s="19">
        <v>1545839</v>
      </c>
      <c r="T563" s="17">
        <f t="shared" si="44"/>
        <v>1.7525025808897936</v>
      </c>
      <c r="U563" s="17">
        <f t="shared" si="41"/>
        <v>0.64986053668894672</v>
      </c>
      <c r="V563" s="17">
        <f t="shared" si="40"/>
        <v>2.3535536365688796</v>
      </c>
      <c r="W563" s="17">
        <f t="shared" si="42"/>
        <v>0.77966789996067598</v>
      </c>
      <c r="X563" s="19">
        <f t="shared" si="43"/>
        <v>0.27299250005308706</v>
      </c>
    </row>
    <row r="564" spans="1:24" x14ac:dyDescent="0.2">
      <c r="A564" s="22">
        <v>20607</v>
      </c>
      <c r="B564" s="12" t="s">
        <v>566</v>
      </c>
      <c r="C564" s="12" t="s">
        <v>73</v>
      </c>
      <c r="D564" s="12">
        <v>900008190</v>
      </c>
      <c r="E564" s="12" t="s">
        <v>74</v>
      </c>
      <c r="F564" s="12" t="s">
        <v>1219</v>
      </c>
      <c r="G564" s="12" t="s">
        <v>102</v>
      </c>
      <c r="H564" s="12" t="s">
        <v>87</v>
      </c>
      <c r="I564" s="12" t="s">
        <v>1220</v>
      </c>
      <c r="J564" s="12" t="s">
        <v>636</v>
      </c>
      <c r="K564" s="12" t="s">
        <v>637</v>
      </c>
      <c r="L564" s="12" t="s">
        <v>81</v>
      </c>
      <c r="M564" s="12">
        <v>4472696</v>
      </c>
      <c r="N564" s="12">
        <v>4591104</v>
      </c>
      <c r="O564" s="17">
        <v>5741460</v>
      </c>
      <c r="P564" s="17">
        <v>6919137</v>
      </c>
      <c r="Q564" s="17">
        <v>-2328033</v>
      </c>
      <c r="R564" s="19">
        <v>-4955825</v>
      </c>
      <c r="S564" s="19"/>
      <c r="T564" s="17">
        <f t="shared" si="44"/>
        <v>0.77901718378252216</v>
      </c>
      <c r="U564" s="17">
        <f t="shared" si="41"/>
        <v>1.507074768944463</v>
      </c>
      <c r="V564" s="17"/>
      <c r="W564" s="17">
        <f t="shared" si="42"/>
        <v>2.1287606318295316</v>
      </c>
      <c r="X564" s="19">
        <f t="shared" si="43"/>
        <v>-1.0794408055230289</v>
      </c>
    </row>
    <row r="565" spans="1:24" x14ac:dyDescent="0.2">
      <c r="A565" s="22">
        <v>20935</v>
      </c>
      <c r="B565" s="12" t="s">
        <v>566</v>
      </c>
      <c r="C565" s="12" t="s">
        <v>73</v>
      </c>
      <c r="D565" s="12">
        <v>900023347</v>
      </c>
      <c r="E565" s="12" t="s">
        <v>74</v>
      </c>
      <c r="F565" s="12" t="s">
        <v>1221</v>
      </c>
      <c r="G565" s="12" t="s">
        <v>95</v>
      </c>
      <c r="H565" s="12" t="s">
        <v>87</v>
      </c>
      <c r="I565" s="12" t="s">
        <v>1222</v>
      </c>
      <c r="J565" s="12" t="s">
        <v>85</v>
      </c>
      <c r="K565" s="12" t="s">
        <v>85</v>
      </c>
      <c r="L565" s="12" t="s">
        <v>81</v>
      </c>
      <c r="M565" s="12">
        <v>793028</v>
      </c>
      <c r="N565" s="12">
        <v>1243071</v>
      </c>
      <c r="O565" s="17">
        <v>512287</v>
      </c>
      <c r="P565" s="17">
        <v>512287</v>
      </c>
      <c r="Q565" s="17">
        <v>730784</v>
      </c>
      <c r="R565" s="19">
        <v>101729</v>
      </c>
      <c r="S565" s="19">
        <v>42356</v>
      </c>
      <c r="T565" s="17">
        <f t="shared" si="44"/>
        <v>1.5480150774858623</v>
      </c>
      <c r="U565" s="17">
        <f t="shared" si="41"/>
        <v>0.41211403049383344</v>
      </c>
      <c r="V565" s="17">
        <f t="shared" si="40"/>
        <v>2.4017612616866559</v>
      </c>
      <c r="W565" s="17">
        <f t="shared" si="42"/>
        <v>0.13920529185094366</v>
      </c>
      <c r="X565" s="19">
        <f t="shared" si="43"/>
        <v>8.1836837960180875E-2</v>
      </c>
    </row>
    <row r="566" spans="1:24" x14ac:dyDescent="0.2">
      <c r="A566" s="22">
        <v>20997</v>
      </c>
      <c r="B566" s="12" t="s">
        <v>566</v>
      </c>
      <c r="C566" s="12" t="s">
        <v>73</v>
      </c>
      <c r="D566" s="12">
        <v>900026143</v>
      </c>
      <c r="E566" s="12" t="s">
        <v>74</v>
      </c>
      <c r="F566" s="12" t="s">
        <v>1223</v>
      </c>
      <c r="G566" s="12" t="s">
        <v>76</v>
      </c>
      <c r="H566" s="12" t="s">
        <v>883</v>
      </c>
      <c r="I566" s="12" t="s">
        <v>1224</v>
      </c>
      <c r="J566" s="12" t="s">
        <v>85</v>
      </c>
      <c r="K566" s="12" t="s">
        <v>85</v>
      </c>
      <c r="L566" s="12" t="s">
        <v>81</v>
      </c>
      <c r="M566" s="12">
        <v>43795106</v>
      </c>
      <c r="N566" s="12">
        <v>57443097</v>
      </c>
      <c r="O566" s="17">
        <v>24323958</v>
      </c>
      <c r="P566" s="17">
        <v>36173617</v>
      </c>
      <c r="Q566" s="17">
        <v>21269480</v>
      </c>
      <c r="R566" s="19">
        <v>12512026</v>
      </c>
      <c r="S566" s="19">
        <v>9014696</v>
      </c>
      <c r="T566" s="17">
        <f t="shared" si="44"/>
        <v>1.8004925843072086</v>
      </c>
      <c r="U566" s="17">
        <f t="shared" si="41"/>
        <v>0.62972957394689222</v>
      </c>
      <c r="V566" s="17">
        <f t="shared" si="40"/>
        <v>1.3879587287247401</v>
      </c>
      <c r="W566" s="17">
        <f t="shared" si="42"/>
        <v>0.58826196033001277</v>
      </c>
      <c r="X566" s="19">
        <f t="shared" si="43"/>
        <v>0.21781600668223025</v>
      </c>
    </row>
    <row r="567" spans="1:24" x14ac:dyDescent="0.2">
      <c r="A567" s="22">
        <v>21101</v>
      </c>
      <c r="B567" s="12" t="s">
        <v>566</v>
      </c>
      <c r="C567" s="12" t="s">
        <v>73</v>
      </c>
      <c r="D567" s="12">
        <v>900031064</v>
      </c>
      <c r="E567" s="12" t="s">
        <v>74</v>
      </c>
      <c r="F567" s="12" t="s">
        <v>1225</v>
      </c>
      <c r="G567" s="12" t="s">
        <v>95</v>
      </c>
      <c r="H567" s="12" t="s">
        <v>77</v>
      </c>
      <c r="I567" s="12" t="s">
        <v>1226</v>
      </c>
      <c r="J567" s="12" t="s">
        <v>85</v>
      </c>
      <c r="K567" s="12" t="s">
        <v>85</v>
      </c>
      <c r="L567" s="12" t="s">
        <v>81</v>
      </c>
      <c r="M567" s="12">
        <v>1519772</v>
      </c>
      <c r="N567" s="12">
        <v>2307024</v>
      </c>
      <c r="O567" s="17">
        <v>238476</v>
      </c>
      <c r="P567" s="17">
        <v>238476</v>
      </c>
      <c r="Q567" s="17">
        <v>2068548</v>
      </c>
      <c r="R567" s="19">
        <v>233048</v>
      </c>
      <c r="S567" s="19"/>
      <c r="T567" s="17">
        <f t="shared" si="44"/>
        <v>6.372850936781898</v>
      </c>
      <c r="U567" s="17">
        <f t="shared" si="41"/>
        <v>0.10336953581757277</v>
      </c>
      <c r="V567" s="17"/>
      <c r="W567" s="17">
        <f t="shared" si="42"/>
        <v>0.11266260197974617</v>
      </c>
      <c r="X567" s="19">
        <f t="shared" si="43"/>
        <v>0.10101672110909986</v>
      </c>
    </row>
    <row r="568" spans="1:24" x14ac:dyDescent="0.2">
      <c r="A568" s="22">
        <v>21155</v>
      </c>
      <c r="B568" s="12" t="s">
        <v>566</v>
      </c>
      <c r="C568" s="12" t="s">
        <v>73</v>
      </c>
      <c r="D568" s="12">
        <v>900033742</v>
      </c>
      <c r="E568" s="12" t="s">
        <v>74</v>
      </c>
      <c r="F568" s="12" t="s">
        <v>1227</v>
      </c>
      <c r="G568" s="12" t="s">
        <v>102</v>
      </c>
      <c r="H568" s="12" t="s">
        <v>77</v>
      </c>
      <c r="I568" s="12" t="s">
        <v>1228</v>
      </c>
      <c r="J568" s="12" t="s">
        <v>85</v>
      </c>
      <c r="K568" s="12" t="s">
        <v>85</v>
      </c>
      <c r="L568" s="12" t="s">
        <v>81</v>
      </c>
      <c r="M568" s="12">
        <v>3839152</v>
      </c>
      <c r="N568" s="12">
        <v>5392967</v>
      </c>
      <c r="O568" s="17">
        <v>3035328</v>
      </c>
      <c r="P568" s="17">
        <v>3036795</v>
      </c>
      <c r="Q568" s="17">
        <v>2356172</v>
      </c>
      <c r="R568" s="19">
        <v>1526207</v>
      </c>
      <c r="S568" s="19">
        <v>98820</v>
      </c>
      <c r="T568" s="17">
        <f t="shared" si="44"/>
        <v>1.2648227802728405</v>
      </c>
      <c r="U568" s="17">
        <f t="shared" si="41"/>
        <v>0.5631028337462477</v>
      </c>
      <c r="V568" s="17">
        <f t="shared" si="40"/>
        <v>15.444312892127099</v>
      </c>
      <c r="W568" s="17">
        <f t="shared" si="42"/>
        <v>0.6477485514639848</v>
      </c>
      <c r="X568" s="19">
        <f t="shared" si="43"/>
        <v>0.28299950657958783</v>
      </c>
    </row>
    <row r="569" spans="1:24" x14ac:dyDescent="0.2">
      <c r="A569" s="22">
        <v>21295</v>
      </c>
      <c r="B569" s="12" t="s">
        <v>566</v>
      </c>
      <c r="C569" s="12" t="s">
        <v>73</v>
      </c>
      <c r="D569" s="12">
        <v>900040832</v>
      </c>
      <c r="E569" s="12" t="s">
        <v>74</v>
      </c>
      <c r="F569" s="12" t="s">
        <v>1229</v>
      </c>
      <c r="G569" s="12" t="s">
        <v>102</v>
      </c>
      <c r="H569" s="12" t="s">
        <v>883</v>
      </c>
      <c r="I569" s="12" t="s">
        <v>1230</v>
      </c>
      <c r="J569" s="12" t="s">
        <v>85</v>
      </c>
      <c r="K569" s="12" t="s">
        <v>85</v>
      </c>
      <c r="L569" s="12" t="s">
        <v>81</v>
      </c>
      <c r="M569" s="12">
        <v>629198</v>
      </c>
      <c r="N569" s="12">
        <v>747543</v>
      </c>
      <c r="O569" s="17">
        <v>117396</v>
      </c>
      <c r="P569" s="17">
        <v>171517</v>
      </c>
      <c r="Q569" s="17">
        <v>576026</v>
      </c>
      <c r="R569" s="19">
        <v>16510</v>
      </c>
      <c r="S569" s="19">
        <v>1666</v>
      </c>
      <c r="T569" s="17">
        <f t="shared" si="44"/>
        <v>5.3596204299976149</v>
      </c>
      <c r="U569" s="17">
        <f t="shared" si="41"/>
        <v>0.22944098199033366</v>
      </c>
      <c r="V569" s="17">
        <f t="shared" si="40"/>
        <v>9.9099639855942385</v>
      </c>
      <c r="W569" s="17">
        <f t="shared" si="42"/>
        <v>2.866190067809439E-2</v>
      </c>
      <c r="X569" s="19">
        <f t="shared" si="43"/>
        <v>2.2085686040803004E-2</v>
      </c>
    </row>
    <row r="570" spans="1:24" x14ac:dyDescent="0.2">
      <c r="A570" s="22">
        <v>21327</v>
      </c>
      <c r="B570" s="12" t="s">
        <v>566</v>
      </c>
      <c r="C570" s="12" t="s">
        <v>73</v>
      </c>
      <c r="D570" s="12">
        <v>900041991</v>
      </c>
      <c r="E570" s="12" t="s">
        <v>74</v>
      </c>
      <c r="F570" s="12" t="s">
        <v>1231</v>
      </c>
      <c r="G570" s="12" t="s">
        <v>102</v>
      </c>
      <c r="H570" s="12" t="s">
        <v>87</v>
      </c>
      <c r="I570" s="12" t="s">
        <v>1232</v>
      </c>
      <c r="J570" s="12" t="s">
        <v>97</v>
      </c>
      <c r="K570" s="12" t="s">
        <v>359</v>
      </c>
      <c r="L570" s="12" t="s">
        <v>81</v>
      </c>
      <c r="M570" s="12">
        <v>2526896</v>
      </c>
      <c r="N570" s="12">
        <v>3230714</v>
      </c>
      <c r="O570" s="17">
        <v>1085723</v>
      </c>
      <c r="P570" s="17">
        <v>3007843</v>
      </c>
      <c r="Q570" s="17">
        <v>222871</v>
      </c>
      <c r="R570" s="19">
        <v>73899</v>
      </c>
      <c r="S570" s="19">
        <v>81604</v>
      </c>
      <c r="T570" s="17">
        <f t="shared" si="44"/>
        <v>2.3273855301950865</v>
      </c>
      <c r="U570" s="17">
        <f t="shared" si="41"/>
        <v>0.93101493973158878</v>
      </c>
      <c r="V570" s="17">
        <f t="shared" si="40"/>
        <v>0.90558060879368663</v>
      </c>
      <c r="W570" s="17">
        <f t="shared" si="42"/>
        <v>0.33157745960667828</v>
      </c>
      <c r="X570" s="19">
        <f t="shared" si="43"/>
        <v>2.2873891034613403E-2</v>
      </c>
    </row>
    <row r="571" spans="1:24" x14ac:dyDescent="0.2">
      <c r="A571" s="22">
        <v>21363</v>
      </c>
      <c r="B571" s="12" t="s">
        <v>566</v>
      </c>
      <c r="C571" s="12" t="s">
        <v>73</v>
      </c>
      <c r="D571" s="12">
        <v>900043174</v>
      </c>
      <c r="E571" s="12" t="s">
        <v>74</v>
      </c>
      <c r="F571" s="12" t="s">
        <v>1233</v>
      </c>
      <c r="G571" s="12" t="s">
        <v>102</v>
      </c>
      <c r="H571" s="12" t="s">
        <v>87</v>
      </c>
      <c r="I571" s="12" t="s">
        <v>1234</v>
      </c>
      <c r="J571" s="12" t="s">
        <v>309</v>
      </c>
      <c r="K571" s="12" t="s">
        <v>461</v>
      </c>
      <c r="L571" s="12" t="s">
        <v>81</v>
      </c>
      <c r="M571" s="12">
        <v>11905618</v>
      </c>
      <c r="N571" s="12">
        <v>11960198</v>
      </c>
      <c r="O571" s="17">
        <v>4357807</v>
      </c>
      <c r="P571" s="17">
        <v>6985807</v>
      </c>
      <c r="Q571" s="17">
        <v>4974391</v>
      </c>
      <c r="R571" s="19">
        <v>2044840</v>
      </c>
      <c r="S571" s="19">
        <v>77087</v>
      </c>
      <c r="T571" s="17">
        <f t="shared" si="44"/>
        <v>2.732020486451098</v>
      </c>
      <c r="U571" s="17">
        <f t="shared" si="41"/>
        <v>0.58408790556811852</v>
      </c>
      <c r="V571" s="17">
        <f t="shared" si="40"/>
        <v>26.526392258097992</v>
      </c>
      <c r="W571" s="17">
        <f t="shared" si="42"/>
        <v>0.41107343592411616</v>
      </c>
      <c r="X571" s="19">
        <f t="shared" si="43"/>
        <v>0.17097041370050897</v>
      </c>
    </row>
    <row r="572" spans="1:24" x14ac:dyDescent="0.2">
      <c r="A572" s="22">
        <v>21451</v>
      </c>
      <c r="B572" s="12" t="s">
        <v>566</v>
      </c>
      <c r="C572" s="12" t="s">
        <v>73</v>
      </c>
      <c r="D572" s="12">
        <v>900048343</v>
      </c>
      <c r="E572" s="12" t="s">
        <v>74</v>
      </c>
      <c r="F572" s="12" t="s">
        <v>1235</v>
      </c>
      <c r="G572" s="12" t="s">
        <v>76</v>
      </c>
      <c r="H572" s="12" t="s">
        <v>87</v>
      </c>
      <c r="I572" s="12" t="s">
        <v>1236</v>
      </c>
      <c r="J572" s="12" t="s">
        <v>85</v>
      </c>
      <c r="K572" s="12" t="s">
        <v>85</v>
      </c>
      <c r="L572" s="12" t="s">
        <v>81</v>
      </c>
      <c r="M572" s="12">
        <v>10037169</v>
      </c>
      <c r="N572" s="12">
        <v>11106533</v>
      </c>
      <c r="O572" s="17">
        <v>3779091</v>
      </c>
      <c r="P572" s="17">
        <v>3802873</v>
      </c>
      <c r="Q572" s="17">
        <v>7303660</v>
      </c>
      <c r="R572" s="19">
        <v>2039898</v>
      </c>
      <c r="S572" s="19">
        <v>321466</v>
      </c>
      <c r="T572" s="17">
        <f t="shared" si="44"/>
        <v>2.6559744128945293</v>
      </c>
      <c r="U572" s="17">
        <f t="shared" si="41"/>
        <v>0.34239964892734753</v>
      </c>
      <c r="V572" s="17">
        <f t="shared" si="40"/>
        <v>6.3456104222530536</v>
      </c>
      <c r="W572" s="17">
        <f t="shared" si="42"/>
        <v>0.27929805056642831</v>
      </c>
      <c r="X572" s="19">
        <f t="shared" si="43"/>
        <v>0.18366649610639071</v>
      </c>
    </row>
    <row r="573" spans="1:24" x14ac:dyDescent="0.2">
      <c r="A573" s="22">
        <v>21567</v>
      </c>
      <c r="B573" s="12" t="s">
        <v>566</v>
      </c>
      <c r="C573" s="12" t="s">
        <v>73</v>
      </c>
      <c r="D573" s="12">
        <v>900054587</v>
      </c>
      <c r="E573" s="12" t="s">
        <v>74</v>
      </c>
      <c r="F573" s="12" t="s">
        <v>1237</v>
      </c>
      <c r="G573" s="12" t="s">
        <v>76</v>
      </c>
      <c r="H573" s="12" t="s">
        <v>87</v>
      </c>
      <c r="I573" s="12" t="s">
        <v>1238</v>
      </c>
      <c r="J573" s="12" t="s">
        <v>85</v>
      </c>
      <c r="K573" s="12" t="s">
        <v>85</v>
      </c>
      <c r="L573" s="12" t="s">
        <v>81</v>
      </c>
      <c r="M573" s="12">
        <v>1464825</v>
      </c>
      <c r="N573" s="12">
        <v>4964782</v>
      </c>
      <c r="O573" s="17">
        <v>1444252</v>
      </c>
      <c r="P573" s="17">
        <v>1444252</v>
      </c>
      <c r="Q573" s="17">
        <v>3520530</v>
      </c>
      <c r="R573" s="19">
        <v>1526196</v>
      </c>
      <c r="S573" s="19"/>
      <c r="T573" s="17">
        <f t="shared" si="44"/>
        <v>1.0142447439920457</v>
      </c>
      <c r="U573" s="17">
        <f t="shared" si="41"/>
        <v>0.2908993788649733</v>
      </c>
      <c r="V573" s="17"/>
      <c r="W573" s="17">
        <f t="shared" si="42"/>
        <v>0.43351313580625644</v>
      </c>
      <c r="X573" s="19">
        <f t="shared" si="43"/>
        <v>0.30740443387040961</v>
      </c>
    </row>
    <row r="574" spans="1:24" x14ac:dyDescent="0.2">
      <c r="A574" s="22">
        <v>21605</v>
      </c>
      <c r="B574" s="12" t="s">
        <v>566</v>
      </c>
      <c r="C574" s="12" t="s">
        <v>73</v>
      </c>
      <c r="D574" s="12">
        <v>900055881</v>
      </c>
      <c r="E574" s="12" t="s">
        <v>74</v>
      </c>
      <c r="F574" s="12" t="s">
        <v>1239</v>
      </c>
      <c r="G574" s="12" t="s">
        <v>102</v>
      </c>
      <c r="H574" s="12" t="s">
        <v>77</v>
      </c>
      <c r="I574" s="12" t="s">
        <v>1240</v>
      </c>
      <c r="J574" s="12" t="s">
        <v>309</v>
      </c>
      <c r="K574" s="12" t="s">
        <v>461</v>
      </c>
      <c r="L574" s="12" t="s">
        <v>81</v>
      </c>
      <c r="M574" s="12">
        <v>4355011</v>
      </c>
      <c r="N574" s="12">
        <v>5334092</v>
      </c>
      <c r="O574" s="17">
        <v>1757034</v>
      </c>
      <c r="P574" s="17">
        <v>2545379</v>
      </c>
      <c r="Q574" s="17">
        <v>2788713</v>
      </c>
      <c r="R574" s="19">
        <v>-38761</v>
      </c>
      <c r="S574" s="19"/>
      <c r="T574" s="17">
        <f t="shared" si="44"/>
        <v>2.4786150979434662</v>
      </c>
      <c r="U574" s="17">
        <f t="shared" si="41"/>
        <v>0.47719068212546767</v>
      </c>
      <c r="V574" s="17"/>
      <c r="W574" s="17">
        <f t="shared" si="42"/>
        <v>-1.3899243127564579E-2</v>
      </c>
      <c r="X574" s="19">
        <f t="shared" si="43"/>
        <v>-7.2666538184943189E-3</v>
      </c>
    </row>
    <row r="575" spans="1:24" x14ac:dyDescent="0.2">
      <c r="A575" s="22">
        <v>21635</v>
      </c>
      <c r="B575" s="12" t="s">
        <v>566</v>
      </c>
      <c r="C575" s="12" t="s">
        <v>73</v>
      </c>
      <c r="D575" s="12">
        <v>900058196</v>
      </c>
      <c r="E575" s="12" t="s">
        <v>74</v>
      </c>
      <c r="F575" s="12" t="s">
        <v>1241</v>
      </c>
      <c r="G575" s="12" t="s">
        <v>102</v>
      </c>
      <c r="H575" s="12" t="s">
        <v>77</v>
      </c>
      <c r="I575" s="12" t="s">
        <v>1242</v>
      </c>
      <c r="J575" s="12" t="s">
        <v>471</v>
      </c>
      <c r="K575" s="12" t="s">
        <v>472</v>
      </c>
      <c r="L575" s="12" t="s">
        <v>81</v>
      </c>
      <c r="M575" s="12">
        <v>7563891</v>
      </c>
      <c r="N575" s="12">
        <v>9064294</v>
      </c>
      <c r="O575" s="17">
        <v>4689309</v>
      </c>
      <c r="P575" s="17">
        <v>5872556</v>
      </c>
      <c r="Q575" s="17">
        <v>3191738</v>
      </c>
      <c r="R575" s="19">
        <v>1463681</v>
      </c>
      <c r="S575" s="19">
        <v>1120859</v>
      </c>
      <c r="T575" s="17">
        <f t="shared" si="44"/>
        <v>1.6130075881115959</v>
      </c>
      <c r="U575" s="17">
        <f t="shared" si="41"/>
        <v>0.64787792628968122</v>
      </c>
      <c r="V575" s="17">
        <f t="shared" si="40"/>
        <v>1.3058564904238623</v>
      </c>
      <c r="W575" s="17">
        <f t="shared" si="42"/>
        <v>0.45858431989091836</v>
      </c>
      <c r="X575" s="19">
        <f t="shared" si="43"/>
        <v>0.16147766169102634</v>
      </c>
    </row>
    <row r="576" spans="1:24" x14ac:dyDescent="0.2">
      <c r="A576" s="22">
        <v>21679</v>
      </c>
      <c r="B576" s="12" t="s">
        <v>566</v>
      </c>
      <c r="C576" s="12" t="s">
        <v>73</v>
      </c>
      <c r="D576" s="12">
        <v>900060801</v>
      </c>
      <c r="E576" s="12" t="s">
        <v>74</v>
      </c>
      <c r="F576" s="12" t="s">
        <v>1243</v>
      </c>
      <c r="G576" s="12" t="s">
        <v>76</v>
      </c>
      <c r="H576" s="12" t="s">
        <v>103</v>
      </c>
      <c r="I576" s="12" t="s">
        <v>1244</v>
      </c>
      <c r="J576" s="12" t="s">
        <v>85</v>
      </c>
      <c r="K576" s="12" t="s">
        <v>85</v>
      </c>
      <c r="L576" s="12" t="s">
        <v>81</v>
      </c>
      <c r="M576" s="12">
        <v>5351680</v>
      </c>
      <c r="N576" s="12">
        <v>5354286</v>
      </c>
      <c r="O576" s="17">
        <v>15475168</v>
      </c>
      <c r="P576" s="17">
        <v>15475168</v>
      </c>
      <c r="Q576" s="17">
        <v>-10120882</v>
      </c>
      <c r="R576" s="19">
        <v>753038</v>
      </c>
      <c r="S576" s="19">
        <v>2648781</v>
      </c>
      <c r="T576" s="17">
        <f t="shared" si="44"/>
        <v>0.34582370931288114</v>
      </c>
      <c r="U576" s="17">
        <f t="shared" si="41"/>
        <v>2.8902393334984349</v>
      </c>
      <c r="V576" s="17">
        <f t="shared" si="40"/>
        <v>0.28429605920610274</v>
      </c>
      <c r="W576" s="17">
        <f t="shared" si="42"/>
        <v>-7.4404384914279212E-2</v>
      </c>
      <c r="X576" s="19">
        <f t="shared" si="43"/>
        <v>0.14064209494972812</v>
      </c>
    </row>
    <row r="577" spans="1:24" x14ac:dyDescent="0.2">
      <c r="A577" s="22">
        <v>21797</v>
      </c>
      <c r="B577" s="12" t="s">
        <v>566</v>
      </c>
      <c r="C577" s="12" t="s">
        <v>73</v>
      </c>
      <c r="D577" s="12">
        <v>900065521</v>
      </c>
      <c r="E577" s="12" t="s">
        <v>74</v>
      </c>
      <c r="F577" s="12" t="s">
        <v>1245</v>
      </c>
      <c r="G577" s="12" t="s">
        <v>102</v>
      </c>
      <c r="H577" s="12" t="s">
        <v>87</v>
      </c>
      <c r="I577" s="12" t="s">
        <v>1246</v>
      </c>
      <c r="J577" s="12" t="s">
        <v>309</v>
      </c>
      <c r="K577" s="12" t="s">
        <v>461</v>
      </c>
      <c r="L577" s="12" t="s">
        <v>81</v>
      </c>
      <c r="M577" s="12">
        <v>9412241</v>
      </c>
      <c r="N577" s="12">
        <v>9930080</v>
      </c>
      <c r="O577" s="17">
        <v>3704263</v>
      </c>
      <c r="P577" s="17">
        <v>5218992</v>
      </c>
      <c r="Q577" s="17">
        <v>4711088</v>
      </c>
      <c r="R577" s="19">
        <v>1297175</v>
      </c>
      <c r="S577" s="19"/>
      <c r="T577" s="17">
        <f t="shared" si="44"/>
        <v>2.5409213654646012</v>
      </c>
      <c r="U577" s="17">
        <f t="shared" si="41"/>
        <v>0.52557401350240884</v>
      </c>
      <c r="V577" s="17"/>
      <c r="W577" s="17">
        <f t="shared" si="42"/>
        <v>0.27534510074955082</v>
      </c>
      <c r="X577" s="19">
        <f t="shared" si="43"/>
        <v>0.13063087105038429</v>
      </c>
    </row>
    <row r="578" spans="1:24" x14ac:dyDescent="0.2">
      <c r="A578" s="22">
        <v>21833</v>
      </c>
      <c r="B578" s="12" t="s">
        <v>566</v>
      </c>
      <c r="C578" s="12" t="s">
        <v>73</v>
      </c>
      <c r="D578" s="12">
        <v>900067510</v>
      </c>
      <c r="E578" s="12" t="s">
        <v>74</v>
      </c>
      <c r="F578" s="12" t="s">
        <v>1247</v>
      </c>
      <c r="G578" s="12" t="s">
        <v>102</v>
      </c>
      <c r="H578" s="12" t="s">
        <v>77</v>
      </c>
      <c r="I578" s="12" t="s">
        <v>1248</v>
      </c>
      <c r="J578" s="12" t="s">
        <v>79</v>
      </c>
      <c r="K578" s="12" t="s">
        <v>137</v>
      </c>
      <c r="L578" s="12" t="s">
        <v>81</v>
      </c>
      <c r="M578" s="12">
        <v>32853410</v>
      </c>
      <c r="N578" s="12">
        <v>34507069</v>
      </c>
      <c r="O578" s="17">
        <v>12244629</v>
      </c>
      <c r="P578" s="17">
        <v>12244629</v>
      </c>
      <c r="Q578" s="17">
        <v>22262440</v>
      </c>
      <c r="R578" s="19">
        <v>3579695</v>
      </c>
      <c r="S578" s="19"/>
      <c r="T578" s="17">
        <f t="shared" si="44"/>
        <v>2.6830874173484554</v>
      </c>
      <c r="U578" s="17">
        <f t="shared" si="41"/>
        <v>0.35484407557187775</v>
      </c>
      <c r="V578" s="17"/>
      <c r="W578" s="17">
        <f t="shared" si="42"/>
        <v>0.16079526772447225</v>
      </c>
      <c r="X578" s="19">
        <f t="shared" si="43"/>
        <v>0.1037380195924493</v>
      </c>
    </row>
    <row r="579" spans="1:24" x14ac:dyDescent="0.2">
      <c r="A579" s="22">
        <v>21931</v>
      </c>
      <c r="B579" s="12" t="s">
        <v>566</v>
      </c>
      <c r="C579" s="12" t="s">
        <v>73</v>
      </c>
      <c r="D579" s="12">
        <v>900071758</v>
      </c>
      <c r="E579" s="12" t="s">
        <v>74</v>
      </c>
      <c r="F579" s="12" t="s">
        <v>1249</v>
      </c>
      <c r="G579" s="12" t="s">
        <v>102</v>
      </c>
      <c r="H579" s="12" t="s">
        <v>87</v>
      </c>
      <c r="I579" s="12" t="s">
        <v>1250</v>
      </c>
      <c r="J579" s="12" t="s">
        <v>309</v>
      </c>
      <c r="K579" s="12" t="s">
        <v>461</v>
      </c>
      <c r="L579" s="12" t="s">
        <v>81</v>
      </c>
      <c r="M579" s="12">
        <v>3149546</v>
      </c>
      <c r="N579" s="12">
        <v>3205950</v>
      </c>
      <c r="O579" s="17">
        <v>22709</v>
      </c>
      <c r="P579" s="17">
        <v>22709</v>
      </c>
      <c r="Q579" s="17">
        <v>3183241</v>
      </c>
      <c r="R579" s="19">
        <v>-264948</v>
      </c>
      <c r="S579" s="19">
        <v>4779</v>
      </c>
      <c r="T579" s="17">
        <f t="shared" si="44"/>
        <v>138.69153199172135</v>
      </c>
      <c r="U579" s="17">
        <f t="shared" si="41"/>
        <v>7.0833918183377783E-3</v>
      </c>
      <c r="V579" s="17">
        <f t="shared" si="40"/>
        <v>-55.440050219711239</v>
      </c>
      <c r="W579" s="17">
        <f t="shared" si="42"/>
        <v>-8.3232152388084971E-2</v>
      </c>
      <c r="X579" s="19">
        <f t="shared" si="43"/>
        <v>-8.2642586440836566E-2</v>
      </c>
    </row>
    <row r="580" spans="1:24" x14ac:dyDescent="0.2">
      <c r="A580" s="22">
        <v>21977</v>
      </c>
      <c r="B580" s="12" t="s">
        <v>566</v>
      </c>
      <c r="C580" s="12" t="s">
        <v>73</v>
      </c>
      <c r="D580" s="12">
        <v>900073223</v>
      </c>
      <c r="E580" s="12" t="s">
        <v>74</v>
      </c>
      <c r="F580" s="12" t="s">
        <v>1251</v>
      </c>
      <c r="G580" s="12" t="s">
        <v>102</v>
      </c>
      <c r="H580" s="12" t="s">
        <v>87</v>
      </c>
      <c r="I580" s="12" t="s">
        <v>1252</v>
      </c>
      <c r="J580" s="12" t="s">
        <v>148</v>
      </c>
      <c r="K580" s="12" t="s">
        <v>149</v>
      </c>
      <c r="L580" s="12" t="s">
        <v>81</v>
      </c>
      <c r="M580" s="12">
        <v>80121993</v>
      </c>
      <c r="N580" s="12">
        <v>81882864</v>
      </c>
      <c r="O580" s="17">
        <v>50468994</v>
      </c>
      <c r="P580" s="17">
        <v>50468994</v>
      </c>
      <c r="Q580" s="17">
        <v>31413870</v>
      </c>
      <c r="R580" s="19">
        <v>13141275</v>
      </c>
      <c r="S580" s="19">
        <v>753470</v>
      </c>
      <c r="T580" s="17">
        <f t="shared" si="44"/>
        <v>1.5875488423644823</v>
      </c>
      <c r="U580" s="17">
        <f t="shared" si="41"/>
        <v>0.61635599360569504</v>
      </c>
      <c r="V580" s="17">
        <f t="shared" si="40"/>
        <v>17.441006277622201</v>
      </c>
      <c r="W580" s="17">
        <f t="shared" si="42"/>
        <v>0.41832715930892944</v>
      </c>
      <c r="X580" s="19">
        <f t="shared" si="43"/>
        <v>0.16048870738082635</v>
      </c>
    </row>
    <row r="581" spans="1:24" x14ac:dyDescent="0.2">
      <c r="A581" s="22">
        <v>22075</v>
      </c>
      <c r="B581" s="12" t="s">
        <v>566</v>
      </c>
      <c r="C581" s="12" t="s">
        <v>73</v>
      </c>
      <c r="D581" s="12">
        <v>900076822</v>
      </c>
      <c r="E581" s="12" t="s">
        <v>74</v>
      </c>
      <c r="F581" s="12" t="s">
        <v>1253</v>
      </c>
      <c r="G581" s="12" t="s">
        <v>83</v>
      </c>
      <c r="H581" s="12" t="s">
        <v>87</v>
      </c>
      <c r="I581" s="12" t="s">
        <v>1254</v>
      </c>
      <c r="J581" s="12" t="s">
        <v>148</v>
      </c>
      <c r="K581" s="12" t="s">
        <v>149</v>
      </c>
      <c r="L581" s="12" t="s">
        <v>81</v>
      </c>
      <c r="M581" s="12">
        <v>2101193</v>
      </c>
      <c r="N581" s="12">
        <v>3244325</v>
      </c>
      <c r="O581" s="17">
        <v>768865</v>
      </c>
      <c r="P581" s="17">
        <v>851516</v>
      </c>
      <c r="Q581" s="17">
        <v>2392809</v>
      </c>
      <c r="R581" s="19">
        <v>606965</v>
      </c>
      <c r="S581" s="19">
        <v>50030</v>
      </c>
      <c r="T581" s="17">
        <f t="shared" si="44"/>
        <v>2.7328503703511018</v>
      </c>
      <c r="U581" s="17">
        <f t="shared" si="41"/>
        <v>0.26246322424541313</v>
      </c>
      <c r="V581" s="17">
        <f t="shared" si="40"/>
        <v>12.132020787527484</v>
      </c>
      <c r="W581" s="17">
        <f t="shared" si="42"/>
        <v>0.25366211845575637</v>
      </c>
      <c r="X581" s="19">
        <f t="shared" si="43"/>
        <v>0.18708514097693665</v>
      </c>
    </row>
    <row r="582" spans="1:24" x14ac:dyDescent="0.2">
      <c r="A582" s="22">
        <v>22081</v>
      </c>
      <c r="B582" s="12" t="s">
        <v>566</v>
      </c>
      <c r="C582" s="12" t="s">
        <v>73</v>
      </c>
      <c r="D582" s="12">
        <v>900076922</v>
      </c>
      <c r="E582" s="12" t="s">
        <v>74</v>
      </c>
      <c r="F582" s="12" t="s">
        <v>1255</v>
      </c>
      <c r="G582" s="12" t="s">
        <v>76</v>
      </c>
      <c r="H582" s="12" t="s">
        <v>87</v>
      </c>
      <c r="I582" s="12" t="s">
        <v>1256</v>
      </c>
      <c r="J582" s="12" t="s">
        <v>85</v>
      </c>
      <c r="K582" s="12" t="s">
        <v>85</v>
      </c>
      <c r="L582" s="12" t="s">
        <v>81</v>
      </c>
      <c r="M582" s="12">
        <v>10393014</v>
      </c>
      <c r="N582" s="12">
        <v>29496207</v>
      </c>
      <c r="O582" s="17">
        <v>1186319</v>
      </c>
      <c r="P582" s="17">
        <v>3582417</v>
      </c>
      <c r="Q582" s="17">
        <v>25913790</v>
      </c>
      <c r="R582" s="19">
        <v>1752285</v>
      </c>
      <c r="S582" s="19">
        <v>182827</v>
      </c>
      <c r="T582" s="17">
        <f t="shared" si="44"/>
        <v>8.7607245605945785</v>
      </c>
      <c r="U582" s="17">
        <f t="shared" si="41"/>
        <v>0.12145348044241756</v>
      </c>
      <c r="V582" s="17">
        <f t="shared" si="40"/>
        <v>9.5843885202951427</v>
      </c>
      <c r="W582" s="17">
        <f t="shared" si="42"/>
        <v>6.7619788537300024E-2</v>
      </c>
      <c r="X582" s="19">
        <f t="shared" si="43"/>
        <v>5.9407129872664645E-2</v>
      </c>
    </row>
    <row r="583" spans="1:24" x14ac:dyDescent="0.2">
      <c r="A583" s="22">
        <v>22119</v>
      </c>
      <c r="B583" s="12" t="s">
        <v>566</v>
      </c>
      <c r="C583" s="12" t="s">
        <v>73</v>
      </c>
      <c r="D583" s="12">
        <v>900077818</v>
      </c>
      <c r="E583" s="12" t="s">
        <v>74</v>
      </c>
      <c r="F583" s="12" t="s">
        <v>1257</v>
      </c>
      <c r="G583" s="12" t="s">
        <v>76</v>
      </c>
      <c r="H583" s="12" t="s">
        <v>87</v>
      </c>
      <c r="I583" s="12" t="s">
        <v>1258</v>
      </c>
      <c r="J583" s="12" t="s">
        <v>85</v>
      </c>
      <c r="K583" s="12" t="s">
        <v>85</v>
      </c>
      <c r="L583" s="12" t="s">
        <v>81</v>
      </c>
      <c r="M583" s="12">
        <v>6758637</v>
      </c>
      <c r="N583" s="12">
        <v>6960987</v>
      </c>
      <c r="O583" s="17">
        <v>2365340</v>
      </c>
      <c r="P583" s="17">
        <v>2380761</v>
      </c>
      <c r="Q583" s="17">
        <v>4580226</v>
      </c>
      <c r="R583" s="19">
        <v>749951</v>
      </c>
      <c r="S583" s="19"/>
      <c r="T583" s="17">
        <f t="shared" si="44"/>
        <v>2.857363846212384</v>
      </c>
      <c r="U583" s="17">
        <f t="shared" si="41"/>
        <v>0.34201486082361598</v>
      </c>
      <c r="V583" s="17"/>
      <c r="W583" s="17">
        <f t="shared" si="42"/>
        <v>0.16373668024241597</v>
      </c>
      <c r="X583" s="19">
        <f t="shared" si="43"/>
        <v>0.10773630233758517</v>
      </c>
    </row>
    <row r="584" spans="1:24" x14ac:dyDescent="0.2">
      <c r="A584" s="22">
        <v>22187</v>
      </c>
      <c r="B584" s="12" t="s">
        <v>566</v>
      </c>
      <c r="C584" s="12" t="s">
        <v>73</v>
      </c>
      <c r="D584" s="12">
        <v>900080250</v>
      </c>
      <c r="E584" s="12" t="s">
        <v>74</v>
      </c>
      <c r="F584" s="12" t="s">
        <v>1259</v>
      </c>
      <c r="G584" s="12" t="s">
        <v>102</v>
      </c>
      <c r="H584" s="12" t="s">
        <v>103</v>
      </c>
      <c r="I584" s="12" t="s">
        <v>1260</v>
      </c>
      <c r="J584" s="12" t="s">
        <v>85</v>
      </c>
      <c r="K584" s="12" t="s">
        <v>85</v>
      </c>
      <c r="L584" s="12" t="s">
        <v>81</v>
      </c>
      <c r="M584" s="12">
        <v>19055591</v>
      </c>
      <c r="N584" s="12">
        <v>29590273</v>
      </c>
      <c r="O584" s="17">
        <v>7581184</v>
      </c>
      <c r="P584" s="17">
        <v>18084851</v>
      </c>
      <c r="Q584" s="17">
        <v>11505422</v>
      </c>
      <c r="R584" s="19">
        <v>4845156</v>
      </c>
      <c r="S584" s="19">
        <v>1786843</v>
      </c>
      <c r="T584" s="17">
        <f t="shared" si="44"/>
        <v>2.5135375951830214</v>
      </c>
      <c r="U584" s="17">
        <f t="shared" si="41"/>
        <v>0.61117553731254859</v>
      </c>
      <c r="V584" s="17">
        <f t="shared" si="40"/>
        <v>2.711573428667208</v>
      </c>
      <c r="W584" s="17">
        <f t="shared" si="42"/>
        <v>0.42111936441792402</v>
      </c>
      <c r="X584" s="19">
        <f t="shared" si="43"/>
        <v>0.16374151059708034</v>
      </c>
    </row>
    <row r="585" spans="1:24" x14ac:dyDescent="0.2">
      <c r="A585" s="22">
        <v>22205</v>
      </c>
      <c r="B585" s="12" t="s">
        <v>566</v>
      </c>
      <c r="C585" s="12" t="s">
        <v>73</v>
      </c>
      <c r="D585" s="12">
        <v>900080924</v>
      </c>
      <c r="E585" s="12" t="s">
        <v>74</v>
      </c>
      <c r="F585" s="12" t="s">
        <v>1261</v>
      </c>
      <c r="G585" s="12" t="s">
        <v>102</v>
      </c>
      <c r="H585" s="12" t="s">
        <v>801</v>
      </c>
      <c r="I585" s="12" t="s">
        <v>1262</v>
      </c>
      <c r="J585" s="12" t="s">
        <v>85</v>
      </c>
      <c r="K585" s="12" t="s">
        <v>85</v>
      </c>
      <c r="L585" s="12" t="s">
        <v>81</v>
      </c>
      <c r="M585" s="12">
        <v>22089781</v>
      </c>
      <c r="N585" s="12">
        <v>25165820</v>
      </c>
      <c r="O585" s="17">
        <v>1343293</v>
      </c>
      <c r="P585" s="17">
        <v>8811732</v>
      </c>
      <c r="Q585" s="17">
        <v>16354088</v>
      </c>
      <c r="R585" s="19">
        <v>1831621</v>
      </c>
      <c r="S585" s="19">
        <v>148853</v>
      </c>
      <c r="T585" s="17">
        <f t="shared" si="44"/>
        <v>16.444499450231632</v>
      </c>
      <c r="U585" s="17">
        <f t="shared" si="41"/>
        <v>0.35014682613163411</v>
      </c>
      <c r="V585" s="17">
        <f t="shared" si="40"/>
        <v>12.304898120964978</v>
      </c>
      <c r="W585" s="17">
        <f t="shared" si="42"/>
        <v>0.111997746373873</v>
      </c>
      <c r="X585" s="19">
        <f t="shared" si="43"/>
        <v>7.2782090947165645E-2</v>
      </c>
    </row>
    <row r="586" spans="1:24" x14ac:dyDescent="0.2">
      <c r="A586" s="22">
        <v>22251</v>
      </c>
      <c r="B586" s="12" t="s">
        <v>566</v>
      </c>
      <c r="C586" s="12" t="s">
        <v>73</v>
      </c>
      <c r="D586" s="12">
        <v>900082687</v>
      </c>
      <c r="E586" s="12" t="s">
        <v>74</v>
      </c>
      <c r="F586" s="12" t="s">
        <v>1263</v>
      </c>
      <c r="G586" s="12" t="s">
        <v>102</v>
      </c>
      <c r="H586" s="12" t="s">
        <v>87</v>
      </c>
      <c r="I586" s="12" t="s">
        <v>1264</v>
      </c>
      <c r="J586" s="12" t="s">
        <v>89</v>
      </c>
      <c r="K586" s="12" t="s">
        <v>116</v>
      </c>
      <c r="L586" s="12" t="s">
        <v>81</v>
      </c>
      <c r="M586" s="12">
        <v>2516323</v>
      </c>
      <c r="N586" s="12">
        <v>3875440</v>
      </c>
      <c r="O586" s="17">
        <v>1596718</v>
      </c>
      <c r="P586" s="17">
        <v>2002375</v>
      </c>
      <c r="Q586" s="17">
        <v>1873065</v>
      </c>
      <c r="R586" s="19">
        <v>141581</v>
      </c>
      <c r="S586" s="19">
        <v>102945</v>
      </c>
      <c r="T586" s="17">
        <f t="shared" si="44"/>
        <v>1.5759345106650016</v>
      </c>
      <c r="U586" s="17">
        <f t="shared" si="41"/>
        <v>0.51668326693227096</v>
      </c>
      <c r="V586" s="17">
        <f t="shared" si="40"/>
        <v>1.3753072028753217</v>
      </c>
      <c r="W586" s="17">
        <f t="shared" si="42"/>
        <v>7.5587873351965901E-2</v>
      </c>
      <c r="X586" s="19">
        <f t="shared" si="43"/>
        <v>3.6532884008009414E-2</v>
      </c>
    </row>
    <row r="587" spans="1:24" x14ac:dyDescent="0.2">
      <c r="A587" s="22">
        <v>22295</v>
      </c>
      <c r="B587" s="12" t="s">
        <v>566</v>
      </c>
      <c r="C587" s="12" t="s">
        <v>73</v>
      </c>
      <c r="D587" s="12">
        <v>900084363</v>
      </c>
      <c r="E587" s="12" t="s">
        <v>74</v>
      </c>
      <c r="F587" s="12" t="s">
        <v>1265</v>
      </c>
      <c r="G587" s="12" t="s">
        <v>76</v>
      </c>
      <c r="H587" s="12" t="s">
        <v>87</v>
      </c>
      <c r="I587" s="12" t="s">
        <v>997</v>
      </c>
      <c r="J587" s="12" t="s">
        <v>97</v>
      </c>
      <c r="K587" s="12" t="s">
        <v>359</v>
      </c>
      <c r="L587" s="12" t="s">
        <v>81</v>
      </c>
      <c r="M587" s="12">
        <v>31212522</v>
      </c>
      <c r="N587" s="12">
        <v>40543567</v>
      </c>
      <c r="O587" s="17">
        <v>25957929</v>
      </c>
      <c r="P587" s="17">
        <v>30824070</v>
      </c>
      <c r="Q587" s="17">
        <v>9719497</v>
      </c>
      <c r="R587" s="19">
        <v>1934960</v>
      </c>
      <c r="S587" s="19">
        <v>2346396</v>
      </c>
      <c r="T587" s="17">
        <f t="shared" si="44"/>
        <v>1.2024272814676393</v>
      </c>
      <c r="U587" s="17">
        <f t="shared" si="41"/>
        <v>0.76027030379443428</v>
      </c>
      <c r="V587" s="17">
        <f t="shared" si="40"/>
        <v>0.82465193428560224</v>
      </c>
      <c r="W587" s="17">
        <f t="shared" si="42"/>
        <v>0.1990802610464307</v>
      </c>
      <c r="X587" s="19">
        <f t="shared" si="43"/>
        <v>4.7725450501185554E-2</v>
      </c>
    </row>
    <row r="588" spans="1:24" x14ac:dyDescent="0.2">
      <c r="A588" s="22">
        <v>22301</v>
      </c>
      <c r="B588" s="12" t="s">
        <v>566</v>
      </c>
      <c r="C588" s="12" t="s">
        <v>73</v>
      </c>
      <c r="D588" s="12">
        <v>900084476</v>
      </c>
      <c r="E588" s="12" t="s">
        <v>74</v>
      </c>
      <c r="F588" s="12" t="s">
        <v>1266</v>
      </c>
      <c r="G588" s="12" t="s">
        <v>76</v>
      </c>
      <c r="H588" s="12" t="s">
        <v>87</v>
      </c>
      <c r="I588" s="12" t="s">
        <v>1267</v>
      </c>
      <c r="J588" s="12" t="s">
        <v>851</v>
      </c>
      <c r="K588" s="12" t="s">
        <v>852</v>
      </c>
      <c r="L588" s="12" t="s">
        <v>81</v>
      </c>
      <c r="M588" s="12">
        <v>35950289</v>
      </c>
      <c r="N588" s="12">
        <v>41866479</v>
      </c>
      <c r="O588" s="17">
        <v>14860645</v>
      </c>
      <c r="P588" s="17">
        <v>19357075</v>
      </c>
      <c r="Q588" s="17">
        <v>22509404</v>
      </c>
      <c r="R588" s="19">
        <v>7977295</v>
      </c>
      <c r="S588" s="19">
        <v>890935</v>
      </c>
      <c r="T588" s="17">
        <f t="shared" si="44"/>
        <v>2.4191607430229305</v>
      </c>
      <c r="U588" s="17">
        <f t="shared" si="41"/>
        <v>0.46235259000404594</v>
      </c>
      <c r="V588" s="17">
        <f t="shared" si="40"/>
        <v>8.9538462401858716</v>
      </c>
      <c r="W588" s="17">
        <f t="shared" si="42"/>
        <v>0.35439832169701163</v>
      </c>
      <c r="X588" s="19">
        <f t="shared" si="43"/>
        <v>0.19054133976731122</v>
      </c>
    </row>
    <row r="589" spans="1:24" x14ac:dyDescent="0.2">
      <c r="A589" s="22">
        <v>22341</v>
      </c>
      <c r="B589" s="12" t="s">
        <v>566</v>
      </c>
      <c r="C589" s="12" t="s">
        <v>73</v>
      </c>
      <c r="D589" s="12">
        <v>900085630</v>
      </c>
      <c r="E589" s="12" t="s">
        <v>74</v>
      </c>
      <c r="F589" s="12" t="s">
        <v>1268</v>
      </c>
      <c r="G589" s="12" t="s">
        <v>102</v>
      </c>
      <c r="H589" s="12" t="s">
        <v>87</v>
      </c>
      <c r="I589" s="12" t="s">
        <v>1269</v>
      </c>
      <c r="J589" s="12" t="s">
        <v>89</v>
      </c>
      <c r="K589" s="12" t="s">
        <v>327</v>
      </c>
      <c r="L589" s="12" t="s">
        <v>81</v>
      </c>
      <c r="M589" s="12">
        <v>11934094</v>
      </c>
      <c r="N589" s="12">
        <v>23577291</v>
      </c>
      <c r="O589" s="17">
        <v>6295863</v>
      </c>
      <c r="P589" s="17">
        <v>18415499</v>
      </c>
      <c r="Q589" s="17">
        <v>5161792</v>
      </c>
      <c r="R589" s="19">
        <v>331624</v>
      </c>
      <c r="S589" s="19"/>
      <c r="T589" s="17">
        <f t="shared" si="44"/>
        <v>1.8955453763844607</v>
      </c>
      <c r="U589" s="17">
        <f t="shared" si="41"/>
        <v>0.78106933489517516</v>
      </c>
      <c r="V589" s="17"/>
      <c r="W589" s="17">
        <f t="shared" si="42"/>
        <v>6.4245905298005029E-2</v>
      </c>
      <c r="X589" s="19">
        <f t="shared" si="43"/>
        <v>1.4065398777153831E-2</v>
      </c>
    </row>
    <row r="590" spans="1:24" x14ac:dyDescent="0.2">
      <c r="A590" s="22">
        <v>22435</v>
      </c>
      <c r="B590" s="12" t="s">
        <v>566</v>
      </c>
      <c r="C590" s="12" t="s">
        <v>73</v>
      </c>
      <c r="D590" s="12">
        <v>900088853</v>
      </c>
      <c r="E590" s="12" t="s">
        <v>74</v>
      </c>
      <c r="F590" s="12" t="s">
        <v>1270</v>
      </c>
      <c r="G590" s="12" t="s">
        <v>83</v>
      </c>
      <c r="H590" s="12" t="s">
        <v>87</v>
      </c>
      <c r="I590" s="12" t="s">
        <v>1271</v>
      </c>
      <c r="J590" s="12" t="s">
        <v>85</v>
      </c>
      <c r="K590" s="12" t="s">
        <v>85</v>
      </c>
      <c r="L590" s="12" t="s">
        <v>81</v>
      </c>
      <c r="M590" s="12">
        <v>4585156</v>
      </c>
      <c r="N590" s="12">
        <v>10554552</v>
      </c>
      <c r="O590" s="17">
        <v>2694190</v>
      </c>
      <c r="P590" s="17">
        <v>4748100</v>
      </c>
      <c r="Q590" s="17">
        <v>5806452</v>
      </c>
      <c r="R590" s="19">
        <v>938081</v>
      </c>
      <c r="S590" s="19"/>
      <c r="T590" s="17">
        <f t="shared" si="44"/>
        <v>1.7018680939354685</v>
      </c>
      <c r="U590" s="17">
        <f t="shared" si="41"/>
        <v>0.44986277011094361</v>
      </c>
      <c r="V590" s="17"/>
      <c r="W590" s="17">
        <f t="shared" si="42"/>
        <v>0.16155838367388553</v>
      </c>
      <c r="X590" s="19">
        <f t="shared" si="43"/>
        <v>8.887928165970474E-2</v>
      </c>
    </row>
    <row r="591" spans="1:24" x14ac:dyDescent="0.2">
      <c r="A591" s="22">
        <v>22461</v>
      </c>
      <c r="B591" s="12" t="s">
        <v>566</v>
      </c>
      <c r="C591" s="12" t="s">
        <v>73</v>
      </c>
      <c r="D591" s="12">
        <v>900090719</v>
      </c>
      <c r="E591" s="12" t="s">
        <v>74</v>
      </c>
      <c r="F591" s="12" t="s">
        <v>1272</v>
      </c>
      <c r="G591" s="12" t="s">
        <v>102</v>
      </c>
      <c r="H591" s="12" t="s">
        <v>77</v>
      </c>
      <c r="I591" s="12" t="s">
        <v>1273</v>
      </c>
      <c r="J591" s="12" t="s">
        <v>85</v>
      </c>
      <c r="K591" s="12" t="s">
        <v>85</v>
      </c>
      <c r="L591" s="12" t="s">
        <v>81</v>
      </c>
      <c r="M591" s="12">
        <v>2420099</v>
      </c>
      <c r="N591" s="12">
        <v>5005873</v>
      </c>
      <c r="O591" s="17">
        <v>1815865</v>
      </c>
      <c r="P591" s="17">
        <v>1815865</v>
      </c>
      <c r="Q591" s="17">
        <v>3190008</v>
      </c>
      <c r="R591" s="19">
        <v>552591</v>
      </c>
      <c r="S591" s="19">
        <v>585524</v>
      </c>
      <c r="T591" s="17">
        <f t="shared" si="44"/>
        <v>1.3327527101408971</v>
      </c>
      <c r="U591" s="17">
        <f t="shared" si="41"/>
        <v>0.36274691747073889</v>
      </c>
      <c r="V591" s="17">
        <f t="shared" ref="V591:V652" si="45">R591/S591</f>
        <v>0.9437546539509909</v>
      </c>
      <c r="W591" s="17">
        <f t="shared" si="42"/>
        <v>0.17322558438724919</v>
      </c>
      <c r="X591" s="19">
        <f t="shared" si="43"/>
        <v>0.11038853762370719</v>
      </c>
    </row>
    <row r="592" spans="1:24" x14ac:dyDescent="0.2">
      <c r="A592" s="22">
        <v>22549</v>
      </c>
      <c r="B592" s="12" t="s">
        <v>566</v>
      </c>
      <c r="C592" s="12" t="s">
        <v>73</v>
      </c>
      <c r="D592" s="12">
        <v>900094992</v>
      </c>
      <c r="E592" s="12" t="s">
        <v>74</v>
      </c>
      <c r="F592" s="12" t="s">
        <v>1274</v>
      </c>
      <c r="G592" s="12" t="s">
        <v>102</v>
      </c>
      <c r="H592" s="12" t="s">
        <v>87</v>
      </c>
      <c r="I592" s="12" t="s">
        <v>1275</v>
      </c>
      <c r="J592" s="12" t="s">
        <v>79</v>
      </c>
      <c r="K592" s="12" t="s">
        <v>137</v>
      </c>
      <c r="L592" s="12" t="s">
        <v>81</v>
      </c>
      <c r="M592" s="12">
        <v>9253015</v>
      </c>
      <c r="N592" s="12">
        <v>21986828</v>
      </c>
      <c r="O592" s="17">
        <v>27569762</v>
      </c>
      <c r="P592" s="17">
        <v>27570025</v>
      </c>
      <c r="Q592" s="17">
        <v>-5583197</v>
      </c>
      <c r="R592" s="19">
        <v>-650731</v>
      </c>
      <c r="S592" s="19"/>
      <c r="T592" s="17">
        <f t="shared" si="44"/>
        <v>0.33562186717462417</v>
      </c>
      <c r="U592" s="17">
        <f t="shared" si="41"/>
        <v>1.253933718861129</v>
      </c>
      <c r="V592" s="17"/>
      <c r="W592" s="17">
        <f t="shared" si="42"/>
        <v>0.1165516817694235</v>
      </c>
      <c r="X592" s="19">
        <f t="shared" si="43"/>
        <v>-2.9596401991228566E-2</v>
      </c>
    </row>
    <row r="593" spans="1:24" x14ac:dyDescent="0.2">
      <c r="A593" s="22">
        <v>22679</v>
      </c>
      <c r="B593" s="12" t="s">
        <v>566</v>
      </c>
      <c r="C593" s="12" t="s">
        <v>73</v>
      </c>
      <c r="D593" s="12">
        <v>900099945</v>
      </c>
      <c r="E593" s="12" t="s">
        <v>74</v>
      </c>
      <c r="F593" s="12" t="s">
        <v>1276</v>
      </c>
      <c r="G593" s="12" t="s">
        <v>102</v>
      </c>
      <c r="H593" s="12" t="s">
        <v>87</v>
      </c>
      <c r="I593" s="12" t="s">
        <v>1277</v>
      </c>
      <c r="J593" s="12" t="s">
        <v>89</v>
      </c>
      <c r="K593" s="12" t="s">
        <v>116</v>
      </c>
      <c r="L593" s="12" t="s">
        <v>81</v>
      </c>
      <c r="M593" s="12">
        <v>69984132</v>
      </c>
      <c r="N593" s="12">
        <v>72206224</v>
      </c>
      <c r="O593" s="17">
        <v>48735771</v>
      </c>
      <c r="P593" s="17">
        <v>53261886</v>
      </c>
      <c r="Q593" s="17">
        <v>18944338</v>
      </c>
      <c r="R593" s="19">
        <v>9646005</v>
      </c>
      <c r="S593" s="19">
        <v>2135258</v>
      </c>
      <c r="T593" s="17">
        <f t="shared" si="44"/>
        <v>1.4359910711169419</v>
      </c>
      <c r="U593" s="17">
        <f t="shared" si="41"/>
        <v>0.7376356642053461</v>
      </c>
      <c r="V593" s="17">
        <f t="shared" si="45"/>
        <v>4.5174892214430296</v>
      </c>
      <c r="W593" s="17">
        <f t="shared" si="42"/>
        <v>0.50917614540027734</v>
      </c>
      <c r="X593" s="19">
        <f t="shared" si="43"/>
        <v>0.13358966119042592</v>
      </c>
    </row>
    <row r="594" spans="1:24" x14ac:dyDescent="0.2">
      <c r="A594" s="22">
        <v>22685</v>
      </c>
      <c r="B594" s="12" t="s">
        <v>566</v>
      </c>
      <c r="C594" s="12" t="s">
        <v>73</v>
      </c>
      <c r="D594" s="12">
        <v>900100196</v>
      </c>
      <c r="E594" s="12" t="s">
        <v>74</v>
      </c>
      <c r="F594" s="12" t="s">
        <v>1278</v>
      </c>
      <c r="G594" s="12" t="s">
        <v>76</v>
      </c>
      <c r="H594" s="12" t="s">
        <v>87</v>
      </c>
      <c r="I594" s="12" t="s">
        <v>1279</v>
      </c>
      <c r="J594" s="12" t="s">
        <v>79</v>
      </c>
      <c r="K594" s="12" t="s">
        <v>313</v>
      </c>
      <c r="L594" s="12" t="s">
        <v>81</v>
      </c>
      <c r="M594" s="12">
        <v>19069150</v>
      </c>
      <c r="N594" s="12">
        <v>22205111</v>
      </c>
      <c r="O594" s="17">
        <v>4592261</v>
      </c>
      <c r="P594" s="17">
        <v>4592261</v>
      </c>
      <c r="Q594" s="17">
        <v>17612850</v>
      </c>
      <c r="R594" s="19">
        <v>3446840</v>
      </c>
      <c r="S594" s="19">
        <v>553211</v>
      </c>
      <c r="T594" s="17">
        <f t="shared" si="44"/>
        <v>4.1524534428683388</v>
      </c>
      <c r="U594" s="17">
        <f t="shared" si="41"/>
        <v>0.20681099049673743</v>
      </c>
      <c r="V594" s="17">
        <f t="shared" si="45"/>
        <v>6.2306064051510184</v>
      </c>
      <c r="W594" s="17">
        <f t="shared" si="42"/>
        <v>0.19570029836170749</v>
      </c>
      <c r="X594" s="19">
        <f t="shared" si="43"/>
        <v>0.15522732581701573</v>
      </c>
    </row>
    <row r="595" spans="1:24" x14ac:dyDescent="0.2">
      <c r="A595" s="22">
        <v>22833</v>
      </c>
      <c r="B595" s="12" t="s">
        <v>566</v>
      </c>
      <c r="C595" s="12" t="s">
        <v>73</v>
      </c>
      <c r="D595" s="12">
        <v>900106843</v>
      </c>
      <c r="E595" s="12" t="s">
        <v>74</v>
      </c>
      <c r="F595" s="12" t="s">
        <v>1280</v>
      </c>
      <c r="G595" s="12" t="s">
        <v>102</v>
      </c>
      <c r="H595" s="12" t="s">
        <v>103</v>
      </c>
      <c r="I595" s="12" t="s">
        <v>1281</v>
      </c>
      <c r="J595" s="12" t="s">
        <v>89</v>
      </c>
      <c r="K595" s="12" t="s">
        <v>116</v>
      </c>
      <c r="L595" s="12" t="s">
        <v>81</v>
      </c>
      <c r="M595" s="12">
        <v>40098182</v>
      </c>
      <c r="N595" s="12">
        <v>41655514</v>
      </c>
      <c r="O595" s="17">
        <v>26330273</v>
      </c>
      <c r="P595" s="17">
        <v>31495300</v>
      </c>
      <c r="Q595" s="17">
        <v>10160214</v>
      </c>
      <c r="R595" s="19">
        <v>3776283</v>
      </c>
      <c r="S595" s="19">
        <v>1979638</v>
      </c>
      <c r="T595" s="17">
        <f t="shared" si="44"/>
        <v>1.522892755422627</v>
      </c>
      <c r="U595" s="17">
        <f t="shared" si="41"/>
        <v>0.75608957796079534</v>
      </c>
      <c r="V595" s="17">
        <f t="shared" si="45"/>
        <v>1.9075623927202852</v>
      </c>
      <c r="W595" s="17">
        <f t="shared" si="42"/>
        <v>0.37167356908033627</v>
      </c>
      <c r="X595" s="19">
        <f t="shared" si="43"/>
        <v>9.0655057095202329E-2</v>
      </c>
    </row>
    <row r="596" spans="1:24" x14ac:dyDescent="0.2">
      <c r="A596" s="22">
        <v>22865</v>
      </c>
      <c r="B596" s="12" t="s">
        <v>566</v>
      </c>
      <c r="C596" s="12" t="s">
        <v>73</v>
      </c>
      <c r="D596" s="12">
        <v>900108681</v>
      </c>
      <c r="E596" s="12" t="s">
        <v>74</v>
      </c>
      <c r="F596" s="12" t="s">
        <v>1282</v>
      </c>
      <c r="G596" s="12" t="s">
        <v>92</v>
      </c>
      <c r="H596" s="12" t="s">
        <v>103</v>
      </c>
      <c r="I596" s="12" t="s">
        <v>1283</v>
      </c>
      <c r="J596" s="12" t="s">
        <v>1284</v>
      </c>
      <c r="K596" s="12" t="s">
        <v>1285</v>
      </c>
      <c r="L596" s="12" t="s">
        <v>81</v>
      </c>
      <c r="M596" s="12">
        <v>2735663</v>
      </c>
      <c r="N596" s="12">
        <v>26638776</v>
      </c>
      <c r="O596" s="17">
        <v>1073039</v>
      </c>
      <c r="P596" s="17">
        <v>44556282</v>
      </c>
      <c r="Q596" s="17">
        <v>-17917506</v>
      </c>
      <c r="R596" s="19">
        <v>-1292487</v>
      </c>
      <c r="S596" s="19">
        <v>164541</v>
      </c>
      <c r="T596" s="17">
        <f t="shared" si="44"/>
        <v>2.549453468140487</v>
      </c>
      <c r="U596" s="17">
        <f t="shared" si="41"/>
        <v>1.6726099577548157</v>
      </c>
      <c r="V596" s="17">
        <f t="shared" si="45"/>
        <v>-7.8551060222072309</v>
      </c>
      <c r="W596" s="17">
        <f t="shared" si="42"/>
        <v>7.2135430009064874E-2</v>
      </c>
      <c r="X596" s="19">
        <f t="shared" si="43"/>
        <v>-4.8519008531022596E-2</v>
      </c>
    </row>
    <row r="597" spans="1:24" x14ac:dyDescent="0.2">
      <c r="A597" s="22">
        <v>22895</v>
      </c>
      <c r="B597" s="12" t="s">
        <v>566</v>
      </c>
      <c r="C597" s="12" t="s">
        <v>73</v>
      </c>
      <c r="D597" s="12">
        <v>900109762</v>
      </c>
      <c r="E597" s="12" t="s">
        <v>74</v>
      </c>
      <c r="F597" s="12" t="s">
        <v>1286</v>
      </c>
      <c r="G597" s="12" t="s">
        <v>76</v>
      </c>
      <c r="H597" s="12" t="s">
        <v>87</v>
      </c>
      <c r="I597" s="12" t="s">
        <v>1287</v>
      </c>
      <c r="J597" s="12" t="s">
        <v>309</v>
      </c>
      <c r="K597" s="12" t="s">
        <v>461</v>
      </c>
      <c r="L597" s="12" t="s">
        <v>81</v>
      </c>
      <c r="M597" s="12">
        <v>2370541</v>
      </c>
      <c r="N597" s="12">
        <v>3055092</v>
      </c>
      <c r="O597" s="17">
        <v>882023</v>
      </c>
      <c r="P597" s="17">
        <v>1597750</v>
      </c>
      <c r="Q597" s="17">
        <v>1457342</v>
      </c>
      <c r="R597" s="19">
        <v>372027</v>
      </c>
      <c r="S597" s="19">
        <v>354922</v>
      </c>
      <c r="T597" s="17">
        <f t="shared" si="44"/>
        <v>2.6876181233369199</v>
      </c>
      <c r="U597" s="17">
        <f t="shared" si="41"/>
        <v>0.52297934072034491</v>
      </c>
      <c r="V597" s="17">
        <f t="shared" si="45"/>
        <v>1.0481936876271407</v>
      </c>
      <c r="W597" s="17">
        <f t="shared" si="42"/>
        <v>0.25527775909841344</v>
      </c>
      <c r="X597" s="19">
        <f t="shared" si="43"/>
        <v>0.12177276494455813</v>
      </c>
    </row>
    <row r="598" spans="1:24" x14ac:dyDescent="0.2">
      <c r="A598" s="22">
        <v>23057</v>
      </c>
      <c r="B598" s="12" t="s">
        <v>566</v>
      </c>
      <c r="C598" s="12" t="s">
        <v>73</v>
      </c>
      <c r="D598" s="12">
        <v>900115658</v>
      </c>
      <c r="E598" s="12" t="s">
        <v>74</v>
      </c>
      <c r="F598" s="12" t="s">
        <v>1288</v>
      </c>
      <c r="G598" s="12" t="s">
        <v>76</v>
      </c>
      <c r="H598" s="12" t="s">
        <v>87</v>
      </c>
      <c r="I598" s="12" t="s">
        <v>1289</v>
      </c>
      <c r="J598" s="12" t="s">
        <v>85</v>
      </c>
      <c r="K598" s="12" t="s">
        <v>85</v>
      </c>
      <c r="L598" s="12" t="s">
        <v>81</v>
      </c>
      <c r="M598" s="12">
        <v>2132503</v>
      </c>
      <c r="N598" s="12">
        <v>2537972</v>
      </c>
      <c r="O598" s="17">
        <v>927150</v>
      </c>
      <c r="P598" s="17">
        <v>1631632</v>
      </c>
      <c r="Q598" s="17">
        <v>906340</v>
      </c>
      <c r="R598" s="19">
        <v>703488</v>
      </c>
      <c r="S598" s="19">
        <v>347790</v>
      </c>
      <c r="T598" s="17">
        <f t="shared" si="44"/>
        <v>2.3000625572992504</v>
      </c>
      <c r="U598" s="17">
        <f t="shared" si="41"/>
        <v>0.64288810120836637</v>
      </c>
      <c r="V598" s="17">
        <f t="shared" si="45"/>
        <v>2.0227378590528766</v>
      </c>
      <c r="W598" s="17">
        <f t="shared" si="42"/>
        <v>0.77618553743628216</v>
      </c>
      <c r="X598" s="19">
        <f t="shared" si="43"/>
        <v>0.27718509108847539</v>
      </c>
    </row>
    <row r="599" spans="1:24" x14ac:dyDescent="0.2">
      <c r="A599" s="22">
        <v>23127</v>
      </c>
      <c r="B599" s="12" t="s">
        <v>566</v>
      </c>
      <c r="C599" s="12" t="s">
        <v>73</v>
      </c>
      <c r="D599" s="12">
        <v>900119327</v>
      </c>
      <c r="E599" s="12" t="s">
        <v>74</v>
      </c>
      <c r="F599" s="12" t="s">
        <v>1290</v>
      </c>
      <c r="G599" s="12" t="s">
        <v>76</v>
      </c>
      <c r="H599" s="12" t="s">
        <v>87</v>
      </c>
      <c r="I599" s="12" t="s">
        <v>1291</v>
      </c>
      <c r="J599" s="12" t="s">
        <v>85</v>
      </c>
      <c r="K599" s="12" t="s">
        <v>85</v>
      </c>
      <c r="L599" s="12" t="s">
        <v>81</v>
      </c>
      <c r="M599" s="12">
        <v>14638384</v>
      </c>
      <c r="N599" s="12">
        <v>16349384</v>
      </c>
      <c r="O599" s="17">
        <v>3234224</v>
      </c>
      <c r="P599" s="17">
        <v>9726779</v>
      </c>
      <c r="Q599" s="17">
        <v>6622605</v>
      </c>
      <c r="R599" s="19">
        <v>1396915</v>
      </c>
      <c r="S599" s="19">
        <v>122833</v>
      </c>
      <c r="T599" s="17">
        <f t="shared" si="44"/>
        <v>4.5260884836671798</v>
      </c>
      <c r="U599" s="17">
        <f t="shared" si="41"/>
        <v>0.59493244516123667</v>
      </c>
      <c r="V599" s="17">
        <f t="shared" si="45"/>
        <v>11.372473195313964</v>
      </c>
      <c r="W599" s="17">
        <f t="shared" si="42"/>
        <v>0.21093134801184729</v>
      </c>
      <c r="X599" s="19">
        <f t="shared" si="43"/>
        <v>8.5441445378003231E-2</v>
      </c>
    </row>
    <row r="600" spans="1:24" x14ac:dyDescent="0.2">
      <c r="A600" s="22">
        <v>23349</v>
      </c>
      <c r="B600" s="12" t="s">
        <v>566</v>
      </c>
      <c r="C600" s="12" t="s">
        <v>73</v>
      </c>
      <c r="D600" s="12">
        <v>900128172</v>
      </c>
      <c r="E600" s="12" t="s">
        <v>74</v>
      </c>
      <c r="F600" s="12" t="s">
        <v>1292</v>
      </c>
      <c r="G600" s="12" t="s">
        <v>76</v>
      </c>
      <c r="H600" s="12" t="s">
        <v>87</v>
      </c>
      <c r="I600" s="12" t="s">
        <v>1293</v>
      </c>
      <c r="J600" s="12" t="s">
        <v>79</v>
      </c>
      <c r="K600" s="12" t="s">
        <v>137</v>
      </c>
      <c r="L600" s="12" t="s">
        <v>81</v>
      </c>
      <c r="M600" s="12">
        <v>1785280</v>
      </c>
      <c r="N600" s="12">
        <v>4399104</v>
      </c>
      <c r="O600" s="17">
        <v>911524</v>
      </c>
      <c r="P600" s="17">
        <v>3385600</v>
      </c>
      <c r="Q600" s="17">
        <v>1013504</v>
      </c>
      <c r="R600" s="19">
        <v>564619</v>
      </c>
      <c r="S600" s="19">
        <v>515265</v>
      </c>
      <c r="T600" s="17">
        <f t="shared" si="44"/>
        <v>1.958566093706803</v>
      </c>
      <c r="U600" s="17">
        <f t="shared" si="41"/>
        <v>0.76961126629422716</v>
      </c>
      <c r="V600" s="17">
        <f t="shared" si="45"/>
        <v>1.095783722938682</v>
      </c>
      <c r="W600" s="17">
        <f t="shared" si="42"/>
        <v>0.55709597594089422</v>
      </c>
      <c r="X600" s="19">
        <f t="shared" si="43"/>
        <v>0.12834863644960429</v>
      </c>
    </row>
    <row r="601" spans="1:24" x14ac:dyDescent="0.2">
      <c r="A601" s="22">
        <v>23383</v>
      </c>
      <c r="B601" s="12" t="s">
        <v>566</v>
      </c>
      <c r="C601" s="12" t="s">
        <v>73</v>
      </c>
      <c r="D601" s="12">
        <v>900129669</v>
      </c>
      <c r="E601" s="12" t="s">
        <v>74</v>
      </c>
      <c r="F601" s="12" t="s">
        <v>1294</v>
      </c>
      <c r="G601" s="12" t="s">
        <v>102</v>
      </c>
      <c r="H601" s="12" t="s">
        <v>87</v>
      </c>
      <c r="I601" s="12" t="s">
        <v>1295</v>
      </c>
      <c r="J601" s="12" t="s">
        <v>79</v>
      </c>
      <c r="K601" s="12" t="s">
        <v>137</v>
      </c>
      <c r="L601" s="12" t="s">
        <v>81</v>
      </c>
      <c r="M601" s="12">
        <v>3146340</v>
      </c>
      <c r="N601" s="12">
        <v>3360126</v>
      </c>
      <c r="O601" s="17">
        <v>1618590</v>
      </c>
      <c r="P601" s="17">
        <v>2130393</v>
      </c>
      <c r="Q601" s="17">
        <v>1229733</v>
      </c>
      <c r="R601" s="19">
        <v>-393168</v>
      </c>
      <c r="S601" s="19">
        <v>211431</v>
      </c>
      <c r="T601" s="17">
        <f t="shared" si="44"/>
        <v>1.9438770781976906</v>
      </c>
      <c r="U601" s="17">
        <f t="shared" si="41"/>
        <v>0.63402175989828957</v>
      </c>
      <c r="V601" s="17">
        <f t="shared" si="45"/>
        <v>-1.8595570186018133</v>
      </c>
      <c r="W601" s="17">
        <f t="shared" si="42"/>
        <v>-0.3197181827274701</v>
      </c>
      <c r="X601" s="19">
        <f t="shared" si="43"/>
        <v>-0.11700989784311659</v>
      </c>
    </row>
    <row r="602" spans="1:24" x14ac:dyDescent="0.2">
      <c r="A602" s="22">
        <v>23823</v>
      </c>
      <c r="B602" s="12" t="s">
        <v>566</v>
      </c>
      <c r="C602" s="12" t="s">
        <v>73</v>
      </c>
      <c r="D602" s="12">
        <v>900147125</v>
      </c>
      <c r="E602" s="12" t="s">
        <v>74</v>
      </c>
      <c r="F602" s="12" t="s">
        <v>1296</v>
      </c>
      <c r="G602" s="12" t="s">
        <v>102</v>
      </c>
      <c r="H602" s="12" t="s">
        <v>103</v>
      </c>
      <c r="I602" s="12" t="s">
        <v>1297</v>
      </c>
      <c r="J602" s="12" t="s">
        <v>89</v>
      </c>
      <c r="K602" s="12" t="s">
        <v>116</v>
      </c>
      <c r="L602" s="12" t="s">
        <v>81</v>
      </c>
      <c r="M602" s="12">
        <v>2826348</v>
      </c>
      <c r="N602" s="12">
        <v>3878087</v>
      </c>
      <c r="O602" s="17">
        <v>359062</v>
      </c>
      <c r="P602" s="17">
        <v>3538031</v>
      </c>
      <c r="Q602" s="17">
        <v>340056</v>
      </c>
      <c r="R602" s="19">
        <v>3084</v>
      </c>
      <c r="S602" s="19"/>
      <c r="T602" s="17">
        <f t="shared" si="44"/>
        <v>7.8714762353019809</v>
      </c>
      <c r="U602" s="17">
        <f t="shared" si="41"/>
        <v>0.91231346795469004</v>
      </c>
      <c r="V602" s="17"/>
      <c r="W602" s="17">
        <f t="shared" si="42"/>
        <v>9.0690945020820094E-3</v>
      </c>
      <c r="X602" s="19">
        <f t="shared" si="43"/>
        <v>7.9523744567875862E-4</v>
      </c>
    </row>
    <row r="603" spans="1:24" x14ac:dyDescent="0.2">
      <c r="A603" s="22">
        <v>23829</v>
      </c>
      <c r="B603" s="12" t="s">
        <v>566</v>
      </c>
      <c r="C603" s="12" t="s">
        <v>73</v>
      </c>
      <c r="D603" s="12">
        <v>900147214</v>
      </c>
      <c r="E603" s="12" t="s">
        <v>74</v>
      </c>
      <c r="F603" s="12" t="s">
        <v>1298</v>
      </c>
      <c r="G603" s="12" t="s">
        <v>102</v>
      </c>
      <c r="H603" s="12" t="s">
        <v>87</v>
      </c>
      <c r="I603" s="12" t="s">
        <v>1299</v>
      </c>
      <c r="J603" s="12" t="s">
        <v>148</v>
      </c>
      <c r="K603" s="12" t="s">
        <v>149</v>
      </c>
      <c r="L603" s="12" t="s">
        <v>81</v>
      </c>
      <c r="M603" s="12">
        <v>18632801</v>
      </c>
      <c r="N603" s="12">
        <v>19957679</v>
      </c>
      <c r="O603" s="17">
        <v>13576185</v>
      </c>
      <c r="P603" s="17">
        <v>19245197</v>
      </c>
      <c r="Q603" s="17">
        <v>712482</v>
      </c>
      <c r="R603" s="19">
        <v>-790910</v>
      </c>
      <c r="S603" s="19">
        <v>312</v>
      </c>
      <c r="T603" s="17">
        <f t="shared" si="44"/>
        <v>1.3724622196883733</v>
      </c>
      <c r="U603" s="17">
        <f t="shared" si="41"/>
        <v>0.96430035777206358</v>
      </c>
      <c r="V603" s="17">
        <f t="shared" si="45"/>
        <v>-2534.9679487179487</v>
      </c>
      <c r="W603" s="17">
        <f t="shared" si="42"/>
        <v>-1.1100771668617593</v>
      </c>
      <c r="X603" s="19">
        <f t="shared" si="43"/>
        <v>-3.9629357702366093E-2</v>
      </c>
    </row>
    <row r="604" spans="1:24" x14ac:dyDescent="0.2">
      <c r="A604" s="22">
        <v>23915</v>
      </c>
      <c r="B604" s="12" t="s">
        <v>566</v>
      </c>
      <c r="C604" s="12" t="s">
        <v>73</v>
      </c>
      <c r="D604" s="12">
        <v>900150205</v>
      </c>
      <c r="E604" s="12" t="s">
        <v>74</v>
      </c>
      <c r="F604" s="12" t="s">
        <v>1300</v>
      </c>
      <c r="G604" s="12" t="s">
        <v>76</v>
      </c>
      <c r="H604" s="12" t="s">
        <v>87</v>
      </c>
      <c r="I604" s="12" t="s">
        <v>1301</v>
      </c>
      <c r="J604" s="12" t="s">
        <v>85</v>
      </c>
      <c r="K604" s="12" t="s">
        <v>85</v>
      </c>
      <c r="L604" s="12" t="s">
        <v>81</v>
      </c>
      <c r="M604" s="12">
        <v>3819759</v>
      </c>
      <c r="N604" s="12">
        <v>4074058</v>
      </c>
      <c r="O604" s="17">
        <v>2343596</v>
      </c>
      <c r="P604" s="17">
        <v>2343596</v>
      </c>
      <c r="Q604" s="17">
        <v>1730462</v>
      </c>
      <c r="R604" s="19">
        <v>549082</v>
      </c>
      <c r="S604" s="19">
        <v>423995</v>
      </c>
      <c r="T604" s="17">
        <f t="shared" si="44"/>
        <v>1.6298709333861296</v>
      </c>
      <c r="U604" s="17">
        <f t="shared" si="41"/>
        <v>0.57524856052613882</v>
      </c>
      <c r="V604" s="17">
        <f t="shared" si="45"/>
        <v>1.2950199884432601</v>
      </c>
      <c r="W604" s="17">
        <f t="shared" si="42"/>
        <v>0.3173037027106056</v>
      </c>
      <c r="X604" s="19">
        <f t="shared" si="43"/>
        <v>0.13477520447671584</v>
      </c>
    </row>
    <row r="605" spans="1:24" x14ac:dyDescent="0.2">
      <c r="A605" s="22">
        <v>23981</v>
      </c>
      <c r="B605" s="12" t="s">
        <v>566</v>
      </c>
      <c r="C605" s="12" t="s">
        <v>73</v>
      </c>
      <c r="D605" s="12">
        <v>900153392</v>
      </c>
      <c r="E605" s="12" t="s">
        <v>74</v>
      </c>
      <c r="F605" s="12" t="s">
        <v>1302</v>
      </c>
      <c r="G605" s="12" t="s">
        <v>76</v>
      </c>
      <c r="H605" s="12" t="s">
        <v>77</v>
      </c>
      <c r="I605" s="12" t="s">
        <v>1303</v>
      </c>
      <c r="J605" s="12" t="s">
        <v>97</v>
      </c>
      <c r="K605" s="12" t="s">
        <v>359</v>
      </c>
      <c r="L605" s="12" t="s">
        <v>81</v>
      </c>
      <c r="M605" s="12">
        <v>12854317</v>
      </c>
      <c r="N605" s="12">
        <v>14246650</v>
      </c>
      <c r="O605" s="17">
        <v>4889812</v>
      </c>
      <c r="P605" s="17">
        <v>5722499</v>
      </c>
      <c r="Q605" s="17">
        <v>8524151</v>
      </c>
      <c r="R605" s="19">
        <v>3093052</v>
      </c>
      <c r="S605" s="19">
        <v>849979</v>
      </c>
      <c r="T605" s="17">
        <f t="shared" si="44"/>
        <v>2.6287957492026277</v>
      </c>
      <c r="U605" s="17">
        <f t="shared" si="41"/>
        <v>0.4016733056543117</v>
      </c>
      <c r="V605" s="17">
        <f t="shared" si="45"/>
        <v>3.6389746099609521</v>
      </c>
      <c r="W605" s="17">
        <f t="shared" si="42"/>
        <v>0.36285748574843407</v>
      </c>
      <c r="X605" s="19">
        <f t="shared" si="43"/>
        <v>0.21710731996644825</v>
      </c>
    </row>
    <row r="606" spans="1:24" x14ac:dyDescent="0.2">
      <c r="A606" s="22">
        <v>24077</v>
      </c>
      <c r="B606" s="12" t="s">
        <v>566</v>
      </c>
      <c r="C606" s="12" t="s">
        <v>73</v>
      </c>
      <c r="D606" s="12">
        <v>900156294</v>
      </c>
      <c r="E606" s="12" t="s">
        <v>74</v>
      </c>
      <c r="F606" s="12" t="s">
        <v>1304</v>
      </c>
      <c r="G606" s="12" t="s">
        <v>76</v>
      </c>
      <c r="H606" s="12" t="s">
        <v>103</v>
      </c>
      <c r="I606" s="12" t="s">
        <v>1305</v>
      </c>
      <c r="J606" s="12" t="s">
        <v>85</v>
      </c>
      <c r="K606" s="12" t="s">
        <v>85</v>
      </c>
      <c r="L606" s="12" t="s">
        <v>81</v>
      </c>
      <c r="M606" s="12">
        <v>12667360</v>
      </c>
      <c r="N606" s="12">
        <v>13120044</v>
      </c>
      <c r="O606" s="17">
        <v>7732384</v>
      </c>
      <c r="P606" s="17">
        <v>8751366</v>
      </c>
      <c r="Q606" s="17">
        <v>4368678</v>
      </c>
      <c r="R606" s="19">
        <v>1755197</v>
      </c>
      <c r="S606" s="19">
        <v>1348217</v>
      </c>
      <c r="T606" s="17">
        <f t="shared" si="44"/>
        <v>1.6382217955031722</v>
      </c>
      <c r="U606" s="17">
        <f t="shared" si="41"/>
        <v>0.66702261059490353</v>
      </c>
      <c r="V606" s="17">
        <f t="shared" si="45"/>
        <v>1.3018653525359789</v>
      </c>
      <c r="W606" s="17">
        <f t="shared" si="42"/>
        <v>0.40176845260740207</v>
      </c>
      <c r="X606" s="19">
        <f t="shared" si="43"/>
        <v>0.13377981049453797</v>
      </c>
    </row>
    <row r="607" spans="1:24" x14ac:dyDescent="0.2">
      <c r="A607" s="22">
        <v>24079</v>
      </c>
      <c r="B607" s="12" t="s">
        <v>566</v>
      </c>
      <c r="C607" s="12" t="s">
        <v>73</v>
      </c>
      <c r="D607" s="12">
        <v>900156573</v>
      </c>
      <c r="E607" s="12" t="s">
        <v>74</v>
      </c>
      <c r="F607" s="12" t="s">
        <v>1306</v>
      </c>
      <c r="G607" s="12" t="s">
        <v>76</v>
      </c>
      <c r="H607" s="12" t="s">
        <v>87</v>
      </c>
      <c r="I607" s="12" t="s">
        <v>1307</v>
      </c>
      <c r="J607" s="12" t="s">
        <v>79</v>
      </c>
      <c r="K607" s="12" t="s">
        <v>137</v>
      </c>
      <c r="L607" s="12" t="s">
        <v>81</v>
      </c>
      <c r="M607" s="12">
        <v>6807175</v>
      </c>
      <c r="N607" s="12">
        <v>6970436</v>
      </c>
      <c r="O607" s="17">
        <v>483715</v>
      </c>
      <c r="P607" s="17">
        <v>486586</v>
      </c>
      <c r="Q607" s="17">
        <v>6483850</v>
      </c>
      <c r="R607" s="19">
        <v>868963</v>
      </c>
      <c r="S607" s="19">
        <v>4232</v>
      </c>
      <c r="T607" s="17">
        <f t="shared" si="44"/>
        <v>14.072697766246653</v>
      </c>
      <c r="U607" s="17">
        <f t="shared" si="41"/>
        <v>6.9807111061632302E-2</v>
      </c>
      <c r="V607" s="17">
        <f t="shared" si="45"/>
        <v>205.33152173913044</v>
      </c>
      <c r="W607" s="17">
        <f t="shared" si="42"/>
        <v>0.13401960255095352</v>
      </c>
      <c r="X607" s="19">
        <f t="shared" si="43"/>
        <v>0.12466408127124329</v>
      </c>
    </row>
    <row r="608" spans="1:24" x14ac:dyDescent="0.2">
      <c r="A608" s="22">
        <v>24115</v>
      </c>
      <c r="B608" s="12" t="s">
        <v>566</v>
      </c>
      <c r="C608" s="12" t="s">
        <v>73</v>
      </c>
      <c r="D608" s="12">
        <v>900157301</v>
      </c>
      <c r="E608" s="12" t="s">
        <v>74</v>
      </c>
      <c r="F608" s="12" t="s">
        <v>1308</v>
      </c>
      <c r="G608" s="12" t="s">
        <v>102</v>
      </c>
      <c r="H608" s="12" t="s">
        <v>87</v>
      </c>
      <c r="I608" s="12" t="s">
        <v>1309</v>
      </c>
      <c r="J608" s="12" t="s">
        <v>85</v>
      </c>
      <c r="K608" s="12" t="s">
        <v>85</v>
      </c>
      <c r="L608" s="12" t="s">
        <v>81</v>
      </c>
      <c r="M608" s="12">
        <v>4062628</v>
      </c>
      <c r="N608" s="12">
        <v>5077122</v>
      </c>
      <c r="O608" s="17">
        <v>1707585</v>
      </c>
      <c r="P608" s="17">
        <v>1976465</v>
      </c>
      <c r="Q608" s="17">
        <v>3100657</v>
      </c>
      <c r="R608" s="19">
        <v>483766</v>
      </c>
      <c r="S608" s="19">
        <v>332620</v>
      </c>
      <c r="T608" s="17">
        <f t="shared" si="44"/>
        <v>2.3791658980372867</v>
      </c>
      <c r="U608" s="17">
        <f t="shared" ref="U608:U671" si="46">P608/N608</f>
        <v>0.38928845909158771</v>
      </c>
      <c r="V608" s="17">
        <f t="shared" si="45"/>
        <v>1.4544104383380434</v>
      </c>
      <c r="W608" s="17">
        <f t="shared" ref="W608:W671" si="47">R608/Q608</f>
        <v>0.15602048211072686</v>
      </c>
      <c r="X608" s="19">
        <f t="shared" ref="X608:X671" si="48">R608/N608</f>
        <v>9.5283509043115375E-2</v>
      </c>
    </row>
    <row r="609" spans="1:24" x14ac:dyDescent="0.2">
      <c r="A609" s="22">
        <v>24129</v>
      </c>
      <c r="B609" s="12" t="s">
        <v>566</v>
      </c>
      <c r="C609" s="12" t="s">
        <v>73</v>
      </c>
      <c r="D609" s="12">
        <v>900157842</v>
      </c>
      <c r="E609" s="12" t="s">
        <v>74</v>
      </c>
      <c r="F609" s="12" t="s">
        <v>1310</v>
      </c>
      <c r="G609" s="12" t="s">
        <v>76</v>
      </c>
      <c r="H609" s="12" t="s">
        <v>87</v>
      </c>
      <c r="I609" s="12" t="s">
        <v>1311</v>
      </c>
      <c r="J609" s="12" t="s">
        <v>85</v>
      </c>
      <c r="K609" s="12" t="s">
        <v>85</v>
      </c>
      <c r="L609" s="12" t="s">
        <v>81</v>
      </c>
      <c r="M609" s="12">
        <v>16873201</v>
      </c>
      <c r="N609" s="12">
        <v>17710556</v>
      </c>
      <c r="O609" s="17">
        <v>11498249</v>
      </c>
      <c r="P609" s="17">
        <v>11498249</v>
      </c>
      <c r="Q609" s="17">
        <v>6212307</v>
      </c>
      <c r="R609" s="19">
        <v>1144302</v>
      </c>
      <c r="S609" s="19">
        <v>44380</v>
      </c>
      <c r="T609" s="17">
        <f t="shared" ref="T609:T672" si="49">M609/O609</f>
        <v>1.4674583060429462</v>
      </c>
      <c r="U609" s="17">
        <f t="shared" si="46"/>
        <v>0.64923139623623338</v>
      </c>
      <c r="V609" s="17">
        <f t="shared" si="45"/>
        <v>25.784182063992791</v>
      </c>
      <c r="W609" s="17">
        <f t="shared" si="47"/>
        <v>0.1841992032911445</v>
      </c>
      <c r="X609" s="19">
        <f t="shared" si="48"/>
        <v>6.4611297352832969E-2</v>
      </c>
    </row>
    <row r="610" spans="1:24" x14ac:dyDescent="0.2">
      <c r="A610" s="22">
        <v>24217</v>
      </c>
      <c r="B610" s="12" t="s">
        <v>566</v>
      </c>
      <c r="C610" s="12" t="s">
        <v>73</v>
      </c>
      <c r="D610" s="12">
        <v>900161924</v>
      </c>
      <c r="E610" s="12" t="s">
        <v>74</v>
      </c>
      <c r="F610" s="12" t="s">
        <v>1312</v>
      </c>
      <c r="G610" s="12" t="s">
        <v>102</v>
      </c>
      <c r="H610" s="12" t="s">
        <v>77</v>
      </c>
      <c r="I610" s="12" t="s">
        <v>1313</v>
      </c>
      <c r="J610" s="12" t="s">
        <v>148</v>
      </c>
      <c r="K610" s="12" t="s">
        <v>149</v>
      </c>
      <c r="L610" s="12" t="s">
        <v>81</v>
      </c>
      <c r="M610" s="12">
        <v>12907257</v>
      </c>
      <c r="N610" s="12">
        <v>15649678</v>
      </c>
      <c r="O610" s="17">
        <v>3194125</v>
      </c>
      <c r="P610" s="17">
        <v>4742470</v>
      </c>
      <c r="Q610" s="17">
        <v>10907208</v>
      </c>
      <c r="R610" s="19">
        <v>1543437</v>
      </c>
      <c r="S610" s="19">
        <v>255857</v>
      </c>
      <c r="T610" s="17">
        <f t="shared" si="49"/>
        <v>4.0409367197589328</v>
      </c>
      <c r="U610" s="17">
        <f t="shared" si="46"/>
        <v>0.3030394618981937</v>
      </c>
      <c r="V610" s="17">
        <f t="shared" si="45"/>
        <v>6.0324204536127599</v>
      </c>
      <c r="W610" s="17">
        <f t="shared" si="47"/>
        <v>0.14150614896131072</v>
      </c>
      <c r="X610" s="19">
        <f t="shared" si="48"/>
        <v>9.8624201724789487E-2</v>
      </c>
    </row>
    <row r="611" spans="1:24" x14ac:dyDescent="0.2">
      <c r="A611" s="22">
        <v>24343</v>
      </c>
      <c r="B611" s="12" t="s">
        <v>566</v>
      </c>
      <c r="C611" s="12" t="s">
        <v>73</v>
      </c>
      <c r="D611" s="12">
        <v>900166251</v>
      </c>
      <c r="E611" s="12" t="s">
        <v>74</v>
      </c>
      <c r="F611" s="12" t="s">
        <v>1314</v>
      </c>
      <c r="G611" s="12" t="s">
        <v>102</v>
      </c>
      <c r="H611" s="12" t="s">
        <v>87</v>
      </c>
      <c r="I611" s="12" t="s">
        <v>1315</v>
      </c>
      <c r="J611" s="12" t="s">
        <v>79</v>
      </c>
      <c r="K611" s="12" t="s">
        <v>313</v>
      </c>
      <c r="L611" s="12" t="s">
        <v>81</v>
      </c>
      <c r="M611" s="12">
        <v>86254655</v>
      </c>
      <c r="N611" s="12">
        <v>92996305</v>
      </c>
      <c r="O611" s="17">
        <v>56014097</v>
      </c>
      <c r="P611" s="17">
        <v>60605392</v>
      </c>
      <c r="Q611" s="17">
        <v>32390913</v>
      </c>
      <c r="R611" s="19">
        <v>12668580</v>
      </c>
      <c r="S611" s="19"/>
      <c r="T611" s="17">
        <f t="shared" si="49"/>
        <v>1.5398740606315584</v>
      </c>
      <c r="U611" s="17">
        <f t="shared" si="46"/>
        <v>0.65169677440410134</v>
      </c>
      <c r="V611" s="17"/>
      <c r="W611" s="17">
        <f t="shared" si="47"/>
        <v>0.39111524889712124</v>
      </c>
      <c r="X611" s="19">
        <f t="shared" si="48"/>
        <v>0.13622670277061008</v>
      </c>
    </row>
    <row r="612" spans="1:24" x14ac:dyDescent="0.2">
      <c r="A612" s="22">
        <v>24383</v>
      </c>
      <c r="B612" s="12" t="s">
        <v>566</v>
      </c>
      <c r="C612" s="12" t="s">
        <v>73</v>
      </c>
      <c r="D612" s="12">
        <v>900168614</v>
      </c>
      <c r="E612" s="12" t="s">
        <v>74</v>
      </c>
      <c r="F612" s="12" t="s">
        <v>1316</v>
      </c>
      <c r="G612" s="12" t="s">
        <v>102</v>
      </c>
      <c r="H612" s="12" t="s">
        <v>77</v>
      </c>
      <c r="I612" s="12" t="s">
        <v>1317</v>
      </c>
      <c r="J612" s="12" t="s">
        <v>85</v>
      </c>
      <c r="K612" s="12" t="s">
        <v>85</v>
      </c>
      <c r="L612" s="12" t="s">
        <v>81</v>
      </c>
      <c r="M612" s="12">
        <v>2244867</v>
      </c>
      <c r="N612" s="12">
        <v>2436362</v>
      </c>
      <c r="O612" s="17">
        <v>1679482</v>
      </c>
      <c r="P612" s="17">
        <v>1679482</v>
      </c>
      <c r="Q612" s="17">
        <v>756880</v>
      </c>
      <c r="R612" s="19">
        <v>-429691</v>
      </c>
      <c r="S612" s="19"/>
      <c r="T612" s="17">
        <f t="shared" si="49"/>
        <v>1.3366424885768351</v>
      </c>
      <c r="U612" s="17">
        <f t="shared" si="46"/>
        <v>0.68934008985528428</v>
      </c>
      <c r="V612" s="17"/>
      <c r="W612" s="17">
        <f t="shared" si="47"/>
        <v>-0.56771350808582599</v>
      </c>
      <c r="X612" s="19">
        <f t="shared" si="48"/>
        <v>-0.17636582740988407</v>
      </c>
    </row>
    <row r="613" spans="1:24" x14ac:dyDescent="0.2">
      <c r="A613" s="22">
        <v>24395</v>
      </c>
      <c r="B613" s="12" t="s">
        <v>566</v>
      </c>
      <c r="C613" s="12" t="s">
        <v>73</v>
      </c>
      <c r="D613" s="12">
        <v>900169174</v>
      </c>
      <c r="E613" s="12" t="s">
        <v>74</v>
      </c>
      <c r="F613" s="12" t="s">
        <v>1318</v>
      </c>
      <c r="G613" s="12" t="s">
        <v>102</v>
      </c>
      <c r="H613" s="12" t="s">
        <v>87</v>
      </c>
      <c r="I613" s="12" t="s">
        <v>1319</v>
      </c>
      <c r="J613" s="12" t="s">
        <v>97</v>
      </c>
      <c r="K613" s="12" t="s">
        <v>359</v>
      </c>
      <c r="L613" s="12" t="s">
        <v>81</v>
      </c>
      <c r="M613" s="12">
        <v>15254171</v>
      </c>
      <c r="N613" s="12">
        <v>15931264</v>
      </c>
      <c r="O613" s="17">
        <v>3755676</v>
      </c>
      <c r="P613" s="17">
        <v>3755676</v>
      </c>
      <c r="Q613" s="17">
        <v>12175588</v>
      </c>
      <c r="R613" s="19">
        <v>6841580</v>
      </c>
      <c r="S613" s="19">
        <v>608066</v>
      </c>
      <c r="T613" s="17">
        <f t="shared" si="49"/>
        <v>4.0616312482759431</v>
      </c>
      <c r="U613" s="17">
        <f t="shared" si="46"/>
        <v>0.23574249977905079</v>
      </c>
      <c r="V613" s="17">
        <f t="shared" si="45"/>
        <v>11.251377317593814</v>
      </c>
      <c r="W613" s="17">
        <f t="shared" si="47"/>
        <v>0.56190961783529469</v>
      </c>
      <c r="X613" s="19">
        <f t="shared" si="48"/>
        <v>0.4294436398769112</v>
      </c>
    </row>
    <row r="614" spans="1:24" x14ac:dyDescent="0.2">
      <c r="A614" s="22">
        <v>24755</v>
      </c>
      <c r="B614" s="12" t="s">
        <v>566</v>
      </c>
      <c r="C614" s="12" t="s">
        <v>73</v>
      </c>
      <c r="D614" s="12">
        <v>900183077</v>
      </c>
      <c r="E614" s="12" t="s">
        <v>74</v>
      </c>
      <c r="F614" s="12" t="s">
        <v>1320</v>
      </c>
      <c r="G614" s="12" t="s">
        <v>76</v>
      </c>
      <c r="H614" s="12" t="s">
        <v>87</v>
      </c>
      <c r="I614" s="12" t="s">
        <v>1321</v>
      </c>
      <c r="J614" s="12" t="s">
        <v>85</v>
      </c>
      <c r="K614" s="12" t="s">
        <v>85</v>
      </c>
      <c r="L614" s="12" t="s">
        <v>81</v>
      </c>
      <c r="M614" s="12">
        <v>13087442</v>
      </c>
      <c r="N614" s="12">
        <v>15528665</v>
      </c>
      <c r="O614" s="17">
        <v>9547680</v>
      </c>
      <c r="P614" s="17">
        <v>11139456</v>
      </c>
      <c r="Q614" s="17">
        <v>4389209</v>
      </c>
      <c r="R614" s="19">
        <v>1591221</v>
      </c>
      <c r="S614" s="19"/>
      <c r="T614" s="17">
        <f t="shared" si="49"/>
        <v>1.3707457727950665</v>
      </c>
      <c r="U614" s="17">
        <f t="shared" si="46"/>
        <v>0.7173479497432651</v>
      </c>
      <c r="V614" s="17"/>
      <c r="W614" s="17">
        <f t="shared" si="47"/>
        <v>0.36253024178160576</v>
      </c>
      <c r="X614" s="19">
        <f t="shared" si="48"/>
        <v>0.10246991611964068</v>
      </c>
    </row>
    <row r="615" spans="1:24" x14ac:dyDescent="0.2">
      <c r="A615" s="22">
        <v>24971</v>
      </c>
      <c r="B615" s="12" t="s">
        <v>566</v>
      </c>
      <c r="C615" s="12" t="s">
        <v>73</v>
      </c>
      <c r="D615" s="12">
        <v>900192512</v>
      </c>
      <c r="E615" s="12" t="s">
        <v>74</v>
      </c>
      <c r="F615" s="12" t="s">
        <v>1322</v>
      </c>
      <c r="G615" s="12" t="s">
        <v>76</v>
      </c>
      <c r="H615" s="12" t="s">
        <v>77</v>
      </c>
      <c r="I615" s="12" t="s">
        <v>1323</v>
      </c>
      <c r="J615" s="12" t="s">
        <v>148</v>
      </c>
      <c r="K615" s="12" t="s">
        <v>149</v>
      </c>
      <c r="L615" s="12" t="s">
        <v>81</v>
      </c>
      <c r="M615" s="12">
        <v>6047730</v>
      </c>
      <c r="N615" s="12">
        <v>8501921</v>
      </c>
      <c r="O615" s="17">
        <v>5121446</v>
      </c>
      <c r="P615" s="17">
        <v>5195508</v>
      </c>
      <c r="Q615" s="17">
        <v>3306413</v>
      </c>
      <c r="R615" s="19">
        <v>886492</v>
      </c>
      <c r="S615" s="19">
        <v>324281</v>
      </c>
      <c r="T615" s="17">
        <f t="shared" si="49"/>
        <v>1.1808637638666892</v>
      </c>
      <c r="U615" s="17">
        <f t="shared" si="46"/>
        <v>0.61109812711738909</v>
      </c>
      <c r="V615" s="17">
        <f t="shared" si="45"/>
        <v>2.7337155121638332</v>
      </c>
      <c r="W615" s="17">
        <f t="shared" si="47"/>
        <v>0.26811290664535858</v>
      </c>
      <c r="X615" s="19">
        <f t="shared" si="48"/>
        <v>0.10426961153838056</v>
      </c>
    </row>
    <row r="616" spans="1:24" x14ac:dyDescent="0.2">
      <c r="A616" s="22">
        <v>25009</v>
      </c>
      <c r="B616" s="12" t="s">
        <v>566</v>
      </c>
      <c r="C616" s="12" t="s">
        <v>73</v>
      </c>
      <c r="D616" s="12">
        <v>900193357</v>
      </c>
      <c r="E616" s="12" t="s">
        <v>74</v>
      </c>
      <c r="F616" s="12" t="s">
        <v>1324</v>
      </c>
      <c r="G616" s="12" t="s">
        <v>76</v>
      </c>
      <c r="H616" s="12" t="s">
        <v>87</v>
      </c>
      <c r="I616" s="12" t="s">
        <v>1325</v>
      </c>
      <c r="J616" s="12" t="s">
        <v>85</v>
      </c>
      <c r="K616" s="12" t="s">
        <v>85</v>
      </c>
      <c r="L616" s="12" t="s">
        <v>81</v>
      </c>
      <c r="M616" s="12">
        <v>2217343</v>
      </c>
      <c r="N616" s="12">
        <v>8268505</v>
      </c>
      <c r="O616" s="17">
        <v>6098053</v>
      </c>
      <c r="P616" s="17">
        <v>8778802</v>
      </c>
      <c r="Q616" s="17">
        <v>-510297</v>
      </c>
      <c r="R616" s="19">
        <v>999117</v>
      </c>
      <c r="S616" s="19">
        <v>2199703</v>
      </c>
      <c r="T616" s="17">
        <f t="shared" si="49"/>
        <v>0.36361491118558659</v>
      </c>
      <c r="U616" s="17">
        <f t="shared" si="46"/>
        <v>1.0617157515173541</v>
      </c>
      <c r="V616" s="17">
        <f t="shared" si="45"/>
        <v>0.45420540863925724</v>
      </c>
      <c r="W616" s="17">
        <f t="shared" si="47"/>
        <v>-1.9579127449308933</v>
      </c>
      <c r="X616" s="19">
        <f t="shared" si="48"/>
        <v>0.12083405645881572</v>
      </c>
    </row>
    <row r="617" spans="1:24" x14ac:dyDescent="0.2">
      <c r="A617" s="22">
        <v>25069</v>
      </c>
      <c r="B617" s="12" t="s">
        <v>566</v>
      </c>
      <c r="C617" s="12" t="s">
        <v>73</v>
      </c>
      <c r="D617" s="12">
        <v>900194982</v>
      </c>
      <c r="E617" s="12" t="s">
        <v>74</v>
      </c>
      <c r="F617" s="12" t="s">
        <v>1326</v>
      </c>
      <c r="G617" s="12" t="s">
        <v>102</v>
      </c>
      <c r="H617" s="12" t="s">
        <v>87</v>
      </c>
      <c r="I617" s="12" t="s">
        <v>1327</v>
      </c>
      <c r="J617" s="12" t="s">
        <v>85</v>
      </c>
      <c r="K617" s="12" t="s">
        <v>85</v>
      </c>
      <c r="L617" s="12" t="s">
        <v>81</v>
      </c>
      <c r="M617" s="12">
        <v>19916384</v>
      </c>
      <c r="N617" s="12">
        <v>20321950</v>
      </c>
      <c r="O617" s="17">
        <v>11272096</v>
      </c>
      <c r="P617" s="17">
        <v>11461902</v>
      </c>
      <c r="Q617" s="17">
        <v>8860048</v>
      </c>
      <c r="R617" s="19">
        <v>3987477</v>
      </c>
      <c r="S617" s="19">
        <v>1253749</v>
      </c>
      <c r="T617" s="17">
        <f t="shared" si="49"/>
        <v>1.7668749449969199</v>
      </c>
      <c r="U617" s="17">
        <f t="shared" si="46"/>
        <v>0.56401585477771576</v>
      </c>
      <c r="V617" s="17">
        <f t="shared" si="45"/>
        <v>3.1804428159065332</v>
      </c>
      <c r="W617" s="17">
        <f t="shared" si="47"/>
        <v>0.45005139927007165</v>
      </c>
      <c r="X617" s="19">
        <f t="shared" si="48"/>
        <v>0.19621527461685517</v>
      </c>
    </row>
    <row r="618" spans="1:24" x14ac:dyDescent="0.2">
      <c r="A618" s="22">
        <v>25085</v>
      </c>
      <c r="B618" s="12" t="s">
        <v>566</v>
      </c>
      <c r="C618" s="12" t="s">
        <v>73</v>
      </c>
      <c r="D618" s="12">
        <v>900195829</v>
      </c>
      <c r="E618" s="12" t="s">
        <v>74</v>
      </c>
      <c r="F618" s="12" t="s">
        <v>1328</v>
      </c>
      <c r="G618" s="12" t="s">
        <v>102</v>
      </c>
      <c r="H618" s="12" t="s">
        <v>87</v>
      </c>
      <c r="I618" s="12" t="s">
        <v>1329</v>
      </c>
      <c r="J618" s="12" t="s">
        <v>851</v>
      </c>
      <c r="K618" s="12" t="s">
        <v>852</v>
      </c>
      <c r="L618" s="12" t="s">
        <v>81</v>
      </c>
      <c r="M618" s="12">
        <v>5080057</v>
      </c>
      <c r="N618" s="12">
        <v>6662798</v>
      </c>
      <c r="O618" s="17">
        <v>1806820</v>
      </c>
      <c r="P618" s="17">
        <v>1806820</v>
      </c>
      <c r="Q618" s="17">
        <v>4855978</v>
      </c>
      <c r="R618" s="19">
        <v>330736</v>
      </c>
      <c r="S618" s="19">
        <v>335017</v>
      </c>
      <c r="T618" s="17">
        <f t="shared" si="49"/>
        <v>2.8116010449297661</v>
      </c>
      <c r="U618" s="17">
        <f t="shared" si="46"/>
        <v>0.2711803659663703</v>
      </c>
      <c r="V618" s="17">
        <f t="shared" si="45"/>
        <v>0.9872215439813502</v>
      </c>
      <c r="W618" s="17">
        <f t="shared" si="47"/>
        <v>6.8109040032718435E-2</v>
      </c>
      <c r="X618" s="19">
        <f t="shared" si="48"/>
        <v>4.9639205631027687E-2</v>
      </c>
    </row>
    <row r="619" spans="1:24" x14ac:dyDescent="0.2">
      <c r="A619" s="22">
        <v>25107</v>
      </c>
      <c r="B619" s="12" t="s">
        <v>566</v>
      </c>
      <c r="C619" s="12" t="s">
        <v>73</v>
      </c>
      <c r="D619" s="12">
        <v>900196693</v>
      </c>
      <c r="E619" s="12" t="s">
        <v>74</v>
      </c>
      <c r="F619" s="12" t="s">
        <v>1330</v>
      </c>
      <c r="G619" s="12" t="s">
        <v>76</v>
      </c>
      <c r="H619" s="12" t="s">
        <v>103</v>
      </c>
      <c r="I619" s="12" t="s">
        <v>1331</v>
      </c>
      <c r="J619" s="12" t="s">
        <v>85</v>
      </c>
      <c r="K619" s="12" t="s">
        <v>85</v>
      </c>
      <c r="L619" s="12" t="s">
        <v>81</v>
      </c>
      <c r="M619" s="12">
        <v>23468387</v>
      </c>
      <c r="N619" s="12">
        <v>28889897</v>
      </c>
      <c r="O619" s="17">
        <v>15796090</v>
      </c>
      <c r="P619" s="17">
        <v>18786626</v>
      </c>
      <c r="Q619" s="17">
        <v>10103271</v>
      </c>
      <c r="R619" s="19">
        <v>77599</v>
      </c>
      <c r="S619" s="19"/>
      <c r="T619" s="17">
        <f t="shared" si="49"/>
        <v>1.4857086152332635</v>
      </c>
      <c r="U619" s="17">
        <f t="shared" si="46"/>
        <v>0.65028359221910692</v>
      </c>
      <c r="V619" s="17"/>
      <c r="W619" s="17">
        <f t="shared" si="47"/>
        <v>7.6805818630421773E-3</v>
      </c>
      <c r="X619" s="19">
        <f t="shared" si="48"/>
        <v>2.6860254988101896E-3</v>
      </c>
    </row>
    <row r="620" spans="1:24" x14ac:dyDescent="0.2">
      <c r="A620" s="22">
        <v>25141</v>
      </c>
      <c r="B620" s="12" t="s">
        <v>566</v>
      </c>
      <c r="C620" s="12" t="s">
        <v>73</v>
      </c>
      <c r="D620" s="12">
        <v>900198134</v>
      </c>
      <c r="E620" s="12" t="s">
        <v>74</v>
      </c>
      <c r="F620" s="12" t="s">
        <v>1332</v>
      </c>
      <c r="G620" s="12" t="s">
        <v>102</v>
      </c>
      <c r="H620" s="12" t="s">
        <v>87</v>
      </c>
      <c r="I620" s="12" t="s">
        <v>1333</v>
      </c>
      <c r="J620" s="12" t="s">
        <v>148</v>
      </c>
      <c r="K620" s="12" t="s">
        <v>149</v>
      </c>
      <c r="L620" s="12" t="s">
        <v>81</v>
      </c>
      <c r="M620" s="12">
        <v>9378194</v>
      </c>
      <c r="N620" s="12">
        <v>9401011</v>
      </c>
      <c r="O620" s="17">
        <v>1615976</v>
      </c>
      <c r="P620" s="17">
        <v>1615976</v>
      </c>
      <c r="Q620" s="17">
        <v>7785035</v>
      </c>
      <c r="R620" s="19">
        <v>2749342</v>
      </c>
      <c r="S620" s="19">
        <v>107608</v>
      </c>
      <c r="T620" s="17">
        <f t="shared" si="49"/>
        <v>5.8034240607533771</v>
      </c>
      <c r="U620" s="17">
        <f t="shared" si="46"/>
        <v>0.17189385269307736</v>
      </c>
      <c r="V620" s="17">
        <f t="shared" si="45"/>
        <v>25.549605977250764</v>
      </c>
      <c r="W620" s="17">
        <f t="shared" si="47"/>
        <v>0.3531573075779364</v>
      </c>
      <c r="X620" s="19">
        <f t="shared" si="48"/>
        <v>0.29245173737165076</v>
      </c>
    </row>
    <row r="621" spans="1:24" x14ac:dyDescent="0.2">
      <c r="A621" s="22">
        <v>25145</v>
      </c>
      <c r="B621" s="12" t="s">
        <v>566</v>
      </c>
      <c r="C621" s="12" t="s">
        <v>73</v>
      </c>
      <c r="D621" s="12">
        <v>900198381</v>
      </c>
      <c r="E621" s="12" t="s">
        <v>74</v>
      </c>
      <c r="F621" s="12" t="s">
        <v>1334</v>
      </c>
      <c r="G621" s="12" t="s">
        <v>76</v>
      </c>
      <c r="H621" s="12" t="s">
        <v>87</v>
      </c>
      <c r="I621" s="12" t="s">
        <v>1335</v>
      </c>
      <c r="J621" s="12" t="s">
        <v>85</v>
      </c>
      <c r="K621" s="12" t="s">
        <v>85</v>
      </c>
      <c r="L621" s="12" t="s">
        <v>81</v>
      </c>
      <c r="M621" s="12">
        <v>2511599</v>
      </c>
      <c r="N621" s="12">
        <v>3498827</v>
      </c>
      <c r="O621" s="17">
        <v>1189653</v>
      </c>
      <c r="P621" s="17">
        <v>1189653</v>
      </c>
      <c r="Q621" s="17">
        <v>2309174</v>
      </c>
      <c r="R621" s="19">
        <v>1543629</v>
      </c>
      <c r="S621" s="19"/>
      <c r="T621" s="17">
        <f t="shared" si="49"/>
        <v>2.1112030146605774</v>
      </c>
      <c r="U621" s="17">
        <f t="shared" si="46"/>
        <v>0.34001481067797867</v>
      </c>
      <c r="V621" s="17"/>
      <c r="W621" s="17">
        <f t="shared" si="47"/>
        <v>0.66847669339772575</v>
      </c>
      <c r="X621" s="19">
        <f t="shared" si="48"/>
        <v>0.44118471704945689</v>
      </c>
    </row>
    <row r="622" spans="1:24" x14ac:dyDescent="0.2">
      <c r="A622" s="22">
        <v>25271</v>
      </c>
      <c r="B622" s="12" t="s">
        <v>566</v>
      </c>
      <c r="C622" s="12" t="s">
        <v>73</v>
      </c>
      <c r="D622" s="12">
        <v>900203293</v>
      </c>
      <c r="E622" s="12" t="s">
        <v>74</v>
      </c>
      <c r="F622" s="12" t="s">
        <v>1336</v>
      </c>
      <c r="G622" s="12" t="s">
        <v>102</v>
      </c>
      <c r="H622" s="12" t="s">
        <v>87</v>
      </c>
      <c r="I622" s="12" t="s">
        <v>1337</v>
      </c>
      <c r="J622" s="12" t="s">
        <v>148</v>
      </c>
      <c r="K622" s="12" t="s">
        <v>149</v>
      </c>
      <c r="L622" s="12" t="s">
        <v>81</v>
      </c>
      <c r="M622" s="12">
        <v>41116417</v>
      </c>
      <c r="N622" s="12">
        <v>41538961</v>
      </c>
      <c r="O622" s="17">
        <v>7390376</v>
      </c>
      <c r="P622" s="17">
        <v>7440959</v>
      </c>
      <c r="Q622" s="17">
        <v>34098002</v>
      </c>
      <c r="R622" s="19">
        <v>5949412</v>
      </c>
      <c r="S622" s="19">
        <v>834385</v>
      </c>
      <c r="T622" s="17">
        <f t="shared" si="49"/>
        <v>5.5635081354453417</v>
      </c>
      <c r="U622" s="17">
        <f t="shared" si="46"/>
        <v>0.17913204425117904</v>
      </c>
      <c r="V622" s="17">
        <f t="shared" si="45"/>
        <v>7.130295966490289</v>
      </c>
      <c r="W622" s="17">
        <f t="shared" si="47"/>
        <v>0.17447978330225919</v>
      </c>
      <c r="X622" s="19">
        <f t="shared" si="48"/>
        <v>0.14322486303882276</v>
      </c>
    </row>
    <row r="623" spans="1:24" x14ac:dyDescent="0.2">
      <c r="A623" s="22">
        <v>25429</v>
      </c>
      <c r="B623" s="12" t="s">
        <v>566</v>
      </c>
      <c r="C623" s="12" t="s">
        <v>73</v>
      </c>
      <c r="D623" s="12">
        <v>900209646</v>
      </c>
      <c r="E623" s="12" t="s">
        <v>74</v>
      </c>
      <c r="F623" s="12" t="s">
        <v>1338</v>
      </c>
      <c r="G623" s="12" t="s">
        <v>102</v>
      </c>
      <c r="H623" s="12" t="s">
        <v>103</v>
      </c>
      <c r="I623" s="12" t="s">
        <v>1339</v>
      </c>
      <c r="J623" s="12" t="s">
        <v>97</v>
      </c>
      <c r="K623" s="12" t="s">
        <v>191</v>
      </c>
      <c r="L623" s="12" t="s">
        <v>81</v>
      </c>
      <c r="M623" s="12">
        <v>3433560</v>
      </c>
      <c r="N623" s="12">
        <v>3521336</v>
      </c>
      <c r="O623" s="17">
        <v>993907</v>
      </c>
      <c r="P623" s="17">
        <v>993907</v>
      </c>
      <c r="Q623" s="17">
        <v>2527429</v>
      </c>
      <c r="R623" s="19">
        <v>124268</v>
      </c>
      <c r="S623" s="19">
        <v>282005</v>
      </c>
      <c r="T623" s="17">
        <f t="shared" si="49"/>
        <v>3.454608932224041</v>
      </c>
      <c r="U623" s="17">
        <f t="shared" si="46"/>
        <v>0.28225281540869718</v>
      </c>
      <c r="V623" s="17">
        <f t="shared" si="45"/>
        <v>0.44065885356642615</v>
      </c>
      <c r="W623" s="17">
        <f t="shared" si="47"/>
        <v>4.9167751102009195E-2</v>
      </c>
      <c r="X623" s="19">
        <f t="shared" si="48"/>
        <v>3.5290014926153031E-2</v>
      </c>
    </row>
    <row r="624" spans="1:24" x14ac:dyDescent="0.2">
      <c r="A624" s="22">
        <v>25715</v>
      </c>
      <c r="B624" s="12" t="s">
        <v>566</v>
      </c>
      <c r="C624" s="12" t="s">
        <v>73</v>
      </c>
      <c r="D624" s="12">
        <v>900222640</v>
      </c>
      <c r="E624" s="12" t="s">
        <v>74</v>
      </c>
      <c r="F624" s="12" t="s">
        <v>1340</v>
      </c>
      <c r="G624" s="12" t="s">
        <v>76</v>
      </c>
      <c r="H624" s="12" t="s">
        <v>87</v>
      </c>
      <c r="I624" s="12" t="s">
        <v>1341</v>
      </c>
      <c r="J624" s="12" t="s">
        <v>85</v>
      </c>
      <c r="K624" s="12" t="s">
        <v>85</v>
      </c>
      <c r="L624" s="12" t="s">
        <v>81</v>
      </c>
      <c r="M624" s="12">
        <v>9765699</v>
      </c>
      <c r="N624" s="12">
        <v>12644566</v>
      </c>
      <c r="O624" s="17">
        <v>6662284</v>
      </c>
      <c r="P624" s="17">
        <v>6988825</v>
      </c>
      <c r="Q624" s="17">
        <v>5655741</v>
      </c>
      <c r="R624" s="19">
        <v>2756147</v>
      </c>
      <c r="S624" s="19">
        <v>555712</v>
      </c>
      <c r="T624" s="17">
        <f t="shared" si="49"/>
        <v>1.4658184790681394</v>
      </c>
      <c r="U624" s="17">
        <f t="shared" si="46"/>
        <v>0.5527137111704743</v>
      </c>
      <c r="V624" s="17">
        <f t="shared" si="45"/>
        <v>4.959667957503167</v>
      </c>
      <c r="W624" s="17">
        <f t="shared" si="47"/>
        <v>0.48731846101156329</v>
      </c>
      <c r="X624" s="19">
        <f t="shared" si="48"/>
        <v>0.21797086590397804</v>
      </c>
    </row>
    <row r="625" spans="1:24" x14ac:dyDescent="0.2">
      <c r="A625" s="22">
        <v>25775</v>
      </c>
      <c r="B625" s="12" t="s">
        <v>566</v>
      </c>
      <c r="C625" s="12" t="s">
        <v>73</v>
      </c>
      <c r="D625" s="12">
        <v>900225640</v>
      </c>
      <c r="E625" s="12" t="s">
        <v>74</v>
      </c>
      <c r="F625" s="12" t="s">
        <v>1342</v>
      </c>
      <c r="G625" s="12" t="s">
        <v>102</v>
      </c>
      <c r="H625" s="12" t="s">
        <v>87</v>
      </c>
      <c r="I625" s="12" t="s">
        <v>1343</v>
      </c>
      <c r="J625" s="12" t="s">
        <v>85</v>
      </c>
      <c r="K625" s="12" t="s">
        <v>85</v>
      </c>
      <c r="L625" s="12" t="s">
        <v>81</v>
      </c>
      <c r="M625" s="12">
        <v>5793908</v>
      </c>
      <c r="N625" s="12">
        <v>7930560</v>
      </c>
      <c r="O625" s="17">
        <v>1468063</v>
      </c>
      <c r="P625" s="17">
        <v>3874854</v>
      </c>
      <c r="Q625" s="17">
        <v>4055706</v>
      </c>
      <c r="R625" s="19">
        <v>721127</v>
      </c>
      <c r="S625" s="19"/>
      <c r="T625" s="17">
        <f t="shared" si="49"/>
        <v>3.9466344427997981</v>
      </c>
      <c r="U625" s="17">
        <f t="shared" si="46"/>
        <v>0.48859777871928339</v>
      </c>
      <c r="V625" s="17"/>
      <c r="W625" s="17">
        <f t="shared" si="47"/>
        <v>0.1778055411314331</v>
      </c>
      <c r="X625" s="19">
        <f t="shared" si="48"/>
        <v>9.0930148690634705E-2</v>
      </c>
    </row>
    <row r="626" spans="1:24" x14ac:dyDescent="0.2">
      <c r="A626" s="22">
        <v>25841</v>
      </c>
      <c r="B626" s="12" t="s">
        <v>566</v>
      </c>
      <c r="C626" s="12" t="s">
        <v>73</v>
      </c>
      <c r="D626" s="12">
        <v>900227871</v>
      </c>
      <c r="E626" s="12" t="s">
        <v>74</v>
      </c>
      <c r="F626" s="12" t="s">
        <v>1344</v>
      </c>
      <c r="G626" s="12" t="s">
        <v>102</v>
      </c>
      <c r="H626" s="12" t="s">
        <v>103</v>
      </c>
      <c r="I626" s="12" t="s">
        <v>1345</v>
      </c>
      <c r="J626" s="12" t="s">
        <v>85</v>
      </c>
      <c r="K626" s="12" t="s">
        <v>85</v>
      </c>
      <c r="L626" s="12" t="s">
        <v>81</v>
      </c>
      <c r="M626" s="12">
        <v>14530609</v>
      </c>
      <c r="N626" s="12">
        <v>33091251</v>
      </c>
      <c r="O626" s="17">
        <v>4377785</v>
      </c>
      <c r="P626" s="17">
        <v>27275185</v>
      </c>
      <c r="Q626" s="17">
        <v>5816066</v>
      </c>
      <c r="R626" s="19">
        <v>2172519</v>
      </c>
      <c r="S626" s="19">
        <v>198073</v>
      </c>
      <c r="T626" s="17">
        <f t="shared" si="49"/>
        <v>3.3191691688833509</v>
      </c>
      <c r="U626" s="17">
        <f t="shared" si="46"/>
        <v>0.82424157974565548</v>
      </c>
      <c r="V626" s="17">
        <f t="shared" si="45"/>
        <v>10.968274323103099</v>
      </c>
      <c r="W626" s="17">
        <f t="shared" si="47"/>
        <v>0.37353754238689862</v>
      </c>
      <c r="X626" s="19">
        <f t="shared" si="48"/>
        <v>6.5652368355611584E-2</v>
      </c>
    </row>
    <row r="627" spans="1:24" x14ac:dyDescent="0.2">
      <c r="A627" s="22">
        <v>25863</v>
      </c>
      <c r="B627" s="12" t="s">
        <v>566</v>
      </c>
      <c r="C627" s="12" t="s">
        <v>73</v>
      </c>
      <c r="D627" s="12">
        <v>900228842</v>
      </c>
      <c r="E627" s="12" t="s">
        <v>74</v>
      </c>
      <c r="F627" s="12" t="s">
        <v>1346</v>
      </c>
      <c r="G627" s="12" t="s">
        <v>102</v>
      </c>
      <c r="H627" s="12" t="s">
        <v>87</v>
      </c>
      <c r="I627" s="12" t="s">
        <v>1347</v>
      </c>
      <c r="J627" s="12" t="s">
        <v>89</v>
      </c>
      <c r="K627" s="12" t="s">
        <v>116</v>
      </c>
      <c r="L627" s="12" t="s">
        <v>81</v>
      </c>
      <c r="M627" s="12">
        <v>24447851</v>
      </c>
      <c r="N627" s="12">
        <v>29250943</v>
      </c>
      <c r="O627" s="17">
        <v>16818137</v>
      </c>
      <c r="P627" s="17">
        <v>20205838</v>
      </c>
      <c r="Q627" s="17">
        <v>9045105</v>
      </c>
      <c r="R627" s="19">
        <v>4499629</v>
      </c>
      <c r="S627" s="19">
        <v>1460803</v>
      </c>
      <c r="T627" s="17">
        <f t="shared" si="49"/>
        <v>1.453659879212543</v>
      </c>
      <c r="U627" s="17">
        <f t="shared" si="46"/>
        <v>0.6907756102085324</v>
      </c>
      <c r="V627" s="17">
        <f t="shared" si="45"/>
        <v>3.0802435372873687</v>
      </c>
      <c r="W627" s="17">
        <f t="shared" si="47"/>
        <v>0.49746564578299535</v>
      </c>
      <c r="X627" s="19">
        <f t="shared" si="48"/>
        <v>0.15382851075946508</v>
      </c>
    </row>
    <row r="628" spans="1:24" x14ac:dyDescent="0.2">
      <c r="A628" s="22">
        <v>25931</v>
      </c>
      <c r="B628" s="12" t="s">
        <v>566</v>
      </c>
      <c r="C628" s="12" t="s">
        <v>73</v>
      </c>
      <c r="D628" s="12">
        <v>900231137</v>
      </c>
      <c r="E628" s="12" t="s">
        <v>74</v>
      </c>
      <c r="F628" s="12" t="s">
        <v>1348</v>
      </c>
      <c r="G628" s="12" t="s">
        <v>102</v>
      </c>
      <c r="H628" s="12" t="s">
        <v>103</v>
      </c>
      <c r="I628" s="12" t="s">
        <v>1349</v>
      </c>
      <c r="J628" s="12" t="s">
        <v>89</v>
      </c>
      <c r="K628" s="12" t="s">
        <v>272</v>
      </c>
      <c r="L628" s="12" t="s">
        <v>81</v>
      </c>
      <c r="M628" s="12">
        <v>15202627</v>
      </c>
      <c r="N628" s="12">
        <v>15447277</v>
      </c>
      <c r="O628" s="17">
        <v>9316124</v>
      </c>
      <c r="P628" s="17">
        <v>9439634</v>
      </c>
      <c r="Q628" s="17">
        <v>6007643</v>
      </c>
      <c r="R628" s="19">
        <v>1939836</v>
      </c>
      <c r="S628" s="19">
        <v>658877</v>
      </c>
      <c r="T628" s="17">
        <f t="shared" si="49"/>
        <v>1.6318618129170457</v>
      </c>
      <c r="U628" s="17">
        <f t="shared" si="46"/>
        <v>0.61108724858109298</v>
      </c>
      <c r="V628" s="17">
        <f t="shared" si="45"/>
        <v>2.9441549788503774</v>
      </c>
      <c r="W628" s="17">
        <f t="shared" si="47"/>
        <v>0.32289468598583504</v>
      </c>
      <c r="X628" s="19">
        <f t="shared" si="48"/>
        <v>0.12557786074529512</v>
      </c>
    </row>
    <row r="629" spans="1:24" x14ac:dyDescent="0.2">
      <c r="A629" s="22">
        <v>26023</v>
      </c>
      <c r="B629" s="12" t="s">
        <v>566</v>
      </c>
      <c r="C629" s="12" t="s">
        <v>73</v>
      </c>
      <c r="D629" s="12">
        <v>900235110</v>
      </c>
      <c r="E629" s="12" t="s">
        <v>74</v>
      </c>
      <c r="F629" s="12" t="s">
        <v>1350</v>
      </c>
      <c r="G629" s="12" t="s">
        <v>76</v>
      </c>
      <c r="H629" s="12" t="s">
        <v>87</v>
      </c>
      <c r="I629" s="12" t="s">
        <v>1351</v>
      </c>
      <c r="J629" s="12" t="s">
        <v>79</v>
      </c>
      <c r="K629" s="12" t="s">
        <v>137</v>
      </c>
      <c r="L629" s="12" t="s">
        <v>81</v>
      </c>
      <c r="M629" s="12">
        <v>22767555</v>
      </c>
      <c r="N629" s="12">
        <v>56978985</v>
      </c>
      <c r="O629" s="17">
        <v>16793521</v>
      </c>
      <c r="P629" s="17">
        <v>22692108</v>
      </c>
      <c r="Q629" s="17">
        <v>34286877</v>
      </c>
      <c r="R629" s="19">
        <v>3598441</v>
      </c>
      <c r="S629" s="19">
        <v>590729</v>
      </c>
      <c r="T629" s="17">
        <f t="shared" si="49"/>
        <v>1.3557344525903769</v>
      </c>
      <c r="U629" s="17">
        <f t="shared" si="46"/>
        <v>0.39825398785183697</v>
      </c>
      <c r="V629" s="17">
        <f t="shared" si="45"/>
        <v>6.0915258942763941</v>
      </c>
      <c r="W629" s="17">
        <f t="shared" si="47"/>
        <v>0.10495097001689598</v>
      </c>
      <c r="X629" s="19">
        <f t="shared" si="48"/>
        <v>6.3153827678748581E-2</v>
      </c>
    </row>
    <row r="630" spans="1:24" x14ac:dyDescent="0.2">
      <c r="A630" s="22">
        <v>26107</v>
      </c>
      <c r="B630" s="12" t="s">
        <v>566</v>
      </c>
      <c r="C630" s="12" t="s">
        <v>73</v>
      </c>
      <c r="D630" s="12">
        <v>900238649</v>
      </c>
      <c r="E630" s="12" t="s">
        <v>74</v>
      </c>
      <c r="F630" s="12" t="s">
        <v>1352</v>
      </c>
      <c r="G630" s="12" t="s">
        <v>76</v>
      </c>
      <c r="H630" s="12" t="s">
        <v>87</v>
      </c>
      <c r="I630" s="12" t="s">
        <v>1353</v>
      </c>
      <c r="J630" s="12" t="s">
        <v>362</v>
      </c>
      <c r="K630" s="12" t="s">
        <v>1073</v>
      </c>
      <c r="L630" s="12" t="s">
        <v>81</v>
      </c>
      <c r="M630" s="12">
        <v>3358442</v>
      </c>
      <c r="N630" s="12">
        <v>3448742</v>
      </c>
      <c r="O630" s="17">
        <v>2750533</v>
      </c>
      <c r="P630" s="17">
        <v>2750533</v>
      </c>
      <c r="Q630" s="17">
        <v>698209</v>
      </c>
      <c r="R630" s="19">
        <v>-62398</v>
      </c>
      <c r="S630" s="19">
        <v>84300</v>
      </c>
      <c r="T630" s="17">
        <f t="shared" si="49"/>
        <v>1.2210149814599571</v>
      </c>
      <c r="U630" s="17">
        <f t="shared" si="46"/>
        <v>0.79754675762930372</v>
      </c>
      <c r="V630" s="17">
        <f t="shared" si="45"/>
        <v>-0.74018979833926457</v>
      </c>
      <c r="W630" s="17">
        <f t="shared" si="47"/>
        <v>-8.9368656090081905E-2</v>
      </c>
      <c r="X630" s="19">
        <f t="shared" si="48"/>
        <v>-1.809297419174876E-2</v>
      </c>
    </row>
    <row r="631" spans="1:24" x14ac:dyDescent="0.2">
      <c r="A631" s="22">
        <v>26113</v>
      </c>
      <c r="B631" s="12" t="s">
        <v>566</v>
      </c>
      <c r="C631" s="12" t="s">
        <v>73</v>
      </c>
      <c r="D631" s="12">
        <v>900238791</v>
      </c>
      <c r="E631" s="12" t="s">
        <v>74</v>
      </c>
      <c r="F631" s="12" t="s">
        <v>1354</v>
      </c>
      <c r="G631" s="12" t="s">
        <v>102</v>
      </c>
      <c r="H631" s="12" t="s">
        <v>87</v>
      </c>
      <c r="I631" s="12" t="s">
        <v>1355</v>
      </c>
      <c r="J631" s="12" t="s">
        <v>851</v>
      </c>
      <c r="K631" s="12" t="s">
        <v>852</v>
      </c>
      <c r="L631" s="12" t="s">
        <v>81</v>
      </c>
      <c r="M631" s="12">
        <v>4469219</v>
      </c>
      <c r="N631" s="12">
        <v>4485757</v>
      </c>
      <c r="O631" s="17">
        <v>1118024</v>
      </c>
      <c r="P631" s="17">
        <v>1918995</v>
      </c>
      <c r="Q631" s="17">
        <v>2566762</v>
      </c>
      <c r="R631" s="19">
        <v>854049</v>
      </c>
      <c r="S631" s="19">
        <v>108755</v>
      </c>
      <c r="T631" s="17">
        <f t="shared" si="49"/>
        <v>3.9974267099811809</v>
      </c>
      <c r="U631" s="17">
        <f t="shared" si="46"/>
        <v>0.42779735950921999</v>
      </c>
      <c r="V631" s="17">
        <f t="shared" si="45"/>
        <v>7.8529630821571423</v>
      </c>
      <c r="W631" s="17">
        <f t="shared" si="47"/>
        <v>0.33273400494475142</v>
      </c>
      <c r="X631" s="19">
        <f t="shared" si="48"/>
        <v>0.19039127621045901</v>
      </c>
    </row>
    <row r="632" spans="1:24" x14ac:dyDescent="0.2">
      <c r="A632" s="22">
        <v>26131</v>
      </c>
      <c r="B632" s="12" t="s">
        <v>566</v>
      </c>
      <c r="C632" s="12" t="s">
        <v>73</v>
      </c>
      <c r="D632" s="12">
        <v>900239671</v>
      </c>
      <c r="E632" s="12" t="s">
        <v>74</v>
      </c>
      <c r="F632" s="12" t="s">
        <v>1356</v>
      </c>
      <c r="G632" s="12" t="s">
        <v>92</v>
      </c>
      <c r="H632" s="12" t="s">
        <v>77</v>
      </c>
      <c r="I632" s="12" t="s">
        <v>1357</v>
      </c>
      <c r="J632" s="12" t="s">
        <v>97</v>
      </c>
      <c r="K632" s="12" t="s">
        <v>191</v>
      </c>
      <c r="L632" s="12" t="s">
        <v>81</v>
      </c>
      <c r="M632" s="12">
        <v>16862977</v>
      </c>
      <c r="N632" s="12">
        <v>76702817</v>
      </c>
      <c r="O632" s="17">
        <v>8965430</v>
      </c>
      <c r="P632" s="17">
        <v>45607641</v>
      </c>
      <c r="Q632" s="17">
        <v>31095176</v>
      </c>
      <c r="R632" s="19">
        <v>6690507</v>
      </c>
      <c r="S632" s="19">
        <v>2710068</v>
      </c>
      <c r="T632" s="17">
        <f t="shared" si="49"/>
        <v>1.8808888140334596</v>
      </c>
      <c r="U632" s="17">
        <f t="shared" si="46"/>
        <v>0.59460190360414011</v>
      </c>
      <c r="V632" s="17">
        <f t="shared" si="45"/>
        <v>2.468759824476729</v>
      </c>
      <c r="W632" s="17">
        <f t="shared" si="47"/>
        <v>0.21516221680173156</v>
      </c>
      <c r="X632" s="19">
        <f t="shared" si="48"/>
        <v>8.7226353107735272E-2</v>
      </c>
    </row>
    <row r="633" spans="1:24" x14ac:dyDescent="0.2">
      <c r="A633" s="22">
        <v>26141</v>
      </c>
      <c r="B633" s="12" t="s">
        <v>566</v>
      </c>
      <c r="C633" s="12" t="s">
        <v>73</v>
      </c>
      <c r="D633" s="12">
        <v>900240177</v>
      </c>
      <c r="E633" s="12" t="s">
        <v>74</v>
      </c>
      <c r="F633" s="12" t="s">
        <v>1358</v>
      </c>
      <c r="G633" s="12" t="s">
        <v>102</v>
      </c>
      <c r="H633" s="12" t="s">
        <v>87</v>
      </c>
      <c r="I633" s="12" t="s">
        <v>1359</v>
      </c>
      <c r="J633" s="12" t="s">
        <v>148</v>
      </c>
      <c r="K633" s="12" t="s">
        <v>149</v>
      </c>
      <c r="L633" s="12" t="s">
        <v>81</v>
      </c>
      <c r="M633" s="12">
        <v>37328899</v>
      </c>
      <c r="N633" s="12">
        <v>55493763</v>
      </c>
      <c r="O633" s="17">
        <v>27986352</v>
      </c>
      <c r="P633" s="17">
        <v>42241867</v>
      </c>
      <c r="Q633" s="17">
        <v>13251896</v>
      </c>
      <c r="R633" s="19">
        <v>8581679</v>
      </c>
      <c r="S633" s="19">
        <v>3676947</v>
      </c>
      <c r="T633" s="17">
        <f t="shared" si="49"/>
        <v>1.3338251087530093</v>
      </c>
      <c r="U633" s="17">
        <f t="shared" si="46"/>
        <v>0.76120026317191714</v>
      </c>
      <c r="V633" s="17">
        <f t="shared" si="45"/>
        <v>2.333914250055821</v>
      </c>
      <c r="W633" s="17">
        <f t="shared" si="47"/>
        <v>0.64758122158519804</v>
      </c>
      <c r="X633" s="19">
        <f t="shared" si="48"/>
        <v>0.1546422252893537</v>
      </c>
    </row>
    <row r="634" spans="1:24" x14ac:dyDescent="0.2">
      <c r="A634" s="22">
        <v>26395</v>
      </c>
      <c r="B634" s="12" t="s">
        <v>566</v>
      </c>
      <c r="C634" s="12" t="s">
        <v>73</v>
      </c>
      <c r="D634" s="12">
        <v>900252067</v>
      </c>
      <c r="E634" s="12" t="s">
        <v>74</v>
      </c>
      <c r="F634" s="12" t="s">
        <v>1360</v>
      </c>
      <c r="G634" s="12" t="s">
        <v>102</v>
      </c>
      <c r="H634" s="12" t="s">
        <v>157</v>
      </c>
      <c r="I634" s="12" t="s">
        <v>1361</v>
      </c>
      <c r="J634" s="12" t="s">
        <v>85</v>
      </c>
      <c r="K634" s="12" t="s">
        <v>85</v>
      </c>
      <c r="L634" s="12" t="s">
        <v>81</v>
      </c>
      <c r="M634" s="12">
        <v>20764906</v>
      </c>
      <c r="N634" s="12">
        <v>20965906</v>
      </c>
      <c r="O634" s="17">
        <v>13576238</v>
      </c>
      <c r="P634" s="17">
        <v>13576238</v>
      </c>
      <c r="Q634" s="17">
        <v>7389668</v>
      </c>
      <c r="R634" s="19">
        <v>-4149318</v>
      </c>
      <c r="S634" s="19">
        <v>11529</v>
      </c>
      <c r="T634" s="17">
        <f t="shared" si="49"/>
        <v>1.5295036813585619</v>
      </c>
      <c r="U634" s="17">
        <f t="shared" si="46"/>
        <v>0.64753881849894779</v>
      </c>
      <c r="V634" s="17">
        <f t="shared" si="45"/>
        <v>-359.90268019776215</v>
      </c>
      <c r="W634" s="17">
        <f t="shared" si="47"/>
        <v>-0.56150262772292336</v>
      </c>
      <c r="X634" s="19">
        <f t="shared" si="48"/>
        <v>-0.19790787958316708</v>
      </c>
    </row>
    <row r="635" spans="1:24" x14ac:dyDescent="0.2">
      <c r="A635" s="22">
        <v>26481</v>
      </c>
      <c r="B635" s="12" t="s">
        <v>566</v>
      </c>
      <c r="C635" s="12" t="s">
        <v>73</v>
      </c>
      <c r="D635" s="12">
        <v>900255743</v>
      </c>
      <c r="E635" s="12" t="s">
        <v>74</v>
      </c>
      <c r="F635" s="12" t="s">
        <v>1362</v>
      </c>
      <c r="G635" s="12" t="s">
        <v>76</v>
      </c>
      <c r="H635" s="12" t="s">
        <v>87</v>
      </c>
      <c r="I635" s="12" t="s">
        <v>1363</v>
      </c>
      <c r="J635" s="12" t="s">
        <v>85</v>
      </c>
      <c r="K635" s="12" t="s">
        <v>85</v>
      </c>
      <c r="L635" s="12" t="s">
        <v>81</v>
      </c>
      <c r="M635" s="12">
        <v>4540306</v>
      </c>
      <c r="N635" s="12">
        <v>4736207</v>
      </c>
      <c r="O635" s="17">
        <v>2328369</v>
      </c>
      <c r="P635" s="17">
        <v>2328369</v>
      </c>
      <c r="Q635" s="17">
        <v>2407838</v>
      </c>
      <c r="R635" s="19">
        <v>957174</v>
      </c>
      <c r="S635" s="19">
        <v>439241</v>
      </c>
      <c r="T635" s="17">
        <f t="shared" si="49"/>
        <v>1.9499941804756893</v>
      </c>
      <c r="U635" s="17">
        <f t="shared" si="46"/>
        <v>0.49161048070745217</v>
      </c>
      <c r="V635" s="17">
        <f t="shared" si="45"/>
        <v>2.1791544960511429</v>
      </c>
      <c r="W635" s="17">
        <f t="shared" si="47"/>
        <v>0.39752425204685699</v>
      </c>
      <c r="X635" s="19">
        <f t="shared" si="48"/>
        <v>0.20209716340523123</v>
      </c>
    </row>
    <row r="636" spans="1:24" x14ac:dyDescent="0.2">
      <c r="A636" s="22">
        <v>26691</v>
      </c>
      <c r="B636" s="12" t="s">
        <v>566</v>
      </c>
      <c r="C636" s="12" t="s">
        <v>73</v>
      </c>
      <c r="D636" s="12">
        <v>900262768</v>
      </c>
      <c r="E636" s="12" t="s">
        <v>74</v>
      </c>
      <c r="F636" s="12" t="s">
        <v>1364</v>
      </c>
      <c r="G636" s="12" t="s">
        <v>76</v>
      </c>
      <c r="H636" s="12" t="s">
        <v>87</v>
      </c>
      <c r="I636" s="12" t="s">
        <v>1365</v>
      </c>
      <c r="J636" s="12" t="s">
        <v>85</v>
      </c>
      <c r="K636" s="12" t="s">
        <v>85</v>
      </c>
      <c r="L636" s="12" t="s">
        <v>81</v>
      </c>
      <c r="M636" s="12">
        <v>2350803</v>
      </c>
      <c r="N636" s="12">
        <v>2665426</v>
      </c>
      <c r="O636" s="17">
        <v>225768</v>
      </c>
      <c r="P636" s="17">
        <v>312830</v>
      </c>
      <c r="Q636" s="17">
        <v>2352596</v>
      </c>
      <c r="R636" s="19">
        <v>-58017</v>
      </c>
      <c r="S636" s="19">
        <v>0</v>
      </c>
      <c r="T636" s="17">
        <f t="shared" si="49"/>
        <v>10.412472095248219</v>
      </c>
      <c r="U636" s="17">
        <f t="shared" si="46"/>
        <v>0.11736585446378928</v>
      </c>
      <c r="V636" s="17"/>
      <c r="W636" s="17">
        <f t="shared" si="47"/>
        <v>-2.4660842745630785E-2</v>
      </c>
      <c r="X636" s="19">
        <f t="shared" si="48"/>
        <v>-2.1766501864992689E-2</v>
      </c>
    </row>
    <row r="637" spans="1:24" x14ac:dyDescent="0.2">
      <c r="A637" s="22">
        <v>26703</v>
      </c>
      <c r="B637" s="12" t="s">
        <v>566</v>
      </c>
      <c r="C637" s="12" t="s">
        <v>73</v>
      </c>
      <c r="D637" s="12">
        <v>900263240</v>
      </c>
      <c r="E637" s="12" t="s">
        <v>74</v>
      </c>
      <c r="F637" s="12" t="s">
        <v>1366</v>
      </c>
      <c r="G637" s="12" t="s">
        <v>76</v>
      </c>
      <c r="H637" s="12" t="s">
        <v>87</v>
      </c>
      <c r="I637" s="12" t="s">
        <v>1367</v>
      </c>
      <c r="J637" s="12" t="s">
        <v>97</v>
      </c>
      <c r="K637" s="12" t="s">
        <v>208</v>
      </c>
      <c r="L637" s="12" t="s">
        <v>81</v>
      </c>
      <c r="M637" s="12">
        <v>9605653</v>
      </c>
      <c r="N637" s="12">
        <v>11256695</v>
      </c>
      <c r="O637" s="17">
        <v>6019583</v>
      </c>
      <c r="P637" s="17">
        <v>6019583</v>
      </c>
      <c r="Q637" s="17">
        <v>5237112</v>
      </c>
      <c r="R637" s="19">
        <v>1895756</v>
      </c>
      <c r="S637" s="19">
        <v>381054</v>
      </c>
      <c r="T637" s="17">
        <f t="shared" si="49"/>
        <v>1.5957339569867215</v>
      </c>
      <c r="U637" s="17">
        <f t="shared" si="46"/>
        <v>0.53475580532296563</v>
      </c>
      <c r="V637" s="17">
        <f t="shared" si="45"/>
        <v>4.9750324101046042</v>
      </c>
      <c r="W637" s="17">
        <f t="shared" si="47"/>
        <v>0.36198500242118176</v>
      </c>
      <c r="X637" s="19">
        <f t="shared" si="48"/>
        <v>0.16841142093660705</v>
      </c>
    </row>
    <row r="638" spans="1:24" x14ac:dyDescent="0.2">
      <c r="A638" s="22">
        <v>27005</v>
      </c>
      <c r="B638" s="12" t="s">
        <v>566</v>
      </c>
      <c r="C638" s="12" t="s">
        <v>73</v>
      </c>
      <c r="D638" s="12">
        <v>900276657</v>
      </c>
      <c r="E638" s="12" t="s">
        <v>74</v>
      </c>
      <c r="F638" s="12" t="s">
        <v>1368</v>
      </c>
      <c r="G638" s="12" t="s">
        <v>102</v>
      </c>
      <c r="H638" s="12" t="s">
        <v>87</v>
      </c>
      <c r="I638" s="12" t="s">
        <v>1369</v>
      </c>
      <c r="J638" s="12" t="s">
        <v>85</v>
      </c>
      <c r="K638" s="12" t="s">
        <v>85</v>
      </c>
      <c r="L638" s="12" t="s">
        <v>81</v>
      </c>
      <c r="M638" s="12">
        <v>13261591</v>
      </c>
      <c r="N638" s="12">
        <v>13261591</v>
      </c>
      <c r="O638" s="17">
        <v>106667</v>
      </c>
      <c r="P638" s="17">
        <v>11700949</v>
      </c>
      <c r="Q638" s="17">
        <v>1560642</v>
      </c>
      <c r="R638" s="19">
        <v>760865</v>
      </c>
      <c r="S638" s="19">
        <v>487412</v>
      </c>
      <c r="T638" s="17">
        <f t="shared" si="49"/>
        <v>124.32702710304031</v>
      </c>
      <c r="U638" s="17">
        <f t="shared" si="46"/>
        <v>0.88231864487451017</v>
      </c>
      <c r="V638" s="17">
        <f t="shared" si="45"/>
        <v>1.5610305039678958</v>
      </c>
      <c r="W638" s="17">
        <f t="shared" si="47"/>
        <v>0.48753333564007634</v>
      </c>
      <c r="X638" s="19">
        <f t="shared" si="48"/>
        <v>5.7373583606974456E-2</v>
      </c>
    </row>
    <row r="639" spans="1:24" x14ac:dyDescent="0.2">
      <c r="A639" s="22">
        <v>27041</v>
      </c>
      <c r="B639" s="12" t="s">
        <v>566</v>
      </c>
      <c r="C639" s="12" t="s">
        <v>73</v>
      </c>
      <c r="D639" s="12">
        <v>900277748</v>
      </c>
      <c r="E639" s="12" t="s">
        <v>74</v>
      </c>
      <c r="F639" s="12" t="s">
        <v>1370</v>
      </c>
      <c r="G639" s="12" t="s">
        <v>76</v>
      </c>
      <c r="H639" s="12" t="s">
        <v>87</v>
      </c>
      <c r="I639" s="12" t="s">
        <v>1371</v>
      </c>
      <c r="J639" s="12" t="s">
        <v>85</v>
      </c>
      <c r="K639" s="12" t="s">
        <v>85</v>
      </c>
      <c r="L639" s="12" t="s">
        <v>81</v>
      </c>
      <c r="M639" s="12">
        <v>1393777</v>
      </c>
      <c r="N639" s="12">
        <v>1419290</v>
      </c>
      <c r="O639" s="17">
        <v>669286</v>
      </c>
      <c r="P639" s="17">
        <v>669286</v>
      </c>
      <c r="Q639" s="17">
        <v>750004</v>
      </c>
      <c r="R639" s="19">
        <v>257998</v>
      </c>
      <c r="S639" s="19">
        <v>73360</v>
      </c>
      <c r="T639" s="17">
        <f t="shared" si="49"/>
        <v>2.0824834226324769</v>
      </c>
      <c r="U639" s="17">
        <f t="shared" si="46"/>
        <v>0.47156395098957932</v>
      </c>
      <c r="V639" s="17">
        <f t="shared" si="45"/>
        <v>3.5168756815703381</v>
      </c>
      <c r="W639" s="17">
        <f t="shared" si="47"/>
        <v>0.34399549869067364</v>
      </c>
      <c r="X639" s="19">
        <f t="shared" si="48"/>
        <v>0.18177962220546892</v>
      </c>
    </row>
    <row r="640" spans="1:24" x14ac:dyDescent="0.2">
      <c r="A640" s="22">
        <v>27115</v>
      </c>
      <c r="B640" s="12" t="s">
        <v>566</v>
      </c>
      <c r="C640" s="12" t="s">
        <v>73</v>
      </c>
      <c r="D640" s="12">
        <v>900281390</v>
      </c>
      <c r="E640" s="12" t="s">
        <v>74</v>
      </c>
      <c r="F640" s="12" t="s">
        <v>1372</v>
      </c>
      <c r="G640" s="12" t="s">
        <v>102</v>
      </c>
      <c r="H640" s="12" t="s">
        <v>87</v>
      </c>
      <c r="I640" s="12" t="s">
        <v>1373</v>
      </c>
      <c r="J640" s="12" t="s">
        <v>85</v>
      </c>
      <c r="K640" s="12" t="s">
        <v>85</v>
      </c>
      <c r="L640" s="12" t="s">
        <v>81</v>
      </c>
      <c r="M640" s="12">
        <v>13274432</v>
      </c>
      <c r="N640" s="12">
        <v>13553273</v>
      </c>
      <c r="O640" s="17">
        <v>5390288</v>
      </c>
      <c r="P640" s="17">
        <v>5414036</v>
      </c>
      <c r="Q640" s="17">
        <v>8139237</v>
      </c>
      <c r="R640" s="19">
        <v>3952506</v>
      </c>
      <c r="S640" s="19"/>
      <c r="T640" s="17">
        <f t="shared" si="49"/>
        <v>2.4626572828761653</v>
      </c>
      <c r="U640" s="17">
        <f t="shared" si="46"/>
        <v>0.39946336209711114</v>
      </c>
      <c r="V640" s="17"/>
      <c r="W640" s="17">
        <f t="shared" si="47"/>
        <v>0.48561136627425888</v>
      </c>
      <c r="X640" s="19">
        <f t="shared" si="48"/>
        <v>0.29162741722977176</v>
      </c>
    </row>
    <row r="641" spans="1:24" x14ac:dyDescent="0.2">
      <c r="A641" s="22">
        <v>27175</v>
      </c>
      <c r="B641" s="12" t="s">
        <v>566</v>
      </c>
      <c r="C641" s="12" t="s">
        <v>73</v>
      </c>
      <c r="D641" s="12">
        <v>900284069</v>
      </c>
      <c r="E641" s="12" t="s">
        <v>74</v>
      </c>
      <c r="F641" s="12" t="s">
        <v>1374</v>
      </c>
      <c r="G641" s="12" t="s">
        <v>76</v>
      </c>
      <c r="H641" s="12" t="s">
        <v>87</v>
      </c>
      <c r="I641" s="12" t="s">
        <v>1375</v>
      </c>
      <c r="J641" s="12" t="s">
        <v>79</v>
      </c>
      <c r="K641" s="12" t="s">
        <v>767</v>
      </c>
      <c r="L641" s="12" t="s">
        <v>81</v>
      </c>
      <c r="M641" s="12">
        <v>11215574</v>
      </c>
      <c r="N641" s="12">
        <v>16772919</v>
      </c>
      <c r="O641" s="17">
        <v>4825917</v>
      </c>
      <c r="P641" s="17">
        <v>8632418</v>
      </c>
      <c r="Q641" s="17">
        <v>8140501</v>
      </c>
      <c r="R641" s="19">
        <v>1076138</v>
      </c>
      <c r="S641" s="19">
        <v>430275</v>
      </c>
      <c r="T641" s="17">
        <f t="shared" si="49"/>
        <v>2.3240296092949797</v>
      </c>
      <c r="U641" s="17">
        <f t="shared" si="46"/>
        <v>0.51466402478900664</v>
      </c>
      <c r="V641" s="17">
        <f t="shared" si="45"/>
        <v>2.5010470048224973</v>
      </c>
      <c r="W641" s="17">
        <f t="shared" si="47"/>
        <v>0.13219554914371978</v>
      </c>
      <c r="X641" s="19">
        <f t="shared" si="48"/>
        <v>6.4159255762220035E-2</v>
      </c>
    </row>
    <row r="642" spans="1:24" x14ac:dyDescent="0.2">
      <c r="A642" s="22">
        <v>27433</v>
      </c>
      <c r="B642" s="12" t="s">
        <v>566</v>
      </c>
      <c r="C642" s="12" t="s">
        <v>73</v>
      </c>
      <c r="D642" s="12">
        <v>900298456</v>
      </c>
      <c r="E642" s="12" t="s">
        <v>74</v>
      </c>
      <c r="F642" s="12" t="s">
        <v>1376</v>
      </c>
      <c r="G642" s="12" t="s">
        <v>92</v>
      </c>
      <c r="H642" s="12" t="s">
        <v>87</v>
      </c>
      <c r="I642" s="12" t="s">
        <v>1377</v>
      </c>
      <c r="J642" s="12" t="s">
        <v>85</v>
      </c>
      <c r="K642" s="12" t="s">
        <v>85</v>
      </c>
      <c r="L642" s="12" t="s">
        <v>81</v>
      </c>
      <c r="M642" s="12">
        <v>2076040</v>
      </c>
      <c r="N642" s="12">
        <v>8173192</v>
      </c>
      <c r="O642" s="17">
        <v>2205365</v>
      </c>
      <c r="P642" s="17">
        <v>2763031</v>
      </c>
      <c r="Q642" s="17">
        <v>5410161</v>
      </c>
      <c r="R642" s="19">
        <v>330469</v>
      </c>
      <c r="S642" s="19"/>
      <c r="T642" s="17">
        <f t="shared" si="49"/>
        <v>0.94135891337715072</v>
      </c>
      <c r="U642" s="17">
        <f t="shared" si="46"/>
        <v>0.33806020952401461</v>
      </c>
      <c r="V642" s="17"/>
      <c r="W642" s="17">
        <f t="shared" si="47"/>
        <v>6.1083025070788097E-2</v>
      </c>
      <c r="X642" s="19">
        <f t="shared" si="48"/>
        <v>4.0433284816996838E-2</v>
      </c>
    </row>
    <row r="643" spans="1:24" x14ac:dyDescent="0.2">
      <c r="A643" s="22">
        <v>27457</v>
      </c>
      <c r="B643" s="12" t="s">
        <v>566</v>
      </c>
      <c r="C643" s="12" t="s">
        <v>73</v>
      </c>
      <c r="D643" s="12">
        <v>900299296</v>
      </c>
      <c r="E643" s="12" t="s">
        <v>74</v>
      </c>
      <c r="F643" s="12" t="s">
        <v>1378</v>
      </c>
      <c r="G643" s="12" t="s">
        <v>76</v>
      </c>
      <c r="H643" s="12" t="s">
        <v>103</v>
      </c>
      <c r="I643" s="12" t="s">
        <v>1379</v>
      </c>
      <c r="J643" s="12" t="s">
        <v>97</v>
      </c>
      <c r="K643" s="12" t="s">
        <v>359</v>
      </c>
      <c r="L643" s="12" t="s">
        <v>81</v>
      </c>
      <c r="M643" s="12">
        <v>11300748</v>
      </c>
      <c r="N643" s="12">
        <v>15489252</v>
      </c>
      <c r="O643" s="17">
        <v>4921127</v>
      </c>
      <c r="P643" s="17">
        <v>5995215</v>
      </c>
      <c r="Q643" s="17">
        <v>9494037</v>
      </c>
      <c r="R643" s="19">
        <v>1396909</v>
      </c>
      <c r="S643" s="19">
        <v>565352</v>
      </c>
      <c r="T643" s="17">
        <f t="shared" si="49"/>
        <v>2.2963739810006936</v>
      </c>
      <c r="U643" s="17">
        <f t="shared" si="46"/>
        <v>0.38705645695479679</v>
      </c>
      <c r="V643" s="17">
        <f t="shared" si="45"/>
        <v>2.470865938388827</v>
      </c>
      <c r="W643" s="17">
        <f t="shared" si="47"/>
        <v>0.14713540720348994</v>
      </c>
      <c r="X643" s="19">
        <f t="shared" si="48"/>
        <v>9.0185697798705833E-2</v>
      </c>
    </row>
    <row r="644" spans="1:24" x14ac:dyDescent="0.2">
      <c r="A644" s="22">
        <v>27509</v>
      </c>
      <c r="B644" s="12" t="s">
        <v>566</v>
      </c>
      <c r="C644" s="12" t="s">
        <v>73</v>
      </c>
      <c r="D644" s="12">
        <v>900301820</v>
      </c>
      <c r="E644" s="12" t="s">
        <v>74</v>
      </c>
      <c r="F644" s="12" t="s">
        <v>1380</v>
      </c>
      <c r="G644" s="12" t="s">
        <v>102</v>
      </c>
      <c r="H644" s="12" t="s">
        <v>77</v>
      </c>
      <c r="I644" s="12" t="s">
        <v>1381</v>
      </c>
      <c r="J644" s="12" t="s">
        <v>792</v>
      </c>
      <c r="K644" s="12" t="s">
        <v>1382</v>
      </c>
      <c r="L644" s="12" t="s">
        <v>81</v>
      </c>
      <c r="M644" s="12">
        <v>4597698</v>
      </c>
      <c r="N644" s="12">
        <v>4840319</v>
      </c>
      <c r="O644" s="17">
        <v>377118</v>
      </c>
      <c r="P644" s="17">
        <v>377118</v>
      </c>
      <c r="Q644" s="17">
        <v>4463201</v>
      </c>
      <c r="R644" s="19">
        <v>532943</v>
      </c>
      <c r="S644" s="19"/>
      <c r="T644" s="17">
        <f t="shared" si="49"/>
        <v>12.191669450941085</v>
      </c>
      <c r="U644" s="17">
        <f t="shared" si="46"/>
        <v>7.7911807052386428E-2</v>
      </c>
      <c r="V644" s="17"/>
      <c r="W644" s="17">
        <f t="shared" si="47"/>
        <v>0.1194082453378192</v>
      </c>
      <c r="X644" s="19">
        <f t="shared" si="48"/>
        <v>0.11010493316659502</v>
      </c>
    </row>
    <row r="645" spans="1:24" x14ac:dyDescent="0.2">
      <c r="A645" s="22">
        <v>27601</v>
      </c>
      <c r="B645" s="12" t="s">
        <v>566</v>
      </c>
      <c r="C645" s="12" t="s">
        <v>73</v>
      </c>
      <c r="D645" s="12">
        <v>900306706</v>
      </c>
      <c r="E645" s="12" t="s">
        <v>74</v>
      </c>
      <c r="F645" s="12" t="s">
        <v>1383</v>
      </c>
      <c r="G645" s="12" t="s">
        <v>76</v>
      </c>
      <c r="H645" s="12" t="s">
        <v>87</v>
      </c>
      <c r="I645" s="12" t="s">
        <v>1384</v>
      </c>
      <c r="J645" s="12" t="s">
        <v>97</v>
      </c>
      <c r="K645" s="12" t="s">
        <v>359</v>
      </c>
      <c r="L645" s="12" t="s">
        <v>81</v>
      </c>
      <c r="M645" s="12">
        <v>5113529</v>
      </c>
      <c r="N645" s="12">
        <v>5543290</v>
      </c>
      <c r="O645" s="17">
        <v>1771160</v>
      </c>
      <c r="P645" s="17">
        <v>3529458</v>
      </c>
      <c r="Q645" s="17">
        <v>2013832</v>
      </c>
      <c r="R645" s="19">
        <v>853477</v>
      </c>
      <c r="S645" s="19">
        <v>395045</v>
      </c>
      <c r="T645" s="17">
        <f t="shared" si="49"/>
        <v>2.8871073194968271</v>
      </c>
      <c r="U645" s="17">
        <f t="shared" si="46"/>
        <v>0.63670816428510868</v>
      </c>
      <c r="V645" s="17">
        <f t="shared" si="45"/>
        <v>2.1604551380222508</v>
      </c>
      <c r="W645" s="17">
        <f t="shared" si="47"/>
        <v>0.42380744769176376</v>
      </c>
      <c r="X645" s="19">
        <f t="shared" si="48"/>
        <v>0.15396578566158364</v>
      </c>
    </row>
    <row r="646" spans="1:24" x14ac:dyDescent="0.2">
      <c r="A646" s="22">
        <v>27635</v>
      </c>
      <c r="B646" s="12" t="s">
        <v>566</v>
      </c>
      <c r="C646" s="12" t="s">
        <v>73</v>
      </c>
      <c r="D646" s="12">
        <v>900308070</v>
      </c>
      <c r="E646" s="12" t="s">
        <v>74</v>
      </c>
      <c r="F646" s="12" t="s">
        <v>1385</v>
      </c>
      <c r="G646" s="12" t="s">
        <v>102</v>
      </c>
      <c r="H646" s="12" t="s">
        <v>87</v>
      </c>
      <c r="I646" s="12" t="s">
        <v>1386</v>
      </c>
      <c r="J646" s="12" t="s">
        <v>148</v>
      </c>
      <c r="K646" s="12" t="s">
        <v>149</v>
      </c>
      <c r="L646" s="12" t="s">
        <v>81</v>
      </c>
      <c r="M646" s="12">
        <v>4666130</v>
      </c>
      <c r="N646" s="12">
        <v>5593030</v>
      </c>
      <c r="O646" s="17">
        <v>1258186</v>
      </c>
      <c r="P646" s="17">
        <v>2025228</v>
      </c>
      <c r="Q646" s="17">
        <v>3567802</v>
      </c>
      <c r="R646" s="19">
        <v>1164246</v>
      </c>
      <c r="S646" s="19">
        <v>89195</v>
      </c>
      <c r="T646" s="17">
        <f t="shared" si="49"/>
        <v>3.7086170089319066</v>
      </c>
      <c r="U646" s="17">
        <f t="shared" si="46"/>
        <v>0.36209854050487839</v>
      </c>
      <c r="V646" s="17">
        <f t="shared" si="45"/>
        <v>13.052816861931722</v>
      </c>
      <c r="W646" s="17">
        <f t="shared" si="47"/>
        <v>0.32632023862310744</v>
      </c>
      <c r="X646" s="19">
        <f t="shared" si="48"/>
        <v>0.20816015648047659</v>
      </c>
    </row>
    <row r="647" spans="1:24" x14ac:dyDescent="0.2">
      <c r="A647" s="22">
        <v>27669</v>
      </c>
      <c r="B647" s="12" t="s">
        <v>566</v>
      </c>
      <c r="C647" s="12" t="s">
        <v>73</v>
      </c>
      <c r="D647" s="12">
        <v>900309589</v>
      </c>
      <c r="E647" s="12" t="s">
        <v>74</v>
      </c>
      <c r="F647" s="12" t="s">
        <v>1387</v>
      </c>
      <c r="G647" s="12" t="s">
        <v>76</v>
      </c>
      <c r="H647" s="12" t="s">
        <v>87</v>
      </c>
      <c r="I647" s="12" t="s">
        <v>1388</v>
      </c>
      <c r="J647" s="12" t="s">
        <v>85</v>
      </c>
      <c r="K647" s="12" t="s">
        <v>85</v>
      </c>
      <c r="L647" s="12" t="s">
        <v>81</v>
      </c>
      <c r="M647" s="12">
        <v>7267584</v>
      </c>
      <c r="N647" s="12">
        <v>9499033</v>
      </c>
      <c r="O647" s="17">
        <v>4591727</v>
      </c>
      <c r="P647" s="17">
        <v>4591727</v>
      </c>
      <c r="Q647" s="17">
        <v>4907306</v>
      </c>
      <c r="R647" s="19">
        <v>2007283</v>
      </c>
      <c r="S647" s="19">
        <v>81440</v>
      </c>
      <c r="T647" s="17">
        <f t="shared" si="49"/>
        <v>1.5827561176873102</v>
      </c>
      <c r="U647" s="17">
        <f t="shared" si="46"/>
        <v>0.48338888811103192</v>
      </c>
      <c r="V647" s="17">
        <f t="shared" si="45"/>
        <v>24.647384577603145</v>
      </c>
      <c r="W647" s="17">
        <f t="shared" si="47"/>
        <v>0.40903970528840061</v>
      </c>
      <c r="X647" s="19">
        <f t="shared" si="48"/>
        <v>0.21131445695577644</v>
      </c>
    </row>
    <row r="648" spans="1:24" x14ac:dyDescent="0.2">
      <c r="A648" s="22">
        <v>27713</v>
      </c>
      <c r="B648" s="12" t="s">
        <v>566</v>
      </c>
      <c r="C648" s="12" t="s">
        <v>73</v>
      </c>
      <c r="D648" s="12">
        <v>900311634</v>
      </c>
      <c r="E648" s="12" t="s">
        <v>74</v>
      </c>
      <c r="F648" s="12" t="s">
        <v>1389</v>
      </c>
      <c r="G648" s="12" t="s">
        <v>102</v>
      </c>
      <c r="H648" s="12" t="s">
        <v>87</v>
      </c>
      <c r="I648" s="12" t="s">
        <v>1390</v>
      </c>
      <c r="J648" s="12" t="s">
        <v>133</v>
      </c>
      <c r="K648" s="12" t="s">
        <v>134</v>
      </c>
      <c r="L648" s="12" t="s">
        <v>81</v>
      </c>
      <c r="M648" s="12">
        <v>65659818</v>
      </c>
      <c r="N648" s="12">
        <v>69712416</v>
      </c>
      <c r="O648" s="17">
        <v>10940184</v>
      </c>
      <c r="P648" s="17">
        <v>43246301</v>
      </c>
      <c r="Q648" s="17">
        <v>26466115</v>
      </c>
      <c r="R648" s="19">
        <v>3789076</v>
      </c>
      <c r="S648" s="19">
        <v>790</v>
      </c>
      <c r="T648" s="17">
        <f t="shared" si="49"/>
        <v>6.0017105745205015</v>
      </c>
      <c r="U648" s="17">
        <f t="shared" si="46"/>
        <v>0.62035292249805252</v>
      </c>
      <c r="V648" s="17">
        <f t="shared" si="45"/>
        <v>4796.298734177215</v>
      </c>
      <c r="W648" s="17">
        <f t="shared" si="47"/>
        <v>0.14316706475430943</v>
      </c>
      <c r="X648" s="19">
        <f t="shared" si="48"/>
        <v>5.4352957728505638E-2</v>
      </c>
    </row>
    <row r="649" spans="1:24" x14ac:dyDescent="0.2">
      <c r="A649" s="22">
        <v>27879</v>
      </c>
      <c r="B649" s="12" t="s">
        <v>566</v>
      </c>
      <c r="C649" s="12" t="s">
        <v>73</v>
      </c>
      <c r="D649" s="12">
        <v>900317040</v>
      </c>
      <c r="E649" s="12" t="s">
        <v>74</v>
      </c>
      <c r="F649" s="12" t="s">
        <v>1391</v>
      </c>
      <c r="G649" s="12" t="s">
        <v>102</v>
      </c>
      <c r="H649" s="12" t="s">
        <v>87</v>
      </c>
      <c r="I649" s="12" t="s">
        <v>1392</v>
      </c>
      <c r="J649" s="12" t="s">
        <v>85</v>
      </c>
      <c r="K649" s="12" t="s">
        <v>85</v>
      </c>
      <c r="L649" s="12" t="s">
        <v>81</v>
      </c>
      <c r="M649" s="12">
        <v>1712461</v>
      </c>
      <c r="N649" s="12">
        <v>2912518</v>
      </c>
      <c r="O649" s="17">
        <v>773346</v>
      </c>
      <c r="P649" s="17">
        <v>949346</v>
      </c>
      <c r="Q649" s="17">
        <v>1963172</v>
      </c>
      <c r="R649" s="19">
        <v>788243</v>
      </c>
      <c r="S649" s="19">
        <v>0</v>
      </c>
      <c r="T649" s="17">
        <f t="shared" si="49"/>
        <v>2.2143529545636751</v>
      </c>
      <c r="U649" s="17">
        <f t="shared" si="46"/>
        <v>0.32595369367674293</v>
      </c>
      <c r="V649" s="17"/>
      <c r="W649" s="17">
        <f t="shared" si="47"/>
        <v>0.40151499715766115</v>
      </c>
      <c r="X649" s="19">
        <f t="shared" si="48"/>
        <v>0.27063970076751459</v>
      </c>
    </row>
    <row r="650" spans="1:24" x14ac:dyDescent="0.2">
      <c r="A650" s="22">
        <v>27897</v>
      </c>
      <c r="B650" s="12" t="s">
        <v>566</v>
      </c>
      <c r="C650" s="12" t="s">
        <v>73</v>
      </c>
      <c r="D650" s="12">
        <v>900317971</v>
      </c>
      <c r="E650" s="12" t="s">
        <v>74</v>
      </c>
      <c r="F650" s="12" t="s">
        <v>1393</v>
      </c>
      <c r="G650" s="12" t="s">
        <v>92</v>
      </c>
      <c r="H650" s="12" t="s">
        <v>87</v>
      </c>
      <c r="I650" s="12" t="s">
        <v>1394</v>
      </c>
      <c r="J650" s="12" t="s">
        <v>97</v>
      </c>
      <c r="K650" s="12" t="s">
        <v>191</v>
      </c>
      <c r="L650" s="12" t="s">
        <v>81</v>
      </c>
      <c r="M650" s="12">
        <v>8825528</v>
      </c>
      <c r="N650" s="12">
        <v>15774953</v>
      </c>
      <c r="O650" s="17">
        <v>3018164</v>
      </c>
      <c r="P650" s="17">
        <v>4797699</v>
      </c>
      <c r="Q650" s="17">
        <v>10977254</v>
      </c>
      <c r="R650" s="19">
        <v>1454081</v>
      </c>
      <c r="S650" s="19">
        <v>534528</v>
      </c>
      <c r="T650" s="17">
        <f t="shared" si="49"/>
        <v>2.9241379858748564</v>
      </c>
      <c r="U650" s="17">
        <f t="shared" si="46"/>
        <v>0.30413396477314386</v>
      </c>
      <c r="V650" s="17">
        <f t="shared" si="45"/>
        <v>2.7203083842193485</v>
      </c>
      <c r="W650" s="17">
        <f t="shared" si="47"/>
        <v>0.13246309140701309</v>
      </c>
      <c r="X650" s="19">
        <f t="shared" si="48"/>
        <v>9.2176566231290835E-2</v>
      </c>
    </row>
    <row r="651" spans="1:24" x14ac:dyDescent="0.2">
      <c r="A651" s="22">
        <v>27921</v>
      </c>
      <c r="B651" s="12" t="s">
        <v>566</v>
      </c>
      <c r="C651" s="12" t="s">
        <v>73</v>
      </c>
      <c r="D651" s="12">
        <v>900319132</v>
      </c>
      <c r="E651" s="12" t="s">
        <v>74</v>
      </c>
      <c r="F651" s="12" t="s">
        <v>1395</v>
      </c>
      <c r="G651" s="12" t="s">
        <v>76</v>
      </c>
      <c r="H651" s="12" t="s">
        <v>87</v>
      </c>
      <c r="I651" s="12" t="s">
        <v>1396</v>
      </c>
      <c r="J651" s="12" t="s">
        <v>85</v>
      </c>
      <c r="K651" s="12" t="s">
        <v>85</v>
      </c>
      <c r="L651" s="12" t="s">
        <v>81</v>
      </c>
      <c r="M651" s="12">
        <v>2352982</v>
      </c>
      <c r="N651" s="12">
        <v>4358062</v>
      </c>
      <c r="O651" s="17">
        <v>1367517</v>
      </c>
      <c r="P651" s="17">
        <v>1443191</v>
      </c>
      <c r="Q651" s="17">
        <v>2914871</v>
      </c>
      <c r="R651" s="19">
        <v>773729</v>
      </c>
      <c r="S651" s="19">
        <v>28595</v>
      </c>
      <c r="T651" s="17">
        <f t="shared" si="49"/>
        <v>1.7206235827415675</v>
      </c>
      <c r="U651" s="17">
        <f t="shared" si="46"/>
        <v>0.33115430666199791</v>
      </c>
      <c r="V651" s="17">
        <f t="shared" si="45"/>
        <v>27.058191991606925</v>
      </c>
      <c r="W651" s="17">
        <f t="shared" si="47"/>
        <v>0.26544193550932443</v>
      </c>
      <c r="X651" s="19">
        <f t="shared" si="48"/>
        <v>0.17753969539671532</v>
      </c>
    </row>
    <row r="652" spans="1:24" x14ac:dyDescent="0.2">
      <c r="A652" s="22">
        <v>27923</v>
      </c>
      <c r="B652" s="12" t="s">
        <v>566</v>
      </c>
      <c r="C652" s="12" t="s">
        <v>73</v>
      </c>
      <c r="D652" s="12">
        <v>900319193</v>
      </c>
      <c r="E652" s="12" t="s">
        <v>74</v>
      </c>
      <c r="F652" s="12" t="s">
        <v>1397</v>
      </c>
      <c r="G652" s="12" t="s">
        <v>102</v>
      </c>
      <c r="H652" s="12" t="s">
        <v>77</v>
      </c>
      <c r="I652" s="12" t="s">
        <v>1398</v>
      </c>
      <c r="J652" s="12" t="s">
        <v>1399</v>
      </c>
      <c r="K652" s="12" t="s">
        <v>1400</v>
      </c>
      <c r="L652" s="12" t="s">
        <v>81</v>
      </c>
      <c r="M652" s="12">
        <v>4578684</v>
      </c>
      <c r="N652" s="12">
        <v>4838896</v>
      </c>
      <c r="O652" s="17">
        <v>2176677</v>
      </c>
      <c r="P652" s="17">
        <v>3411586</v>
      </c>
      <c r="Q652" s="17">
        <v>1427310</v>
      </c>
      <c r="R652" s="19">
        <v>709951</v>
      </c>
      <c r="S652" s="19">
        <v>531794</v>
      </c>
      <c r="T652" s="17">
        <f t="shared" si="49"/>
        <v>2.1035201823697314</v>
      </c>
      <c r="U652" s="17">
        <f t="shared" si="46"/>
        <v>0.70503395815905112</v>
      </c>
      <c r="V652" s="17">
        <f t="shared" si="45"/>
        <v>1.3350113013685752</v>
      </c>
      <c r="W652" s="17">
        <f t="shared" si="47"/>
        <v>0.49740490853423575</v>
      </c>
      <c r="X652" s="19">
        <f t="shared" si="48"/>
        <v>0.1467175570626027</v>
      </c>
    </row>
    <row r="653" spans="1:24" x14ac:dyDescent="0.2">
      <c r="A653" s="22">
        <v>27929</v>
      </c>
      <c r="B653" s="12" t="s">
        <v>566</v>
      </c>
      <c r="C653" s="12" t="s">
        <v>73</v>
      </c>
      <c r="D653" s="12">
        <v>900319340</v>
      </c>
      <c r="E653" s="12" t="s">
        <v>74</v>
      </c>
      <c r="F653" s="12" t="s">
        <v>1401</v>
      </c>
      <c r="G653" s="12" t="s">
        <v>102</v>
      </c>
      <c r="H653" s="12" t="s">
        <v>87</v>
      </c>
      <c r="I653" s="12" t="s">
        <v>1402</v>
      </c>
      <c r="J653" s="12" t="s">
        <v>79</v>
      </c>
      <c r="K653" s="12" t="s">
        <v>137</v>
      </c>
      <c r="L653" s="12" t="s">
        <v>81</v>
      </c>
      <c r="M653" s="12">
        <v>13157556</v>
      </c>
      <c r="N653" s="12">
        <v>13792167</v>
      </c>
      <c r="O653" s="17">
        <v>6828362</v>
      </c>
      <c r="P653" s="17">
        <v>6828362</v>
      </c>
      <c r="Q653" s="17">
        <v>6963805</v>
      </c>
      <c r="R653" s="19">
        <v>1695279</v>
      </c>
      <c r="S653" s="19"/>
      <c r="T653" s="17">
        <f t="shared" si="49"/>
        <v>1.9268978416785754</v>
      </c>
      <c r="U653" s="17">
        <f t="shared" si="46"/>
        <v>0.49508985788817667</v>
      </c>
      <c r="V653" s="17"/>
      <c r="W653" s="17">
        <f t="shared" si="47"/>
        <v>0.24344148062732945</v>
      </c>
      <c r="X653" s="19">
        <f t="shared" si="48"/>
        <v>0.12291607257945759</v>
      </c>
    </row>
    <row r="654" spans="1:24" x14ac:dyDescent="0.2">
      <c r="A654" s="22">
        <v>27935</v>
      </c>
      <c r="B654" s="12" t="s">
        <v>566</v>
      </c>
      <c r="C654" s="12" t="s">
        <v>73</v>
      </c>
      <c r="D654" s="12">
        <v>900319471</v>
      </c>
      <c r="E654" s="12" t="s">
        <v>74</v>
      </c>
      <c r="F654" s="12" t="s">
        <v>1403</v>
      </c>
      <c r="G654" s="12" t="s">
        <v>102</v>
      </c>
      <c r="H654" s="12" t="s">
        <v>87</v>
      </c>
      <c r="I654" s="12" t="s">
        <v>1404</v>
      </c>
      <c r="J654" s="12" t="s">
        <v>309</v>
      </c>
      <c r="K654" s="12" t="s">
        <v>461</v>
      </c>
      <c r="L654" s="12" t="s">
        <v>81</v>
      </c>
      <c r="M654" s="12">
        <v>31856093</v>
      </c>
      <c r="N654" s="12">
        <v>34407632</v>
      </c>
      <c r="O654" s="17">
        <v>13254708</v>
      </c>
      <c r="P654" s="17">
        <v>15082820</v>
      </c>
      <c r="Q654" s="17">
        <v>19324812</v>
      </c>
      <c r="R654" s="19">
        <v>1799950</v>
      </c>
      <c r="S654" s="19">
        <v>0</v>
      </c>
      <c r="T654" s="17">
        <f t="shared" si="49"/>
        <v>2.4033794633574725</v>
      </c>
      <c r="U654" s="17">
        <f t="shared" si="46"/>
        <v>0.43835681572041924</v>
      </c>
      <c r="V654" s="17"/>
      <c r="W654" s="17">
        <f t="shared" si="47"/>
        <v>9.3141915171024686E-2</v>
      </c>
      <c r="X654" s="19">
        <f t="shared" si="48"/>
        <v>5.2312521826552896E-2</v>
      </c>
    </row>
    <row r="655" spans="1:24" x14ac:dyDescent="0.2">
      <c r="A655" s="22">
        <v>27957</v>
      </c>
      <c r="B655" s="12" t="s">
        <v>566</v>
      </c>
      <c r="C655" s="12" t="s">
        <v>73</v>
      </c>
      <c r="D655" s="12">
        <v>900320144</v>
      </c>
      <c r="E655" s="12" t="s">
        <v>74</v>
      </c>
      <c r="F655" s="12" t="s">
        <v>1405</v>
      </c>
      <c r="G655" s="12" t="s">
        <v>102</v>
      </c>
      <c r="H655" s="12" t="s">
        <v>77</v>
      </c>
      <c r="I655" s="12" t="s">
        <v>1406</v>
      </c>
      <c r="J655" s="12" t="s">
        <v>1407</v>
      </c>
      <c r="K655" s="12" t="s">
        <v>1408</v>
      </c>
      <c r="L655" s="12" t="s">
        <v>81</v>
      </c>
      <c r="M655" s="12">
        <v>12883740</v>
      </c>
      <c r="N655" s="12">
        <v>13978237</v>
      </c>
      <c r="O655" s="17">
        <v>7351706</v>
      </c>
      <c r="P655" s="17">
        <v>7351706</v>
      </c>
      <c r="Q655" s="17">
        <v>6626531</v>
      </c>
      <c r="R655" s="19">
        <v>1550855</v>
      </c>
      <c r="S655" s="19"/>
      <c r="T655" s="17">
        <f t="shared" si="49"/>
        <v>1.752483029109162</v>
      </c>
      <c r="U655" s="17">
        <f t="shared" si="46"/>
        <v>0.52593942998677157</v>
      </c>
      <c r="V655" s="17"/>
      <c r="W655" s="17">
        <f t="shared" si="47"/>
        <v>0.2340372360741993</v>
      </c>
      <c r="X655" s="19">
        <f t="shared" si="48"/>
        <v>0.11094782553765543</v>
      </c>
    </row>
    <row r="656" spans="1:24" x14ac:dyDescent="0.2">
      <c r="A656" s="22">
        <v>27977</v>
      </c>
      <c r="B656" s="12" t="s">
        <v>566</v>
      </c>
      <c r="C656" s="12" t="s">
        <v>73</v>
      </c>
      <c r="D656" s="12">
        <v>900320596</v>
      </c>
      <c r="E656" s="12" t="s">
        <v>74</v>
      </c>
      <c r="F656" s="12" t="s">
        <v>1409</v>
      </c>
      <c r="G656" s="12" t="s">
        <v>102</v>
      </c>
      <c r="H656" s="12" t="s">
        <v>87</v>
      </c>
      <c r="I656" s="12" t="s">
        <v>1410</v>
      </c>
      <c r="J656" s="12" t="s">
        <v>89</v>
      </c>
      <c r="K656" s="12" t="s">
        <v>272</v>
      </c>
      <c r="L656" s="12" t="s">
        <v>81</v>
      </c>
      <c r="M656" s="12">
        <v>30311740</v>
      </c>
      <c r="N656" s="12">
        <v>43325426</v>
      </c>
      <c r="O656" s="17">
        <v>16821109</v>
      </c>
      <c r="P656" s="17">
        <v>18205393</v>
      </c>
      <c r="Q656" s="17">
        <v>25120033</v>
      </c>
      <c r="R656" s="19">
        <v>10383473</v>
      </c>
      <c r="S656" s="19">
        <v>2847522</v>
      </c>
      <c r="T656" s="17">
        <f t="shared" si="49"/>
        <v>1.8020060389597381</v>
      </c>
      <c r="U656" s="17">
        <f t="shared" si="46"/>
        <v>0.4202011308555858</v>
      </c>
      <c r="V656" s="17">
        <f t="shared" ref="V656:V716" si="50">R656/S656</f>
        <v>3.6464943905613372</v>
      </c>
      <c r="W656" s="17">
        <f t="shared" si="47"/>
        <v>0.41335427385784085</v>
      </c>
      <c r="X656" s="19">
        <f t="shared" si="48"/>
        <v>0.23966234053878663</v>
      </c>
    </row>
    <row r="657" spans="1:24" x14ac:dyDescent="0.2">
      <c r="A657" s="22">
        <v>28111</v>
      </c>
      <c r="B657" s="12" t="s">
        <v>566</v>
      </c>
      <c r="C657" s="12" t="s">
        <v>73</v>
      </c>
      <c r="D657" s="12">
        <v>900324995</v>
      </c>
      <c r="E657" s="12" t="s">
        <v>74</v>
      </c>
      <c r="F657" s="12" t="s">
        <v>1411</v>
      </c>
      <c r="G657" s="12" t="s">
        <v>83</v>
      </c>
      <c r="H657" s="12" t="s">
        <v>87</v>
      </c>
      <c r="I657" s="12" t="s">
        <v>1412</v>
      </c>
      <c r="J657" s="12" t="s">
        <v>85</v>
      </c>
      <c r="K657" s="12" t="s">
        <v>85</v>
      </c>
      <c r="L657" s="12" t="s">
        <v>81</v>
      </c>
      <c r="M657" s="12">
        <v>3543644</v>
      </c>
      <c r="N657" s="12">
        <v>6184471</v>
      </c>
      <c r="O657" s="17">
        <v>987137</v>
      </c>
      <c r="P657" s="17">
        <v>987137</v>
      </c>
      <c r="Q657" s="17">
        <v>5197334</v>
      </c>
      <c r="R657" s="19">
        <v>1202571</v>
      </c>
      <c r="S657" s="19">
        <v>44860</v>
      </c>
      <c r="T657" s="17">
        <f t="shared" si="49"/>
        <v>3.5898198527661309</v>
      </c>
      <c r="U657" s="17">
        <f t="shared" si="46"/>
        <v>0.15961543032540698</v>
      </c>
      <c r="V657" s="17">
        <f t="shared" si="50"/>
        <v>26.80720017833259</v>
      </c>
      <c r="W657" s="17">
        <f t="shared" si="47"/>
        <v>0.23138228176214959</v>
      </c>
      <c r="X657" s="19">
        <f t="shared" si="48"/>
        <v>0.19445009928900953</v>
      </c>
    </row>
    <row r="658" spans="1:24" x14ac:dyDescent="0.2">
      <c r="A658" s="22">
        <v>28157</v>
      </c>
      <c r="B658" s="12" t="s">
        <v>566</v>
      </c>
      <c r="C658" s="12" t="s">
        <v>73</v>
      </c>
      <c r="D658" s="12">
        <v>900327111</v>
      </c>
      <c r="E658" s="12" t="s">
        <v>74</v>
      </c>
      <c r="F658" s="12" t="s">
        <v>1413</v>
      </c>
      <c r="G658" s="12" t="s">
        <v>102</v>
      </c>
      <c r="H658" s="12" t="s">
        <v>87</v>
      </c>
      <c r="I658" s="12" t="s">
        <v>1414</v>
      </c>
      <c r="J658" s="12" t="s">
        <v>85</v>
      </c>
      <c r="K658" s="12" t="s">
        <v>85</v>
      </c>
      <c r="L658" s="12" t="s">
        <v>81</v>
      </c>
      <c r="M658" s="12">
        <v>1297924</v>
      </c>
      <c r="N658" s="12">
        <v>1337903</v>
      </c>
      <c r="O658" s="17">
        <v>1042947</v>
      </c>
      <c r="P658" s="17">
        <v>1042947</v>
      </c>
      <c r="Q658" s="17">
        <v>294956</v>
      </c>
      <c r="R658" s="19">
        <v>119309</v>
      </c>
      <c r="S658" s="19"/>
      <c r="T658" s="17">
        <f t="shared" si="49"/>
        <v>1.2444774279038149</v>
      </c>
      <c r="U658" s="17">
        <f t="shared" si="46"/>
        <v>0.77953857641398516</v>
      </c>
      <c r="V658" s="17"/>
      <c r="W658" s="17">
        <f t="shared" si="47"/>
        <v>0.40449761998399764</v>
      </c>
      <c r="X658" s="19">
        <f t="shared" si="48"/>
        <v>8.9176121138826961E-2</v>
      </c>
    </row>
    <row r="659" spans="1:24" x14ac:dyDescent="0.2">
      <c r="A659" s="22">
        <v>28185</v>
      </c>
      <c r="B659" s="12" t="s">
        <v>566</v>
      </c>
      <c r="C659" s="12" t="s">
        <v>73</v>
      </c>
      <c r="D659" s="12">
        <v>900328425</v>
      </c>
      <c r="E659" s="12" t="s">
        <v>74</v>
      </c>
      <c r="F659" s="12" t="s">
        <v>1415</v>
      </c>
      <c r="G659" s="12" t="s">
        <v>83</v>
      </c>
      <c r="H659" s="12" t="s">
        <v>87</v>
      </c>
      <c r="I659" s="12" t="s">
        <v>1416</v>
      </c>
      <c r="J659" s="12" t="s">
        <v>148</v>
      </c>
      <c r="K659" s="12" t="s">
        <v>149</v>
      </c>
      <c r="L659" s="12" t="s">
        <v>81</v>
      </c>
      <c r="M659" s="12">
        <v>919531</v>
      </c>
      <c r="N659" s="12">
        <v>12000530</v>
      </c>
      <c r="O659" s="17">
        <v>2997707</v>
      </c>
      <c r="P659" s="17">
        <v>9319391</v>
      </c>
      <c r="Q659" s="17">
        <v>2681139</v>
      </c>
      <c r="R659" s="19">
        <v>-89594</v>
      </c>
      <c r="S659" s="19">
        <v>22358</v>
      </c>
      <c r="T659" s="17">
        <f t="shared" si="49"/>
        <v>0.30674478860008669</v>
      </c>
      <c r="U659" s="17">
        <f t="shared" si="46"/>
        <v>0.77658161764522071</v>
      </c>
      <c r="V659" s="17">
        <f t="shared" si="50"/>
        <v>-4.0072457285982646</v>
      </c>
      <c r="W659" s="17">
        <f t="shared" si="47"/>
        <v>-3.3416395047030388E-2</v>
      </c>
      <c r="X659" s="19">
        <f t="shared" si="48"/>
        <v>-7.4658369255357886E-3</v>
      </c>
    </row>
    <row r="660" spans="1:24" x14ac:dyDescent="0.2">
      <c r="A660" s="22">
        <v>28255</v>
      </c>
      <c r="B660" s="12" t="s">
        <v>566</v>
      </c>
      <c r="C660" s="12" t="s">
        <v>73</v>
      </c>
      <c r="D660" s="12">
        <v>900330053</v>
      </c>
      <c r="E660" s="12" t="s">
        <v>74</v>
      </c>
      <c r="F660" s="12" t="s">
        <v>1417</v>
      </c>
      <c r="G660" s="12" t="s">
        <v>102</v>
      </c>
      <c r="H660" s="12" t="s">
        <v>87</v>
      </c>
      <c r="I660" s="12" t="s">
        <v>1418</v>
      </c>
      <c r="J660" s="12" t="s">
        <v>89</v>
      </c>
      <c r="K660" s="12" t="s">
        <v>116</v>
      </c>
      <c r="L660" s="12" t="s">
        <v>81</v>
      </c>
      <c r="M660" s="12">
        <v>15768020</v>
      </c>
      <c r="N660" s="12">
        <v>16505336</v>
      </c>
      <c r="O660" s="17">
        <v>10721381</v>
      </c>
      <c r="P660" s="17">
        <v>12096551</v>
      </c>
      <c r="Q660" s="17">
        <v>4408785</v>
      </c>
      <c r="R660" s="19">
        <v>1438482</v>
      </c>
      <c r="S660" s="19">
        <v>251825</v>
      </c>
      <c r="T660" s="17">
        <f t="shared" si="49"/>
        <v>1.4707079246600787</v>
      </c>
      <c r="U660" s="17">
        <f t="shared" si="46"/>
        <v>0.73288729172190137</v>
      </c>
      <c r="V660" s="17">
        <f t="shared" si="50"/>
        <v>5.712228730269036</v>
      </c>
      <c r="W660" s="17">
        <f t="shared" si="47"/>
        <v>0.32627628700424266</v>
      </c>
      <c r="X660" s="19">
        <f t="shared" si="48"/>
        <v>8.7152542668625474E-2</v>
      </c>
    </row>
    <row r="661" spans="1:24" x14ac:dyDescent="0.2">
      <c r="A661" s="22">
        <v>28269</v>
      </c>
      <c r="B661" s="12" t="s">
        <v>566</v>
      </c>
      <c r="C661" s="12" t="s">
        <v>73</v>
      </c>
      <c r="D661" s="12">
        <v>900330656</v>
      </c>
      <c r="E661" s="12" t="s">
        <v>74</v>
      </c>
      <c r="F661" s="12" t="s">
        <v>1419</v>
      </c>
      <c r="G661" s="12" t="s">
        <v>102</v>
      </c>
      <c r="H661" s="12" t="s">
        <v>87</v>
      </c>
      <c r="I661" s="12" t="s">
        <v>1420</v>
      </c>
      <c r="J661" s="12" t="s">
        <v>89</v>
      </c>
      <c r="K661" s="12" t="s">
        <v>116</v>
      </c>
      <c r="L661" s="12" t="s">
        <v>81</v>
      </c>
      <c r="M661" s="12">
        <v>29361499</v>
      </c>
      <c r="N661" s="12">
        <v>39980049</v>
      </c>
      <c r="O661" s="17">
        <v>21381107</v>
      </c>
      <c r="P661" s="17">
        <v>24909555</v>
      </c>
      <c r="Q661" s="17">
        <v>15070494</v>
      </c>
      <c r="R661" s="19">
        <v>3767634</v>
      </c>
      <c r="S661" s="19">
        <v>1611291</v>
      </c>
      <c r="T661" s="17">
        <f t="shared" si="49"/>
        <v>1.3732450335709934</v>
      </c>
      <c r="U661" s="17">
        <f t="shared" si="46"/>
        <v>0.62304963658248647</v>
      </c>
      <c r="V661" s="17">
        <f t="shared" si="50"/>
        <v>2.3382703682947401</v>
      </c>
      <c r="W661" s="17">
        <f t="shared" si="47"/>
        <v>0.25000069672566805</v>
      </c>
      <c r="X661" s="19">
        <f t="shared" si="48"/>
        <v>9.4237853485372169E-2</v>
      </c>
    </row>
    <row r="662" spans="1:24" x14ac:dyDescent="0.2">
      <c r="A662" s="22">
        <v>28469</v>
      </c>
      <c r="B662" s="12" t="s">
        <v>566</v>
      </c>
      <c r="C662" s="12" t="s">
        <v>73</v>
      </c>
      <c r="D662" s="12">
        <v>900336752</v>
      </c>
      <c r="E662" s="12" t="s">
        <v>74</v>
      </c>
      <c r="F662" s="12" t="s">
        <v>1421</v>
      </c>
      <c r="G662" s="12" t="s">
        <v>76</v>
      </c>
      <c r="H662" s="12" t="s">
        <v>87</v>
      </c>
      <c r="I662" s="12" t="s">
        <v>1422</v>
      </c>
      <c r="J662" s="12" t="s">
        <v>79</v>
      </c>
      <c r="K662" s="12" t="s">
        <v>137</v>
      </c>
      <c r="L662" s="12" t="s">
        <v>81</v>
      </c>
      <c r="M662" s="12">
        <v>8384155</v>
      </c>
      <c r="N662" s="12">
        <v>12045824</v>
      </c>
      <c r="O662" s="17">
        <v>7003473</v>
      </c>
      <c r="P662" s="17">
        <v>7359795</v>
      </c>
      <c r="Q662" s="17">
        <v>4686029</v>
      </c>
      <c r="R662" s="19">
        <v>957643</v>
      </c>
      <c r="S662" s="19">
        <v>404238</v>
      </c>
      <c r="T662" s="17">
        <f t="shared" si="49"/>
        <v>1.1971424748835329</v>
      </c>
      <c r="U662" s="17">
        <f t="shared" si="46"/>
        <v>0.61098310916712717</v>
      </c>
      <c r="V662" s="17">
        <f t="shared" si="50"/>
        <v>2.3690078617052333</v>
      </c>
      <c r="W662" s="17">
        <f t="shared" si="47"/>
        <v>0.20436130463554536</v>
      </c>
      <c r="X662" s="19">
        <f t="shared" si="48"/>
        <v>7.9499999335869431E-2</v>
      </c>
    </row>
    <row r="663" spans="1:24" x14ac:dyDescent="0.2">
      <c r="A663" s="22">
        <v>28523</v>
      </c>
      <c r="B663" s="12" t="s">
        <v>566</v>
      </c>
      <c r="C663" s="12" t="s">
        <v>73</v>
      </c>
      <c r="D663" s="12">
        <v>900337975</v>
      </c>
      <c r="E663" s="12" t="s">
        <v>74</v>
      </c>
      <c r="F663" s="12" t="s">
        <v>1423</v>
      </c>
      <c r="G663" s="12" t="s">
        <v>76</v>
      </c>
      <c r="H663" s="12" t="s">
        <v>87</v>
      </c>
      <c r="I663" s="12" t="s">
        <v>1424</v>
      </c>
      <c r="J663" s="12" t="s">
        <v>85</v>
      </c>
      <c r="K663" s="12" t="s">
        <v>85</v>
      </c>
      <c r="L663" s="12" t="s">
        <v>81</v>
      </c>
      <c r="M663" s="12">
        <v>2535578</v>
      </c>
      <c r="N663" s="12">
        <v>2779830</v>
      </c>
      <c r="O663" s="17">
        <v>2157094</v>
      </c>
      <c r="P663" s="17">
        <v>2157094</v>
      </c>
      <c r="Q663" s="17">
        <v>622736</v>
      </c>
      <c r="R663" s="19">
        <v>651876</v>
      </c>
      <c r="S663" s="19"/>
      <c r="T663" s="17">
        <f t="shared" si="49"/>
        <v>1.1754601329381102</v>
      </c>
      <c r="U663" s="17">
        <f t="shared" si="46"/>
        <v>0.77598054557293072</v>
      </c>
      <c r="V663" s="17"/>
      <c r="W663" s="17">
        <f t="shared" si="47"/>
        <v>1.0467935047917576</v>
      </c>
      <c r="X663" s="19">
        <f t="shared" si="48"/>
        <v>0.23450210984124928</v>
      </c>
    </row>
    <row r="664" spans="1:24" x14ac:dyDescent="0.2">
      <c r="A664" s="22">
        <v>28525</v>
      </c>
      <c r="B664" s="12" t="s">
        <v>566</v>
      </c>
      <c r="C664" s="12" t="s">
        <v>73</v>
      </c>
      <c r="D664" s="12">
        <v>900337999</v>
      </c>
      <c r="E664" s="12" t="s">
        <v>74</v>
      </c>
      <c r="F664" s="12" t="s">
        <v>1425</v>
      </c>
      <c r="G664" s="12" t="s">
        <v>76</v>
      </c>
      <c r="H664" s="12" t="s">
        <v>87</v>
      </c>
      <c r="I664" s="12" t="s">
        <v>1426</v>
      </c>
      <c r="J664" s="12" t="s">
        <v>309</v>
      </c>
      <c r="K664" s="12" t="s">
        <v>461</v>
      </c>
      <c r="L664" s="12" t="s">
        <v>81</v>
      </c>
      <c r="M664" s="12">
        <v>118196</v>
      </c>
      <c r="N664" s="12">
        <v>308144</v>
      </c>
      <c r="O664" s="17">
        <v>277854</v>
      </c>
      <c r="P664" s="17">
        <v>277854</v>
      </c>
      <c r="Q664" s="17">
        <v>30290</v>
      </c>
      <c r="R664" s="19">
        <v>49739</v>
      </c>
      <c r="S664" s="19"/>
      <c r="T664" s="17">
        <f t="shared" si="49"/>
        <v>0.42538887329316838</v>
      </c>
      <c r="U664" s="17">
        <f t="shared" si="46"/>
        <v>0.90170180175502368</v>
      </c>
      <c r="V664" s="17"/>
      <c r="W664" s="17">
        <f t="shared" si="47"/>
        <v>1.6420931000330141</v>
      </c>
      <c r="X664" s="19">
        <f t="shared" si="48"/>
        <v>0.16141479308375306</v>
      </c>
    </row>
    <row r="665" spans="1:24" x14ac:dyDescent="0.2">
      <c r="A665" s="22">
        <v>28703</v>
      </c>
      <c r="B665" s="12" t="s">
        <v>566</v>
      </c>
      <c r="C665" s="12" t="s">
        <v>73</v>
      </c>
      <c r="D665" s="12">
        <v>900343901</v>
      </c>
      <c r="E665" s="12" t="s">
        <v>74</v>
      </c>
      <c r="F665" s="12" t="s">
        <v>1427</v>
      </c>
      <c r="G665" s="12" t="s">
        <v>83</v>
      </c>
      <c r="H665" s="12" t="s">
        <v>87</v>
      </c>
      <c r="I665" s="12" t="s">
        <v>1428</v>
      </c>
      <c r="J665" s="12" t="s">
        <v>89</v>
      </c>
      <c r="K665" s="12" t="s">
        <v>116</v>
      </c>
      <c r="L665" s="12" t="s">
        <v>81</v>
      </c>
      <c r="M665" s="12">
        <v>10046399</v>
      </c>
      <c r="N665" s="12">
        <v>13056580</v>
      </c>
      <c r="O665" s="17">
        <v>6874569</v>
      </c>
      <c r="P665" s="17">
        <v>8267352</v>
      </c>
      <c r="Q665" s="17">
        <v>4789228</v>
      </c>
      <c r="R665" s="19">
        <v>2002169</v>
      </c>
      <c r="S665" s="19">
        <v>637811</v>
      </c>
      <c r="T665" s="17">
        <f t="shared" si="49"/>
        <v>1.4613860156178518</v>
      </c>
      <c r="U665" s="17">
        <f t="shared" si="46"/>
        <v>0.63319429743470346</v>
      </c>
      <c r="V665" s="17">
        <f t="shared" si="50"/>
        <v>3.1391258538971578</v>
      </c>
      <c r="W665" s="17">
        <f t="shared" si="47"/>
        <v>0.41805673064635884</v>
      </c>
      <c r="X665" s="19">
        <f t="shared" si="48"/>
        <v>0.15334559279688861</v>
      </c>
    </row>
    <row r="666" spans="1:24" x14ac:dyDescent="0.2">
      <c r="A666" s="22">
        <v>28777</v>
      </c>
      <c r="B666" s="12" t="s">
        <v>566</v>
      </c>
      <c r="C666" s="12" t="s">
        <v>73</v>
      </c>
      <c r="D666" s="12">
        <v>900346567</v>
      </c>
      <c r="E666" s="12" t="s">
        <v>74</v>
      </c>
      <c r="F666" s="12" t="s">
        <v>1429</v>
      </c>
      <c r="G666" s="12" t="s">
        <v>102</v>
      </c>
      <c r="H666" s="12" t="s">
        <v>87</v>
      </c>
      <c r="I666" s="12" t="s">
        <v>1430</v>
      </c>
      <c r="J666" s="12" t="s">
        <v>1407</v>
      </c>
      <c r="K666" s="12" t="s">
        <v>1408</v>
      </c>
      <c r="L666" s="12" t="s">
        <v>81</v>
      </c>
      <c r="M666" s="12">
        <v>21107625</v>
      </c>
      <c r="N666" s="12">
        <v>26717433</v>
      </c>
      <c r="O666" s="17">
        <v>14424924</v>
      </c>
      <c r="P666" s="17">
        <v>15591029</v>
      </c>
      <c r="Q666" s="17">
        <v>11126404</v>
      </c>
      <c r="R666" s="19">
        <v>2874135</v>
      </c>
      <c r="S666" s="19">
        <v>553446</v>
      </c>
      <c r="T666" s="17">
        <f t="shared" si="49"/>
        <v>1.4632746072007035</v>
      </c>
      <c r="U666" s="17">
        <f t="shared" si="46"/>
        <v>0.58355265642473964</v>
      </c>
      <c r="V666" s="17">
        <f t="shared" si="50"/>
        <v>5.1931624765559787</v>
      </c>
      <c r="W666" s="17">
        <f t="shared" si="47"/>
        <v>0.25831661334605505</v>
      </c>
      <c r="X666" s="19">
        <f t="shared" si="48"/>
        <v>0.10757526742932227</v>
      </c>
    </row>
    <row r="667" spans="1:24" x14ac:dyDescent="0.2">
      <c r="A667" s="22">
        <v>28825</v>
      </c>
      <c r="B667" s="12" t="s">
        <v>566</v>
      </c>
      <c r="C667" s="12" t="s">
        <v>73</v>
      </c>
      <c r="D667" s="12">
        <v>900348489</v>
      </c>
      <c r="E667" s="12" t="s">
        <v>74</v>
      </c>
      <c r="F667" s="12" t="s">
        <v>1431</v>
      </c>
      <c r="G667" s="12" t="s">
        <v>102</v>
      </c>
      <c r="H667" s="12" t="s">
        <v>87</v>
      </c>
      <c r="I667" s="12" t="s">
        <v>1432</v>
      </c>
      <c r="J667" s="12" t="s">
        <v>97</v>
      </c>
      <c r="K667" s="12" t="s">
        <v>359</v>
      </c>
      <c r="L667" s="12" t="s">
        <v>81</v>
      </c>
      <c r="M667" s="12">
        <v>20424257</v>
      </c>
      <c r="N667" s="12">
        <v>21803034</v>
      </c>
      <c r="O667" s="17">
        <v>2727994</v>
      </c>
      <c r="P667" s="17">
        <v>2762461</v>
      </c>
      <c r="Q667" s="17">
        <v>19040573</v>
      </c>
      <c r="R667" s="19">
        <v>4698543</v>
      </c>
      <c r="S667" s="19">
        <v>395472</v>
      </c>
      <c r="T667" s="17">
        <f t="shared" si="49"/>
        <v>7.4869141940928019</v>
      </c>
      <c r="U667" s="17">
        <f t="shared" si="46"/>
        <v>0.12670076100417951</v>
      </c>
      <c r="V667" s="17">
        <f t="shared" si="50"/>
        <v>11.880848707367399</v>
      </c>
      <c r="W667" s="17">
        <f t="shared" si="47"/>
        <v>0.2467647901142471</v>
      </c>
      <c r="X667" s="19">
        <f t="shared" si="48"/>
        <v>0.21549950341773536</v>
      </c>
    </row>
    <row r="668" spans="1:24" x14ac:dyDescent="0.2">
      <c r="A668" s="22">
        <v>28845</v>
      </c>
      <c r="B668" s="12" t="s">
        <v>566</v>
      </c>
      <c r="C668" s="12" t="s">
        <v>73</v>
      </c>
      <c r="D668" s="12">
        <v>900349268</v>
      </c>
      <c r="E668" s="12" t="s">
        <v>74</v>
      </c>
      <c r="F668" s="12" t="s">
        <v>1433</v>
      </c>
      <c r="G668" s="12" t="s">
        <v>76</v>
      </c>
      <c r="H668" s="12" t="s">
        <v>87</v>
      </c>
      <c r="I668" s="12" t="s">
        <v>1434</v>
      </c>
      <c r="J668" s="12" t="s">
        <v>85</v>
      </c>
      <c r="K668" s="12" t="s">
        <v>85</v>
      </c>
      <c r="L668" s="12" t="s">
        <v>81</v>
      </c>
      <c r="M668" s="12">
        <v>1936677</v>
      </c>
      <c r="N668" s="12">
        <v>2139570</v>
      </c>
      <c r="O668" s="17">
        <v>870661</v>
      </c>
      <c r="P668" s="17">
        <v>870661</v>
      </c>
      <c r="Q668" s="17">
        <v>1268909</v>
      </c>
      <c r="R668" s="19">
        <v>277644</v>
      </c>
      <c r="S668" s="19">
        <v>109500</v>
      </c>
      <c r="T668" s="17">
        <f t="shared" si="49"/>
        <v>2.2243755032096302</v>
      </c>
      <c r="U668" s="17">
        <f t="shared" si="46"/>
        <v>0.40693270143066129</v>
      </c>
      <c r="V668" s="17">
        <f t="shared" si="50"/>
        <v>2.5355616438356163</v>
      </c>
      <c r="W668" s="17">
        <f t="shared" si="47"/>
        <v>0.2188052886377195</v>
      </c>
      <c r="X668" s="19">
        <f t="shared" si="48"/>
        <v>0.12976626144505671</v>
      </c>
    </row>
    <row r="669" spans="1:24" x14ac:dyDescent="0.2">
      <c r="A669" s="22">
        <v>29109</v>
      </c>
      <c r="B669" s="12" t="s">
        <v>566</v>
      </c>
      <c r="C669" s="12" t="s">
        <v>73</v>
      </c>
      <c r="D669" s="12">
        <v>900358975</v>
      </c>
      <c r="E669" s="12" t="s">
        <v>74</v>
      </c>
      <c r="F669" s="12" t="s">
        <v>1435</v>
      </c>
      <c r="G669" s="12" t="s">
        <v>76</v>
      </c>
      <c r="H669" s="12" t="s">
        <v>87</v>
      </c>
      <c r="I669" s="12" t="s">
        <v>1436</v>
      </c>
      <c r="J669" s="12" t="s">
        <v>85</v>
      </c>
      <c r="K669" s="12" t="s">
        <v>85</v>
      </c>
      <c r="L669" s="12" t="s">
        <v>81</v>
      </c>
      <c r="M669" s="12">
        <v>1385212</v>
      </c>
      <c r="N669" s="12">
        <v>1398583</v>
      </c>
      <c r="O669" s="17">
        <v>986400</v>
      </c>
      <c r="P669" s="17">
        <v>1031461</v>
      </c>
      <c r="Q669" s="17">
        <v>367122</v>
      </c>
      <c r="R669" s="19">
        <v>-3523</v>
      </c>
      <c r="S669" s="19">
        <v>0</v>
      </c>
      <c r="T669" s="17">
        <f t="shared" si="49"/>
        <v>1.4043106244931063</v>
      </c>
      <c r="U669" s="17">
        <f t="shared" si="46"/>
        <v>0.73750431686928841</v>
      </c>
      <c r="V669" s="17"/>
      <c r="W669" s="17">
        <f t="shared" si="47"/>
        <v>-9.5962650018250068E-3</v>
      </c>
      <c r="X669" s="19">
        <f t="shared" si="48"/>
        <v>-2.5189781371573942E-3</v>
      </c>
    </row>
    <row r="670" spans="1:24" x14ac:dyDescent="0.2">
      <c r="A670" s="22">
        <v>29299</v>
      </c>
      <c r="B670" s="12" t="s">
        <v>566</v>
      </c>
      <c r="C670" s="12" t="s">
        <v>73</v>
      </c>
      <c r="D670" s="12">
        <v>900365786</v>
      </c>
      <c r="E670" s="12" t="s">
        <v>74</v>
      </c>
      <c r="F670" s="12" t="s">
        <v>1437</v>
      </c>
      <c r="G670" s="12" t="s">
        <v>102</v>
      </c>
      <c r="H670" s="12" t="s">
        <v>87</v>
      </c>
      <c r="I670" s="12" t="s">
        <v>1438</v>
      </c>
      <c r="J670" s="12" t="s">
        <v>309</v>
      </c>
      <c r="K670" s="12" t="s">
        <v>461</v>
      </c>
      <c r="L670" s="12" t="s">
        <v>81</v>
      </c>
      <c r="M670" s="12">
        <v>50100144</v>
      </c>
      <c r="N670" s="12">
        <v>66182175</v>
      </c>
      <c r="O670" s="17">
        <v>23745328</v>
      </c>
      <c r="P670" s="17">
        <v>50518007</v>
      </c>
      <c r="Q670" s="17">
        <v>15664168</v>
      </c>
      <c r="R670" s="19">
        <v>7806340</v>
      </c>
      <c r="S670" s="19">
        <v>2641446</v>
      </c>
      <c r="T670" s="17">
        <f t="shared" si="49"/>
        <v>2.1098947969891171</v>
      </c>
      <c r="U670" s="17">
        <f t="shared" si="46"/>
        <v>0.76331741892737737</v>
      </c>
      <c r="V670" s="17">
        <f t="shared" si="50"/>
        <v>2.9553282558114002</v>
      </c>
      <c r="W670" s="17">
        <f t="shared" si="47"/>
        <v>0.49835650383729285</v>
      </c>
      <c r="X670" s="19">
        <f t="shared" si="48"/>
        <v>0.11795230362253885</v>
      </c>
    </row>
    <row r="671" spans="1:24" x14ac:dyDescent="0.2">
      <c r="A671" s="22">
        <v>29371</v>
      </c>
      <c r="B671" s="12" t="s">
        <v>566</v>
      </c>
      <c r="C671" s="12" t="s">
        <v>73</v>
      </c>
      <c r="D671" s="12">
        <v>900368444</v>
      </c>
      <c r="E671" s="12" t="s">
        <v>74</v>
      </c>
      <c r="F671" s="12" t="s">
        <v>1439</v>
      </c>
      <c r="G671" s="12" t="s">
        <v>102</v>
      </c>
      <c r="H671" s="12" t="s">
        <v>87</v>
      </c>
      <c r="I671" s="12" t="s">
        <v>1440</v>
      </c>
      <c r="J671" s="12" t="s">
        <v>851</v>
      </c>
      <c r="K671" s="12" t="s">
        <v>852</v>
      </c>
      <c r="L671" s="12" t="s">
        <v>81</v>
      </c>
      <c r="M671" s="12">
        <v>5659779</v>
      </c>
      <c r="N671" s="12">
        <v>5945545</v>
      </c>
      <c r="O671" s="17">
        <v>2382178</v>
      </c>
      <c r="P671" s="17">
        <v>3399527</v>
      </c>
      <c r="Q671" s="17">
        <v>2546018</v>
      </c>
      <c r="R671" s="19">
        <v>-114759</v>
      </c>
      <c r="S671" s="19">
        <v>0</v>
      </c>
      <c r="T671" s="17">
        <f t="shared" si="49"/>
        <v>2.3758841698647206</v>
      </c>
      <c r="U671" s="17">
        <f t="shared" si="46"/>
        <v>0.57177718779354958</v>
      </c>
      <c r="V671" s="17"/>
      <c r="W671" s="17">
        <f t="shared" si="47"/>
        <v>-4.5073915424007217E-2</v>
      </c>
      <c r="X671" s="19">
        <f t="shared" si="48"/>
        <v>-1.9301678820024069E-2</v>
      </c>
    </row>
    <row r="672" spans="1:24" x14ac:dyDescent="0.2">
      <c r="A672" s="22">
        <v>29379</v>
      </c>
      <c r="B672" s="12" t="s">
        <v>566</v>
      </c>
      <c r="C672" s="12" t="s">
        <v>73</v>
      </c>
      <c r="D672" s="12">
        <v>900368553</v>
      </c>
      <c r="E672" s="12" t="s">
        <v>74</v>
      </c>
      <c r="F672" s="12" t="s">
        <v>1441</v>
      </c>
      <c r="G672" s="12" t="s">
        <v>76</v>
      </c>
      <c r="H672" s="12" t="s">
        <v>87</v>
      </c>
      <c r="I672" s="12" t="s">
        <v>1442</v>
      </c>
      <c r="J672" s="12" t="s">
        <v>85</v>
      </c>
      <c r="K672" s="12" t="s">
        <v>85</v>
      </c>
      <c r="L672" s="12" t="s">
        <v>81</v>
      </c>
      <c r="M672" s="12">
        <v>13482945</v>
      </c>
      <c r="N672" s="12">
        <v>17868224</v>
      </c>
      <c r="O672" s="17">
        <v>4075753</v>
      </c>
      <c r="P672" s="17">
        <v>8290384</v>
      </c>
      <c r="Q672" s="17">
        <v>9577840</v>
      </c>
      <c r="R672" s="19">
        <v>889216</v>
      </c>
      <c r="S672" s="19">
        <v>485524</v>
      </c>
      <c r="T672" s="17">
        <f t="shared" si="49"/>
        <v>3.3080868737629587</v>
      </c>
      <c r="U672" s="17">
        <f t="shared" ref="U672:U735" si="51">P672/N672</f>
        <v>0.46397358797382438</v>
      </c>
      <c r="V672" s="17">
        <f t="shared" si="50"/>
        <v>1.8314563234773151</v>
      </c>
      <c r="W672" s="17">
        <f t="shared" ref="W672:W735" si="52">R672/Q672</f>
        <v>9.2840974582995742E-2</v>
      </c>
      <c r="X672" s="19">
        <f t="shared" ref="X672:X735" si="53">R672/N672</f>
        <v>4.976521449473658E-2</v>
      </c>
    </row>
    <row r="673" spans="1:24" x14ac:dyDescent="0.2">
      <c r="A673" s="22">
        <v>29455</v>
      </c>
      <c r="B673" s="12" t="s">
        <v>566</v>
      </c>
      <c r="C673" s="12" t="s">
        <v>73</v>
      </c>
      <c r="D673" s="12">
        <v>900371464</v>
      </c>
      <c r="E673" s="12" t="s">
        <v>74</v>
      </c>
      <c r="F673" s="12" t="s">
        <v>1443</v>
      </c>
      <c r="G673" s="12" t="s">
        <v>76</v>
      </c>
      <c r="H673" s="12" t="s">
        <v>87</v>
      </c>
      <c r="I673" s="12" t="s">
        <v>1444</v>
      </c>
      <c r="J673" s="12" t="s">
        <v>85</v>
      </c>
      <c r="K673" s="12" t="s">
        <v>85</v>
      </c>
      <c r="L673" s="12" t="s">
        <v>81</v>
      </c>
      <c r="M673" s="12">
        <v>9758086</v>
      </c>
      <c r="N673" s="12">
        <v>19966344</v>
      </c>
      <c r="O673" s="17">
        <v>7665142</v>
      </c>
      <c r="P673" s="17">
        <v>19109557</v>
      </c>
      <c r="Q673" s="17">
        <v>856787</v>
      </c>
      <c r="R673" s="19">
        <v>2170697</v>
      </c>
      <c r="S673" s="19">
        <v>916555</v>
      </c>
      <c r="T673" s="17">
        <f t="shared" ref="T673:T736" si="54">M673/O673</f>
        <v>1.2730469963896298</v>
      </c>
      <c r="U673" s="17">
        <f t="shared" si="51"/>
        <v>0.95708843842418023</v>
      </c>
      <c r="V673" s="17">
        <f t="shared" si="50"/>
        <v>2.3683215955398205</v>
      </c>
      <c r="W673" s="17">
        <f t="shared" si="52"/>
        <v>2.5335316712321734</v>
      </c>
      <c r="X673" s="19">
        <f t="shared" si="53"/>
        <v>0.10871780031436902</v>
      </c>
    </row>
    <row r="674" spans="1:24" x14ac:dyDescent="0.2">
      <c r="A674" s="22">
        <v>29471</v>
      </c>
      <c r="B674" s="12" t="s">
        <v>566</v>
      </c>
      <c r="C674" s="12" t="s">
        <v>73</v>
      </c>
      <c r="D674" s="12">
        <v>900372276</v>
      </c>
      <c r="E674" s="12" t="s">
        <v>74</v>
      </c>
      <c r="F674" s="12" t="s">
        <v>1445</v>
      </c>
      <c r="G674" s="12" t="s">
        <v>102</v>
      </c>
      <c r="H674" s="12" t="s">
        <v>87</v>
      </c>
      <c r="I674" s="12" t="s">
        <v>1446</v>
      </c>
      <c r="J674" s="12" t="s">
        <v>89</v>
      </c>
      <c r="K674" s="12" t="s">
        <v>116</v>
      </c>
      <c r="L674" s="12" t="s">
        <v>81</v>
      </c>
      <c r="M674" s="12">
        <v>8771095</v>
      </c>
      <c r="N674" s="12">
        <v>11727929</v>
      </c>
      <c r="O674" s="17">
        <v>1253484</v>
      </c>
      <c r="P674" s="17">
        <v>1682736</v>
      </c>
      <c r="Q674" s="17">
        <v>10045193</v>
      </c>
      <c r="R674" s="19">
        <v>3305673</v>
      </c>
      <c r="S674" s="19">
        <v>837888</v>
      </c>
      <c r="T674" s="17">
        <f t="shared" si="54"/>
        <v>6.9973729221912686</v>
      </c>
      <c r="U674" s="17">
        <f t="shared" si="51"/>
        <v>0.14348108689948583</v>
      </c>
      <c r="V674" s="17">
        <f t="shared" si="50"/>
        <v>3.9452444718148487</v>
      </c>
      <c r="W674" s="17">
        <f t="shared" si="52"/>
        <v>0.32908008835668962</v>
      </c>
      <c r="X674" s="19">
        <f t="shared" si="53"/>
        <v>0.28186331960229294</v>
      </c>
    </row>
    <row r="675" spans="1:24" x14ac:dyDescent="0.2">
      <c r="A675" s="22">
        <v>29501</v>
      </c>
      <c r="B675" s="12" t="s">
        <v>566</v>
      </c>
      <c r="C675" s="12" t="s">
        <v>73</v>
      </c>
      <c r="D675" s="12">
        <v>900374140</v>
      </c>
      <c r="E675" s="12" t="s">
        <v>74</v>
      </c>
      <c r="F675" s="12" t="s">
        <v>1447</v>
      </c>
      <c r="G675" s="12" t="s">
        <v>102</v>
      </c>
      <c r="H675" s="12" t="s">
        <v>87</v>
      </c>
      <c r="I675" s="12" t="s">
        <v>1448</v>
      </c>
      <c r="J675" s="12" t="s">
        <v>85</v>
      </c>
      <c r="K675" s="12" t="s">
        <v>85</v>
      </c>
      <c r="L675" s="12" t="s">
        <v>81</v>
      </c>
      <c r="M675" s="12">
        <v>25576515</v>
      </c>
      <c r="N675" s="12">
        <v>27329623</v>
      </c>
      <c r="O675" s="17">
        <v>6009671</v>
      </c>
      <c r="P675" s="17">
        <v>10968153</v>
      </c>
      <c r="Q675" s="17">
        <v>16361470</v>
      </c>
      <c r="R675" s="19">
        <v>3164525</v>
      </c>
      <c r="S675" s="19">
        <v>480833</v>
      </c>
      <c r="T675" s="17">
        <f t="shared" si="54"/>
        <v>4.2558927102665018</v>
      </c>
      <c r="U675" s="17">
        <f t="shared" si="51"/>
        <v>0.40132836812275091</v>
      </c>
      <c r="V675" s="17">
        <f t="shared" si="50"/>
        <v>6.5813390511882508</v>
      </c>
      <c r="W675" s="17">
        <f t="shared" si="52"/>
        <v>0.19341324465344495</v>
      </c>
      <c r="X675" s="19">
        <f t="shared" si="53"/>
        <v>0.11579102280335152</v>
      </c>
    </row>
    <row r="676" spans="1:24" x14ac:dyDescent="0.2">
      <c r="A676" s="22">
        <v>29643</v>
      </c>
      <c r="B676" s="12" t="s">
        <v>566</v>
      </c>
      <c r="C676" s="12" t="s">
        <v>73</v>
      </c>
      <c r="D676" s="12">
        <v>900378926</v>
      </c>
      <c r="E676" s="12" t="s">
        <v>74</v>
      </c>
      <c r="F676" s="12" t="s">
        <v>1449</v>
      </c>
      <c r="G676" s="12" t="s">
        <v>102</v>
      </c>
      <c r="H676" s="12" t="s">
        <v>103</v>
      </c>
      <c r="I676" s="12" t="s">
        <v>1450</v>
      </c>
      <c r="J676" s="12" t="s">
        <v>79</v>
      </c>
      <c r="K676" s="12" t="s">
        <v>137</v>
      </c>
      <c r="L676" s="12" t="s">
        <v>81</v>
      </c>
      <c r="M676" s="12">
        <v>1938687</v>
      </c>
      <c r="N676" s="12">
        <v>1945901</v>
      </c>
      <c r="O676" s="17">
        <v>889889</v>
      </c>
      <c r="P676" s="17">
        <v>928996</v>
      </c>
      <c r="Q676" s="17">
        <v>1016905</v>
      </c>
      <c r="R676" s="19">
        <v>-102160</v>
      </c>
      <c r="S676" s="19">
        <v>116138</v>
      </c>
      <c r="T676" s="17">
        <f t="shared" si="54"/>
        <v>2.1785717095053427</v>
      </c>
      <c r="U676" s="17">
        <f t="shared" si="51"/>
        <v>0.47741174910748285</v>
      </c>
      <c r="V676" s="17">
        <f t="shared" si="50"/>
        <v>-0.87964318310974876</v>
      </c>
      <c r="W676" s="17">
        <f t="shared" si="52"/>
        <v>-0.10046169504525988</v>
      </c>
      <c r="X676" s="19">
        <f t="shared" si="53"/>
        <v>-5.2500101495399819E-2</v>
      </c>
    </row>
    <row r="677" spans="1:24" x14ac:dyDescent="0.2">
      <c r="A677" s="22">
        <v>29715</v>
      </c>
      <c r="B677" s="12" t="s">
        <v>566</v>
      </c>
      <c r="C677" s="12" t="s">
        <v>73</v>
      </c>
      <c r="D677" s="12">
        <v>900382069</v>
      </c>
      <c r="E677" s="12" t="s">
        <v>74</v>
      </c>
      <c r="F677" s="12" t="s">
        <v>1451</v>
      </c>
      <c r="G677" s="12" t="s">
        <v>83</v>
      </c>
      <c r="H677" s="12" t="s">
        <v>1452</v>
      </c>
      <c r="I677" s="12" t="s">
        <v>1453</v>
      </c>
      <c r="J677" s="12" t="s">
        <v>85</v>
      </c>
      <c r="K677" s="12" t="s">
        <v>85</v>
      </c>
      <c r="L677" s="12" t="s">
        <v>81</v>
      </c>
      <c r="M677" s="12">
        <v>482531</v>
      </c>
      <c r="N677" s="12">
        <v>584888</v>
      </c>
      <c r="O677" s="17">
        <v>307645</v>
      </c>
      <c r="P677" s="17">
        <v>478679</v>
      </c>
      <c r="Q677" s="17">
        <v>106209</v>
      </c>
      <c r="R677" s="19">
        <v>21960</v>
      </c>
      <c r="S677" s="19"/>
      <c r="T677" s="17">
        <f t="shared" si="54"/>
        <v>1.5684669017861497</v>
      </c>
      <c r="U677" s="17">
        <f t="shared" si="51"/>
        <v>0.81841138816320391</v>
      </c>
      <c r="V677" s="17"/>
      <c r="W677" s="17">
        <f t="shared" si="52"/>
        <v>0.20676213880179645</v>
      </c>
      <c r="X677" s="19">
        <f t="shared" si="53"/>
        <v>3.7545649765425175E-2</v>
      </c>
    </row>
    <row r="678" spans="1:24" x14ac:dyDescent="0.2">
      <c r="A678" s="22">
        <v>29723</v>
      </c>
      <c r="B678" s="12" t="s">
        <v>566</v>
      </c>
      <c r="C678" s="12" t="s">
        <v>73</v>
      </c>
      <c r="D678" s="12">
        <v>900382525</v>
      </c>
      <c r="E678" s="12" t="s">
        <v>74</v>
      </c>
      <c r="F678" s="12" t="s">
        <v>1454</v>
      </c>
      <c r="G678" s="12" t="s">
        <v>102</v>
      </c>
      <c r="H678" s="12" t="s">
        <v>87</v>
      </c>
      <c r="I678" s="12" t="s">
        <v>1455</v>
      </c>
      <c r="J678" s="12" t="s">
        <v>85</v>
      </c>
      <c r="K678" s="12" t="s">
        <v>85</v>
      </c>
      <c r="L678" s="12" t="s">
        <v>81</v>
      </c>
      <c r="M678" s="12">
        <v>44587574</v>
      </c>
      <c r="N678" s="12">
        <v>47003421</v>
      </c>
      <c r="O678" s="17">
        <v>24900480</v>
      </c>
      <c r="P678" s="17">
        <v>25192694</v>
      </c>
      <c r="Q678" s="17">
        <v>21810727</v>
      </c>
      <c r="R678" s="19">
        <v>12894174</v>
      </c>
      <c r="S678" s="19">
        <v>2230140</v>
      </c>
      <c r="T678" s="17">
        <f t="shared" si="54"/>
        <v>1.7906311042999974</v>
      </c>
      <c r="U678" s="17">
        <f t="shared" si="51"/>
        <v>0.53597575376481643</v>
      </c>
      <c r="V678" s="17">
        <f t="shared" si="50"/>
        <v>5.7817778256073611</v>
      </c>
      <c r="W678" s="17">
        <f t="shared" si="52"/>
        <v>0.59118497058809638</v>
      </c>
      <c r="X678" s="19">
        <f t="shared" si="53"/>
        <v>0.27432416036271062</v>
      </c>
    </row>
    <row r="679" spans="1:24" x14ac:dyDescent="0.2">
      <c r="A679" s="22">
        <v>29735</v>
      </c>
      <c r="B679" s="12" t="s">
        <v>566</v>
      </c>
      <c r="C679" s="12" t="s">
        <v>73</v>
      </c>
      <c r="D679" s="12">
        <v>900382713</v>
      </c>
      <c r="E679" s="12" t="s">
        <v>74</v>
      </c>
      <c r="F679" s="12" t="s">
        <v>1456</v>
      </c>
      <c r="G679" s="12" t="s">
        <v>102</v>
      </c>
      <c r="H679" s="12" t="s">
        <v>87</v>
      </c>
      <c r="I679" s="12" t="s">
        <v>1457</v>
      </c>
      <c r="J679" s="12" t="s">
        <v>89</v>
      </c>
      <c r="K679" s="12" t="s">
        <v>116</v>
      </c>
      <c r="L679" s="12" t="s">
        <v>81</v>
      </c>
      <c r="M679" s="12">
        <v>38992743</v>
      </c>
      <c r="N679" s="12">
        <v>44186731</v>
      </c>
      <c r="O679" s="17">
        <v>12544538</v>
      </c>
      <c r="P679" s="17">
        <v>13744538</v>
      </c>
      <c r="Q679" s="17">
        <v>30442193</v>
      </c>
      <c r="R679" s="19">
        <v>2491426</v>
      </c>
      <c r="S679" s="19">
        <v>157893</v>
      </c>
      <c r="T679" s="17">
        <f t="shared" si="54"/>
        <v>3.1083442849788492</v>
      </c>
      <c r="U679" s="17">
        <f t="shared" si="51"/>
        <v>0.31105577826067288</v>
      </c>
      <c r="V679" s="17">
        <f t="shared" si="50"/>
        <v>15.779204904587283</v>
      </c>
      <c r="W679" s="17">
        <f t="shared" si="52"/>
        <v>8.1841212950722705E-2</v>
      </c>
      <c r="X679" s="19">
        <f t="shared" si="53"/>
        <v>5.6384030762538194E-2</v>
      </c>
    </row>
    <row r="680" spans="1:24" x14ac:dyDescent="0.2">
      <c r="A680" s="22">
        <v>29845</v>
      </c>
      <c r="B680" s="12" t="s">
        <v>566</v>
      </c>
      <c r="C680" s="12" t="s">
        <v>73</v>
      </c>
      <c r="D680" s="12">
        <v>900386451</v>
      </c>
      <c r="E680" s="12" t="s">
        <v>74</v>
      </c>
      <c r="F680" s="12" t="s">
        <v>1458</v>
      </c>
      <c r="G680" s="12" t="s">
        <v>76</v>
      </c>
      <c r="H680" s="12" t="s">
        <v>87</v>
      </c>
      <c r="I680" s="12" t="s">
        <v>1459</v>
      </c>
      <c r="J680" s="12" t="s">
        <v>89</v>
      </c>
      <c r="K680" s="12" t="s">
        <v>116</v>
      </c>
      <c r="L680" s="12" t="s">
        <v>81</v>
      </c>
      <c r="M680" s="12">
        <v>3635162</v>
      </c>
      <c r="N680" s="12">
        <v>3635162</v>
      </c>
      <c r="O680" s="17">
        <v>1947988</v>
      </c>
      <c r="P680" s="17">
        <v>1947988</v>
      </c>
      <c r="Q680" s="17">
        <v>1687174</v>
      </c>
      <c r="R680" s="19">
        <v>-335278</v>
      </c>
      <c r="S680" s="19"/>
      <c r="T680" s="17">
        <f t="shared" si="54"/>
        <v>1.8661110848732128</v>
      </c>
      <c r="U680" s="17">
        <f t="shared" si="51"/>
        <v>0.53587377949043258</v>
      </c>
      <c r="V680" s="17"/>
      <c r="W680" s="17">
        <f t="shared" si="52"/>
        <v>-0.19872164933788691</v>
      </c>
      <c r="X680" s="19">
        <f t="shared" si="53"/>
        <v>-9.2231928040621025E-2</v>
      </c>
    </row>
    <row r="681" spans="1:24" x14ac:dyDescent="0.2">
      <c r="A681" s="22">
        <v>29861</v>
      </c>
      <c r="B681" s="12" t="s">
        <v>566</v>
      </c>
      <c r="C681" s="12" t="s">
        <v>73</v>
      </c>
      <c r="D681" s="12">
        <v>900386830</v>
      </c>
      <c r="E681" s="12" t="s">
        <v>74</v>
      </c>
      <c r="F681" s="12" t="s">
        <v>1460</v>
      </c>
      <c r="G681" s="12" t="s">
        <v>76</v>
      </c>
      <c r="H681" s="12" t="s">
        <v>87</v>
      </c>
      <c r="I681" s="12" t="s">
        <v>1461</v>
      </c>
      <c r="J681" s="12" t="s">
        <v>85</v>
      </c>
      <c r="K681" s="12" t="s">
        <v>85</v>
      </c>
      <c r="L681" s="12" t="s">
        <v>81</v>
      </c>
      <c r="M681" s="12">
        <v>7403740</v>
      </c>
      <c r="N681" s="12">
        <v>8778447</v>
      </c>
      <c r="O681" s="17">
        <v>5094632</v>
      </c>
      <c r="P681" s="17">
        <v>6669162</v>
      </c>
      <c r="Q681" s="17">
        <v>2109285</v>
      </c>
      <c r="R681" s="19">
        <v>504159</v>
      </c>
      <c r="S681" s="19"/>
      <c r="T681" s="17">
        <f t="shared" si="54"/>
        <v>1.4532433353380578</v>
      </c>
      <c r="U681" s="17">
        <f t="shared" si="51"/>
        <v>0.75972002792749105</v>
      </c>
      <c r="V681" s="17"/>
      <c r="W681" s="17">
        <f t="shared" si="52"/>
        <v>0.23901890925123917</v>
      </c>
      <c r="X681" s="19">
        <f t="shared" si="53"/>
        <v>5.7431456839689296E-2</v>
      </c>
    </row>
    <row r="682" spans="1:24" x14ac:dyDescent="0.2">
      <c r="A682" s="22">
        <v>30191</v>
      </c>
      <c r="B682" s="12" t="s">
        <v>566</v>
      </c>
      <c r="C682" s="12" t="s">
        <v>73</v>
      </c>
      <c r="D682" s="12">
        <v>900396581</v>
      </c>
      <c r="E682" s="12" t="s">
        <v>74</v>
      </c>
      <c r="F682" s="12" t="s">
        <v>1462</v>
      </c>
      <c r="G682" s="12" t="s">
        <v>102</v>
      </c>
      <c r="H682" s="12" t="s">
        <v>87</v>
      </c>
      <c r="I682" s="12" t="s">
        <v>1463</v>
      </c>
      <c r="J682" s="12" t="s">
        <v>85</v>
      </c>
      <c r="K682" s="12" t="s">
        <v>85</v>
      </c>
      <c r="L682" s="12" t="s">
        <v>81</v>
      </c>
      <c r="M682" s="12">
        <v>13156778</v>
      </c>
      <c r="N682" s="12">
        <v>17141429</v>
      </c>
      <c r="O682" s="17">
        <v>7212831</v>
      </c>
      <c r="P682" s="17">
        <v>7212831</v>
      </c>
      <c r="Q682" s="17">
        <v>9928598</v>
      </c>
      <c r="R682" s="19">
        <v>4599759</v>
      </c>
      <c r="S682" s="19">
        <v>574410</v>
      </c>
      <c r="T682" s="17">
        <f t="shared" si="54"/>
        <v>1.8240796158956172</v>
      </c>
      <c r="U682" s="17">
        <f t="shared" si="51"/>
        <v>0.42078352977455963</v>
      </c>
      <c r="V682" s="17">
        <f t="shared" si="50"/>
        <v>8.0077975661983594</v>
      </c>
      <c r="W682" s="17">
        <f t="shared" si="52"/>
        <v>0.46328383926914957</v>
      </c>
      <c r="X682" s="19">
        <f t="shared" si="53"/>
        <v>0.26834163009396705</v>
      </c>
    </row>
    <row r="683" spans="1:24" x14ac:dyDescent="0.2">
      <c r="A683" s="22">
        <v>30211</v>
      </c>
      <c r="B683" s="12" t="s">
        <v>566</v>
      </c>
      <c r="C683" s="12" t="s">
        <v>73</v>
      </c>
      <c r="D683" s="12">
        <v>900397066</v>
      </c>
      <c r="E683" s="12" t="s">
        <v>74</v>
      </c>
      <c r="F683" s="12" t="s">
        <v>1464</v>
      </c>
      <c r="G683" s="12" t="s">
        <v>102</v>
      </c>
      <c r="H683" s="12" t="s">
        <v>87</v>
      </c>
      <c r="I683" s="12" t="s">
        <v>1465</v>
      </c>
      <c r="J683" s="12" t="s">
        <v>79</v>
      </c>
      <c r="K683" s="12" t="s">
        <v>137</v>
      </c>
      <c r="L683" s="12" t="s">
        <v>81</v>
      </c>
      <c r="M683" s="12">
        <v>29628837</v>
      </c>
      <c r="N683" s="12">
        <v>29638240</v>
      </c>
      <c r="O683" s="17">
        <v>18156292</v>
      </c>
      <c r="P683" s="17">
        <v>18156292</v>
      </c>
      <c r="Q683" s="17">
        <v>11481948</v>
      </c>
      <c r="R683" s="19">
        <v>11120411</v>
      </c>
      <c r="S683" s="19">
        <v>3077149</v>
      </c>
      <c r="T683" s="17">
        <f t="shared" si="54"/>
        <v>1.6318770925252799</v>
      </c>
      <c r="U683" s="17">
        <f t="shared" si="51"/>
        <v>0.61259683435993495</v>
      </c>
      <c r="V683" s="17">
        <f t="shared" si="50"/>
        <v>3.6138682267254527</v>
      </c>
      <c r="W683" s="17">
        <f t="shared" si="52"/>
        <v>0.96851257295364868</v>
      </c>
      <c r="X683" s="19">
        <f t="shared" si="53"/>
        <v>0.37520483672444788</v>
      </c>
    </row>
    <row r="684" spans="1:24" x14ac:dyDescent="0.2">
      <c r="A684" s="22">
        <v>30217</v>
      </c>
      <c r="B684" s="12" t="s">
        <v>566</v>
      </c>
      <c r="C684" s="12" t="s">
        <v>73</v>
      </c>
      <c r="D684" s="12">
        <v>900397248</v>
      </c>
      <c r="E684" s="12" t="s">
        <v>74</v>
      </c>
      <c r="F684" s="12" t="s">
        <v>1466</v>
      </c>
      <c r="G684" s="12" t="s">
        <v>102</v>
      </c>
      <c r="H684" s="12" t="s">
        <v>87</v>
      </c>
      <c r="I684" s="12" t="s">
        <v>1467</v>
      </c>
      <c r="J684" s="12" t="s">
        <v>85</v>
      </c>
      <c r="K684" s="12" t="s">
        <v>85</v>
      </c>
      <c r="L684" s="12" t="s">
        <v>81</v>
      </c>
      <c r="M684" s="12">
        <v>8553479</v>
      </c>
      <c r="N684" s="12">
        <v>12342963</v>
      </c>
      <c r="O684" s="17">
        <v>808590</v>
      </c>
      <c r="P684" s="17">
        <v>910666</v>
      </c>
      <c r="Q684" s="17">
        <v>11432297</v>
      </c>
      <c r="R684" s="19">
        <v>2615312</v>
      </c>
      <c r="S684" s="19"/>
      <c r="T684" s="17">
        <f t="shared" si="54"/>
        <v>10.578264633497817</v>
      </c>
      <c r="U684" s="17">
        <f t="shared" si="51"/>
        <v>7.3780177417691356E-2</v>
      </c>
      <c r="V684" s="17"/>
      <c r="W684" s="17">
        <f t="shared" si="52"/>
        <v>0.22876522539608618</v>
      </c>
      <c r="X684" s="19">
        <f t="shared" si="53"/>
        <v>0.21188688647936479</v>
      </c>
    </row>
    <row r="685" spans="1:24" x14ac:dyDescent="0.2">
      <c r="A685" s="22">
        <v>30291</v>
      </c>
      <c r="B685" s="12" t="s">
        <v>566</v>
      </c>
      <c r="C685" s="12" t="s">
        <v>73</v>
      </c>
      <c r="D685" s="12">
        <v>900399132</v>
      </c>
      <c r="E685" s="12" t="s">
        <v>74</v>
      </c>
      <c r="F685" s="12" t="s">
        <v>1468</v>
      </c>
      <c r="G685" s="12" t="s">
        <v>102</v>
      </c>
      <c r="H685" s="12" t="s">
        <v>87</v>
      </c>
      <c r="I685" s="12" t="s">
        <v>1469</v>
      </c>
      <c r="J685" s="12" t="s">
        <v>85</v>
      </c>
      <c r="K685" s="12" t="s">
        <v>85</v>
      </c>
      <c r="L685" s="12" t="s">
        <v>81</v>
      </c>
      <c r="M685" s="12">
        <v>17172432</v>
      </c>
      <c r="N685" s="12">
        <v>19278029</v>
      </c>
      <c r="O685" s="17">
        <v>9176201</v>
      </c>
      <c r="P685" s="17">
        <v>12307902</v>
      </c>
      <c r="Q685" s="17">
        <v>6970127</v>
      </c>
      <c r="R685" s="19">
        <v>5631082</v>
      </c>
      <c r="S685" s="19">
        <v>3665798</v>
      </c>
      <c r="T685" s="17">
        <f t="shared" si="54"/>
        <v>1.8714097478902216</v>
      </c>
      <c r="U685" s="17">
        <f t="shared" si="51"/>
        <v>0.6384419278547615</v>
      </c>
      <c r="V685" s="17">
        <f t="shared" si="50"/>
        <v>1.5361135556296337</v>
      </c>
      <c r="W685" s="17">
        <f t="shared" si="52"/>
        <v>0.80788800548397466</v>
      </c>
      <c r="X685" s="19">
        <f t="shared" si="53"/>
        <v>0.29209842977204775</v>
      </c>
    </row>
    <row r="686" spans="1:24" x14ac:dyDescent="0.2">
      <c r="A686" s="22">
        <v>30375</v>
      </c>
      <c r="B686" s="12" t="s">
        <v>566</v>
      </c>
      <c r="C686" s="12" t="s">
        <v>73</v>
      </c>
      <c r="D686" s="12">
        <v>900400717</v>
      </c>
      <c r="E686" s="12" t="s">
        <v>74</v>
      </c>
      <c r="F686" s="12" t="s">
        <v>1470</v>
      </c>
      <c r="G686" s="12" t="s">
        <v>76</v>
      </c>
      <c r="H686" s="12" t="s">
        <v>87</v>
      </c>
      <c r="I686" s="12" t="s">
        <v>1471</v>
      </c>
      <c r="J686" s="12" t="s">
        <v>309</v>
      </c>
      <c r="K686" s="12" t="s">
        <v>310</v>
      </c>
      <c r="L686" s="12" t="s">
        <v>81</v>
      </c>
      <c r="M686" s="12">
        <v>2475312</v>
      </c>
      <c r="N686" s="12">
        <v>2941302</v>
      </c>
      <c r="O686" s="17">
        <v>670601</v>
      </c>
      <c r="P686" s="17">
        <v>1274434</v>
      </c>
      <c r="Q686" s="17">
        <v>1666868</v>
      </c>
      <c r="R686" s="19">
        <v>170082</v>
      </c>
      <c r="S686" s="19">
        <v>0</v>
      </c>
      <c r="T686" s="17">
        <f t="shared" si="54"/>
        <v>3.691184474821839</v>
      </c>
      <c r="U686" s="17">
        <f t="shared" si="51"/>
        <v>0.43328906722261096</v>
      </c>
      <c r="V686" s="17"/>
      <c r="W686" s="17">
        <f t="shared" si="52"/>
        <v>0.10203687394562737</v>
      </c>
      <c r="X686" s="19">
        <f t="shared" si="53"/>
        <v>5.7825412011415354E-2</v>
      </c>
    </row>
    <row r="687" spans="1:24" x14ac:dyDescent="0.2">
      <c r="A687" s="22">
        <v>30457</v>
      </c>
      <c r="B687" s="12" t="s">
        <v>566</v>
      </c>
      <c r="C687" s="12" t="s">
        <v>73</v>
      </c>
      <c r="D687" s="12">
        <v>900402619</v>
      </c>
      <c r="E687" s="12" t="s">
        <v>74</v>
      </c>
      <c r="F687" s="12" t="s">
        <v>1472</v>
      </c>
      <c r="G687" s="12" t="s">
        <v>102</v>
      </c>
      <c r="H687" s="12" t="s">
        <v>87</v>
      </c>
      <c r="I687" s="12" t="s">
        <v>1473</v>
      </c>
      <c r="J687" s="12" t="s">
        <v>97</v>
      </c>
      <c r="K687" s="12" t="s">
        <v>359</v>
      </c>
      <c r="L687" s="12" t="s">
        <v>81</v>
      </c>
      <c r="M687" s="12">
        <v>6554120</v>
      </c>
      <c r="N687" s="12">
        <v>12457524</v>
      </c>
      <c r="O687" s="17">
        <v>3535319</v>
      </c>
      <c r="P687" s="17">
        <v>4590994</v>
      </c>
      <c r="Q687" s="17">
        <v>7866530</v>
      </c>
      <c r="R687" s="19">
        <v>624993</v>
      </c>
      <c r="S687" s="19"/>
      <c r="T687" s="17">
        <f t="shared" si="54"/>
        <v>1.853897767075616</v>
      </c>
      <c r="U687" s="17">
        <f t="shared" si="51"/>
        <v>0.36853182060897494</v>
      </c>
      <c r="V687" s="17"/>
      <c r="W687" s="17">
        <f t="shared" si="52"/>
        <v>7.9449642981085686E-2</v>
      </c>
      <c r="X687" s="19">
        <f t="shared" si="53"/>
        <v>5.0169921406533112E-2</v>
      </c>
    </row>
    <row r="688" spans="1:24" x14ac:dyDescent="0.2">
      <c r="A688" s="22">
        <v>30535</v>
      </c>
      <c r="B688" s="12" t="s">
        <v>566</v>
      </c>
      <c r="C688" s="12" t="s">
        <v>73</v>
      </c>
      <c r="D688" s="12">
        <v>900403633</v>
      </c>
      <c r="E688" s="12" t="s">
        <v>74</v>
      </c>
      <c r="F688" s="12" t="s">
        <v>1474</v>
      </c>
      <c r="G688" s="12" t="s">
        <v>102</v>
      </c>
      <c r="H688" s="12" t="s">
        <v>87</v>
      </c>
      <c r="I688" s="12" t="s">
        <v>1475</v>
      </c>
      <c r="J688" s="12" t="s">
        <v>97</v>
      </c>
      <c r="K688" s="12" t="s">
        <v>359</v>
      </c>
      <c r="L688" s="12" t="s">
        <v>81</v>
      </c>
      <c r="M688" s="12">
        <v>19706399</v>
      </c>
      <c r="N688" s="12">
        <v>19901949</v>
      </c>
      <c r="O688" s="17">
        <v>11189046</v>
      </c>
      <c r="P688" s="17">
        <v>11189046</v>
      </c>
      <c r="Q688" s="17">
        <v>8712903</v>
      </c>
      <c r="R688" s="19">
        <v>3969661</v>
      </c>
      <c r="S688" s="19">
        <v>1574972</v>
      </c>
      <c r="T688" s="17">
        <f t="shared" si="54"/>
        <v>1.7612224491703761</v>
      </c>
      <c r="U688" s="17">
        <f t="shared" si="51"/>
        <v>0.56220855555403138</v>
      </c>
      <c r="V688" s="17">
        <f t="shared" si="50"/>
        <v>2.5204644907972966</v>
      </c>
      <c r="W688" s="17">
        <f t="shared" si="52"/>
        <v>0.45560716101166282</v>
      </c>
      <c r="X688" s="19">
        <f t="shared" si="53"/>
        <v>0.19946091711922284</v>
      </c>
    </row>
    <row r="689" spans="1:24" x14ac:dyDescent="0.2">
      <c r="A689" s="22">
        <v>30651</v>
      </c>
      <c r="B689" s="12" t="s">
        <v>566</v>
      </c>
      <c r="C689" s="12" t="s">
        <v>73</v>
      </c>
      <c r="D689" s="12">
        <v>900405967</v>
      </c>
      <c r="E689" s="12" t="s">
        <v>74</v>
      </c>
      <c r="F689" s="12" t="s">
        <v>1476</v>
      </c>
      <c r="G689" s="12" t="s">
        <v>102</v>
      </c>
      <c r="H689" s="12" t="s">
        <v>87</v>
      </c>
      <c r="I689" s="12" t="s">
        <v>1477</v>
      </c>
      <c r="J689" s="12" t="s">
        <v>148</v>
      </c>
      <c r="K689" s="12" t="s">
        <v>149</v>
      </c>
      <c r="L689" s="12" t="s">
        <v>81</v>
      </c>
      <c r="M689" s="12">
        <v>3530150</v>
      </c>
      <c r="N689" s="12">
        <v>4764490</v>
      </c>
      <c r="O689" s="17">
        <v>3023141</v>
      </c>
      <c r="P689" s="17">
        <v>3506121</v>
      </c>
      <c r="Q689" s="17">
        <v>1258369</v>
      </c>
      <c r="R689" s="19">
        <v>291052</v>
      </c>
      <c r="S689" s="19">
        <v>448560</v>
      </c>
      <c r="T689" s="17">
        <f t="shared" si="54"/>
        <v>1.1677093460080095</v>
      </c>
      <c r="U689" s="17">
        <f t="shared" si="51"/>
        <v>0.73588589754622213</v>
      </c>
      <c r="V689" s="17">
        <f t="shared" si="50"/>
        <v>0.64885856964508648</v>
      </c>
      <c r="W689" s="17">
        <f t="shared" si="52"/>
        <v>0.23129304679311077</v>
      </c>
      <c r="X689" s="19">
        <f t="shared" si="53"/>
        <v>6.1087755457562093E-2</v>
      </c>
    </row>
    <row r="690" spans="1:24" x14ac:dyDescent="0.2">
      <c r="A690" s="22">
        <v>30849</v>
      </c>
      <c r="B690" s="12" t="s">
        <v>566</v>
      </c>
      <c r="C690" s="12" t="s">
        <v>73</v>
      </c>
      <c r="D690" s="12">
        <v>900411678</v>
      </c>
      <c r="E690" s="12" t="s">
        <v>74</v>
      </c>
      <c r="F690" s="12" t="s">
        <v>1478</v>
      </c>
      <c r="G690" s="12" t="s">
        <v>102</v>
      </c>
      <c r="H690" s="12" t="s">
        <v>87</v>
      </c>
      <c r="I690" s="12" t="s">
        <v>1479</v>
      </c>
      <c r="J690" s="12" t="s">
        <v>471</v>
      </c>
      <c r="K690" s="12" t="s">
        <v>472</v>
      </c>
      <c r="L690" s="12" t="s">
        <v>81</v>
      </c>
      <c r="M690" s="12">
        <v>2947170</v>
      </c>
      <c r="N690" s="12">
        <v>3554680</v>
      </c>
      <c r="O690" s="17">
        <v>1568208</v>
      </c>
      <c r="P690" s="17">
        <v>1984618</v>
      </c>
      <c r="Q690" s="17">
        <v>1570062</v>
      </c>
      <c r="R690" s="19">
        <v>613478</v>
      </c>
      <c r="S690" s="19">
        <v>378166</v>
      </c>
      <c r="T690" s="17">
        <f t="shared" si="54"/>
        <v>1.8793234060787856</v>
      </c>
      <c r="U690" s="17">
        <f t="shared" si="51"/>
        <v>0.55831129665680179</v>
      </c>
      <c r="V690" s="17">
        <f t="shared" si="50"/>
        <v>1.622245257373746</v>
      </c>
      <c r="W690" s="17">
        <f t="shared" si="52"/>
        <v>0.39073488817639046</v>
      </c>
      <c r="X690" s="19">
        <f t="shared" si="53"/>
        <v>0.17258318610957948</v>
      </c>
    </row>
    <row r="691" spans="1:24" x14ac:dyDescent="0.2">
      <c r="A691" s="22">
        <v>31005</v>
      </c>
      <c r="B691" s="12" t="s">
        <v>566</v>
      </c>
      <c r="C691" s="12" t="s">
        <v>73</v>
      </c>
      <c r="D691" s="12">
        <v>900417978</v>
      </c>
      <c r="E691" s="12" t="s">
        <v>74</v>
      </c>
      <c r="F691" s="12" t="s">
        <v>1480</v>
      </c>
      <c r="G691" s="12" t="s">
        <v>102</v>
      </c>
      <c r="H691" s="12" t="s">
        <v>87</v>
      </c>
      <c r="I691" s="12" t="s">
        <v>1481</v>
      </c>
      <c r="J691" s="12" t="s">
        <v>85</v>
      </c>
      <c r="K691" s="12" t="s">
        <v>85</v>
      </c>
      <c r="L691" s="12" t="s">
        <v>81</v>
      </c>
      <c r="M691" s="12">
        <v>3254020</v>
      </c>
      <c r="N691" s="12">
        <v>4276279</v>
      </c>
      <c r="O691" s="17">
        <v>1773162</v>
      </c>
      <c r="P691" s="17">
        <v>1773162</v>
      </c>
      <c r="Q691" s="17">
        <v>2503117</v>
      </c>
      <c r="R691" s="19">
        <v>1528</v>
      </c>
      <c r="S691" s="19">
        <v>43561</v>
      </c>
      <c r="T691" s="17">
        <f t="shared" si="54"/>
        <v>1.835150990152056</v>
      </c>
      <c r="U691" s="17">
        <f t="shared" si="51"/>
        <v>0.41465068111785969</v>
      </c>
      <c r="V691" s="17">
        <f t="shared" si="50"/>
        <v>3.5077247997061592E-2</v>
      </c>
      <c r="W691" s="17">
        <f t="shared" si="52"/>
        <v>6.1043890477352838E-4</v>
      </c>
      <c r="X691" s="19">
        <f t="shared" si="53"/>
        <v>3.5731999712834451E-4</v>
      </c>
    </row>
    <row r="692" spans="1:24" x14ac:dyDescent="0.2">
      <c r="A692" s="22">
        <v>31123</v>
      </c>
      <c r="B692" s="12" t="s">
        <v>566</v>
      </c>
      <c r="C692" s="12" t="s">
        <v>73</v>
      </c>
      <c r="D692" s="12">
        <v>900422207</v>
      </c>
      <c r="E692" s="12" t="s">
        <v>74</v>
      </c>
      <c r="F692" s="12" t="s">
        <v>1482</v>
      </c>
      <c r="G692" s="12" t="s">
        <v>76</v>
      </c>
      <c r="H692" s="12" t="s">
        <v>87</v>
      </c>
      <c r="I692" s="12" t="s">
        <v>1483</v>
      </c>
      <c r="J692" s="12" t="s">
        <v>85</v>
      </c>
      <c r="K692" s="12" t="s">
        <v>85</v>
      </c>
      <c r="L692" s="12" t="s">
        <v>81</v>
      </c>
      <c r="M692" s="12">
        <v>10652594</v>
      </c>
      <c r="N692" s="12">
        <v>11083794</v>
      </c>
      <c r="O692" s="17">
        <v>2754079</v>
      </c>
      <c r="P692" s="17">
        <v>2831957</v>
      </c>
      <c r="Q692" s="17">
        <v>8251837</v>
      </c>
      <c r="R692" s="19">
        <v>2234079</v>
      </c>
      <c r="S692" s="19">
        <v>240132</v>
      </c>
      <c r="T692" s="17">
        <f t="shared" si="54"/>
        <v>3.8679333454123865</v>
      </c>
      <c r="U692" s="17">
        <f t="shared" si="51"/>
        <v>0.25550429753566334</v>
      </c>
      <c r="V692" s="17">
        <f t="shared" si="50"/>
        <v>9.303545549947529</v>
      </c>
      <c r="W692" s="17">
        <f t="shared" si="52"/>
        <v>0.27073717040217832</v>
      </c>
      <c r="X692" s="19">
        <f t="shared" si="53"/>
        <v>0.20156265986177657</v>
      </c>
    </row>
    <row r="693" spans="1:24" x14ac:dyDescent="0.2">
      <c r="A693" s="22">
        <v>31125</v>
      </c>
      <c r="B693" s="12" t="s">
        <v>566</v>
      </c>
      <c r="C693" s="12" t="s">
        <v>73</v>
      </c>
      <c r="D693" s="12">
        <v>900422231</v>
      </c>
      <c r="E693" s="12" t="s">
        <v>74</v>
      </c>
      <c r="F693" s="12" t="s">
        <v>1484</v>
      </c>
      <c r="G693" s="12" t="s">
        <v>102</v>
      </c>
      <c r="H693" s="12" t="s">
        <v>87</v>
      </c>
      <c r="I693" s="12" t="s">
        <v>1485</v>
      </c>
      <c r="J693" s="12" t="s">
        <v>1486</v>
      </c>
      <c r="K693" s="12" t="s">
        <v>1487</v>
      </c>
      <c r="L693" s="12" t="s">
        <v>81</v>
      </c>
      <c r="M693" s="12">
        <v>10127843</v>
      </c>
      <c r="N693" s="12">
        <v>10208674</v>
      </c>
      <c r="O693" s="17">
        <v>4847622</v>
      </c>
      <c r="P693" s="17">
        <v>4899636</v>
      </c>
      <c r="Q693" s="17">
        <v>5309038</v>
      </c>
      <c r="R693" s="19">
        <v>1755542</v>
      </c>
      <c r="S693" s="19">
        <v>0</v>
      </c>
      <c r="T693" s="17">
        <f t="shared" si="54"/>
        <v>2.0892394250211752</v>
      </c>
      <c r="U693" s="17">
        <f t="shared" si="51"/>
        <v>0.47994832629585388</v>
      </c>
      <c r="V693" s="17"/>
      <c r="W693" s="17">
        <f t="shared" si="52"/>
        <v>0.33067045291444513</v>
      </c>
      <c r="X693" s="19">
        <f t="shared" si="53"/>
        <v>0.17196572248266523</v>
      </c>
    </row>
    <row r="694" spans="1:24" x14ac:dyDescent="0.2">
      <c r="A694" s="22">
        <v>31131</v>
      </c>
      <c r="B694" s="12" t="s">
        <v>566</v>
      </c>
      <c r="C694" s="12" t="s">
        <v>73</v>
      </c>
      <c r="D694" s="12">
        <v>900422533</v>
      </c>
      <c r="E694" s="12" t="s">
        <v>74</v>
      </c>
      <c r="F694" s="12" t="s">
        <v>1488</v>
      </c>
      <c r="G694" s="12" t="s">
        <v>102</v>
      </c>
      <c r="H694" s="12" t="s">
        <v>87</v>
      </c>
      <c r="I694" s="12" t="s">
        <v>1489</v>
      </c>
      <c r="J694" s="12" t="s">
        <v>85</v>
      </c>
      <c r="K694" s="12" t="s">
        <v>85</v>
      </c>
      <c r="L694" s="12" t="s">
        <v>81</v>
      </c>
      <c r="M694" s="12">
        <v>25415020</v>
      </c>
      <c r="N694" s="12">
        <v>30989633</v>
      </c>
      <c r="O694" s="17">
        <v>10078647</v>
      </c>
      <c r="P694" s="17">
        <v>14543785</v>
      </c>
      <c r="Q694" s="17">
        <v>16445848</v>
      </c>
      <c r="R694" s="19">
        <v>5464780</v>
      </c>
      <c r="S694" s="19"/>
      <c r="T694" s="17">
        <f t="shared" si="54"/>
        <v>2.5216698233403751</v>
      </c>
      <c r="U694" s="17">
        <f t="shared" si="51"/>
        <v>0.46931130162141643</v>
      </c>
      <c r="V694" s="17"/>
      <c r="W694" s="17">
        <f t="shared" si="52"/>
        <v>0.33228934135837812</v>
      </c>
      <c r="X694" s="19">
        <f t="shared" si="53"/>
        <v>0.17634219805055451</v>
      </c>
    </row>
    <row r="695" spans="1:24" x14ac:dyDescent="0.2">
      <c r="A695" s="22">
        <v>31185</v>
      </c>
      <c r="B695" s="12" t="s">
        <v>566</v>
      </c>
      <c r="C695" s="12" t="s">
        <v>73</v>
      </c>
      <c r="D695" s="12">
        <v>900423650</v>
      </c>
      <c r="E695" s="12" t="s">
        <v>74</v>
      </c>
      <c r="F695" s="12" t="s">
        <v>1490</v>
      </c>
      <c r="G695" s="12" t="s">
        <v>95</v>
      </c>
      <c r="H695" s="12" t="s">
        <v>87</v>
      </c>
      <c r="I695" s="12" t="s">
        <v>1491</v>
      </c>
      <c r="J695" s="12" t="s">
        <v>85</v>
      </c>
      <c r="K695" s="12" t="s">
        <v>85</v>
      </c>
      <c r="L695" s="12" t="s">
        <v>81</v>
      </c>
      <c r="M695" s="12">
        <v>1559913</v>
      </c>
      <c r="N695" s="12">
        <v>2522280</v>
      </c>
      <c r="O695" s="17">
        <v>2166769</v>
      </c>
      <c r="P695" s="17">
        <v>2884369</v>
      </c>
      <c r="Q695" s="17">
        <v>-362089</v>
      </c>
      <c r="R695" s="19">
        <v>179306</v>
      </c>
      <c r="S695" s="19"/>
      <c r="T695" s="17">
        <f t="shared" si="54"/>
        <v>0.71992584350246847</v>
      </c>
      <c r="U695" s="17">
        <f t="shared" si="51"/>
        <v>1.1435562269058153</v>
      </c>
      <c r="V695" s="17"/>
      <c r="W695" s="17">
        <f t="shared" si="52"/>
        <v>-0.4951986942436804</v>
      </c>
      <c r="X695" s="19">
        <f t="shared" si="53"/>
        <v>7.1088856114309276E-2</v>
      </c>
    </row>
    <row r="696" spans="1:24" x14ac:dyDescent="0.2">
      <c r="A696" s="22">
        <v>31239</v>
      </c>
      <c r="B696" s="12" t="s">
        <v>566</v>
      </c>
      <c r="C696" s="12" t="s">
        <v>73</v>
      </c>
      <c r="D696" s="12">
        <v>900425356</v>
      </c>
      <c r="E696" s="12" t="s">
        <v>74</v>
      </c>
      <c r="F696" s="12" t="s">
        <v>1492</v>
      </c>
      <c r="G696" s="12" t="s">
        <v>102</v>
      </c>
      <c r="H696" s="12" t="s">
        <v>87</v>
      </c>
      <c r="I696" s="12" t="s">
        <v>1493</v>
      </c>
      <c r="J696" s="12" t="s">
        <v>85</v>
      </c>
      <c r="K696" s="12" t="s">
        <v>85</v>
      </c>
      <c r="L696" s="12" t="s">
        <v>81</v>
      </c>
      <c r="M696" s="12">
        <v>2739725</v>
      </c>
      <c r="N696" s="12">
        <v>5127401</v>
      </c>
      <c r="O696" s="17">
        <v>689821</v>
      </c>
      <c r="P696" s="17">
        <v>2865960</v>
      </c>
      <c r="Q696" s="17">
        <v>2261441</v>
      </c>
      <c r="R696" s="19">
        <v>734559</v>
      </c>
      <c r="S696" s="19"/>
      <c r="T696" s="17">
        <f t="shared" si="54"/>
        <v>3.9716462676549424</v>
      </c>
      <c r="U696" s="17">
        <f t="shared" si="51"/>
        <v>0.55894984613062249</v>
      </c>
      <c r="V696" s="17"/>
      <c r="W696" s="17">
        <f t="shared" si="52"/>
        <v>0.32481899815206322</v>
      </c>
      <c r="X696" s="19">
        <f t="shared" si="53"/>
        <v>0.14326146911466453</v>
      </c>
    </row>
    <row r="697" spans="1:24" x14ac:dyDescent="0.2">
      <c r="A697" s="22">
        <v>31241</v>
      </c>
      <c r="B697" s="12" t="s">
        <v>566</v>
      </c>
      <c r="C697" s="12" t="s">
        <v>73</v>
      </c>
      <c r="D697" s="12">
        <v>900425471</v>
      </c>
      <c r="E697" s="12" t="s">
        <v>74</v>
      </c>
      <c r="F697" s="12" t="s">
        <v>1494</v>
      </c>
      <c r="G697" s="12" t="s">
        <v>92</v>
      </c>
      <c r="H697" s="12" t="s">
        <v>87</v>
      </c>
      <c r="I697" s="12" t="s">
        <v>1495</v>
      </c>
      <c r="J697" s="12" t="s">
        <v>97</v>
      </c>
      <c r="K697" s="12" t="s">
        <v>1040</v>
      </c>
      <c r="L697" s="12" t="s">
        <v>81</v>
      </c>
      <c r="M697" s="12">
        <v>1708178</v>
      </c>
      <c r="N697" s="12">
        <v>2966114</v>
      </c>
      <c r="O697" s="17">
        <v>1621584</v>
      </c>
      <c r="P697" s="17">
        <v>3043258</v>
      </c>
      <c r="Q697" s="17">
        <v>-77144</v>
      </c>
      <c r="R697" s="19">
        <v>560967</v>
      </c>
      <c r="S697" s="19">
        <v>380567</v>
      </c>
      <c r="T697" s="17">
        <f t="shared" si="54"/>
        <v>1.0534008722335693</v>
      </c>
      <c r="U697" s="17">
        <f t="shared" si="51"/>
        <v>1.0260084406735548</v>
      </c>
      <c r="V697" s="17">
        <f t="shared" si="50"/>
        <v>1.4740295401335375</v>
      </c>
      <c r="W697" s="17">
        <f t="shared" si="52"/>
        <v>-7.2716867157523595</v>
      </c>
      <c r="X697" s="19">
        <f t="shared" si="53"/>
        <v>0.189125232543321</v>
      </c>
    </row>
    <row r="698" spans="1:24" x14ac:dyDescent="0.2">
      <c r="A698" s="22">
        <v>31287</v>
      </c>
      <c r="B698" s="12" t="s">
        <v>566</v>
      </c>
      <c r="C698" s="12" t="s">
        <v>73</v>
      </c>
      <c r="D698" s="12">
        <v>900426910</v>
      </c>
      <c r="E698" s="12" t="s">
        <v>74</v>
      </c>
      <c r="F698" s="12" t="s">
        <v>1496</v>
      </c>
      <c r="G698" s="12" t="s">
        <v>83</v>
      </c>
      <c r="H698" s="12" t="s">
        <v>87</v>
      </c>
      <c r="I698" s="12" t="s">
        <v>1497</v>
      </c>
      <c r="J698" s="12" t="s">
        <v>97</v>
      </c>
      <c r="K698" s="12" t="s">
        <v>208</v>
      </c>
      <c r="L698" s="12" t="s">
        <v>81</v>
      </c>
      <c r="M698" s="12">
        <v>36363446</v>
      </c>
      <c r="N698" s="12">
        <v>47614487</v>
      </c>
      <c r="O698" s="17">
        <v>13233963</v>
      </c>
      <c r="P698" s="17">
        <v>14711353</v>
      </c>
      <c r="Q698" s="17">
        <v>32903134</v>
      </c>
      <c r="R698" s="19">
        <v>19362479</v>
      </c>
      <c r="S698" s="19">
        <v>1403384</v>
      </c>
      <c r="T698" s="17">
        <f t="shared" si="54"/>
        <v>2.7477367134848421</v>
      </c>
      <c r="U698" s="17">
        <f t="shared" si="51"/>
        <v>0.30896800379262723</v>
      </c>
      <c r="V698" s="17">
        <f t="shared" si="50"/>
        <v>13.79699284016349</v>
      </c>
      <c r="W698" s="17">
        <f t="shared" si="52"/>
        <v>0.58846914096389724</v>
      </c>
      <c r="X698" s="19">
        <f t="shared" si="53"/>
        <v>0.40665100518671976</v>
      </c>
    </row>
    <row r="699" spans="1:24" x14ac:dyDescent="0.2">
      <c r="A699" s="22">
        <v>31317</v>
      </c>
      <c r="B699" s="12" t="s">
        <v>566</v>
      </c>
      <c r="C699" s="12" t="s">
        <v>73</v>
      </c>
      <c r="D699" s="12">
        <v>900428257</v>
      </c>
      <c r="E699" s="12" t="s">
        <v>74</v>
      </c>
      <c r="F699" s="12" t="s">
        <v>1498</v>
      </c>
      <c r="G699" s="12" t="s">
        <v>102</v>
      </c>
      <c r="H699" s="12" t="s">
        <v>87</v>
      </c>
      <c r="I699" s="12" t="s">
        <v>1499</v>
      </c>
      <c r="J699" s="12" t="s">
        <v>309</v>
      </c>
      <c r="K699" s="12" t="s">
        <v>461</v>
      </c>
      <c r="L699" s="12" t="s">
        <v>81</v>
      </c>
      <c r="M699" s="12">
        <v>7850209</v>
      </c>
      <c r="N699" s="12">
        <v>7998440</v>
      </c>
      <c r="O699" s="17">
        <v>5761482</v>
      </c>
      <c r="P699" s="17">
        <v>5866097</v>
      </c>
      <c r="Q699" s="17">
        <v>2132343</v>
      </c>
      <c r="R699" s="19">
        <v>2153809</v>
      </c>
      <c r="S699" s="19">
        <v>140234</v>
      </c>
      <c r="T699" s="17">
        <f t="shared" si="54"/>
        <v>1.3625329385737905</v>
      </c>
      <c r="U699" s="17">
        <f t="shared" si="51"/>
        <v>0.73340513900210536</v>
      </c>
      <c r="V699" s="17">
        <f t="shared" si="50"/>
        <v>15.358679064991371</v>
      </c>
      <c r="W699" s="17">
        <f t="shared" si="52"/>
        <v>1.0100668607255023</v>
      </c>
      <c r="X699" s="19">
        <f t="shared" si="53"/>
        <v>0.26927863433369509</v>
      </c>
    </row>
    <row r="700" spans="1:24" x14ac:dyDescent="0.2">
      <c r="A700" s="22">
        <v>31361</v>
      </c>
      <c r="B700" s="12" t="s">
        <v>566</v>
      </c>
      <c r="C700" s="12" t="s">
        <v>73</v>
      </c>
      <c r="D700" s="12">
        <v>900429702</v>
      </c>
      <c r="E700" s="12" t="s">
        <v>74</v>
      </c>
      <c r="F700" s="12" t="s">
        <v>1500</v>
      </c>
      <c r="G700" s="12" t="s">
        <v>83</v>
      </c>
      <c r="H700" s="12" t="s">
        <v>87</v>
      </c>
      <c r="I700" s="12" t="s">
        <v>1501</v>
      </c>
      <c r="J700" s="12" t="s">
        <v>148</v>
      </c>
      <c r="K700" s="12" t="s">
        <v>1502</v>
      </c>
      <c r="L700" s="12" t="s">
        <v>81</v>
      </c>
      <c r="M700" s="12">
        <v>603165</v>
      </c>
      <c r="N700" s="12">
        <v>7014854</v>
      </c>
      <c r="O700" s="17">
        <v>2961530</v>
      </c>
      <c r="P700" s="17">
        <v>5513373</v>
      </c>
      <c r="Q700" s="17">
        <v>1501481</v>
      </c>
      <c r="R700" s="19">
        <v>-7599</v>
      </c>
      <c r="S700" s="19">
        <v>24855</v>
      </c>
      <c r="T700" s="17">
        <f t="shared" si="54"/>
        <v>0.20366668580092048</v>
      </c>
      <c r="U700" s="17">
        <f t="shared" si="51"/>
        <v>0.78595691371481147</v>
      </c>
      <c r="V700" s="17">
        <f t="shared" si="50"/>
        <v>-0.30573325286662645</v>
      </c>
      <c r="W700" s="17">
        <f t="shared" si="52"/>
        <v>-5.0610031029363674E-3</v>
      </c>
      <c r="X700" s="19">
        <f t="shared" si="53"/>
        <v>-1.0832727238514158E-3</v>
      </c>
    </row>
    <row r="701" spans="1:24" x14ac:dyDescent="0.2">
      <c r="A701" s="22">
        <v>31461</v>
      </c>
      <c r="B701" s="12" t="s">
        <v>566</v>
      </c>
      <c r="C701" s="12" t="s">
        <v>73</v>
      </c>
      <c r="D701" s="12">
        <v>900433437</v>
      </c>
      <c r="E701" s="12" t="s">
        <v>74</v>
      </c>
      <c r="F701" s="12" t="s">
        <v>1503</v>
      </c>
      <c r="G701" s="12" t="s">
        <v>102</v>
      </c>
      <c r="H701" s="12" t="s">
        <v>87</v>
      </c>
      <c r="I701" s="12" t="s">
        <v>1504</v>
      </c>
      <c r="J701" s="12" t="s">
        <v>85</v>
      </c>
      <c r="K701" s="12" t="s">
        <v>85</v>
      </c>
      <c r="L701" s="12" t="s">
        <v>81</v>
      </c>
      <c r="M701" s="12">
        <v>153484754</v>
      </c>
      <c r="N701" s="12">
        <v>168564416</v>
      </c>
      <c r="O701" s="17">
        <v>119022261</v>
      </c>
      <c r="P701" s="17">
        <v>132985886</v>
      </c>
      <c r="Q701" s="17">
        <v>35578530</v>
      </c>
      <c r="R701" s="19">
        <v>32321884</v>
      </c>
      <c r="S701" s="19">
        <v>978300</v>
      </c>
      <c r="T701" s="17">
        <f t="shared" si="54"/>
        <v>1.289546616829939</v>
      </c>
      <c r="U701" s="17">
        <f t="shared" si="51"/>
        <v>0.78893214330597505</v>
      </c>
      <c r="V701" s="17">
        <f t="shared" si="50"/>
        <v>33.038826535827454</v>
      </c>
      <c r="W701" s="17">
        <f t="shared" si="52"/>
        <v>0.90846597653135186</v>
      </c>
      <c r="X701" s="19">
        <f t="shared" si="53"/>
        <v>0.19174796654591678</v>
      </c>
    </row>
    <row r="702" spans="1:24" x14ac:dyDescent="0.2">
      <c r="A702" s="22">
        <v>31573</v>
      </c>
      <c r="B702" s="12" t="s">
        <v>566</v>
      </c>
      <c r="C702" s="12" t="s">
        <v>73</v>
      </c>
      <c r="D702" s="12">
        <v>900437543</v>
      </c>
      <c r="E702" s="12" t="s">
        <v>74</v>
      </c>
      <c r="F702" s="12" t="s">
        <v>1505</v>
      </c>
      <c r="G702" s="12" t="s">
        <v>76</v>
      </c>
      <c r="H702" s="12" t="s">
        <v>87</v>
      </c>
      <c r="I702" s="12" t="s">
        <v>1506</v>
      </c>
      <c r="J702" s="12" t="s">
        <v>85</v>
      </c>
      <c r="K702" s="12" t="s">
        <v>85</v>
      </c>
      <c r="L702" s="12" t="s">
        <v>81</v>
      </c>
      <c r="M702" s="12">
        <v>1076541</v>
      </c>
      <c r="N702" s="12">
        <v>1365015</v>
      </c>
      <c r="O702" s="17">
        <v>559478</v>
      </c>
      <c r="P702" s="17">
        <v>559478</v>
      </c>
      <c r="Q702" s="17">
        <v>805537</v>
      </c>
      <c r="R702" s="19">
        <v>12713</v>
      </c>
      <c r="S702" s="19">
        <v>24034</v>
      </c>
      <c r="T702" s="17">
        <f t="shared" si="54"/>
        <v>1.9241882612006191</v>
      </c>
      <c r="U702" s="17">
        <f t="shared" si="51"/>
        <v>0.40986948861367822</v>
      </c>
      <c r="V702" s="17">
        <f t="shared" si="50"/>
        <v>0.52895897478572018</v>
      </c>
      <c r="W702" s="17">
        <f t="shared" si="52"/>
        <v>1.5782018703051504E-2</v>
      </c>
      <c r="X702" s="19">
        <f t="shared" si="53"/>
        <v>9.3134507679402782E-3</v>
      </c>
    </row>
    <row r="703" spans="1:24" x14ac:dyDescent="0.2">
      <c r="A703" s="22">
        <v>31585</v>
      </c>
      <c r="B703" s="12" t="s">
        <v>566</v>
      </c>
      <c r="C703" s="12" t="s">
        <v>73</v>
      </c>
      <c r="D703" s="12">
        <v>900438053</v>
      </c>
      <c r="E703" s="12" t="s">
        <v>74</v>
      </c>
      <c r="F703" s="12" t="s">
        <v>1507</v>
      </c>
      <c r="G703" s="12" t="s">
        <v>102</v>
      </c>
      <c r="H703" s="12" t="s">
        <v>87</v>
      </c>
      <c r="I703" s="12" t="s">
        <v>1508</v>
      </c>
      <c r="J703" s="12" t="s">
        <v>85</v>
      </c>
      <c r="K703" s="12" t="s">
        <v>85</v>
      </c>
      <c r="L703" s="12" t="s">
        <v>81</v>
      </c>
      <c r="M703" s="12">
        <v>6808837</v>
      </c>
      <c r="N703" s="12">
        <v>15572164</v>
      </c>
      <c r="O703" s="17">
        <v>8113573</v>
      </c>
      <c r="P703" s="17">
        <v>12391074</v>
      </c>
      <c r="Q703" s="17">
        <v>3181090</v>
      </c>
      <c r="R703" s="19">
        <v>567173</v>
      </c>
      <c r="S703" s="19">
        <v>409375</v>
      </c>
      <c r="T703" s="17">
        <f t="shared" si="54"/>
        <v>0.83919094583853504</v>
      </c>
      <c r="U703" s="17">
        <f t="shared" si="51"/>
        <v>0.79571946455226128</v>
      </c>
      <c r="V703" s="17">
        <f t="shared" si="50"/>
        <v>1.3854607633587785</v>
      </c>
      <c r="W703" s="17">
        <f t="shared" si="52"/>
        <v>0.1782951755530337</v>
      </c>
      <c r="X703" s="19">
        <f t="shared" si="53"/>
        <v>3.6422233929722291E-2</v>
      </c>
    </row>
    <row r="704" spans="1:24" x14ac:dyDescent="0.2">
      <c r="A704" s="22">
        <v>31691</v>
      </c>
      <c r="B704" s="12" t="s">
        <v>566</v>
      </c>
      <c r="C704" s="12" t="s">
        <v>73</v>
      </c>
      <c r="D704" s="12">
        <v>900441355</v>
      </c>
      <c r="E704" s="12" t="s">
        <v>74</v>
      </c>
      <c r="F704" s="12" t="s">
        <v>1509</v>
      </c>
      <c r="G704" s="12" t="s">
        <v>102</v>
      </c>
      <c r="H704" s="12" t="s">
        <v>87</v>
      </c>
      <c r="I704" s="12" t="s">
        <v>1510</v>
      </c>
      <c r="J704" s="12" t="s">
        <v>148</v>
      </c>
      <c r="K704" s="12" t="s">
        <v>149</v>
      </c>
      <c r="L704" s="12" t="s">
        <v>81</v>
      </c>
      <c r="M704" s="12">
        <v>14643074</v>
      </c>
      <c r="N704" s="12">
        <v>16300490</v>
      </c>
      <c r="O704" s="17">
        <v>751163</v>
      </c>
      <c r="P704" s="17">
        <v>10078483</v>
      </c>
      <c r="Q704" s="17">
        <v>6222007</v>
      </c>
      <c r="R704" s="19">
        <v>18332</v>
      </c>
      <c r="S704" s="19">
        <v>17810</v>
      </c>
      <c r="T704" s="17">
        <f t="shared" si="54"/>
        <v>19.493870171986639</v>
      </c>
      <c r="U704" s="17">
        <f t="shared" si="51"/>
        <v>0.61829325376108324</v>
      </c>
      <c r="V704" s="17">
        <f t="shared" si="50"/>
        <v>1.0293093767546322</v>
      </c>
      <c r="W704" s="17">
        <f t="shared" si="52"/>
        <v>2.9463161966870174E-3</v>
      </c>
      <c r="X704" s="19">
        <f t="shared" si="53"/>
        <v>1.1246287688284216E-3</v>
      </c>
    </row>
    <row r="705" spans="1:24" x14ac:dyDescent="0.2">
      <c r="A705" s="22">
        <v>31823</v>
      </c>
      <c r="B705" s="12" t="s">
        <v>566</v>
      </c>
      <c r="C705" s="12" t="s">
        <v>73</v>
      </c>
      <c r="D705" s="12">
        <v>900445522</v>
      </c>
      <c r="E705" s="12" t="s">
        <v>74</v>
      </c>
      <c r="F705" s="12" t="s">
        <v>1511</v>
      </c>
      <c r="G705" s="12" t="s">
        <v>76</v>
      </c>
      <c r="H705" s="12" t="s">
        <v>87</v>
      </c>
      <c r="I705" s="12" t="s">
        <v>1512</v>
      </c>
      <c r="J705" s="12" t="s">
        <v>85</v>
      </c>
      <c r="K705" s="12" t="s">
        <v>85</v>
      </c>
      <c r="L705" s="12" t="s">
        <v>81</v>
      </c>
      <c r="M705" s="12">
        <v>1795579</v>
      </c>
      <c r="N705" s="12">
        <v>3605410</v>
      </c>
      <c r="O705" s="17">
        <v>2716984</v>
      </c>
      <c r="P705" s="17">
        <v>2808577</v>
      </c>
      <c r="Q705" s="17">
        <v>796833</v>
      </c>
      <c r="R705" s="19">
        <v>219663</v>
      </c>
      <c r="S705" s="19">
        <v>28325</v>
      </c>
      <c r="T705" s="17">
        <f t="shared" si="54"/>
        <v>0.66087212880164181</v>
      </c>
      <c r="U705" s="17">
        <f t="shared" si="51"/>
        <v>0.77898962947348571</v>
      </c>
      <c r="V705" s="17">
        <f t="shared" si="50"/>
        <v>7.7550926743159749</v>
      </c>
      <c r="W705" s="17">
        <f t="shared" si="52"/>
        <v>0.27567005884545442</v>
      </c>
      <c r="X705" s="19">
        <f t="shared" si="53"/>
        <v>6.0925941848499893E-2</v>
      </c>
    </row>
    <row r="706" spans="1:24" x14ac:dyDescent="0.2">
      <c r="A706" s="22">
        <v>31871</v>
      </c>
      <c r="B706" s="12" t="s">
        <v>566</v>
      </c>
      <c r="C706" s="12" t="s">
        <v>73</v>
      </c>
      <c r="D706" s="12">
        <v>900446911</v>
      </c>
      <c r="E706" s="12" t="s">
        <v>74</v>
      </c>
      <c r="F706" s="12" t="s">
        <v>1513</v>
      </c>
      <c r="G706" s="12" t="s">
        <v>76</v>
      </c>
      <c r="H706" s="12" t="s">
        <v>87</v>
      </c>
      <c r="I706" s="12" t="s">
        <v>1514</v>
      </c>
      <c r="J706" s="12" t="s">
        <v>148</v>
      </c>
      <c r="K706" s="12" t="s">
        <v>149</v>
      </c>
      <c r="L706" s="12" t="s">
        <v>81</v>
      </c>
      <c r="M706" s="12">
        <v>5589029</v>
      </c>
      <c r="N706" s="12">
        <v>5619029</v>
      </c>
      <c r="O706" s="17">
        <v>105307</v>
      </c>
      <c r="P706" s="17">
        <v>5558042</v>
      </c>
      <c r="Q706" s="17">
        <v>60987</v>
      </c>
      <c r="R706" s="19">
        <v>-1030</v>
      </c>
      <c r="S706" s="19">
        <v>4</v>
      </c>
      <c r="T706" s="17">
        <f t="shared" si="54"/>
        <v>53.073670316313255</v>
      </c>
      <c r="U706" s="17">
        <f t="shared" si="51"/>
        <v>0.98914634539170376</v>
      </c>
      <c r="V706" s="17">
        <f t="shared" si="50"/>
        <v>-257.5</v>
      </c>
      <c r="W706" s="17">
        <f t="shared" si="52"/>
        <v>-1.6888845163723416E-2</v>
      </c>
      <c r="X706" s="19">
        <f t="shared" si="53"/>
        <v>-1.8330569214004768E-4</v>
      </c>
    </row>
    <row r="707" spans="1:24" x14ac:dyDescent="0.2">
      <c r="A707" s="22">
        <v>32357</v>
      </c>
      <c r="B707" s="12" t="s">
        <v>566</v>
      </c>
      <c r="C707" s="12" t="s">
        <v>73</v>
      </c>
      <c r="D707" s="12">
        <v>900464794</v>
      </c>
      <c r="E707" s="12" t="s">
        <v>74</v>
      </c>
      <c r="F707" s="12" t="s">
        <v>1515</v>
      </c>
      <c r="G707" s="12" t="s">
        <v>102</v>
      </c>
      <c r="H707" s="12" t="s">
        <v>87</v>
      </c>
      <c r="I707" s="12" t="s">
        <v>1516</v>
      </c>
      <c r="J707" s="12" t="s">
        <v>89</v>
      </c>
      <c r="K707" s="12" t="s">
        <v>116</v>
      </c>
      <c r="L707" s="12" t="s">
        <v>81</v>
      </c>
      <c r="M707" s="12">
        <v>8163277</v>
      </c>
      <c r="N707" s="12">
        <v>9077674</v>
      </c>
      <c r="O707" s="17">
        <v>4308822</v>
      </c>
      <c r="P707" s="17">
        <v>5608822</v>
      </c>
      <c r="Q707" s="17">
        <v>3468852</v>
      </c>
      <c r="R707" s="19">
        <v>1455592</v>
      </c>
      <c r="S707" s="19">
        <v>162403</v>
      </c>
      <c r="T707" s="17">
        <f t="shared" si="54"/>
        <v>1.8945496007957627</v>
      </c>
      <c r="U707" s="17">
        <f t="shared" si="51"/>
        <v>0.61786995214853502</v>
      </c>
      <c r="V707" s="17">
        <f t="shared" si="50"/>
        <v>8.9628393564158291</v>
      </c>
      <c r="W707" s="17">
        <f t="shared" si="52"/>
        <v>0.41961778709498126</v>
      </c>
      <c r="X707" s="19">
        <f t="shared" si="53"/>
        <v>0.16034856506193107</v>
      </c>
    </row>
    <row r="708" spans="1:24" x14ac:dyDescent="0.2">
      <c r="A708" s="22">
        <v>32423</v>
      </c>
      <c r="B708" s="12" t="s">
        <v>566</v>
      </c>
      <c r="C708" s="12" t="s">
        <v>73</v>
      </c>
      <c r="D708" s="12">
        <v>900467409</v>
      </c>
      <c r="E708" s="12" t="s">
        <v>74</v>
      </c>
      <c r="F708" s="12" t="s">
        <v>1517</v>
      </c>
      <c r="G708" s="12" t="s">
        <v>102</v>
      </c>
      <c r="H708" s="12" t="s">
        <v>87</v>
      </c>
      <c r="I708" s="12" t="s">
        <v>1518</v>
      </c>
      <c r="J708" s="12" t="s">
        <v>89</v>
      </c>
      <c r="K708" s="12" t="s">
        <v>1519</v>
      </c>
      <c r="L708" s="12" t="s">
        <v>81</v>
      </c>
      <c r="M708" s="12">
        <v>5710636</v>
      </c>
      <c r="N708" s="12">
        <v>5786359</v>
      </c>
      <c r="O708" s="17">
        <v>707482</v>
      </c>
      <c r="P708" s="17">
        <v>3160411</v>
      </c>
      <c r="Q708" s="17">
        <v>2625948</v>
      </c>
      <c r="R708" s="19">
        <v>502514</v>
      </c>
      <c r="S708" s="19">
        <v>181048</v>
      </c>
      <c r="T708" s="17">
        <f t="shared" si="54"/>
        <v>8.0717756776850855</v>
      </c>
      <c r="U708" s="17">
        <f t="shared" si="51"/>
        <v>0.54618301422362492</v>
      </c>
      <c r="V708" s="17">
        <f t="shared" si="50"/>
        <v>2.7755843754142546</v>
      </c>
      <c r="W708" s="17">
        <f t="shared" si="52"/>
        <v>0.19136479473317827</v>
      </c>
      <c r="X708" s="19">
        <f t="shared" si="53"/>
        <v>8.6844594329525696E-2</v>
      </c>
    </row>
    <row r="709" spans="1:24" x14ac:dyDescent="0.2">
      <c r="A709" s="22">
        <v>32569</v>
      </c>
      <c r="B709" s="12" t="s">
        <v>566</v>
      </c>
      <c r="C709" s="12" t="s">
        <v>73</v>
      </c>
      <c r="D709" s="12">
        <v>900472595</v>
      </c>
      <c r="E709" s="12" t="s">
        <v>74</v>
      </c>
      <c r="F709" s="12" t="s">
        <v>1520</v>
      </c>
      <c r="G709" s="12" t="s">
        <v>102</v>
      </c>
      <c r="H709" s="12" t="s">
        <v>87</v>
      </c>
      <c r="I709" s="12" t="s">
        <v>1521</v>
      </c>
      <c r="J709" s="12" t="s">
        <v>148</v>
      </c>
      <c r="K709" s="12" t="s">
        <v>149</v>
      </c>
      <c r="L709" s="12" t="s">
        <v>81</v>
      </c>
      <c r="M709" s="12">
        <v>5822332</v>
      </c>
      <c r="N709" s="12">
        <v>5952873</v>
      </c>
      <c r="O709" s="17">
        <v>1890341</v>
      </c>
      <c r="P709" s="17">
        <v>5010993</v>
      </c>
      <c r="Q709" s="17">
        <v>941880</v>
      </c>
      <c r="R709" s="19">
        <v>152397</v>
      </c>
      <c r="S709" s="19">
        <v>47778</v>
      </c>
      <c r="T709" s="17">
        <f t="shared" si="54"/>
        <v>3.0800432302954865</v>
      </c>
      <c r="U709" s="17">
        <f t="shared" si="51"/>
        <v>0.84177723932628834</v>
      </c>
      <c r="V709" s="17">
        <f t="shared" si="50"/>
        <v>3.1896898153962074</v>
      </c>
      <c r="W709" s="17">
        <f t="shared" si="52"/>
        <v>0.16180086635240157</v>
      </c>
      <c r="X709" s="19">
        <f t="shared" si="53"/>
        <v>2.5600579753675242E-2</v>
      </c>
    </row>
    <row r="710" spans="1:24" x14ac:dyDescent="0.2">
      <c r="A710" s="22">
        <v>32631</v>
      </c>
      <c r="B710" s="12" t="s">
        <v>566</v>
      </c>
      <c r="C710" s="12" t="s">
        <v>73</v>
      </c>
      <c r="D710" s="12">
        <v>900474342</v>
      </c>
      <c r="E710" s="12" t="s">
        <v>74</v>
      </c>
      <c r="F710" s="12" t="s">
        <v>1522</v>
      </c>
      <c r="G710" s="12" t="s">
        <v>76</v>
      </c>
      <c r="H710" s="12" t="s">
        <v>87</v>
      </c>
      <c r="I710" s="12" t="s">
        <v>1523</v>
      </c>
      <c r="J710" s="12" t="s">
        <v>89</v>
      </c>
      <c r="K710" s="12" t="s">
        <v>116</v>
      </c>
      <c r="L710" s="12" t="s">
        <v>81</v>
      </c>
      <c r="M710" s="12">
        <v>11720940</v>
      </c>
      <c r="N710" s="12">
        <v>14855579</v>
      </c>
      <c r="O710" s="17">
        <v>4912360</v>
      </c>
      <c r="P710" s="17">
        <v>7017125</v>
      </c>
      <c r="Q710" s="17">
        <v>7838454</v>
      </c>
      <c r="R710" s="19">
        <v>1300050</v>
      </c>
      <c r="S710" s="19">
        <v>532098</v>
      </c>
      <c r="T710" s="17">
        <f t="shared" si="54"/>
        <v>2.3860099829817032</v>
      </c>
      <c r="U710" s="17">
        <f t="shared" si="51"/>
        <v>0.47235621041764847</v>
      </c>
      <c r="V710" s="17">
        <f t="shared" si="50"/>
        <v>2.4432529346097898</v>
      </c>
      <c r="W710" s="17">
        <f t="shared" si="52"/>
        <v>0.16585540975299465</v>
      </c>
      <c r="X710" s="19">
        <f t="shared" si="53"/>
        <v>8.7512576924803812E-2</v>
      </c>
    </row>
    <row r="711" spans="1:24" x14ac:dyDescent="0.2">
      <c r="A711" s="22">
        <v>32891</v>
      </c>
      <c r="B711" s="12" t="s">
        <v>566</v>
      </c>
      <c r="C711" s="12" t="s">
        <v>73</v>
      </c>
      <c r="D711" s="12">
        <v>900482439</v>
      </c>
      <c r="E711" s="12" t="s">
        <v>74</v>
      </c>
      <c r="F711" s="12" t="s">
        <v>1524</v>
      </c>
      <c r="G711" s="12" t="s">
        <v>102</v>
      </c>
      <c r="H711" s="12" t="s">
        <v>87</v>
      </c>
      <c r="I711" s="12" t="s">
        <v>1525</v>
      </c>
      <c r="J711" s="12" t="s">
        <v>97</v>
      </c>
      <c r="K711" s="12" t="s">
        <v>208</v>
      </c>
      <c r="L711" s="12" t="s">
        <v>81</v>
      </c>
      <c r="M711" s="12">
        <v>1936164</v>
      </c>
      <c r="N711" s="12">
        <v>2650702</v>
      </c>
      <c r="O711" s="17">
        <v>1895592</v>
      </c>
      <c r="P711" s="17">
        <v>2726947</v>
      </c>
      <c r="Q711" s="17">
        <v>-76245</v>
      </c>
      <c r="R711" s="19">
        <v>-39694</v>
      </c>
      <c r="S711" s="19">
        <v>256690</v>
      </c>
      <c r="T711" s="17">
        <f t="shared" si="54"/>
        <v>1.0214033399592317</v>
      </c>
      <c r="U711" s="17">
        <f t="shared" si="51"/>
        <v>1.0287640783460381</v>
      </c>
      <c r="V711" s="17">
        <f t="shared" si="50"/>
        <v>-0.15463789006194242</v>
      </c>
      <c r="W711" s="17">
        <f t="shared" si="52"/>
        <v>0.52061118761886027</v>
      </c>
      <c r="X711" s="19">
        <f t="shared" si="53"/>
        <v>-1.497490098849286E-2</v>
      </c>
    </row>
    <row r="712" spans="1:24" x14ac:dyDescent="0.2">
      <c r="A712" s="22">
        <v>33029</v>
      </c>
      <c r="B712" s="12" t="s">
        <v>566</v>
      </c>
      <c r="C712" s="12" t="s">
        <v>73</v>
      </c>
      <c r="D712" s="12">
        <v>900487988</v>
      </c>
      <c r="E712" s="12" t="s">
        <v>74</v>
      </c>
      <c r="F712" s="12" t="s">
        <v>1526</v>
      </c>
      <c r="G712" s="12" t="s">
        <v>76</v>
      </c>
      <c r="H712" s="12" t="s">
        <v>87</v>
      </c>
      <c r="I712" s="12" t="s">
        <v>1527</v>
      </c>
      <c r="J712" s="12" t="s">
        <v>97</v>
      </c>
      <c r="K712" s="12" t="s">
        <v>359</v>
      </c>
      <c r="L712" s="12" t="s">
        <v>81</v>
      </c>
      <c r="M712" s="12">
        <v>10625943</v>
      </c>
      <c r="N712" s="12">
        <v>11016855</v>
      </c>
      <c r="O712" s="17">
        <v>8788885</v>
      </c>
      <c r="P712" s="17">
        <v>8824471</v>
      </c>
      <c r="Q712" s="17">
        <v>2192384</v>
      </c>
      <c r="R712" s="19">
        <v>3436923</v>
      </c>
      <c r="S712" s="19">
        <v>3957044</v>
      </c>
      <c r="T712" s="17">
        <f t="shared" si="54"/>
        <v>1.2090205981759916</v>
      </c>
      <c r="U712" s="17">
        <f t="shared" si="51"/>
        <v>0.80099729006145581</v>
      </c>
      <c r="V712" s="17">
        <f t="shared" si="50"/>
        <v>0.8685581964719119</v>
      </c>
      <c r="W712" s="17">
        <f t="shared" si="52"/>
        <v>1.5676646974252686</v>
      </c>
      <c r="X712" s="19">
        <f t="shared" si="53"/>
        <v>0.31196952306261633</v>
      </c>
    </row>
    <row r="713" spans="1:24" x14ac:dyDescent="0.2">
      <c r="A713" s="22">
        <v>33103</v>
      </c>
      <c r="B713" s="12" t="s">
        <v>566</v>
      </c>
      <c r="C713" s="12" t="s">
        <v>73</v>
      </c>
      <c r="D713" s="12">
        <v>900490683</v>
      </c>
      <c r="E713" s="12" t="s">
        <v>74</v>
      </c>
      <c r="F713" s="12" t="s">
        <v>1528</v>
      </c>
      <c r="G713" s="12" t="s">
        <v>76</v>
      </c>
      <c r="H713" s="12" t="s">
        <v>87</v>
      </c>
      <c r="I713" s="12" t="s">
        <v>1529</v>
      </c>
      <c r="J713" s="12" t="s">
        <v>89</v>
      </c>
      <c r="K713" s="12" t="s">
        <v>327</v>
      </c>
      <c r="L713" s="12" t="s">
        <v>81</v>
      </c>
      <c r="M713" s="12">
        <v>18613054</v>
      </c>
      <c r="N713" s="12">
        <v>22621792</v>
      </c>
      <c r="O713" s="17">
        <v>14328732</v>
      </c>
      <c r="P713" s="17">
        <v>14328732</v>
      </c>
      <c r="Q713" s="17">
        <v>8293060</v>
      </c>
      <c r="R713" s="19">
        <v>1414514</v>
      </c>
      <c r="S713" s="19"/>
      <c r="T713" s="17">
        <f t="shared" si="54"/>
        <v>1.2990021726974865</v>
      </c>
      <c r="U713" s="17">
        <f t="shared" si="51"/>
        <v>0.63340393192546374</v>
      </c>
      <c r="V713" s="17"/>
      <c r="W713" s="17">
        <f t="shared" si="52"/>
        <v>0.17056599132286515</v>
      </c>
      <c r="X713" s="19">
        <f t="shared" si="53"/>
        <v>6.2528821766197826E-2</v>
      </c>
    </row>
    <row r="714" spans="1:24" x14ac:dyDescent="0.2">
      <c r="A714" s="22">
        <v>33161</v>
      </c>
      <c r="B714" s="12" t="s">
        <v>566</v>
      </c>
      <c r="C714" s="12" t="s">
        <v>73</v>
      </c>
      <c r="D714" s="12">
        <v>900492666</v>
      </c>
      <c r="E714" s="12" t="s">
        <v>74</v>
      </c>
      <c r="F714" s="12" t="s">
        <v>1530</v>
      </c>
      <c r="G714" s="12" t="s">
        <v>102</v>
      </c>
      <c r="H714" s="12" t="s">
        <v>87</v>
      </c>
      <c r="I714" s="12" t="s">
        <v>1531</v>
      </c>
      <c r="J714" s="12" t="s">
        <v>148</v>
      </c>
      <c r="K714" s="12" t="s">
        <v>149</v>
      </c>
      <c r="L714" s="12" t="s">
        <v>81</v>
      </c>
      <c r="M714" s="12">
        <v>32857412</v>
      </c>
      <c r="N714" s="12">
        <v>69610707</v>
      </c>
      <c r="O714" s="17">
        <v>52255586</v>
      </c>
      <c r="P714" s="17">
        <v>52255586</v>
      </c>
      <c r="Q714" s="17">
        <v>17355121</v>
      </c>
      <c r="R714" s="19">
        <v>8015140</v>
      </c>
      <c r="S714" s="19">
        <v>99630</v>
      </c>
      <c r="T714" s="17">
        <f t="shared" si="54"/>
        <v>0.62878276783653331</v>
      </c>
      <c r="U714" s="17">
        <f t="shared" si="51"/>
        <v>0.7506831671742682</v>
      </c>
      <c r="V714" s="17">
        <f t="shared" si="50"/>
        <v>80.449061527652319</v>
      </c>
      <c r="W714" s="17">
        <f t="shared" si="52"/>
        <v>0.46183140987608212</v>
      </c>
      <c r="X714" s="19">
        <f t="shared" si="53"/>
        <v>0.1151423444097472</v>
      </c>
    </row>
    <row r="715" spans="1:24" x14ac:dyDescent="0.2">
      <c r="A715" s="22">
        <v>33173</v>
      </c>
      <c r="B715" s="12" t="s">
        <v>566</v>
      </c>
      <c r="C715" s="12" t="s">
        <v>73</v>
      </c>
      <c r="D715" s="12">
        <v>900493018</v>
      </c>
      <c r="E715" s="12" t="s">
        <v>74</v>
      </c>
      <c r="F715" s="12" t="s">
        <v>1532</v>
      </c>
      <c r="G715" s="12" t="s">
        <v>102</v>
      </c>
      <c r="H715" s="12" t="s">
        <v>87</v>
      </c>
      <c r="I715" s="12" t="s">
        <v>1533</v>
      </c>
      <c r="J715" s="12" t="s">
        <v>792</v>
      </c>
      <c r="K715" s="12" t="s">
        <v>793</v>
      </c>
      <c r="L715" s="12" t="s">
        <v>81</v>
      </c>
      <c r="M715" s="12">
        <v>14986198</v>
      </c>
      <c r="N715" s="12">
        <v>20268441</v>
      </c>
      <c r="O715" s="17">
        <v>260908</v>
      </c>
      <c r="P715" s="17">
        <v>4882343</v>
      </c>
      <c r="Q715" s="17">
        <v>15386098</v>
      </c>
      <c r="R715" s="19">
        <v>1851725</v>
      </c>
      <c r="S715" s="19">
        <v>211248</v>
      </c>
      <c r="T715" s="17">
        <f t="shared" si="54"/>
        <v>57.43862970855627</v>
      </c>
      <c r="U715" s="17">
        <f t="shared" si="51"/>
        <v>0.24088399300173111</v>
      </c>
      <c r="V715" s="17">
        <f t="shared" si="50"/>
        <v>8.7656451185336675</v>
      </c>
      <c r="W715" s="17">
        <f t="shared" si="52"/>
        <v>0.12035052681973038</v>
      </c>
      <c r="X715" s="19">
        <f t="shared" si="53"/>
        <v>9.1360011359531798E-2</v>
      </c>
    </row>
    <row r="716" spans="1:24" x14ac:dyDescent="0.2">
      <c r="A716" s="22">
        <v>33213</v>
      </c>
      <c r="B716" s="12" t="s">
        <v>566</v>
      </c>
      <c r="C716" s="12" t="s">
        <v>73</v>
      </c>
      <c r="D716" s="12">
        <v>900494362</v>
      </c>
      <c r="E716" s="12" t="s">
        <v>74</v>
      </c>
      <c r="F716" s="12" t="s">
        <v>1534</v>
      </c>
      <c r="G716" s="12" t="s">
        <v>102</v>
      </c>
      <c r="H716" s="12" t="s">
        <v>87</v>
      </c>
      <c r="I716" s="12" t="s">
        <v>1535</v>
      </c>
      <c r="J716" s="12" t="s">
        <v>89</v>
      </c>
      <c r="K716" s="12" t="s">
        <v>116</v>
      </c>
      <c r="L716" s="12" t="s">
        <v>81</v>
      </c>
      <c r="M716" s="12">
        <v>9381766</v>
      </c>
      <c r="N716" s="12">
        <v>14022942</v>
      </c>
      <c r="O716" s="17">
        <v>5932212</v>
      </c>
      <c r="P716" s="17">
        <v>6502212</v>
      </c>
      <c r="Q716" s="17">
        <v>7520730</v>
      </c>
      <c r="R716" s="19">
        <v>2498802</v>
      </c>
      <c r="S716" s="19">
        <v>756565</v>
      </c>
      <c r="T716" s="17">
        <f t="shared" si="54"/>
        <v>1.5814954017152456</v>
      </c>
      <c r="U716" s="17">
        <f t="shared" si="51"/>
        <v>0.46368386890568325</v>
      </c>
      <c r="V716" s="17">
        <f t="shared" si="50"/>
        <v>3.3028252694745328</v>
      </c>
      <c r="W716" s="17">
        <f t="shared" si="52"/>
        <v>0.33225524649867766</v>
      </c>
      <c r="X716" s="19">
        <f t="shared" si="53"/>
        <v>0.17819384833795932</v>
      </c>
    </row>
    <row r="717" spans="1:24" x14ac:dyDescent="0.2">
      <c r="A717" s="22">
        <v>33261</v>
      </c>
      <c r="B717" s="12" t="s">
        <v>566</v>
      </c>
      <c r="C717" s="12" t="s">
        <v>73</v>
      </c>
      <c r="D717" s="12">
        <v>900496602</v>
      </c>
      <c r="E717" s="12" t="s">
        <v>74</v>
      </c>
      <c r="F717" s="12" t="s">
        <v>1536</v>
      </c>
      <c r="G717" s="12" t="s">
        <v>102</v>
      </c>
      <c r="H717" s="12" t="s">
        <v>87</v>
      </c>
      <c r="I717" s="12" t="s">
        <v>1537</v>
      </c>
      <c r="J717" s="12" t="s">
        <v>89</v>
      </c>
      <c r="K717" s="12" t="s">
        <v>116</v>
      </c>
      <c r="L717" s="12" t="s">
        <v>81</v>
      </c>
      <c r="M717" s="12">
        <v>6516136</v>
      </c>
      <c r="N717" s="12">
        <v>6516136</v>
      </c>
      <c r="O717" s="17">
        <v>3307329</v>
      </c>
      <c r="P717" s="17">
        <v>5097332</v>
      </c>
      <c r="Q717" s="17">
        <v>1418804</v>
      </c>
      <c r="R717" s="19">
        <v>96563</v>
      </c>
      <c r="S717" s="19">
        <v>0</v>
      </c>
      <c r="T717" s="17">
        <f t="shared" si="54"/>
        <v>1.9702110071299226</v>
      </c>
      <c r="U717" s="17">
        <f t="shared" si="51"/>
        <v>0.78226298530294636</v>
      </c>
      <c r="V717" s="17"/>
      <c r="W717" s="17">
        <f t="shared" si="52"/>
        <v>6.8059435975652727E-2</v>
      </c>
      <c r="X717" s="19">
        <f t="shared" si="53"/>
        <v>1.4819058411303878E-2</v>
      </c>
    </row>
    <row r="718" spans="1:24" x14ac:dyDescent="0.2">
      <c r="A718" s="22">
        <v>33465</v>
      </c>
      <c r="B718" s="12" t="s">
        <v>566</v>
      </c>
      <c r="C718" s="12" t="s">
        <v>73</v>
      </c>
      <c r="D718" s="12">
        <v>900505356</v>
      </c>
      <c r="E718" s="12" t="s">
        <v>74</v>
      </c>
      <c r="F718" s="12" t="s">
        <v>1538</v>
      </c>
      <c r="G718" s="12" t="s">
        <v>102</v>
      </c>
      <c r="H718" s="12" t="s">
        <v>87</v>
      </c>
      <c r="I718" s="12" t="s">
        <v>1539</v>
      </c>
      <c r="J718" s="12" t="s">
        <v>85</v>
      </c>
      <c r="K718" s="12" t="s">
        <v>85</v>
      </c>
      <c r="L718" s="12" t="s">
        <v>81</v>
      </c>
      <c r="M718" s="12">
        <v>2842663</v>
      </c>
      <c r="N718" s="12">
        <v>2865388</v>
      </c>
      <c r="O718" s="17">
        <v>1862298</v>
      </c>
      <c r="P718" s="17">
        <v>2161022</v>
      </c>
      <c r="Q718" s="17">
        <v>704366</v>
      </c>
      <c r="R718" s="19">
        <v>336968</v>
      </c>
      <c r="S718" s="19">
        <v>350346</v>
      </c>
      <c r="T718" s="17">
        <f t="shared" si="54"/>
        <v>1.5264275642244152</v>
      </c>
      <c r="U718" s="17">
        <f t="shared" si="51"/>
        <v>0.75418128365163806</v>
      </c>
      <c r="V718" s="17">
        <f t="shared" ref="V718:V778" si="55">R718/S718</f>
        <v>0.9618148915643393</v>
      </c>
      <c r="W718" s="17">
        <f t="shared" si="52"/>
        <v>0.47839901414889419</v>
      </c>
      <c r="X718" s="19">
        <f t="shared" si="53"/>
        <v>0.11759943156040299</v>
      </c>
    </row>
    <row r="719" spans="1:24" x14ac:dyDescent="0.2">
      <c r="A719" s="22">
        <v>33551</v>
      </c>
      <c r="B719" s="12" t="s">
        <v>566</v>
      </c>
      <c r="C719" s="12" t="s">
        <v>73</v>
      </c>
      <c r="D719" s="12">
        <v>900509567</v>
      </c>
      <c r="E719" s="12" t="s">
        <v>74</v>
      </c>
      <c r="F719" s="12" t="s">
        <v>1540</v>
      </c>
      <c r="G719" s="12" t="s">
        <v>102</v>
      </c>
      <c r="H719" s="12" t="s">
        <v>87</v>
      </c>
      <c r="I719" s="12" t="s">
        <v>1541</v>
      </c>
      <c r="J719" s="12" t="s">
        <v>309</v>
      </c>
      <c r="K719" s="12" t="s">
        <v>461</v>
      </c>
      <c r="L719" s="12" t="s">
        <v>81</v>
      </c>
      <c r="M719" s="12">
        <v>5576865</v>
      </c>
      <c r="N719" s="12">
        <v>6120606</v>
      </c>
      <c r="O719" s="17">
        <v>2623927</v>
      </c>
      <c r="P719" s="17">
        <v>2838936</v>
      </c>
      <c r="Q719" s="17">
        <v>3281670</v>
      </c>
      <c r="R719" s="19">
        <v>962593</v>
      </c>
      <c r="S719" s="19"/>
      <c r="T719" s="17">
        <f t="shared" si="54"/>
        <v>2.1253887779652407</v>
      </c>
      <c r="U719" s="17">
        <f t="shared" si="51"/>
        <v>0.46383250286001093</v>
      </c>
      <c r="V719" s="17"/>
      <c r="W719" s="17">
        <f t="shared" si="52"/>
        <v>0.29332413070174634</v>
      </c>
      <c r="X719" s="19">
        <f t="shared" si="53"/>
        <v>0.15727086500911838</v>
      </c>
    </row>
    <row r="720" spans="1:24" x14ac:dyDescent="0.2">
      <c r="A720" s="22">
        <v>33611</v>
      </c>
      <c r="B720" s="12" t="s">
        <v>566</v>
      </c>
      <c r="C720" s="12" t="s">
        <v>73</v>
      </c>
      <c r="D720" s="12">
        <v>900512976</v>
      </c>
      <c r="E720" s="12" t="s">
        <v>74</v>
      </c>
      <c r="F720" s="12" t="s">
        <v>1542</v>
      </c>
      <c r="G720" s="12" t="s">
        <v>102</v>
      </c>
      <c r="H720" s="12" t="s">
        <v>87</v>
      </c>
      <c r="I720" s="12" t="s">
        <v>1543</v>
      </c>
      <c r="J720" s="12" t="s">
        <v>79</v>
      </c>
      <c r="K720" s="12" t="s">
        <v>137</v>
      </c>
      <c r="L720" s="12" t="s">
        <v>81</v>
      </c>
      <c r="M720" s="12">
        <v>6645118</v>
      </c>
      <c r="N720" s="12">
        <v>7115404</v>
      </c>
      <c r="O720" s="17">
        <v>3853024</v>
      </c>
      <c r="P720" s="17">
        <v>3853024</v>
      </c>
      <c r="Q720" s="17">
        <v>3262380</v>
      </c>
      <c r="R720" s="19">
        <v>87982</v>
      </c>
      <c r="S720" s="19"/>
      <c r="T720" s="17">
        <f t="shared" si="54"/>
        <v>1.7246500411105667</v>
      </c>
      <c r="U720" s="17">
        <f t="shared" si="51"/>
        <v>0.54150460044152093</v>
      </c>
      <c r="V720" s="17"/>
      <c r="W720" s="17">
        <f t="shared" si="52"/>
        <v>2.6968654785769899E-2</v>
      </c>
      <c r="X720" s="19">
        <f t="shared" si="53"/>
        <v>1.2365004151556258E-2</v>
      </c>
    </row>
    <row r="721" spans="1:24" x14ac:dyDescent="0.2">
      <c r="A721" s="22">
        <v>33619</v>
      </c>
      <c r="B721" s="12" t="s">
        <v>566</v>
      </c>
      <c r="C721" s="12" t="s">
        <v>73</v>
      </c>
      <c r="D721" s="12">
        <v>900513504</v>
      </c>
      <c r="E721" s="12" t="s">
        <v>74</v>
      </c>
      <c r="F721" s="12" t="s">
        <v>1544</v>
      </c>
      <c r="G721" s="12" t="s">
        <v>102</v>
      </c>
      <c r="H721" s="12" t="s">
        <v>103</v>
      </c>
      <c r="I721" s="12" t="s">
        <v>1545</v>
      </c>
      <c r="J721" s="12" t="s">
        <v>85</v>
      </c>
      <c r="K721" s="12" t="s">
        <v>85</v>
      </c>
      <c r="L721" s="12" t="s">
        <v>81</v>
      </c>
      <c r="M721" s="12">
        <v>3324171</v>
      </c>
      <c r="N721" s="12">
        <v>4135321</v>
      </c>
      <c r="O721" s="17">
        <v>1759314</v>
      </c>
      <c r="P721" s="17">
        <v>1759314</v>
      </c>
      <c r="Q721" s="17">
        <v>2376007</v>
      </c>
      <c r="R721" s="19">
        <v>598252</v>
      </c>
      <c r="S721" s="19">
        <v>40145</v>
      </c>
      <c r="T721" s="17">
        <f t="shared" si="54"/>
        <v>1.8894699865970486</v>
      </c>
      <c r="U721" s="17">
        <f t="shared" si="51"/>
        <v>0.42543589723748171</v>
      </c>
      <c r="V721" s="17">
        <f t="shared" si="55"/>
        <v>14.902279237763109</v>
      </c>
      <c r="W721" s="17">
        <f t="shared" si="52"/>
        <v>0.25178882048748175</v>
      </c>
      <c r="X721" s="19">
        <f t="shared" si="53"/>
        <v>0.14466881772902274</v>
      </c>
    </row>
    <row r="722" spans="1:24" x14ac:dyDescent="0.2">
      <c r="A722" s="22">
        <v>33735</v>
      </c>
      <c r="B722" s="12" t="s">
        <v>566</v>
      </c>
      <c r="C722" s="12" t="s">
        <v>73</v>
      </c>
      <c r="D722" s="12">
        <v>900519323</v>
      </c>
      <c r="E722" s="12" t="s">
        <v>74</v>
      </c>
      <c r="F722" s="12" t="s">
        <v>1546</v>
      </c>
      <c r="G722" s="12" t="s">
        <v>102</v>
      </c>
      <c r="H722" s="12" t="s">
        <v>87</v>
      </c>
      <c r="I722" s="12" t="s">
        <v>1547</v>
      </c>
      <c r="J722" s="12" t="s">
        <v>148</v>
      </c>
      <c r="K722" s="12" t="s">
        <v>149</v>
      </c>
      <c r="L722" s="12" t="s">
        <v>81</v>
      </c>
      <c r="M722" s="12">
        <v>34039688</v>
      </c>
      <c r="N722" s="12">
        <v>52944201</v>
      </c>
      <c r="O722" s="17">
        <v>15117225</v>
      </c>
      <c r="P722" s="17">
        <v>35395796</v>
      </c>
      <c r="Q722" s="17">
        <v>17548405</v>
      </c>
      <c r="R722" s="19">
        <v>7303083</v>
      </c>
      <c r="S722" s="19">
        <v>4848681</v>
      </c>
      <c r="T722" s="17">
        <f t="shared" si="54"/>
        <v>2.2517153776569443</v>
      </c>
      <c r="U722" s="17">
        <f t="shared" si="51"/>
        <v>0.66854906356977606</v>
      </c>
      <c r="V722" s="17">
        <f t="shared" si="55"/>
        <v>1.5061999335489384</v>
      </c>
      <c r="W722" s="17">
        <f t="shared" si="52"/>
        <v>0.41616790813752019</v>
      </c>
      <c r="X722" s="19">
        <f t="shared" si="53"/>
        <v>0.13793924286438849</v>
      </c>
    </row>
    <row r="723" spans="1:24" x14ac:dyDescent="0.2">
      <c r="A723" s="22">
        <v>33773</v>
      </c>
      <c r="B723" s="12" t="s">
        <v>566</v>
      </c>
      <c r="C723" s="12" t="s">
        <v>73</v>
      </c>
      <c r="D723" s="12">
        <v>900520849</v>
      </c>
      <c r="E723" s="12" t="s">
        <v>74</v>
      </c>
      <c r="F723" s="12" t="s">
        <v>1548</v>
      </c>
      <c r="G723" s="12" t="s">
        <v>102</v>
      </c>
      <c r="H723" s="12" t="s">
        <v>87</v>
      </c>
      <c r="I723" s="12" t="s">
        <v>1549</v>
      </c>
      <c r="J723" s="12" t="s">
        <v>872</v>
      </c>
      <c r="K723" s="12" t="s">
        <v>873</v>
      </c>
      <c r="L723" s="12" t="s">
        <v>81</v>
      </c>
      <c r="M723" s="12">
        <v>2473418</v>
      </c>
      <c r="N723" s="12">
        <v>8277411</v>
      </c>
      <c r="O723" s="17">
        <v>5416287</v>
      </c>
      <c r="P723" s="17">
        <v>5984977</v>
      </c>
      <c r="Q723" s="17">
        <v>2292434</v>
      </c>
      <c r="R723" s="19">
        <v>404535</v>
      </c>
      <c r="S723" s="19"/>
      <c r="T723" s="17">
        <f t="shared" si="54"/>
        <v>0.45666302394980179</v>
      </c>
      <c r="U723" s="17">
        <f t="shared" si="51"/>
        <v>0.72304939310129701</v>
      </c>
      <c r="V723" s="17"/>
      <c r="W723" s="17">
        <f t="shared" si="52"/>
        <v>0.17646527664482381</v>
      </c>
      <c r="X723" s="19">
        <f t="shared" si="53"/>
        <v>4.8872165463331473E-2</v>
      </c>
    </row>
    <row r="724" spans="1:24" x14ac:dyDescent="0.2">
      <c r="A724" s="22">
        <v>33785</v>
      </c>
      <c r="B724" s="12" t="s">
        <v>566</v>
      </c>
      <c r="C724" s="12" t="s">
        <v>73</v>
      </c>
      <c r="D724" s="12">
        <v>900521360</v>
      </c>
      <c r="E724" s="12" t="s">
        <v>74</v>
      </c>
      <c r="F724" s="12" t="s">
        <v>1550</v>
      </c>
      <c r="G724" s="12" t="s">
        <v>102</v>
      </c>
      <c r="H724" s="12" t="s">
        <v>87</v>
      </c>
      <c r="I724" s="12" t="s">
        <v>1551</v>
      </c>
      <c r="J724" s="12" t="s">
        <v>85</v>
      </c>
      <c r="K724" s="12" t="s">
        <v>85</v>
      </c>
      <c r="L724" s="12" t="s">
        <v>81</v>
      </c>
      <c r="M724" s="12">
        <v>14770691</v>
      </c>
      <c r="N724" s="12">
        <v>14770691</v>
      </c>
      <c r="O724" s="17">
        <v>485419</v>
      </c>
      <c r="P724" s="17">
        <v>485419</v>
      </c>
      <c r="Q724" s="17">
        <v>14285272</v>
      </c>
      <c r="R724" s="19">
        <v>-1221602</v>
      </c>
      <c r="S724" s="19">
        <v>37328</v>
      </c>
      <c r="T724" s="17">
        <f t="shared" si="54"/>
        <v>30.428745063543044</v>
      </c>
      <c r="U724" s="17">
        <f t="shared" si="51"/>
        <v>3.2863662234894765E-2</v>
      </c>
      <c r="V724" s="17">
        <f t="shared" si="55"/>
        <v>-32.726157308186885</v>
      </c>
      <c r="W724" s="17">
        <f t="shared" si="52"/>
        <v>-8.5514787537822171E-2</v>
      </c>
      <c r="X724" s="19">
        <f t="shared" si="53"/>
        <v>-8.2704458444090398E-2</v>
      </c>
    </row>
    <row r="725" spans="1:24" x14ac:dyDescent="0.2">
      <c r="A725" s="22">
        <v>33841</v>
      </c>
      <c r="B725" s="12" t="s">
        <v>566</v>
      </c>
      <c r="C725" s="12" t="s">
        <v>73</v>
      </c>
      <c r="D725" s="12">
        <v>900524225</v>
      </c>
      <c r="E725" s="12" t="s">
        <v>74</v>
      </c>
      <c r="F725" s="12" t="s">
        <v>1552</v>
      </c>
      <c r="G725" s="12" t="s">
        <v>76</v>
      </c>
      <c r="H725" s="12" t="s">
        <v>87</v>
      </c>
      <c r="I725" s="12" t="s">
        <v>1553</v>
      </c>
      <c r="J725" s="12" t="s">
        <v>89</v>
      </c>
      <c r="K725" s="12" t="s">
        <v>116</v>
      </c>
      <c r="L725" s="12" t="s">
        <v>81</v>
      </c>
      <c r="M725" s="12">
        <v>51431080</v>
      </c>
      <c r="N725" s="12">
        <v>52709981</v>
      </c>
      <c r="O725" s="17">
        <v>34545300</v>
      </c>
      <c r="P725" s="17">
        <v>35774591</v>
      </c>
      <c r="Q725" s="17">
        <v>16935390</v>
      </c>
      <c r="R725" s="19">
        <v>-2447716</v>
      </c>
      <c r="S725" s="19">
        <v>5562113</v>
      </c>
      <c r="T725" s="17">
        <f t="shared" si="54"/>
        <v>1.4888010814785224</v>
      </c>
      <c r="U725" s="17">
        <f t="shared" si="51"/>
        <v>0.67870620177229812</v>
      </c>
      <c r="V725" s="17">
        <f t="shared" si="55"/>
        <v>-0.44006944842724338</v>
      </c>
      <c r="W725" s="17">
        <f t="shared" si="52"/>
        <v>-0.14453260302833298</v>
      </c>
      <c r="X725" s="19">
        <f t="shared" si="53"/>
        <v>-4.6437428994709748E-2</v>
      </c>
    </row>
    <row r="726" spans="1:24" x14ac:dyDescent="0.2">
      <c r="A726" s="22">
        <v>34027</v>
      </c>
      <c r="B726" s="12" t="s">
        <v>566</v>
      </c>
      <c r="C726" s="12" t="s">
        <v>73</v>
      </c>
      <c r="D726" s="12">
        <v>900532979</v>
      </c>
      <c r="E726" s="12" t="s">
        <v>74</v>
      </c>
      <c r="F726" s="12" t="s">
        <v>1554</v>
      </c>
      <c r="G726" s="12" t="s">
        <v>95</v>
      </c>
      <c r="H726" s="12" t="s">
        <v>87</v>
      </c>
      <c r="I726" s="12" t="s">
        <v>1555</v>
      </c>
      <c r="J726" s="12" t="s">
        <v>1486</v>
      </c>
      <c r="K726" s="12" t="s">
        <v>1487</v>
      </c>
      <c r="L726" s="12" t="s">
        <v>81</v>
      </c>
      <c r="M726" s="12">
        <v>4843096</v>
      </c>
      <c r="N726" s="12">
        <v>6080111</v>
      </c>
      <c r="O726" s="17">
        <v>2625989</v>
      </c>
      <c r="P726" s="17">
        <v>2625989</v>
      </c>
      <c r="Q726" s="17">
        <v>3454122</v>
      </c>
      <c r="R726" s="19">
        <v>410931</v>
      </c>
      <c r="S726" s="19">
        <v>39802</v>
      </c>
      <c r="T726" s="17">
        <f t="shared" si="54"/>
        <v>1.8442940926256737</v>
      </c>
      <c r="U726" s="17">
        <f t="shared" si="51"/>
        <v>0.43189820054272038</v>
      </c>
      <c r="V726" s="17">
        <f t="shared" si="55"/>
        <v>10.324380684387719</v>
      </c>
      <c r="W726" s="17">
        <f t="shared" si="52"/>
        <v>0.11896829353450747</v>
      </c>
      <c r="X726" s="19">
        <f t="shared" si="53"/>
        <v>6.7586101635315546E-2</v>
      </c>
    </row>
    <row r="727" spans="1:24" x14ac:dyDescent="0.2">
      <c r="A727" s="22">
        <v>34067</v>
      </c>
      <c r="B727" s="12" t="s">
        <v>566</v>
      </c>
      <c r="C727" s="12" t="s">
        <v>73</v>
      </c>
      <c r="D727" s="12">
        <v>900534615</v>
      </c>
      <c r="E727" s="12" t="s">
        <v>74</v>
      </c>
      <c r="F727" s="12" t="s">
        <v>1556</v>
      </c>
      <c r="G727" s="12" t="s">
        <v>76</v>
      </c>
      <c r="H727" s="12" t="s">
        <v>87</v>
      </c>
      <c r="I727" s="12" t="s">
        <v>1557</v>
      </c>
      <c r="J727" s="12" t="s">
        <v>362</v>
      </c>
      <c r="K727" s="12" t="s">
        <v>1073</v>
      </c>
      <c r="L727" s="12" t="s">
        <v>81</v>
      </c>
      <c r="M727" s="12">
        <v>507061</v>
      </c>
      <c r="N727" s="12">
        <v>691349</v>
      </c>
      <c r="O727" s="17">
        <v>295983</v>
      </c>
      <c r="P727" s="17">
        <v>305295</v>
      </c>
      <c r="Q727" s="17">
        <v>386054</v>
      </c>
      <c r="R727" s="19">
        <v>-3533</v>
      </c>
      <c r="S727" s="19">
        <v>0</v>
      </c>
      <c r="T727" s="17">
        <f t="shared" si="54"/>
        <v>1.7131423088488191</v>
      </c>
      <c r="U727" s="17">
        <f t="shared" si="51"/>
        <v>0.44159317508233903</v>
      </c>
      <c r="V727" s="17"/>
      <c r="W727" s="17">
        <f t="shared" si="52"/>
        <v>-9.1515694695560729E-3</v>
      </c>
      <c r="X727" s="19">
        <f t="shared" si="53"/>
        <v>-5.1102988505082091E-3</v>
      </c>
    </row>
    <row r="728" spans="1:24" x14ac:dyDescent="0.2">
      <c r="A728" s="22">
        <v>34175</v>
      </c>
      <c r="B728" s="12" t="s">
        <v>566</v>
      </c>
      <c r="C728" s="12" t="s">
        <v>73</v>
      </c>
      <c r="D728" s="12">
        <v>900538127</v>
      </c>
      <c r="E728" s="12" t="s">
        <v>74</v>
      </c>
      <c r="F728" s="12" t="s">
        <v>1558</v>
      </c>
      <c r="G728" s="12" t="s">
        <v>102</v>
      </c>
      <c r="H728" s="12" t="s">
        <v>87</v>
      </c>
      <c r="I728" s="12" t="s">
        <v>1559</v>
      </c>
      <c r="J728" s="12" t="s">
        <v>85</v>
      </c>
      <c r="K728" s="12" t="s">
        <v>85</v>
      </c>
      <c r="L728" s="12" t="s">
        <v>81</v>
      </c>
      <c r="M728" s="12">
        <v>2435960</v>
      </c>
      <c r="N728" s="12">
        <v>2762062</v>
      </c>
      <c r="O728" s="17">
        <v>736176</v>
      </c>
      <c r="P728" s="17">
        <v>913429</v>
      </c>
      <c r="Q728" s="17">
        <v>1848633</v>
      </c>
      <c r="R728" s="19">
        <v>952163</v>
      </c>
      <c r="S728" s="19">
        <v>486305</v>
      </c>
      <c r="T728" s="17">
        <f t="shared" si="54"/>
        <v>3.3089369933276824</v>
      </c>
      <c r="U728" s="17">
        <f t="shared" si="51"/>
        <v>0.33070546569917691</v>
      </c>
      <c r="V728" s="17">
        <f t="shared" si="55"/>
        <v>1.9579543701997717</v>
      </c>
      <c r="W728" s="17">
        <f t="shared" si="52"/>
        <v>0.51506329271412987</v>
      </c>
      <c r="X728" s="19">
        <f t="shared" si="53"/>
        <v>0.34472904663255205</v>
      </c>
    </row>
    <row r="729" spans="1:24" x14ac:dyDescent="0.2">
      <c r="A729" s="22">
        <v>34247</v>
      </c>
      <c r="B729" s="12" t="s">
        <v>566</v>
      </c>
      <c r="C729" s="12" t="s">
        <v>73</v>
      </c>
      <c r="D729" s="12">
        <v>900540921</v>
      </c>
      <c r="E729" s="12" t="s">
        <v>74</v>
      </c>
      <c r="F729" s="12" t="s">
        <v>1560</v>
      </c>
      <c r="G729" s="12" t="s">
        <v>76</v>
      </c>
      <c r="H729" s="12" t="s">
        <v>87</v>
      </c>
      <c r="I729" s="12" t="s">
        <v>1561</v>
      </c>
      <c r="J729" s="12" t="s">
        <v>79</v>
      </c>
      <c r="K729" s="12" t="s">
        <v>313</v>
      </c>
      <c r="L729" s="12" t="s">
        <v>81</v>
      </c>
      <c r="M729" s="12">
        <v>1412476</v>
      </c>
      <c r="N729" s="12">
        <v>1740317</v>
      </c>
      <c r="O729" s="17">
        <v>488093</v>
      </c>
      <c r="P729" s="17">
        <v>889899</v>
      </c>
      <c r="Q729" s="17">
        <v>850418</v>
      </c>
      <c r="R729" s="19">
        <v>140578</v>
      </c>
      <c r="S729" s="19">
        <v>116897</v>
      </c>
      <c r="T729" s="17">
        <f t="shared" si="54"/>
        <v>2.8938665377294899</v>
      </c>
      <c r="U729" s="17">
        <f t="shared" si="51"/>
        <v>0.51134304842163814</v>
      </c>
      <c r="V729" s="17">
        <f t="shared" si="55"/>
        <v>1.2025800491030565</v>
      </c>
      <c r="W729" s="17">
        <f t="shared" si="52"/>
        <v>0.16530459138917566</v>
      </c>
      <c r="X729" s="19">
        <f t="shared" si="53"/>
        <v>8.0777237710141309E-2</v>
      </c>
    </row>
    <row r="730" spans="1:24" x14ac:dyDescent="0.2">
      <c r="A730" s="22">
        <v>34275</v>
      </c>
      <c r="B730" s="12" t="s">
        <v>566</v>
      </c>
      <c r="C730" s="12" t="s">
        <v>73</v>
      </c>
      <c r="D730" s="12">
        <v>900542229</v>
      </c>
      <c r="E730" s="12" t="s">
        <v>74</v>
      </c>
      <c r="F730" s="12" t="s">
        <v>1562</v>
      </c>
      <c r="G730" s="12" t="s">
        <v>102</v>
      </c>
      <c r="H730" s="12" t="s">
        <v>87</v>
      </c>
      <c r="I730" s="12" t="s">
        <v>1563</v>
      </c>
      <c r="J730" s="12" t="s">
        <v>97</v>
      </c>
      <c r="K730" s="12" t="s">
        <v>359</v>
      </c>
      <c r="L730" s="12" t="s">
        <v>81</v>
      </c>
      <c r="M730" s="12">
        <v>2775121</v>
      </c>
      <c r="N730" s="12">
        <v>6249611</v>
      </c>
      <c r="O730" s="17">
        <v>806814</v>
      </c>
      <c r="P730" s="17">
        <v>911254</v>
      </c>
      <c r="Q730" s="17">
        <v>5338357</v>
      </c>
      <c r="R730" s="19">
        <v>331044</v>
      </c>
      <c r="S730" s="19">
        <v>0</v>
      </c>
      <c r="T730" s="17">
        <f t="shared" si="54"/>
        <v>3.4396044193581172</v>
      </c>
      <c r="U730" s="17">
        <f t="shared" si="51"/>
        <v>0.14580971519667385</v>
      </c>
      <c r="V730" s="17"/>
      <c r="W730" s="17">
        <f t="shared" si="52"/>
        <v>6.2012338253136685E-2</v>
      </c>
      <c r="X730" s="19">
        <f t="shared" si="53"/>
        <v>5.2970336873767024E-2</v>
      </c>
    </row>
    <row r="731" spans="1:24" x14ac:dyDescent="0.2">
      <c r="A731" s="22">
        <v>34291</v>
      </c>
      <c r="B731" s="12" t="s">
        <v>566</v>
      </c>
      <c r="C731" s="12" t="s">
        <v>73</v>
      </c>
      <c r="D731" s="12">
        <v>900542924</v>
      </c>
      <c r="E731" s="12" t="s">
        <v>74</v>
      </c>
      <c r="F731" s="12" t="s">
        <v>1564</v>
      </c>
      <c r="G731" s="12" t="s">
        <v>102</v>
      </c>
      <c r="H731" s="12" t="s">
        <v>87</v>
      </c>
      <c r="I731" s="12" t="s">
        <v>1565</v>
      </c>
      <c r="J731" s="12" t="s">
        <v>1407</v>
      </c>
      <c r="K731" s="12" t="s">
        <v>1408</v>
      </c>
      <c r="L731" s="12" t="s">
        <v>81</v>
      </c>
      <c r="M731" s="12">
        <v>14518940</v>
      </c>
      <c r="N731" s="12">
        <v>21482028</v>
      </c>
      <c r="O731" s="17">
        <v>9597255</v>
      </c>
      <c r="P731" s="17">
        <v>9597255</v>
      </c>
      <c r="Q731" s="17">
        <v>11884773</v>
      </c>
      <c r="R731" s="19">
        <v>4197603</v>
      </c>
      <c r="S731" s="19"/>
      <c r="T731" s="17">
        <f t="shared" si="54"/>
        <v>1.5128221559185413</v>
      </c>
      <c r="U731" s="17">
        <f t="shared" si="51"/>
        <v>0.44675740111687778</v>
      </c>
      <c r="V731" s="17"/>
      <c r="W731" s="17">
        <f t="shared" si="52"/>
        <v>0.35319168485590763</v>
      </c>
      <c r="X731" s="19">
        <f t="shared" si="53"/>
        <v>0.19540068563359103</v>
      </c>
    </row>
    <row r="732" spans="1:24" x14ac:dyDescent="0.2">
      <c r="A732" s="22">
        <v>34349</v>
      </c>
      <c r="B732" s="12" t="s">
        <v>566</v>
      </c>
      <c r="C732" s="12" t="s">
        <v>73</v>
      </c>
      <c r="D732" s="12">
        <v>900545363</v>
      </c>
      <c r="E732" s="12" t="s">
        <v>74</v>
      </c>
      <c r="F732" s="12" t="s">
        <v>1566</v>
      </c>
      <c r="G732" s="12" t="s">
        <v>76</v>
      </c>
      <c r="H732" s="12" t="s">
        <v>87</v>
      </c>
      <c r="I732" s="12" t="s">
        <v>1567</v>
      </c>
      <c r="J732" s="12" t="s">
        <v>85</v>
      </c>
      <c r="K732" s="12" t="s">
        <v>85</v>
      </c>
      <c r="L732" s="12" t="s">
        <v>81</v>
      </c>
      <c r="M732" s="12">
        <v>5116167</v>
      </c>
      <c r="N732" s="12">
        <v>6212601</v>
      </c>
      <c r="O732" s="17">
        <v>71368</v>
      </c>
      <c r="P732" s="17">
        <v>4671304</v>
      </c>
      <c r="Q732" s="17">
        <v>1541297</v>
      </c>
      <c r="R732" s="19">
        <v>8172</v>
      </c>
      <c r="S732" s="19">
        <v>24945</v>
      </c>
      <c r="T732" s="17">
        <f t="shared" si="54"/>
        <v>71.687128685124989</v>
      </c>
      <c r="U732" s="17">
        <f t="shared" si="51"/>
        <v>0.75190793678847234</v>
      </c>
      <c r="V732" s="17">
        <f t="shared" si="55"/>
        <v>0.32760072158749248</v>
      </c>
      <c r="W732" s="17">
        <f t="shared" si="52"/>
        <v>5.302028097115611E-3</v>
      </c>
      <c r="X732" s="19">
        <f t="shared" si="53"/>
        <v>1.3153910898189018E-3</v>
      </c>
    </row>
    <row r="733" spans="1:24" x14ac:dyDescent="0.2">
      <c r="A733" s="22">
        <v>34715</v>
      </c>
      <c r="B733" s="12" t="s">
        <v>566</v>
      </c>
      <c r="C733" s="12" t="s">
        <v>73</v>
      </c>
      <c r="D733" s="12">
        <v>900562298</v>
      </c>
      <c r="E733" s="12" t="s">
        <v>74</v>
      </c>
      <c r="F733" s="12" t="s">
        <v>1568</v>
      </c>
      <c r="G733" s="12" t="s">
        <v>92</v>
      </c>
      <c r="H733" s="12" t="s">
        <v>87</v>
      </c>
      <c r="I733" s="12" t="s">
        <v>1569</v>
      </c>
      <c r="J733" s="12" t="s">
        <v>79</v>
      </c>
      <c r="K733" s="12" t="s">
        <v>767</v>
      </c>
      <c r="L733" s="12" t="s">
        <v>81</v>
      </c>
      <c r="M733" s="12">
        <v>16072344</v>
      </c>
      <c r="N733" s="12">
        <v>31601977</v>
      </c>
      <c r="O733" s="17">
        <v>19702244</v>
      </c>
      <c r="P733" s="17">
        <v>22180998</v>
      </c>
      <c r="Q733" s="17">
        <v>9420979</v>
      </c>
      <c r="R733" s="19">
        <v>4978354</v>
      </c>
      <c r="S733" s="19">
        <v>1966333</v>
      </c>
      <c r="T733" s="17">
        <f t="shared" si="54"/>
        <v>0.81576210303760321</v>
      </c>
      <c r="U733" s="17">
        <f t="shared" si="51"/>
        <v>0.70188640413224779</v>
      </c>
      <c r="V733" s="17">
        <f t="shared" si="55"/>
        <v>2.5317959877599572</v>
      </c>
      <c r="W733" s="17">
        <f t="shared" si="52"/>
        <v>0.52843276691307772</v>
      </c>
      <c r="X733" s="19">
        <f t="shared" si="53"/>
        <v>0.15753299231880336</v>
      </c>
    </row>
    <row r="734" spans="1:24" x14ac:dyDescent="0.2">
      <c r="A734" s="22">
        <v>34741</v>
      </c>
      <c r="B734" s="12" t="s">
        <v>566</v>
      </c>
      <c r="C734" s="12" t="s">
        <v>73</v>
      </c>
      <c r="D734" s="12">
        <v>900563107</v>
      </c>
      <c r="E734" s="12" t="s">
        <v>74</v>
      </c>
      <c r="F734" s="12" t="s">
        <v>1570</v>
      </c>
      <c r="G734" s="12" t="s">
        <v>102</v>
      </c>
      <c r="H734" s="12" t="s">
        <v>87</v>
      </c>
      <c r="I734" s="12" t="s">
        <v>1571</v>
      </c>
      <c r="J734" s="12" t="s">
        <v>148</v>
      </c>
      <c r="K734" s="12" t="s">
        <v>149</v>
      </c>
      <c r="L734" s="12" t="s">
        <v>81</v>
      </c>
      <c r="M734" s="12">
        <v>24219268</v>
      </c>
      <c r="N734" s="12">
        <v>26899705</v>
      </c>
      <c r="O734" s="17">
        <v>12093325</v>
      </c>
      <c r="P734" s="17">
        <v>16535160</v>
      </c>
      <c r="Q734" s="17">
        <v>10364545</v>
      </c>
      <c r="R734" s="19">
        <v>3381076</v>
      </c>
      <c r="S734" s="19">
        <v>788831</v>
      </c>
      <c r="T734" s="17">
        <f t="shared" si="54"/>
        <v>2.0026971903922206</v>
      </c>
      <c r="U734" s="17">
        <f t="shared" si="51"/>
        <v>0.61469670392296127</v>
      </c>
      <c r="V734" s="17">
        <f t="shared" si="55"/>
        <v>4.2861855074154036</v>
      </c>
      <c r="W734" s="17">
        <f t="shared" si="52"/>
        <v>0.32621557434503878</v>
      </c>
      <c r="X734" s="19">
        <f t="shared" si="53"/>
        <v>0.12569193602680773</v>
      </c>
    </row>
    <row r="735" spans="1:24" x14ac:dyDescent="0.2">
      <c r="A735" s="22">
        <v>34759</v>
      </c>
      <c r="B735" s="12" t="s">
        <v>566</v>
      </c>
      <c r="C735" s="12" t="s">
        <v>73</v>
      </c>
      <c r="D735" s="12">
        <v>900563720</v>
      </c>
      <c r="E735" s="12" t="s">
        <v>74</v>
      </c>
      <c r="F735" s="12" t="s">
        <v>1572</v>
      </c>
      <c r="G735" s="12" t="s">
        <v>102</v>
      </c>
      <c r="H735" s="12" t="s">
        <v>87</v>
      </c>
      <c r="I735" s="12" t="s">
        <v>1573</v>
      </c>
      <c r="J735" s="12" t="s">
        <v>148</v>
      </c>
      <c r="K735" s="12" t="s">
        <v>149</v>
      </c>
      <c r="L735" s="12" t="s">
        <v>81</v>
      </c>
      <c r="M735" s="12">
        <v>19453373</v>
      </c>
      <c r="N735" s="12">
        <v>20803605</v>
      </c>
      <c r="O735" s="17">
        <v>7134141</v>
      </c>
      <c r="P735" s="17">
        <v>8914206</v>
      </c>
      <c r="Q735" s="17">
        <v>11889399</v>
      </c>
      <c r="R735" s="19">
        <v>6632303</v>
      </c>
      <c r="S735" s="19">
        <v>562634</v>
      </c>
      <c r="T735" s="17">
        <f t="shared" si="54"/>
        <v>2.7267996245098045</v>
      </c>
      <c r="U735" s="17">
        <f t="shared" si="51"/>
        <v>0.42849333084338026</v>
      </c>
      <c r="V735" s="17">
        <f t="shared" si="55"/>
        <v>11.787952736592528</v>
      </c>
      <c r="W735" s="17">
        <f t="shared" si="52"/>
        <v>0.55783332698313848</v>
      </c>
      <c r="X735" s="19">
        <f t="shared" si="53"/>
        <v>0.31880546664868903</v>
      </c>
    </row>
    <row r="736" spans="1:24" x14ac:dyDescent="0.2">
      <c r="A736" s="22">
        <v>34851</v>
      </c>
      <c r="B736" s="12" t="s">
        <v>566</v>
      </c>
      <c r="C736" s="12" t="s">
        <v>73</v>
      </c>
      <c r="D736" s="12">
        <v>900566998</v>
      </c>
      <c r="E736" s="12" t="s">
        <v>74</v>
      </c>
      <c r="F736" s="12" t="s">
        <v>1574</v>
      </c>
      <c r="G736" s="12" t="s">
        <v>102</v>
      </c>
      <c r="H736" s="12" t="s">
        <v>87</v>
      </c>
      <c r="I736" s="12" t="s">
        <v>1575</v>
      </c>
      <c r="J736" s="12" t="s">
        <v>851</v>
      </c>
      <c r="K736" s="12" t="s">
        <v>852</v>
      </c>
      <c r="L736" s="12" t="s">
        <v>81</v>
      </c>
      <c r="M736" s="12">
        <v>4402777</v>
      </c>
      <c r="N736" s="12">
        <v>5541159</v>
      </c>
      <c r="O736" s="17">
        <v>1788049</v>
      </c>
      <c r="P736" s="17">
        <v>1788049</v>
      </c>
      <c r="Q736" s="17">
        <v>3753110</v>
      </c>
      <c r="R736" s="19">
        <v>1496815</v>
      </c>
      <c r="S736" s="19">
        <v>71328</v>
      </c>
      <c r="T736" s="17">
        <f t="shared" si="54"/>
        <v>2.4623357637290701</v>
      </c>
      <c r="U736" s="17">
        <f t="shared" ref="U736:U799" si="56">P736/N736</f>
        <v>0.32268501950584705</v>
      </c>
      <c r="V736" s="17">
        <f t="shared" si="55"/>
        <v>20.984956819201436</v>
      </c>
      <c r="W736" s="17">
        <f t="shared" ref="W736:W799" si="57">R736/Q736</f>
        <v>0.39881991201963174</v>
      </c>
      <c r="X736" s="19">
        <f t="shared" ref="X736:X799" si="58">R736/N736</f>
        <v>0.27012670093025665</v>
      </c>
    </row>
    <row r="737" spans="1:24" x14ac:dyDescent="0.2">
      <c r="A737" s="22">
        <v>34855</v>
      </c>
      <c r="B737" s="12" t="s">
        <v>566</v>
      </c>
      <c r="C737" s="12" t="s">
        <v>73</v>
      </c>
      <c r="D737" s="12">
        <v>900567160</v>
      </c>
      <c r="E737" s="12" t="s">
        <v>74</v>
      </c>
      <c r="F737" s="12" t="s">
        <v>1576</v>
      </c>
      <c r="G737" s="12" t="s">
        <v>76</v>
      </c>
      <c r="H737" s="12" t="s">
        <v>87</v>
      </c>
      <c r="I737" s="12" t="s">
        <v>1577</v>
      </c>
      <c r="J737" s="12" t="s">
        <v>85</v>
      </c>
      <c r="K737" s="12" t="s">
        <v>85</v>
      </c>
      <c r="L737" s="12" t="s">
        <v>81</v>
      </c>
      <c r="M737" s="12">
        <v>4556788</v>
      </c>
      <c r="N737" s="12">
        <v>4564329</v>
      </c>
      <c r="O737" s="17">
        <v>2227972</v>
      </c>
      <c r="P737" s="17">
        <v>3047153</v>
      </c>
      <c r="Q737" s="17">
        <v>1517176</v>
      </c>
      <c r="R737" s="19">
        <v>793080</v>
      </c>
      <c r="S737" s="19">
        <v>346019</v>
      </c>
      <c r="T737" s="17">
        <f t="shared" ref="T737:T800" si="59">M737/O737</f>
        <v>2.045262687322821</v>
      </c>
      <c r="U737" s="17">
        <f t="shared" si="56"/>
        <v>0.66760152478053181</v>
      </c>
      <c r="V737" s="17">
        <f t="shared" si="55"/>
        <v>2.2920128663454897</v>
      </c>
      <c r="W737" s="17">
        <f t="shared" si="57"/>
        <v>0.52273434327988311</v>
      </c>
      <c r="X737" s="19">
        <f t="shared" si="58"/>
        <v>0.17375609865108321</v>
      </c>
    </row>
    <row r="738" spans="1:24" x14ac:dyDescent="0.2">
      <c r="A738" s="22">
        <v>35111</v>
      </c>
      <c r="B738" s="12" t="s">
        <v>566</v>
      </c>
      <c r="C738" s="12" t="s">
        <v>73</v>
      </c>
      <c r="D738" s="12">
        <v>900577604</v>
      </c>
      <c r="E738" s="12" t="s">
        <v>74</v>
      </c>
      <c r="F738" s="12" t="s">
        <v>1578</v>
      </c>
      <c r="G738" s="12" t="s">
        <v>83</v>
      </c>
      <c r="H738" s="12" t="s">
        <v>87</v>
      </c>
      <c r="I738" s="12" t="s">
        <v>1579</v>
      </c>
      <c r="J738" s="12" t="s">
        <v>97</v>
      </c>
      <c r="K738" s="12" t="s">
        <v>191</v>
      </c>
      <c r="L738" s="12" t="s">
        <v>81</v>
      </c>
      <c r="M738" s="12">
        <v>11796567</v>
      </c>
      <c r="N738" s="12">
        <v>12300474</v>
      </c>
      <c r="O738" s="17">
        <v>5305300</v>
      </c>
      <c r="P738" s="17">
        <v>7568494</v>
      </c>
      <c r="Q738" s="17">
        <v>4731980</v>
      </c>
      <c r="R738" s="19">
        <v>1099272</v>
      </c>
      <c r="S738" s="19"/>
      <c r="T738" s="17">
        <f t="shared" si="59"/>
        <v>2.2235438146758901</v>
      </c>
      <c r="U738" s="17">
        <f t="shared" si="56"/>
        <v>0.61530100384749398</v>
      </c>
      <c r="V738" s="17"/>
      <c r="W738" s="17">
        <f t="shared" si="57"/>
        <v>0.23230698354599977</v>
      </c>
      <c r="X738" s="19">
        <f t="shared" si="58"/>
        <v>8.9368263369362835E-2</v>
      </c>
    </row>
    <row r="739" spans="1:24" x14ac:dyDescent="0.2">
      <c r="A739" s="22">
        <v>35141</v>
      </c>
      <c r="B739" s="12" t="s">
        <v>566</v>
      </c>
      <c r="C739" s="12" t="s">
        <v>73</v>
      </c>
      <c r="D739" s="12">
        <v>900578349</v>
      </c>
      <c r="E739" s="12" t="s">
        <v>74</v>
      </c>
      <c r="F739" s="12" t="s">
        <v>1580</v>
      </c>
      <c r="G739" s="12" t="s">
        <v>102</v>
      </c>
      <c r="H739" s="12" t="s">
        <v>87</v>
      </c>
      <c r="I739" s="12" t="s">
        <v>1581</v>
      </c>
      <c r="J739" s="12" t="s">
        <v>85</v>
      </c>
      <c r="K739" s="12" t="s">
        <v>85</v>
      </c>
      <c r="L739" s="12" t="s">
        <v>81</v>
      </c>
      <c r="M739" s="12">
        <v>22986144</v>
      </c>
      <c r="N739" s="12">
        <v>23009150</v>
      </c>
      <c r="O739" s="17">
        <v>27736645</v>
      </c>
      <c r="P739" s="17">
        <v>27736645</v>
      </c>
      <c r="Q739" s="17">
        <v>-4727495</v>
      </c>
      <c r="R739" s="19">
        <v>1221448</v>
      </c>
      <c r="S739" s="19">
        <v>2475678</v>
      </c>
      <c r="T739" s="17">
        <f t="shared" si="59"/>
        <v>0.82872834836369003</v>
      </c>
      <c r="U739" s="17">
        <f t="shared" si="56"/>
        <v>1.2054615229158834</v>
      </c>
      <c r="V739" s="17">
        <f t="shared" si="55"/>
        <v>0.49337918743875414</v>
      </c>
      <c r="W739" s="17">
        <f t="shared" si="57"/>
        <v>-0.2583710823596852</v>
      </c>
      <c r="X739" s="19">
        <f t="shared" si="58"/>
        <v>5.3085316059046074E-2</v>
      </c>
    </row>
    <row r="740" spans="1:24" x14ac:dyDescent="0.2">
      <c r="A740" s="22">
        <v>35161</v>
      </c>
      <c r="B740" s="12" t="s">
        <v>566</v>
      </c>
      <c r="C740" s="12" t="s">
        <v>73</v>
      </c>
      <c r="D740" s="12">
        <v>900578842</v>
      </c>
      <c r="E740" s="12" t="s">
        <v>74</v>
      </c>
      <c r="F740" s="12" t="s">
        <v>1582</v>
      </c>
      <c r="G740" s="12" t="s">
        <v>102</v>
      </c>
      <c r="H740" s="12" t="s">
        <v>87</v>
      </c>
      <c r="I740" s="12" t="s">
        <v>1583</v>
      </c>
      <c r="J740" s="12" t="s">
        <v>79</v>
      </c>
      <c r="K740" s="12" t="s">
        <v>137</v>
      </c>
      <c r="L740" s="12" t="s">
        <v>81</v>
      </c>
      <c r="M740" s="12">
        <v>6053039</v>
      </c>
      <c r="N740" s="12">
        <v>6965220</v>
      </c>
      <c r="O740" s="17">
        <v>5139728</v>
      </c>
      <c r="P740" s="17">
        <v>5845121</v>
      </c>
      <c r="Q740" s="17">
        <v>1120099</v>
      </c>
      <c r="R740" s="19">
        <v>424398</v>
      </c>
      <c r="S740" s="19">
        <v>395928</v>
      </c>
      <c r="T740" s="17">
        <f t="shared" si="59"/>
        <v>1.1776963683681316</v>
      </c>
      <c r="U740" s="17">
        <f t="shared" si="56"/>
        <v>0.83918684549806033</v>
      </c>
      <c r="V740" s="17">
        <f t="shared" si="55"/>
        <v>1.0719070133963751</v>
      </c>
      <c r="W740" s="17">
        <f t="shared" si="57"/>
        <v>0.37889329425345436</v>
      </c>
      <c r="X740" s="19">
        <f t="shared" si="58"/>
        <v>6.0931025868529637E-2</v>
      </c>
    </row>
    <row r="741" spans="1:24" x14ac:dyDescent="0.2">
      <c r="A741" s="22">
        <v>35223</v>
      </c>
      <c r="B741" s="12" t="s">
        <v>566</v>
      </c>
      <c r="C741" s="12" t="s">
        <v>73</v>
      </c>
      <c r="D741" s="12">
        <v>900580513</v>
      </c>
      <c r="E741" s="12" t="s">
        <v>74</v>
      </c>
      <c r="F741" s="12" t="s">
        <v>1584</v>
      </c>
      <c r="G741" s="12" t="s">
        <v>76</v>
      </c>
      <c r="H741" s="12" t="s">
        <v>801</v>
      </c>
      <c r="I741" s="12" t="s">
        <v>1585</v>
      </c>
      <c r="J741" s="12" t="s">
        <v>79</v>
      </c>
      <c r="K741" s="12" t="s">
        <v>1586</v>
      </c>
      <c r="L741" s="12" t="s">
        <v>81</v>
      </c>
      <c r="M741" s="12">
        <v>1727047</v>
      </c>
      <c r="N741" s="12">
        <v>6694556</v>
      </c>
      <c r="O741" s="17">
        <v>114656</v>
      </c>
      <c r="P741" s="17">
        <v>1354997</v>
      </c>
      <c r="Q741" s="17">
        <v>5339559</v>
      </c>
      <c r="R741" s="19">
        <v>160288</v>
      </c>
      <c r="S741" s="19"/>
      <c r="T741" s="17">
        <f t="shared" si="59"/>
        <v>15.062857591403851</v>
      </c>
      <c r="U741" s="17">
        <f t="shared" si="56"/>
        <v>0.20240281805096558</v>
      </c>
      <c r="V741" s="17"/>
      <c r="W741" s="17">
        <f t="shared" si="57"/>
        <v>3.0018958494512374E-2</v>
      </c>
      <c r="X741" s="19">
        <f t="shared" si="58"/>
        <v>2.3943036700268098E-2</v>
      </c>
    </row>
    <row r="742" spans="1:24" x14ac:dyDescent="0.2">
      <c r="A742" s="22">
        <v>35271</v>
      </c>
      <c r="B742" s="12" t="s">
        <v>566</v>
      </c>
      <c r="C742" s="12" t="s">
        <v>73</v>
      </c>
      <c r="D742" s="12">
        <v>900582805</v>
      </c>
      <c r="E742" s="12" t="s">
        <v>74</v>
      </c>
      <c r="F742" s="12" t="s">
        <v>1587</v>
      </c>
      <c r="G742" s="12" t="s">
        <v>102</v>
      </c>
      <c r="H742" s="12" t="s">
        <v>87</v>
      </c>
      <c r="I742" s="12" t="s">
        <v>1588</v>
      </c>
      <c r="J742" s="12" t="s">
        <v>471</v>
      </c>
      <c r="K742" s="12" t="s">
        <v>472</v>
      </c>
      <c r="L742" s="12" t="s">
        <v>81</v>
      </c>
      <c r="M742" s="12">
        <v>44671</v>
      </c>
      <c r="N742" s="12">
        <v>57847</v>
      </c>
      <c r="O742" s="17">
        <v>26089</v>
      </c>
      <c r="P742" s="17">
        <v>42757</v>
      </c>
      <c r="Q742" s="17">
        <v>15090</v>
      </c>
      <c r="R742" s="19">
        <v>-23840</v>
      </c>
      <c r="S742" s="19">
        <v>4183</v>
      </c>
      <c r="T742" s="17">
        <f t="shared" si="59"/>
        <v>1.7122542067538042</v>
      </c>
      <c r="U742" s="17">
        <f t="shared" si="56"/>
        <v>0.73913945407713455</v>
      </c>
      <c r="V742" s="17">
        <f t="shared" si="55"/>
        <v>-5.699258905092039</v>
      </c>
      <c r="W742" s="17">
        <f t="shared" si="57"/>
        <v>-1.5798542080848244</v>
      </c>
      <c r="X742" s="19">
        <f t="shared" si="58"/>
        <v>-0.41212163119954365</v>
      </c>
    </row>
    <row r="743" spans="1:24" x14ac:dyDescent="0.2">
      <c r="A743" s="22">
        <v>35333</v>
      </c>
      <c r="B743" s="12" t="s">
        <v>566</v>
      </c>
      <c r="C743" s="12" t="s">
        <v>73</v>
      </c>
      <c r="D743" s="12">
        <v>900585467</v>
      </c>
      <c r="E743" s="12" t="s">
        <v>74</v>
      </c>
      <c r="F743" s="12" t="s">
        <v>1589</v>
      </c>
      <c r="G743" s="12" t="s">
        <v>76</v>
      </c>
      <c r="H743" s="12" t="s">
        <v>87</v>
      </c>
      <c r="I743" s="12" t="s">
        <v>1590</v>
      </c>
      <c r="J743" s="12" t="s">
        <v>85</v>
      </c>
      <c r="K743" s="12" t="s">
        <v>85</v>
      </c>
      <c r="L743" s="12" t="s">
        <v>81</v>
      </c>
      <c r="M743" s="12">
        <v>9183812</v>
      </c>
      <c r="N743" s="12">
        <v>9439674</v>
      </c>
      <c r="O743" s="17">
        <v>6988642</v>
      </c>
      <c r="P743" s="17">
        <v>7105052</v>
      </c>
      <c r="Q743" s="17">
        <v>2334622</v>
      </c>
      <c r="R743" s="19">
        <v>77999</v>
      </c>
      <c r="S743" s="19">
        <v>188397</v>
      </c>
      <c r="T743" s="17">
        <f t="shared" si="59"/>
        <v>1.3141053726890002</v>
      </c>
      <c r="U743" s="17">
        <f t="shared" si="56"/>
        <v>0.75267980652721689</v>
      </c>
      <c r="V743" s="17">
        <f t="shared" si="55"/>
        <v>0.41401402357787015</v>
      </c>
      <c r="W743" s="17">
        <f t="shared" si="57"/>
        <v>3.3409691161995388E-2</v>
      </c>
      <c r="X743" s="19">
        <f t="shared" si="58"/>
        <v>8.2628912820506308E-3</v>
      </c>
    </row>
    <row r="744" spans="1:24" x14ac:dyDescent="0.2">
      <c r="A744" s="22">
        <v>35337</v>
      </c>
      <c r="B744" s="12" t="s">
        <v>566</v>
      </c>
      <c r="C744" s="12" t="s">
        <v>73</v>
      </c>
      <c r="D744" s="12">
        <v>900585479</v>
      </c>
      <c r="E744" s="12" t="s">
        <v>74</v>
      </c>
      <c r="F744" s="12" t="s">
        <v>1591</v>
      </c>
      <c r="G744" s="12" t="s">
        <v>102</v>
      </c>
      <c r="H744" s="12" t="s">
        <v>87</v>
      </c>
      <c r="I744" s="12" t="s">
        <v>1592</v>
      </c>
      <c r="J744" s="12" t="s">
        <v>89</v>
      </c>
      <c r="K744" s="12" t="s">
        <v>116</v>
      </c>
      <c r="L744" s="12" t="s">
        <v>81</v>
      </c>
      <c r="M744" s="12">
        <v>2746542</v>
      </c>
      <c r="N744" s="12">
        <v>2976795</v>
      </c>
      <c r="O744" s="17">
        <v>766428</v>
      </c>
      <c r="P744" s="17">
        <v>1476292</v>
      </c>
      <c r="Q744" s="17">
        <v>1500503</v>
      </c>
      <c r="R744" s="19">
        <v>171100</v>
      </c>
      <c r="S744" s="19">
        <v>33198</v>
      </c>
      <c r="T744" s="17">
        <f t="shared" si="59"/>
        <v>3.5835616652836273</v>
      </c>
      <c r="U744" s="17">
        <f t="shared" si="56"/>
        <v>0.49593337801225817</v>
      </c>
      <c r="V744" s="17">
        <f t="shared" si="55"/>
        <v>5.1539249352370629</v>
      </c>
      <c r="W744" s="17">
        <f t="shared" si="57"/>
        <v>0.11402842913343059</v>
      </c>
      <c r="X744" s="19">
        <f t="shared" si="58"/>
        <v>5.7477925083856969E-2</v>
      </c>
    </row>
    <row r="745" spans="1:24" x14ac:dyDescent="0.2">
      <c r="A745" s="22">
        <v>35381</v>
      </c>
      <c r="B745" s="12" t="s">
        <v>566</v>
      </c>
      <c r="C745" s="12" t="s">
        <v>73</v>
      </c>
      <c r="D745" s="12">
        <v>900586928</v>
      </c>
      <c r="E745" s="12" t="s">
        <v>74</v>
      </c>
      <c r="F745" s="12" t="s">
        <v>1593</v>
      </c>
      <c r="G745" s="12" t="s">
        <v>102</v>
      </c>
      <c r="H745" s="12" t="s">
        <v>87</v>
      </c>
      <c r="I745" s="12" t="s">
        <v>1594</v>
      </c>
      <c r="J745" s="12" t="s">
        <v>309</v>
      </c>
      <c r="K745" s="12" t="s">
        <v>461</v>
      </c>
      <c r="L745" s="12" t="s">
        <v>81</v>
      </c>
      <c r="M745" s="12">
        <v>15809108</v>
      </c>
      <c r="N745" s="12">
        <v>16597261</v>
      </c>
      <c r="O745" s="17">
        <v>8469490</v>
      </c>
      <c r="P745" s="17">
        <v>10719618</v>
      </c>
      <c r="Q745" s="17">
        <v>5877643</v>
      </c>
      <c r="R745" s="19">
        <v>2368784</v>
      </c>
      <c r="S745" s="19">
        <v>796074</v>
      </c>
      <c r="T745" s="17">
        <f t="shared" si="59"/>
        <v>1.8665950370093123</v>
      </c>
      <c r="U745" s="17">
        <f t="shared" si="56"/>
        <v>0.64586668848552786</v>
      </c>
      <c r="V745" s="17">
        <f t="shared" si="55"/>
        <v>2.9755826719626568</v>
      </c>
      <c r="W745" s="17">
        <f t="shared" si="57"/>
        <v>0.40301597085770607</v>
      </c>
      <c r="X745" s="19">
        <f t="shared" si="58"/>
        <v>0.14272138035305945</v>
      </c>
    </row>
    <row r="746" spans="1:24" x14ac:dyDescent="0.2">
      <c r="A746" s="22">
        <v>35461</v>
      </c>
      <c r="B746" s="12" t="s">
        <v>566</v>
      </c>
      <c r="C746" s="12" t="s">
        <v>73</v>
      </c>
      <c r="D746" s="12">
        <v>900591767</v>
      </c>
      <c r="E746" s="12" t="s">
        <v>74</v>
      </c>
      <c r="F746" s="12" t="s">
        <v>1595</v>
      </c>
      <c r="G746" s="12" t="s">
        <v>76</v>
      </c>
      <c r="H746" s="12" t="s">
        <v>87</v>
      </c>
      <c r="I746" s="12" t="s">
        <v>1596</v>
      </c>
      <c r="J746" s="12" t="s">
        <v>85</v>
      </c>
      <c r="K746" s="12" t="s">
        <v>85</v>
      </c>
      <c r="L746" s="12" t="s">
        <v>81</v>
      </c>
      <c r="M746" s="12">
        <v>2567244</v>
      </c>
      <c r="N746" s="12">
        <v>2613890</v>
      </c>
      <c r="O746" s="17">
        <v>1889548</v>
      </c>
      <c r="P746" s="17">
        <v>1918061</v>
      </c>
      <c r="Q746" s="17">
        <v>695829</v>
      </c>
      <c r="R746" s="19">
        <v>218151</v>
      </c>
      <c r="S746" s="19">
        <v>33287</v>
      </c>
      <c r="T746" s="17">
        <f t="shared" si="59"/>
        <v>1.3586550857665431</v>
      </c>
      <c r="U746" s="17">
        <f t="shared" si="56"/>
        <v>0.73379560731323812</v>
      </c>
      <c r="V746" s="17">
        <f t="shared" si="55"/>
        <v>6.5536395589869922</v>
      </c>
      <c r="W746" s="17">
        <f t="shared" si="57"/>
        <v>0.31351237157405054</v>
      </c>
      <c r="X746" s="19">
        <f t="shared" si="58"/>
        <v>8.345837047465654E-2</v>
      </c>
    </row>
    <row r="747" spans="1:24" x14ac:dyDescent="0.2">
      <c r="A747" s="22">
        <v>35467</v>
      </c>
      <c r="B747" s="12" t="s">
        <v>566</v>
      </c>
      <c r="C747" s="12" t="s">
        <v>73</v>
      </c>
      <c r="D747" s="12">
        <v>900592014</v>
      </c>
      <c r="E747" s="12" t="s">
        <v>74</v>
      </c>
      <c r="F747" s="12" t="s">
        <v>1597</v>
      </c>
      <c r="G747" s="12" t="s">
        <v>83</v>
      </c>
      <c r="H747" s="12" t="s">
        <v>87</v>
      </c>
      <c r="I747" s="12" t="s">
        <v>1598</v>
      </c>
      <c r="J747" s="12" t="s">
        <v>85</v>
      </c>
      <c r="K747" s="12" t="s">
        <v>85</v>
      </c>
      <c r="L747" s="12" t="s">
        <v>81</v>
      </c>
      <c r="M747" s="12">
        <v>4559953</v>
      </c>
      <c r="N747" s="12">
        <v>8891526</v>
      </c>
      <c r="O747" s="17">
        <v>3885191</v>
      </c>
      <c r="P747" s="17">
        <v>6427847</v>
      </c>
      <c r="Q747" s="17">
        <v>2463679</v>
      </c>
      <c r="R747" s="19">
        <v>815218</v>
      </c>
      <c r="S747" s="19">
        <v>0</v>
      </c>
      <c r="T747" s="17">
        <f t="shared" si="59"/>
        <v>1.1736753740034918</v>
      </c>
      <c r="U747" s="17">
        <f t="shared" si="56"/>
        <v>0.72291831570868714</v>
      </c>
      <c r="V747" s="17"/>
      <c r="W747" s="17">
        <f t="shared" si="57"/>
        <v>0.33089456865119199</v>
      </c>
      <c r="X747" s="19">
        <f t="shared" si="58"/>
        <v>9.1684824404719728E-2</v>
      </c>
    </row>
    <row r="748" spans="1:24" x14ac:dyDescent="0.2">
      <c r="A748" s="22">
        <v>35469</v>
      </c>
      <c r="B748" s="12" t="s">
        <v>566</v>
      </c>
      <c r="C748" s="12" t="s">
        <v>73</v>
      </c>
      <c r="D748" s="12">
        <v>900592050</v>
      </c>
      <c r="E748" s="12" t="s">
        <v>74</v>
      </c>
      <c r="F748" s="12" t="s">
        <v>1599</v>
      </c>
      <c r="G748" s="12" t="s">
        <v>76</v>
      </c>
      <c r="H748" s="12" t="s">
        <v>87</v>
      </c>
      <c r="I748" s="12" t="s">
        <v>1600</v>
      </c>
      <c r="J748" s="12" t="s">
        <v>85</v>
      </c>
      <c r="K748" s="12" t="s">
        <v>85</v>
      </c>
      <c r="L748" s="12" t="s">
        <v>81</v>
      </c>
      <c r="M748" s="12">
        <v>4198145</v>
      </c>
      <c r="N748" s="12">
        <v>4250550</v>
      </c>
      <c r="O748" s="17">
        <v>2486017</v>
      </c>
      <c r="P748" s="17">
        <v>2486017</v>
      </c>
      <c r="Q748" s="17">
        <v>1764533</v>
      </c>
      <c r="R748" s="19">
        <v>-835161</v>
      </c>
      <c r="S748" s="19">
        <v>56408</v>
      </c>
      <c r="T748" s="17">
        <f t="shared" si="59"/>
        <v>1.6887032550461241</v>
      </c>
      <c r="U748" s="17">
        <f t="shared" si="56"/>
        <v>0.58486948747809109</v>
      </c>
      <c r="V748" s="17">
        <f t="shared" si="55"/>
        <v>-14.805719046943697</v>
      </c>
      <c r="W748" s="17">
        <f t="shared" si="57"/>
        <v>-0.47330426804145914</v>
      </c>
      <c r="X748" s="19">
        <f t="shared" si="58"/>
        <v>-0.1964830433708579</v>
      </c>
    </row>
    <row r="749" spans="1:24" x14ac:dyDescent="0.2">
      <c r="A749" s="22">
        <v>35495</v>
      </c>
      <c r="B749" s="12" t="s">
        <v>566</v>
      </c>
      <c r="C749" s="12" t="s">
        <v>73</v>
      </c>
      <c r="D749" s="12">
        <v>900593392</v>
      </c>
      <c r="E749" s="12" t="s">
        <v>74</v>
      </c>
      <c r="F749" s="12" t="s">
        <v>1601</v>
      </c>
      <c r="G749" s="12" t="s">
        <v>102</v>
      </c>
      <c r="H749" s="12" t="s">
        <v>87</v>
      </c>
      <c r="I749" s="12" t="s">
        <v>1602</v>
      </c>
      <c r="J749" s="12" t="s">
        <v>547</v>
      </c>
      <c r="K749" s="12" t="s">
        <v>1603</v>
      </c>
      <c r="L749" s="12" t="s">
        <v>81</v>
      </c>
      <c r="M749" s="12">
        <v>7341770</v>
      </c>
      <c r="N749" s="12">
        <v>7766588</v>
      </c>
      <c r="O749" s="17">
        <v>3537753</v>
      </c>
      <c r="P749" s="17">
        <v>3814691</v>
      </c>
      <c r="Q749" s="17">
        <v>3951897</v>
      </c>
      <c r="R749" s="19">
        <v>1048138</v>
      </c>
      <c r="S749" s="19">
        <v>71142</v>
      </c>
      <c r="T749" s="17">
        <f t="shared" si="59"/>
        <v>2.0752635924554372</v>
      </c>
      <c r="U749" s="17">
        <f t="shared" si="56"/>
        <v>0.49116690623990872</v>
      </c>
      <c r="V749" s="17">
        <f t="shared" si="55"/>
        <v>14.733040960332856</v>
      </c>
      <c r="W749" s="17">
        <f t="shared" si="57"/>
        <v>0.26522401773123133</v>
      </c>
      <c r="X749" s="19">
        <f t="shared" si="58"/>
        <v>0.13495475748166377</v>
      </c>
    </row>
    <row r="750" spans="1:24" x14ac:dyDescent="0.2">
      <c r="A750" s="22">
        <v>35513</v>
      </c>
      <c r="B750" s="12" t="s">
        <v>566</v>
      </c>
      <c r="C750" s="12" t="s">
        <v>73</v>
      </c>
      <c r="D750" s="12">
        <v>900595327</v>
      </c>
      <c r="E750" s="12" t="s">
        <v>74</v>
      </c>
      <c r="F750" s="12" t="s">
        <v>1604</v>
      </c>
      <c r="G750" s="12" t="s">
        <v>102</v>
      </c>
      <c r="H750" s="12" t="s">
        <v>87</v>
      </c>
      <c r="I750" s="12" t="s">
        <v>1605</v>
      </c>
      <c r="J750" s="12" t="s">
        <v>85</v>
      </c>
      <c r="K750" s="12" t="s">
        <v>85</v>
      </c>
      <c r="L750" s="12" t="s">
        <v>81</v>
      </c>
      <c r="M750" s="12">
        <v>2491118</v>
      </c>
      <c r="N750" s="12">
        <v>5044865</v>
      </c>
      <c r="O750" s="17">
        <v>1743268</v>
      </c>
      <c r="P750" s="17">
        <v>1790639</v>
      </c>
      <c r="Q750" s="17">
        <v>3254226</v>
      </c>
      <c r="R750" s="19">
        <v>279853</v>
      </c>
      <c r="S750" s="19">
        <v>163639</v>
      </c>
      <c r="T750" s="17">
        <f t="shared" si="59"/>
        <v>1.4289931324386154</v>
      </c>
      <c r="U750" s="17">
        <f t="shared" si="56"/>
        <v>0.35494289738179319</v>
      </c>
      <c r="V750" s="17">
        <f t="shared" si="55"/>
        <v>1.7101852247936005</v>
      </c>
      <c r="W750" s="17">
        <f t="shared" si="57"/>
        <v>8.5996793093042714E-2</v>
      </c>
      <c r="X750" s="19">
        <f t="shared" si="58"/>
        <v>5.5472842187055553E-2</v>
      </c>
    </row>
    <row r="751" spans="1:24" x14ac:dyDescent="0.2">
      <c r="A751" s="22">
        <v>35593</v>
      </c>
      <c r="B751" s="12" t="s">
        <v>566</v>
      </c>
      <c r="C751" s="12" t="s">
        <v>73</v>
      </c>
      <c r="D751" s="12">
        <v>900599810</v>
      </c>
      <c r="E751" s="12" t="s">
        <v>74</v>
      </c>
      <c r="F751" s="12" t="s">
        <v>1606</v>
      </c>
      <c r="G751" s="12" t="s">
        <v>102</v>
      </c>
      <c r="H751" s="12" t="s">
        <v>87</v>
      </c>
      <c r="I751" s="12" t="s">
        <v>1607</v>
      </c>
      <c r="J751" s="12" t="s">
        <v>1486</v>
      </c>
      <c r="K751" s="12" t="s">
        <v>1487</v>
      </c>
      <c r="L751" s="12" t="s">
        <v>81</v>
      </c>
      <c r="M751" s="12">
        <v>4566631</v>
      </c>
      <c r="N751" s="12">
        <v>5341248</v>
      </c>
      <c r="O751" s="17">
        <v>2587895</v>
      </c>
      <c r="P751" s="17">
        <v>2587895</v>
      </c>
      <c r="Q751" s="17">
        <v>2753353</v>
      </c>
      <c r="R751" s="19">
        <v>726321</v>
      </c>
      <c r="S751" s="19">
        <v>18084</v>
      </c>
      <c r="T751" s="17">
        <f t="shared" si="59"/>
        <v>1.7646121654858484</v>
      </c>
      <c r="U751" s="17">
        <f t="shared" si="56"/>
        <v>0.48451129773416252</v>
      </c>
      <c r="V751" s="17">
        <f t="shared" si="55"/>
        <v>40.163735899137357</v>
      </c>
      <c r="W751" s="17">
        <f t="shared" si="57"/>
        <v>0.2637950891149809</v>
      </c>
      <c r="X751" s="19">
        <f t="shared" si="58"/>
        <v>0.13598338815198246</v>
      </c>
    </row>
    <row r="752" spans="1:24" x14ac:dyDescent="0.2">
      <c r="A752" s="22">
        <v>35595</v>
      </c>
      <c r="B752" s="12" t="s">
        <v>566</v>
      </c>
      <c r="C752" s="12" t="s">
        <v>73</v>
      </c>
      <c r="D752" s="12">
        <v>900599943</v>
      </c>
      <c r="E752" s="12" t="s">
        <v>74</v>
      </c>
      <c r="F752" s="12" t="s">
        <v>1608</v>
      </c>
      <c r="G752" s="12" t="s">
        <v>102</v>
      </c>
      <c r="H752" s="12" t="s">
        <v>87</v>
      </c>
      <c r="I752" s="12" t="s">
        <v>1609</v>
      </c>
      <c r="J752" s="12" t="s">
        <v>85</v>
      </c>
      <c r="K752" s="12" t="s">
        <v>85</v>
      </c>
      <c r="L752" s="12" t="s">
        <v>81</v>
      </c>
      <c r="M752" s="12">
        <v>1059556</v>
      </c>
      <c r="N752" s="12">
        <v>1089131</v>
      </c>
      <c r="O752" s="17">
        <v>130395</v>
      </c>
      <c r="P752" s="17">
        <v>668262</v>
      </c>
      <c r="Q752" s="17">
        <v>420869</v>
      </c>
      <c r="R752" s="19">
        <v>-84579</v>
      </c>
      <c r="S752" s="19">
        <v>8799</v>
      </c>
      <c r="T752" s="17">
        <f t="shared" si="59"/>
        <v>8.1257410176770577</v>
      </c>
      <c r="U752" s="17">
        <f t="shared" si="56"/>
        <v>0.61357357379415334</v>
      </c>
      <c r="V752" s="17">
        <f t="shared" si="55"/>
        <v>-9.6123423116263211</v>
      </c>
      <c r="W752" s="17">
        <f t="shared" si="57"/>
        <v>-0.20096276988801742</v>
      </c>
      <c r="X752" s="19">
        <f t="shared" si="58"/>
        <v>-7.7657324968254504E-2</v>
      </c>
    </row>
    <row r="753" spans="1:24" x14ac:dyDescent="0.2">
      <c r="A753" s="22">
        <v>35671</v>
      </c>
      <c r="B753" s="12" t="s">
        <v>566</v>
      </c>
      <c r="C753" s="12" t="s">
        <v>73</v>
      </c>
      <c r="D753" s="12">
        <v>900604592</v>
      </c>
      <c r="E753" s="12" t="s">
        <v>74</v>
      </c>
      <c r="F753" s="12" t="s">
        <v>1610</v>
      </c>
      <c r="G753" s="12" t="s">
        <v>76</v>
      </c>
      <c r="H753" s="12" t="s">
        <v>87</v>
      </c>
      <c r="I753" s="12" t="s">
        <v>1611</v>
      </c>
      <c r="J753" s="12" t="s">
        <v>85</v>
      </c>
      <c r="K753" s="12" t="s">
        <v>85</v>
      </c>
      <c r="L753" s="12" t="s">
        <v>81</v>
      </c>
      <c r="M753" s="12">
        <v>1410604</v>
      </c>
      <c r="N753" s="12">
        <v>1447313</v>
      </c>
      <c r="O753" s="17">
        <v>435099</v>
      </c>
      <c r="P753" s="17">
        <v>1024692</v>
      </c>
      <c r="Q753" s="17">
        <v>422621</v>
      </c>
      <c r="R753" s="19">
        <v>-549456</v>
      </c>
      <c r="S753" s="19">
        <v>74627</v>
      </c>
      <c r="T753" s="17">
        <f t="shared" si="59"/>
        <v>3.2420299747873473</v>
      </c>
      <c r="U753" s="17">
        <f t="shared" si="56"/>
        <v>0.70799612799719203</v>
      </c>
      <c r="V753" s="17">
        <f t="shared" si="55"/>
        <v>-7.362697147145135</v>
      </c>
      <c r="W753" s="17">
        <f t="shared" si="57"/>
        <v>-1.3001152332704717</v>
      </c>
      <c r="X753" s="19">
        <f t="shared" si="58"/>
        <v>-0.37963868216481161</v>
      </c>
    </row>
    <row r="754" spans="1:24" x14ac:dyDescent="0.2">
      <c r="A754" s="22">
        <v>35815</v>
      </c>
      <c r="B754" s="12" t="s">
        <v>566</v>
      </c>
      <c r="C754" s="12" t="s">
        <v>73</v>
      </c>
      <c r="D754" s="12">
        <v>900614448</v>
      </c>
      <c r="E754" s="12" t="s">
        <v>74</v>
      </c>
      <c r="F754" s="12" t="s">
        <v>1612</v>
      </c>
      <c r="G754" s="12" t="s">
        <v>102</v>
      </c>
      <c r="H754" s="12" t="s">
        <v>87</v>
      </c>
      <c r="I754" s="12" t="s">
        <v>1613</v>
      </c>
      <c r="J754" s="12" t="s">
        <v>148</v>
      </c>
      <c r="K754" s="12" t="s">
        <v>149</v>
      </c>
      <c r="L754" s="12" t="s">
        <v>81</v>
      </c>
      <c r="M754" s="12">
        <v>11512903</v>
      </c>
      <c r="N754" s="12">
        <v>12247209</v>
      </c>
      <c r="O754" s="17">
        <v>3816316</v>
      </c>
      <c r="P754" s="17">
        <v>5036041</v>
      </c>
      <c r="Q754" s="17">
        <v>7211168</v>
      </c>
      <c r="R754" s="19">
        <v>838517</v>
      </c>
      <c r="S754" s="19">
        <v>0</v>
      </c>
      <c r="T754" s="17">
        <f t="shared" si="59"/>
        <v>3.0167583082742624</v>
      </c>
      <c r="U754" s="17">
        <f t="shared" si="56"/>
        <v>0.41119907400943351</v>
      </c>
      <c r="V754" s="17"/>
      <c r="W754" s="17">
        <f t="shared" si="57"/>
        <v>0.11628033073144323</v>
      </c>
      <c r="X754" s="19">
        <f t="shared" si="58"/>
        <v>6.8465966409163095E-2</v>
      </c>
    </row>
    <row r="755" spans="1:24" x14ac:dyDescent="0.2">
      <c r="A755" s="22">
        <v>35853</v>
      </c>
      <c r="B755" s="12" t="s">
        <v>566</v>
      </c>
      <c r="C755" s="12" t="s">
        <v>73</v>
      </c>
      <c r="D755" s="12">
        <v>900616703</v>
      </c>
      <c r="E755" s="12" t="s">
        <v>74</v>
      </c>
      <c r="F755" s="12" t="s">
        <v>1614</v>
      </c>
      <c r="G755" s="12" t="s">
        <v>76</v>
      </c>
      <c r="H755" s="12" t="s">
        <v>87</v>
      </c>
      <c r="I755" s="12" t="s">
        <v>1615</v>
      </c>
      <c r="J755" s="12" t="s">
        <v>97</v>
      </c>
      <c r="K755" s="12" t="s">
        <v>191</v>
      </c>
      <c r="L755" s="12" t="s">
        <v>81</v>
      </c>
      <c r="M755" s="12">
        <v>918784</v>
      </c>
      <c r="N755" s="12">
        <v>1614466</v>
      </c>
      <c r="O755" s="17">
        <v>134904</v>
      </c>
      <c r="P755" s="17">
        <v>1016255</v>
      </c>
      <c r="Q755" s="17">
        <v>598211</v>
      </c>
      <c r="R755" s="19">
        <v>-1667598</v>
      </c>
      <c r="S755" s="19">
        <v>0</v>
      </c>
      <c r="T755" s="17">
        <f t="shared" si="59"/>
        <v>6.810650536677934</v>
      </c>
      <c r="U755" s="17">
        <f t="shared" si="56"/>
        <v>0.62946819567584578</v>
      </c>
      <c r="V755" s="17"/>
      <c r="W755" s="17">
        <f t="shared" si="57"/>
        <v>-2.7876418186893921</v>
      </c>
      <c r="X755" s="19">
        <f t="shared" si="58"/>
        <v>-1.0329099528884473</v>
      </c>
    </row>
    <row r="756" spans="1:24" x14ac:dyDescent="0.2">
      <c r="A756" s="22">
        <v>35857</v>
      </c>
      <c r="B756" s="12" t="s">
        <v>566</v>
      </c>
      <c r="C756" s="12" t="s">
        <v>73</v>
      </c>
      <c r="D756" s="12">
        <v>900616935</v>
      </c>
      <c r="E756" s="12" t="s">
        <v>74</v>
      </c>
      <c r="F756" s="12" t="s">
        <v>1616</v>
      </c>
      <c r="G756" s="12" t="s">
        <v>102</v>
      </c>
      <c r="H756" s="12" t="s">
        <v>87</v>
      </c>
      <c r="I756" s="12" t="s">
        <v>1617</v>
      </c>
      <c r="J756" s="12" t="s">
        <v>148</v>
      </c>
      <c r="K756" s="12" t="s">
        <v>149</v>
      </c>
      <c r="L756" s="12" t="s">
        <v>81</v>
      </c>
      <c r="M756" s="12">
        <v>7379082</v>
      </c>
      <c r="N756" s="12">
        <v>7528598</v>
      </c>
      <c r="O756" s="17">
        <v>3513896</v>
      </c>
      <c r="P756" s="17">
        <v>4983653</v>
      </c>
      <c r="Q756" s="17">
        <v>2544945</v>
      </c>
      <c r="R756" s="19">
        <v>61703</v>
      </c>
      <c r="S756" s="19">
        <v>140356</v>
      </c>
      <c r="T756" s="17">
        <f t="shared" si="59"/>
        <v>2.0999716553933299</v>
      </c>
      <c r="U756" s="17">
        <f t="shared" si="56"/>
        <v>0.66196295777779612</v>
      </c>
      <c r="V756" s="17">
        <f t="shared" si="55"/>
        <v>0.43961782894924334</v>
      </c>
      <c r="W756" s="17">
        <f t="shared" si="57"/>
        <v>2.4245317678771056E-2</v>
      </c>
      <c r="X756" s="19">
        <f t="shared" si="58"/>
        <v>8.1958154758694779E-3</v>
      </c>
    </row>
    <row r="757" spans="1:24" x14ac:dyDescent="0.2">
      <c r="A757" s="22">
        <v>35879</v>
      </c>
      <c r="B757" s="12" t="s">
        <v>566</v>
      </c>
      <c r="C757" s="12" t="s">
        <v>73</v>
      </c>
      <c r="D757" s="12">
        <v>900618558</v>
      </c>
      <c r="E757" s="12" t="s">
        <v>74</v>
      </c>
      <c r="F757" s="12" t="s">
        <v>1618</v>
      </c>
      <c r="G757" s="12" t="s">
        <v>102</v>
      </c>
      <c r="H757" s="12" t="s">
        <v>87</v>
      </c>
      <c r="I757" s="12" t="s">
        <v>1619</v>
      </c>
      <c r="J757" s="12" t="s">
        <v>85</v>
      </c>
      <c r="K757" s="12" t="s">
        <v>85</v>
      </c>
      <c r="L757" s="12" t="s">
        <v>81</v>
      </c>
      <c r="M757" s="12">
        <v>4866541</v>
      </c>
      <c r="N757" s="12">
        <v>5738916</v>
      </c>
      <c r="O757" s="17">
        <v>2419967</v>
      </c>
      <c r="P757" s="17">
        <v>12591977</v>
      </c>
      <c r="Q757" s="17">
        <v>-6853061</v>
      </c>
      <c r="R757" s="19">
        <v>-1074563</v>
      </c>
      <c r="S757" s="19">
        <v>2472331</v>
      </c>
      <c r="T757" s="17">
        <f t="shared" si="59"/>
        <v>2.0109947780279649</v>
      </c>
      <c r="U757" s="17">
        <f t="shared" si="56"/>
        <v>2.1941385794808634</v>
      </c>
      <c r="V757" s="17">
        <f t="shared" si="55"/>
        <v>-0.43463557266401626</v>
      </c>
      <c r="W757" s="17">
        <f t="shared" si="57"/>
        <v>0.15680044289697698</v>
      </c>
      <c r="X757" s="19">
        <f t="shared" si="58"/>
        <v>-0.18724145814296636</v>
      </c>
    </row>
    <row r="758" spans="1:24" x14ac:dyDescent="0.2">
      <c r="A758" s="22">
        <v>36071</v>
      </c>
      <c r="B758" s="12" t="s">
        <v>566</v>
      </c>
      <c r="C758" s="12" t="s">
        <v>73</v>
      </c>
      <c r="D758" s="12">
        <v>900629052</v>
      </c>
      <c r="E758" s="12" t="s">
        <v>74</v>
      </c>
      <c r="F758" s="12" t="s">
        <v>1620</v>
      </c>
      <c r="G758" s="12" t="s">
        <v>76</v>
      </c>
      <c r="H758" s="12" t="s">
        <v>87</v>
      </c>
      <c r="I758" s="12" t="s">
        <v>1621</v>
      </c>
      <c r="J758" s="12" t="s">
        <v>547</v>
      </c>
      <c r="K758" s="12" t="s">
        <v>548</v>
      </c>
      <c r="L758" s="12" t="s">
        <v>81</v>
      </c>
      <c r="M758" s="12">
        <v>3334445</v>
      </c>
      <c r="N758" s="12">
        <v>3551530</v>
      </c>
      <c r="O758" s="17">
        <v>730246</v>
      </c>
      <c r="P758" s="17">
        <v>730246</v>
      </c>
      <c r="Q758" s="17">
        <v>2821284</v>
      </c>
      <c r="R758" s="19">
        <v>1207962</v>
      </c>
      <c r="S758" s="19"/>
      <c r="T758" s="17">
        <f t="shared" si="59"/>
        <v>4.5661941318405033</v>
      </c>
      <c r="U758" s="17">
        <f t="shared" si="56"/>
        <v>0.20561448164593851</v>
      </c>
      <c r="V758" s="17"/>
      <c r="W758" s="17">
        <f t="shared" si="57"/>
        <v>0.42816036953387182</v>
      </c>
      <c r="X758" s="19">
        <f t="shared" si="58"/>
        <v>0.34012439709083125</v>
      </c>
    </row>
    <row r="759" spans="1:24" x14ac:dyDescent="0.2">
      <c r="A759" s="22">
        <v>36145</v>
      </c>
      <c r="B759" s="12" t="s">
        <v>566</v>
      </c>
      <c r="C759" s="12" t="s">
        <v>73</v>
      </c>
      <c r="D759" s="12">
        <v>900632392</v>
      </c>
      <c r="E759" s="12" t="s">
        <v>74</v>
      </c>
      <c r="F759" s="12" t="s">
        <v>1622</v>
      </c>
      <c r="G759" s="12" t="s">
        <v>102</v>
      </c>
      <c r="H759" s="12" t="s">
        <v>87</v>
      </c>
      <c r="I759" s="12" t="s">
        <v>1623</v>
      </c>
      <c r="J759" s="12" t="s">
        <v>1407</v>
      </c>
      <c r="K759" s="12" t="s">
        <v>1408</v>
      </c>
      <c r="L759" s="12" t="s">
        <v>81</v>
      </c>
      <c r="M759" s="12">
        <v>6909075</v>
      </c>
      <c r="N759" s="12">
        <v>7240463</v>
      </c>
      <c r="O759" s="17">
        <v>1150965</v>
      </c>
      <c r="P759" s="17">
        <v>1152419</v>
      </c>
      <c r="Q759" s="17">
        <v>6088044</v>
      </c>
      <c r="R759" s="19">
        <v>1887880</v>
      </c>
      <c r="S759" s="19">
        <v>33774</v>
      </c>
      <c r="T759" s="17">
        <f t="shared" si="59"/>
        <v>6.0028541267545057</v>
      </c>
      <c r="U759" s="17">
        <f t="shared" si="56"/>
        <v>0.15916371646398855</v>
      </c>
      <c r="V759" s="17">
        <f t="shared" si="55"/>
        <v>55.897435897435898</v>
      </c>
      <c r="W759" s="17">
        <f t="shared" si="57"/>
        <v>0.31009631336435806</v>
      </c>
      <c r="X759" s="19">
        <f t="shared" si="58"/>
        <v>0.26074023166750526</v>
      </c>
    </row>
    <row r="760" spans="1:24" x14ac:dyDescent="0.2">
      <c r="A760" s="22">
        <v>36177</v>
      </c>
      <c r="B760" s="12" t="s">
        <v>566</v>
      </c>
      <c r="C760" s="12" t="s">
        <v>73</v>
      </c>
      <c r="D760" s="12">
        <v>900633776</v>
      </c>
      <c r="E760" s="12" t="s">
        <v>74</v>
      </c>
      <c r="F760" s="12" t="s">
        <v>1624</v>
      </c>
      <c r="G760" s="12" t="s">
        <v>102</v>
      </c>
      <c r="H760" s="12" t="s">
        <v>87</v>
      </c>
      <c r="I760" s="12" t="s">
        <v>1625</v>
      </c>
      <c r="J760" s="12" t="s">
        <v>1407</v>
      </c>
      <c r="K760" s="12" t="s">
        <v>1408</v>
      </c>
      <c r="L760" s="12" t="s">
        <v>81</v>
      </c>
      <c r="M760" s="12">
        <v>9541019</v>
      </c>
      <c r="N760" s="12">
        <v>10217447</v>
      </c>
      <c r="O760" s="17">
        <v>4514330</v>
      </c>
      <c r="P760" s="17">
        <v>4514330</v>
      </c>
      <c r="Q760" s="17">
        <v>5703117</v>
      </c>
      <c r="R760" s="19">
        <v>1361251</v>
      </c>
      <c r="S760" s="19"/>
      <c r="T760" s="17">
        <f t="shared" si="59"/>
        <v>2.1134961334240074</v>
      </c>
      <c r="U760" s="17">
        <f t="shared" si="56"/>
        <v>0.44182563413345821</v>
      </c>
      <c r="V760" s="17"/>
      <c r="W760" s="17">
        <f t="shared" si="57"/>
        <v>0.23868544166286612</v>
      </c>
      <c r="X760" s="19">
        <f t="shared" si="58"/>
        <v>0.13322809504174576</v>
      </c>
    </row>
    <row r="761" spans="1:24" x14ac:dyDescent="0.2">
      <c r="A761" s="22">
        <v>36199</v>
      </c>
      <c r="B761" s="12" t="s">
        <v>566</v>
      </c>
      <c r="C761" s="12" t="s">
        <v>73</v>
      </c>
      <c r="D761" s="12">
        <v>900635373</v>
      </c>
      <c r="E761" s="12" t="s">
        <v>74</v>
      </c>
      <c r="F761" s="12" t="s">
        <v>1626</v>
      </c>
      <c r="G761" s="12" t="s">
        <v>102</v>
      </c>
      <c r="H761" s="12" t="s">
        <v>87</v>
      </c>
      <c r="I761" s="12" t="s">
        <v>1627</v>
      </c>
      <c r="J761" s="12" t="s">
        <v>636</v>
      </c>
      <c r="K761" s="12" t="s">
        <v>637</v>
      </c>
      <c r="L761" s="12" t="s">
        <v>81</v>
      </c>
      <c r="M761" s="12">
        <v>36768290</v>
      </c>
      <c r="N761" s="12">
        <v>45883744</v>
      </c>
      <c r="O761" s="17">
        <v>8247914</v>
      </c>
      <c r="P761" s="17">
        <v>22379627</v>
      </c>
      <c r="Q761" s="17">
        <v>23504117</v>
      </c>
      <c r="R761" s="19">
        <v>4697332</v>
      </c>
      <c r="S761" s="19"/>
      <c r="T761" s="17">
        <f t="shared" si="59"/>
        <v>4.4578895948721096</v>
      </c>
      <c r="U761" s="17">
        <f t="shared" si="56"/>
        <v>0.48774631381432171</v>
      </c>
      <c r="V761" s="17"/>
      <c r="W761" s="17">
        <f t="shared" si="57"/>
        <v>0.19985145581091177</v>
      </c>
      <c r="X761" s="19">
        <f t="shared" si="58"/>
        <v>0.10237464492871375</v>
      </c>
    </row>
    <row r="762" spans="1:24" x14ac:dyDescent="0.2">
      <c r="A762" s="22">
        <v>36209</v>
      </c>
      <c r="B762" s="12" t="s">
        <v>566</v>
      </c>
      <c r="C762" s="12" t="s">
        <v>73</v>
      </c>
      <c r="D762" s="12">
        <v>900636348</v>
      </c>
      <c r="E762" s="12" t="s">
        <v>74</v>
      </c>
      <c r="F762" s="12" t="s">
        <v>1628</v>
      </c>
      <c r="G762" s="12" t="s">
        <v>102</v>
      </c>
      <c r="H762" s="12" t="s">
        <v>87</v>
      </c>
      <c r="I762" s="12" t="s">
        <v>1629</v>
      </c>
      <c r="J762" s="12" t="s">
        <v>85</v>
      </c>
      <c r="K762" s="12" t="s">
        <v>85</v>
      </c>
      <c r="L762" s="12" t="s">
        <v>81</v>
      </c>
      <c r="M762" s="12">
        <v>4981981</v>
      </c>
      <c r="N762" s="12">
        <v>5153488</v>
      </c>
      <c r="O762" s="17">
        <v>4336659</v>
      </c>
      <c r="P762" s="17">
        <v>4336659</v>
      </c>
      <c r="Q762" s="17">
        <v>816829</v>
      </c>
      <c r="R762" s="19">
        <v>407567</v>
      </c>
      <c r="S762" s="19"/>
      <c r="T762" s="17">
        <f t="shared" si="59"/>
        <v>1.1488062584584124</v>
      </c>
      <c r="U762" s="17">
        <f t="shared" si="56"/>
        <v>0.84149977646207774</v>
      </c>
      <c r="V762" s="17"/>
      <c r="W762" s="17">
        <f t="shared" si="57"/>
        <v>0.49896245113726373</v>
      </c>
      <c r="X762" s="19">
        <f t="shared" si="58"/>
        <v>7.9085660042285927E-2</v>
      </c>
    </row>
    <row r="763" spans="1:24" x14ac:dyDescent="0.2">
      <c r="A763" s="22">
        <v>36441</v>
      </c>
      <c r="B763" s="12" t="s">
        <v>566</v>
      </c>
      <c r="C763" s="12" t="s">
        <v>73</v>
      </c>
      <c r="D763" s="12">
        <v>900650875</v>
      </c>
      <c r="E763" s="12" t="s">
        <v>74</v>
      </c>
      <c r="F763" s="12" t="s">
        <v>1630</v>
      </c>
      <c r="G763" s="12" t="s">
        <v>76</v>
      </c>
      <c r="H763" s="12" t="s">
        <v>87</v>
      </c>
      <c r="I763" s="12" t="s">
        <v>1631</v>
      </c>
      <c r="J763" s="12" t="s">
        <v>89</v>
      </c>
      <c r="K763" s="12" t="s">
        <v>272</v>
      </c>
      <c r="L763" s="12" t="s">
        <v>81</v>
      </c>
      <c r="M763" s="12">
        <v>5330897</v>
      </c>
      <c r="N763" s="12">
        <v>5454629</v>
      </c>
      <c r="O763" s="17">
        <v>7596688</v>
      </c>
      <c r="P763" s="17">
        <v>8431135</v>
      </c>
      <c r="Q763" s="17">
        <v>-2976506</v>
      </c>
      <c r="R763" s="19">
        <v>-4866121</v>
      </c>
      <c r="S763" s="19">
        <v>1545114</v>
      </c>
      <c r="T763" s="17">
        <f t="shared" si="59"/>
        <v>0.70173962653198341</v>
      </c>
      <c r="U763" s="17">
        <f t="shared" si="56"/>
        <v>1.5456844086004748</v>
      </c>
      <c r="V763" s="17">
        <f t="shared" si="55"/>
        <v>-3.1493605002608223</v>
      </c>
      <c r="W763" s="17">
        <f t="shared" si="57"/>
        <v>1.6348433364488431</v>
      </c>
      <c r="X763" s="19">
        <f t="shared" si="58"/>
        <v>-0.89210851920451417</v>
      </c>
    </row>
    <row r="764" spans="1:24" x14ac:dyDescent="0.2">
      <c r="A764" s="22">
        <v>36525</v>
      </c>
      <c r="B764" s="12" t="s">
        <v>566</v>
      </c>
      <c r="C764" s="12" t="s">
        <v>73</v>
      </c>
      <c r="D764" s="12">
        <v>900656960</v>
      </c>
      <c r="E764" s="12" t="s">
        <v>74</v>
      </c>
      <c r="F764" s="12" t="s">
        <v>1632</v>
      </c>
      <c r="G764" s="12" t="s">
        <v>102</v>
      </c>
      <c r="H764" s="12" t="s">
        <v>87</v>
      </c>
      <c r="I764" s="12" t="s">
        <v>1633</v>
      </c>
      <c r="J764" s="12" t="s">
        <v>85</v>
      </c>
      <c r="K764" s="12" t="s">
        <v>85</v>
      </c>
      <c r="L764" s="12" t="s">
        <v>81</v>
      </c>
      <c r="M764" s="12">
        <v>144160059</v>
      </c>
      <c r="N764" s="12">
        <v>156485674</v>
      </c>
      <c r="O764" s="17">
        <v>52939760</v>
      </c>
      <c r="P764" s="17">
        <v>52939760</v>
      </c>
      <c r="Q764" s="17">
        <v>103545914</v>
      </c>
      <c r="R764" s="19">
        <v>6944526</v>
      </c>
      <c r="S764" s="19"/>
      <c r="T764" s="17">
        <f t="shared" si="59"/>
        <v>2.7230961946181851</v>
      </c>
      <c r="U764" s="17">
        <f t="shared" si="56"/>
        <v>0.33830419518147076</v>
      </c>
      <c r="V764" s="17"/>
      <c r="W764" s="17">
        <f t="shared" si="57"/>
        <v>6.7067117684624422E-2</v>
      </c>
      <c r="X764" s="19">
        <f t="shared" si="58"/>
        <v>4.4378030413186574E-2</v>
      </c>
    </row>
    <row r="765" spans="1:24" x14ac:dyDescent="0.2">
      <c r="A765" s="22">
        <v>36697</v>
      </c>
      <c r="B765" s="12" t="s">
        <v>566</v>
      </c>
      <c r="C765" s="12" t="s">
        <v>73</v>
      </c>
      <c r="D765" s="12">
        <v>900670360</v>
      </c>
      <c r="E765" s="12" t="s">
        <v>74</v>
      </c>
      <c r="F765" s="12" t="s">
        <v>1634</v>
      </c>
      <c r="G765" s="12" t="s">
        <v>83</v>
      </c>
      <c r="H765" s="12" t="s">
        <v>87</v>
      </c>
      <c r="I765" s="12" t="s">
        <v>1635</v>
      </c>
      <c r="J765" s="12" t="s">
        <v>85</v>
      </c>
      <c r="K765" s="12" t="s">
        <v>85</v>
      </c>
      <c r="L765" s="12" t="s">
        <v>81</v>
      </c>
      <c r="M765" s="12">
        <v>315521</v>
      </c>
      <c r="N765" s="12">
        <v>340939</v>
      </c>
      <c r="O765" s="17">
        <v>537575</v>
      </c>
      <c r="P765" s="17">
        <v>537575</v>
      </c>
      <c r="Q765" s="17">
        <v>-196636</v>
      </c>
      <c r="R765" s="19">
        <v>-70619</v>
      </c>
      <c r="S765" s="19"/>
      <c r="T765" s="17">
        <f t="shared" si="59"/>
        <v>0.58693391619773982</v>
      </c>
      <c r="U765" s="17">
        <f t="shared" si="56"/>
        <v>1.5767483332795602</v>
      </c>
      <c r="V765" s="17"/>
      <c r="W765" s="17">
        <f t="shared" si="57"/>
        <v>0.35913566183201451</v>
      </c>
      <c r="X765" s="19">
        <f t="shared" si="58"/>
        <v>-0.20713089438286614</v>
      </c>
    </row>
    <row r="766" spans="1:24" x14ac:dyDescent="0.2">
      <c r="A766" s="22">
        <v>36785</v>
      </c>
      <c r="B766" s="12" t="s">
        <v>566</v>
      </c>
      <c r="C766" s="12" t="s">
        <v>73</v>
      </c>
      <c r="D766" s="12">
        <v>900677118</v>
      </c>
      <c r="E766" s="12" t="s">
        <v>74</v>
      </c>
      <c r="F766" s="12" t="s">
        <v>1636</v>
      </c>
      <c r="G766" s="12" t="s">
        <v>102</v>
      </c>
      <c r="H766" s="12" t="s">
        <v>87</v>
      </c>
      <c r="I766" s="12" t="s">
        <v>1637</v>
      </c>
      <c r="J766" s="12" t="s">
        <v>85</v>
      </c>
      <c r="K766" s="12" t="s">
        <v>85</v>
      </c>
      <c r="L766" s="12" t="s">
        <v>81</v>
      </c>
      <c r="M766" s="12">
        <v>142694584</v>
      </c>
      <c r="N766" s="12">
        <v>153712851</v>
      </c>
      <c r="O766" s="17">
        <v>121035323</v>
      </c>
      <c r="P766" s="17">
        <v>125543301</v>
      </c>
      <c r="Q766" s="17">
        <v>28169550</v>
      </c>
      <c r="R766" s="19">
        <v>30248531</v>
      </c>
      <c r="S766" s="19">
        <v>16977655</v>
      </c>
      <c r="T766" s="17">
        <f t="shared" si="59"/>
        <v>1.1789499169593656</v>
      </c>
      <c r="U766" s="17">
        <f t="shared" si="56"/>
        <v>0.81673913523339703</v>
      </c>
      <c r="V766" s="17">
        <f t="shared" si="55"/>
        <v>1.7816671972660536</v>
      </c>
      <c r="W766" s="17">
        <f t="shared" si="57"/>
        <v>1.0738024214089328</v>
      </c>
      <c r="X766" s="19">
        <f t="shared" si="58"/>
        <v>0.19678596033587328</v>
      </c>
    </row>
    <row r="767" spans="1:24" x14ac:dyDescent="0.2">
      <c r="A767" s="22">
        <v>36839</v>
      </c>
      <c r="B767" s="12" t="s">
        <v>566</v>
      </c>
      <c r="C767" s="12" t="s">
        <v>73</v>
      </c>
      <c r="D767" s="12">
        <v>900680905</v>
      </c>
      <c r="E767" s="12" t="s">
        <v>74</v>
      </c>
      <c r="F767" s="12" t="s">
        <v>1638</v>
      </c>
      <c r="G767" s="12" t="s">
        <v>102</v>
      </c>
      <c r="H767" s="12" t="s">
        <v>801</v>
      </c>
      <c r="I767" s="12" t="s">
        <v>1639</v>
      </c>
      <c r="J767" s="12" t="s">
        <v>1486</v>
      </c>
      <c r="K767" s="12" t="s">
        <v>1487</v>
      </c>
      <c r="L767" s="12" t="s">
        <v>81</v>
      </c>
      <c r="M767" s="12">
        <v>3644129</v>
      </c>
      <c r="N767" s="12">
        <v>4122406</v>
      </c>
      <c r="O767" s="17">
        <v>354374</v>
      </c>
      <c r="P767" s="17">
        <v>354374</v>
      </c>
      <c r="Q767" s="17">
        <v>3768032</v>
      </c>
      <c r="R767" s="19">
        <v>-620294</v>
      </c>
      <c r="S767" s="19"/>
      <c r="T767" s="17">
        <f t="shared" si="59"/>
        <v>10.283285455479239</v>
      </c>
      <c r="U767" s="17">
        <f t="shared" si="56"/>
        <v>8.5962906128120325E-2</v>
      </c>
      <c r="V767" s="17"/>
      <c r="W767" s="17">
        <f t="shared" si="57"/>
        <v>-0.16462015184584419</v>
      </c>
      <c r="X767" s="19">
        <f t="shared" si="58"/>
        <v>-0.15046892518592297</v>
      </c>
    </row>
    <row r="768" spans="1:24" x14ac:dyDescent="0.2">
      <c r="A768" s="22">
        <v>36977</v>
      </c>
      <c r="B768" s="12" t="s">
        <v>566</v>
      </c>
      <c r="C768" s="12" t="s">
        <v>73</v>
      </c>
      <c r="D768" s="12">
        <v>900690141</v>
      </c>
      <c r="E768" s="12" t="s">
        <v>74</v>
      </c>
      <c r="F768" s="12" t="s">
        <v>1640</v>
      </c>
      <c r="G768" s="12" t="s">
        <v>76</v>
      </c>
      <c r="H768" s="12" t="s">
        <v>87</v>
      </c>
      <c r="I768" s="12" t="s">
        <v>1641</v>
      </c>
      <c r="J768" s="12" t="s">
        <v>85</v>
      </c>
      <c r="K768" s="12" t="s">
        <v>85</v>
      </c>
      <c r="L768" s="12" t="s">
        <v>81</v>
      </c>
      <c r="M768" s="12">
        <v>22010500</v>
      </c>
      <c r="N768" s="12">
        <v>22669334</v>
      </c>
      <c r="O768" s="17">
        <v>14279829</v>
      </c>
      <c r="P768" s="17">
        <v>14449762</v>
      </c>
      <c r="Q768" s="17">
        <v>8219572</v>
      </c>
      <c r="R768" s="19">
        <v>5469911</v>
      </c>
      <c r="S768" s="19">
        <v>3356535</v>
      </c>
      <c r="T768" s="17">
        <f t="shared" si="59"/>
        <v>1.5413699981981577</v>
      </c>
      <c r="U768" s="17">
        <f t="shared" si="56"/>
        <v>0.63741449131236061</v>
      </c>
      <c r="V768" s="17">
        <f t="shared" si="55"/>
        <v>1.6296302585851183</v>
      </c>
      <c r="W768" s="17">
        <f t="shared" si="57"/>
        <v>0.6654739443854254</v>
      </c>
      <c r="X768" s="19">
        <f t="shared" si="58"/>
        <v>0.24129120864335935</v>
      </c>
    </row>
    <row r="769" spans="1:24" x14ac:dyDescent="0.2">
      <c r="A769" s="22">
        <v>36981</v>
      </c>
      <c r="B769" s="12" t="s">
        <v>566</v>
      </c>
      <c r="C769" s="12" t="s">
        <v>73</v>
      </c>
      <c r="D769" s="12">
        <v>900690306</v>
      </c>
      <c r="E769" s="12" t="s">
        <v>74</v>
      </c>
      <c r="F769" s="12" t="s">
        <v>1642</v>
      </c>
      <c r="G769" s="12" t="s">
        <v>76</v>
      </c>
      <c r="H769" s="12" t="s">
        <v>87</v>
      </c>
      <c r="I769" s="12" t="s">
        <v>1643</v>
      </c>
      <c r="J769" s="12" t="s">
        <v>97</v>
      </c>
      <c r="K769" s="12" t="s">
        <v>1644</v>
      </c>
      <c r="L769" s="12" t="s">
        <v>81</v>
      </c>
      <c r="M769" s="12">
        <v>1268688</v>
      </c>
      <c r="N769" s="12">
        <v>1268688</v>
      </c>
      <c r="O769" s="17">
        <v>1195879</v>
      </c>
      <c r="P769" s="17">
        <v>1195879</v>
      </c>
      <c r="Q769" s="17">
        <v>72809</v>
      </c>
      <c r="R769" s="19">
        <v>-228588</v>
      </c>
      <c r="S769" s="19"/>
      <c r="T769" s="17">
        <f t="shared" si="59"/>
        <v>1.0608832498940111</v>
      </c>
      <c r="U769" s="17">
        <f t="shared" si="56"/>
        <v>0.94261079162095018</v>
      </c>
      <c r="V769" s="17"/>
      <c r="W769" s="17">
        <f t="shared" si="57"/>
        <v>-3.1395569229078824</v>
      </c>
      <c r="X769" s="19">
        <f t="shared" si="58"/>
        <v>-0.180176686466649</v>
      </c>
    </row>
    <row r="770" spans="1:24" x14ac:dyDescent="0.2">
      <c r="A770" s="22">
        <v>36993</v>
      </c>
      <c r="B770" s="12" t="s">
        <v>566</v>
      </c>
      <c r="C770" s="12" t="s">
        <v>73</v>
      </c>
      <c r="D770" s="12">
        <v>900690990</v>
      </c>
      <c r="E770" s="12" t="s">
        <v>74</v>
      </c>
      <c r="F770" s="12" t="s">
        <v>1645</v>
      </c>
      <c r="G770" s="12" t="s">
        <v>102</v>
      </c>
      <c r="H770" s="12" t="s">
        <v>87</v>
      </c>
      <c r="I770" s="12" t="s">
        <v>1646</v>
      </c>
      <c r="J770" s="12" t="s">
        <v>89</v>
      </c>
      <c r="K770" s="12" t="s">
        <v>116</v>
      </c>
      <c r="L770" s="12" t="s">
        <v>81</v>
      </c>
      <c r="M770" s="12">
        <v>18123833</v>
      </c>
      <c r="N770" s="12">
        <v>19461536</v>
      </c>
      <c r="O770" s="17">
        <v>13553775</v>
      </c>
      <c r="P770" s="17">
        <v>16113196</v>
      </c>
      <c r="Q770" s="17">
        <v>3348340</v>
      </c>
      <c r="R770" s="19">
        <v>1231801</v>
      </c>
      <c r="S770" s="19">
        <v>11575514</v>
      </c>
      <c r="T770" s="17">
        <f t="shared" si="59"/>
        <v>1.3371797156142846</v>
      </c>
      <c r="U770" s="17">
        <f t="shared" si="56"/>
        <v>0.82795088732975652</v>
      </c>
      <c r="V770" s="17">
        <f t="shared" si="55"/>
        <v>0.10641436743111364</v>
      </c>
      <c r="W770" s="17">
        <f t="shared" si="57"/>
        <v>0.36788408584552346</v>
      </c>
      <c r="X770" s="19">
        <f t="shared" si="58"/>
        <v>6.3294130535225993E-2</v>
      </c>
    </row>
    <row r="771" spans="1:24" x14ac:dyDescent="0.2">
      <c r="A771" s="22">
        <v>37063</v>
      </c>
      <c r="B771" s="12" t="s">
        <v>566</v>
      </c>
      <c r="C771" s="12" t="s">
        <v>73</v>
      </c>
      <c r="D771" s="12">
        <v>900697636</v>
      </c>
      <c r="E771" s="12" t="s">
        <v>74</v>
      </c>
      <c r="F771" s="12" t="s">
        <v>1647</v>
      </c>
      <c r="G771" s="12" t="s">
        <v>102</v>
      </c>
      <c r="H771" s="12" t="s">
        <v>87</v>
      </c>
      <c r="I771" s="12" t="s">
        <v>1648</v>
      </c>
      <c r="J771" s="12" t="s">
        <v>89</v>
      </c>
      <c r="K771" s="12" t="s">
        <v>116</v>
      </c>
      <c r="L771" s="12" t="s">
        <v>81</v>
      </c>
      <c r="M771" s="12">
        <v>2744647</v>
      </c>
      <c r="N771" s="12">
        <v>4194729</v>
      </c>
      <c r="O771" s="17">
        <v>726047</v>
      </c>
      <c r="P771" s="17">
        <v>2174430</v>
      </c>
      <c r="Q771" s="17">
        <v>2020299</v>
      </c>
      <c r="R771" s="19">
        <v>-2703949</v>
      </c>
      <c r="S771" s="19">
        <v>85289</v>
      </c>
      <c r="T771" s="17">
        <f t="shared" si="59"/>
        <v>3.7802607820154894</v>
      </c>
      <c r="U771" s="17">
        <f t="shared" si="56"/>
        <v>0.51837198541312202</v>
      </c>
      <c r="V771" s="17">
        <f t="shared" si="55"/>
        <v>-31.703373236876971</v>
      </c>
      <c r="W771" s="17">
        <f t="shared" si="57"/>
        <v>-1.3383905055637804</v>
      </c>
      <c r="X771" s="19">
        <f t="shared" si="58"/>
        <v>-0.64460636193661136</v>
      </c>
    </row>
    <row r="772" spans="1:24" x14ac:dyDescent="0.2">
      <c r="A772" s="22">
        <v>37145</v>
      </c>
      <c r="B772" s="12" t="s">
        <v>566</v>
      </c>
      <c r="C772" s="12" t="s">
        <v>73</v>
      </c>
      <c r="D772" s="12">
        <v>900705524</v>
      </c>
      <c r="E772" s="12" t="s">
        <v>74</v>
      </c>
      <c r="F772" s="12" t="s">
        <v>1649</v>
      </c>
      <c r="G772" s="12" t="s">
        <v>76</v>
      </c>
      <c r="H772" s="12" t="s">
        <v>87</v>
      </c>
      <c r="I772" s="12" t="s">
        <v>1650</v>
      </c>
      <c r="J772" s="12" t="s">
        <v>89</v>
      </c>
      <c r="K772" s="12" t="s">
        <v>90</v>
      </c>
      <c r="L772" s="12" t="s">
        <v>81</v>
      </c>
      <c r="M772" s="12">
        <v>3963834</v>
      </c>
      <c r="N772" s="12">
        <v>9162619</v>
      </c>
      <c r="O772" s="17">
        <v>860247</v>
      </c>
      <c r="P772" s="17">
        <v>2752912</v>
      </c>
      <c r="Q772" s="17">
        <v>6409707</v>
      </c>
      <c r="R772" s="19">
        <v>889600</v>
      </c>
      <c r="S772" s="19">
        <v>538205</v>
      </c>
      <c r="T772" s="17">
        <f t="shared" si="59"/>
        <v>4.6077859033510142</v>
      </c>
      <c r="U772" s="17">
        <f t="shared" si="56"/>
        <v>0.30045034067224669</v>
      </c>
      <c r="V772" s="17">
        <f t="shared" si="55"/>
        <v>1.6529017753458255</v>
      </c>
      <c r="W772" s="17">
        <f t="shared" si="57"/>
        <v>0.13878949537006918</v>
      </c>
      <c r="X772" s="19">
        <f t="shared" si="58"/>
        <v>9.7090144204402692E-2</v>
      </c>
    </row>
    <row r="773" spans="1:24" x14ac:dyDescent="0.2">
      <c r="A773" s="22">
        <v>37167</v>
      </c>
      <c r="B773" s="12" t="s">
        <v>566</v>
      </c>
      <c r="C773" s="12" t="s">
        <v>73</v>
      </c>
      <c r="D773" s="12">
        <v>900706515</v>
      </c>
      <c r="E773" s="12" t="s">
        <v>74</v>
      </c>
      <c r="F773" s="12" t="s">
        <v>1651</v>
      </c>
      <c r="G773" s="12" t="s">
        <v>92</v>
      </c>
      <c r="H773" s="12" t="s">
        <v>103</v>
      </c>
      <c r="I773" s="12" t="s">
        <v>1652</v>
      </c>
      <c r="J773" s="12" t="s">
        <v>79</v>
      </c>
      <c r="K773" s="12" t="s">
        <v>1653</v>
      </c>
      <c r="L773" s="12" t="s">
        <v>81</v>
      </c>
      <c r="M773" s="12">
        <v>28120698</v>
      </c>
      <c r="N773" s="12">
        <v>28326907</v>
      </c>
      <c r="O773" s="17">
        <v>20216539</v>
      </c>
      <c r="P773" s="17">
        <v>20216539</v>
      </c>
      <c r="Q773" s="17">
        <v>8110368</v>
      </c>
      <c r="R773" s="19">
        <v>885376</v>
      </c>
      <c r="S773" s="19"/>
      <c r="T773" s="17">
        <f t="shared" si="59"/>
        <v>1.3909748844745384</v>
      </c>
      <c r="U773" s="17">
        <f t="shared" si="56"/>
        <v>0.71368677844001815</v>
      </c>
      <c r="V773" s="17"/>
      <c r="W773" s="17">
        <f t="shared" si="57"/>
        <v>0.10916594660069678</v>
      </c>
      <c r="X773" s="19">
        <f t="shared" si="58"/>
        <v>3.1255653855890443E-2</v>
      </c>
    </row>
    <row r="774" spans="1:24" x14ac:dyDescent="0.2">
      <c r="A774" s="22">
        <v>37219</v>
      </c>
      <c r="B774" s="12" t="s">
        <v>566</v>
      </c>
      <c r="C774" s="12" t="s">
        <v>73</v>
      </c>
      <c r="D774" s="12">
        <v>900711683</v>
      </c>
      <c r="E774" s="12" t="s">
        <v>74</v>
      </c>
      <c r="F774" s="12" t="s">
        <v>1654</v>
      </c>
      <c r="G774" s="12" t="s">
        <v>76</v>
      </c>
      <c r="H774" s="12" t="s">
        <v>87</v>
      </c>
      <c r="I774" s="12" t="s">
        <v>1655</v>
      </c>
      <c r="J774" s="12" t="s">
        <v>85</v>
      </c>
      <c r="K774" s="12" t="s">
        <v>85</v>
      </c>
      <c r="L774" s="12" t="s">
        <v>81</v>
      </c>
      <c r="M774" s="12">
        <v>12476913</v>
      </c>
      <c r="N774" s="12">
        <v>14317737</v>
      </c>
      <c r="O774" s="17">
        <v>8308590</v>
      </c>
      <c r="P774" s="17">
        <v>12021710</v>
      </c>
      <c r="Q774" s="17">
        <v>2296027</v>
      </c>
      <c r="R774" s="19">
        <v>-296474</v>
      </c>
      <c r="S774" s="19">
        <v>1199660</v>
      </c>
      <c r="T774" s="17">
        <f t="shared" si="59"/>
        <v>1.5016883731174604</v>
      </c>
      <c r="U774" s="17">
        <f t="shared" si="56"/>
        <v>0.83963757680421147</v>
      </c>
      <c r="V774" s="17">
        <f t="shared" si="55"/>
        <v>-0.24713168731140489</v>
      </c>
      <c r="W774" s="17">
        <f t="shared" si="57"/>
        <v>-0.12912478816668968</v>
      </c>
      <c r="X774" s="19">
        <f t="shared" si="58"/>
        <v>-2.0706763925053238E-2</v>
      </c>
    </row>
    <row r="775" spans="1:24" x14ac:dyDescent="0.2">
      <c r="A775" s="22">
        <v>37223</v>
      </c>
      <c r="B775" s="12" t="s">
        <v>566</v>
      </c>
      <c r="C775" s="12" t="s">
        <v>73</v>
      </c>
      <c r="D775" s="12">
        <v>900711875</v>
      </c>
      <c r="E775" s="12" t="s">
        <v>74</v>
      </c>
      <c r="F775" s="12" t="s">
        <v>1656</v>
      </c>
      <c r="G775" s="12" t="s">
        <v>76</v>
      </c>
      <c r="H775" s="12" t="s">
        <v>87</v>
      </c>
      <c r="I775" s="12" t="s">
        <v>1657</v>
      </c>
      <c r="J775" s="12" t="s">
        <v>89</v>
      </c>
      <c r="K775" s="12" t="s">
        <v>272</v>
      </c>
      <c r="L775" s="12" t="s">
        <v>81</v>
      </c>
      <c r="M775" s="12">
        <v>1028119</v>
      </c>
      <c r="N775" s="12">
        <v>50540158</v>
      </c>
      <c r="O775" s="17"/>
      <c r="P775" s="17">
        <v>49713820</v>
      </c>
      <c r="Q775" s="17">
        <v>826338</v>
      </c>
      <c r="R775" s="19">
        <v>85462</v>
      </c>
      <c r="S775" s="19"/>
      <c r="T775" s="17"/>
      <c r="U775" s="17">
        <f t="shared" si="56"/>
        <v>0.98364987303759521</v>
      </c>
      <c r="V775" s="17"/>
      <c r="W775" s="17">
        <f t="shared" si="57"/>
        <v>0.10342257042517711</v>
      </c>
      <c r="X775" s="19">
        <f t="shared" si="58"/>
        <v>1.6909721572299003E-3</v>
      </c>
    </row>
    <row r="776" spans="1:24" x14ac:dyDescent="0.2">
      <c r="A776" s="22">
        <v>37301</v>
      </c>
      <c r="B776" s="12" t="s">
        <v>566</v>
      </c>
      <c r="C776" s="12" t="s">
        <v>73</v>
      </c>
      <c r="D776" s="12">
        <v>900719939</v>
      </c>
      <c r="E776" s="12" t="s">
        <v>74</v>
      </c>
      <c r="F776" s="12" t="s">
        <v>1658</v>
      </c>
      <c r="G776" s="12" t="s">
        <v>102</v>
      </c>
      <c r="H776" s="12" t="s">
        <v>87</v>
      </c>
      <c r="I776" s="12" t="s">
        <v>1659</v>
      </c>
      <c r="J776" s="12" t="s">
        <v>85</v>
      </c>
      <c r="K776" s="12" t="s">
        <v>85</v>
      </c>
      <c r="L776" s="12" t="s">
        <v>81</v>
      </c>
      <c r="M776" s="12">
        <v>15069293</v>
      </c>
      <c r="N776" s="12">
        <v>17484437</v>
      </c>
      <c r="O776" s="17">
        <v>7637708</v>
      </c>
      <c r="P776" s="17">
        <v>19265794</v>
      </c>
      <c r="Q776" s="17">
        <v>-1781357</v>
      </c>
      <c r="R776" s="19">
        <v>-6171478</v>
      </c>
      <c r="S776" s="19"/>
      <c r="T776" s="17">
        <f t="shared" si="59"/>
        <v>1.9730124534742621</v>
      </c>
      <c r="U776" s="17">
        <f t="shared" si="56"/>
        <v>1.1018824340755153</v>
      </c>
      <c r="V776" s="17"/>
      <c r="W776" s="17">
        <f t="shared" si="57"/>
        <v>3.4644812915097871</v>
      </c>
      <c r="X776" s="19">
        <f t="shared" si="58"/>
        <v>-0.35296978678810192</v>
      </c>
    </row>
    <row r="777" spans="1:24" x14ac:dyDescent="0.2">
      <c r="A777" s="22">
        <v>37319</v>
      </c>
      <c r="B777" s="12" t="s">
        <v>566</v>
      </c>
      <c r="C777" s="12" t="s">
        <v>73</v>
      </c>
      <c r="D777" s="12">
        <v>900721599</v>
      </c>
      <c r="E777" s="12" t="s">
        <v>74</v>
      </c>
      <c r="F777" s="12" t="s">
        <v>1660</v>
      </c>
      <c r="G777" s="12" t="s">
        <v>102</v>
      </c>
      <c r="H777" s="12" t="s">
        <v>87</v>
      </c>
      <c r="I777" s="12" t="s">
        <v>1661</v>
      </c>
      <c r="J777" s="12" t="s">
        <v>85</v>
      </c>
      <c r="K777" s="12" t="s">
        <v>85</v>
      </c>
      <c r="L777" s="12" t="s">
        <v>81</v>
      </c>
      <c r="M777" s="12">
        <v>1336030</v>
      </c>
      <c r="N777" s="12">
        <v>1356159</v>
      </c>
      <c r="O777" s="17">
        <v>739411</v>
      </c>
      <c r="P777" s="17">
        <v>1264911</v>
      </c>
      <c r="Q777" s="17">
        <v>91248</v>
      </c>
      <c r="R777" s="19">
        <v>143543</v>
      </c>
      <c r="S777" s="19">
        <v>105575</v>
      </c>
      <c r="T777" s="17">
        <f t="shared" si="59"/>
        <v>1.8068841280424555</v>
      </c>
      <c r="U777" s="17">
        <f t="shared" si="56"/>
        <v>0.93271585411445113</v>
      </c>
      <c r="V777" s="17">
        <f t="shared" si="55"/>
        <v>1.359630594364196</v>
      </c>
      <c r="W777" s="17">
        <f t="shared" si="57"/>
        <v>1.5731084516920919</v>
      </c>
      <c r="X777" s="19">
        <f t="shared" si="58"/>
        <v>0.10584525855744054</v>
      </c>
    </row>
    <row r="778" spans="1:24" x14ac:dyDescent="0.2">
      <c r="A778" s="22">
        <v>37325</v>
      </c>
      <c r="B778" s="12" t="s">
        <v>566</v>
      </c>
      <c r="C778" s="12" t="s">
        <v>73</v>
      </c>
      <c r="D778" s="12">
        <v>900722362</v>
      </c>
      <c r="E778" s="12" t="s">
        <v>74</v>
      </c>
      <c r="F778" s="12" t="s">
        <v>1662</v>
      </c>
      <c r="G778" s="12" t="s">
        <v>76</v>
      </c>
      <c r="H778" s="12" t="s">
        <v>87</v>
      </c>
      <c r="I778" s="12" t="s">
        <v>1663</v>
      </c>
      <c r="J778" s="12" t="s">
        <v>97</v>
      </c>
      <c r="K778" s="12" t="s">
        <v>359</v>
      </c>
      <c r="L778" s="12" t="s">
        <v>81</v>
      </c>
      <c r="M778" s="12">
        <v>7524691</v>
      </c>
      <c r="N778" s="12">
        <v>8095550</v>
      </c>
      <c r="O778" s="17">
        <v>7419395</v>
      </c>
      <c r="P778" s="17">
        <v>7419395</v>
      </c>
      <c r="Q778" s="17">
        <v>676155</v>
      </c>
      <c r="R778" s="19">
        <v>327938</v>
      </c>
      <c r="S778" s="19">
        <v>153781</v>
      </c>
      <c r="T778" s="17">
        <f t="shared" si="59"/>
        <v>1.0141919927433436</v>
      </c>
      <c r="U778" s="17">
        <f t="shared" si="56"/>
        <v>0.9164781886344967</v>
      </c>
      <c r="V778" s="17">
        <f t="shared" si="55"/>
        <v>2.1325001137981934</v>
      </c>
      <c r="W778" s="17">
        <f t="shared" si="57"/>
        <v>0.48500417803610119</v>
      </c>
      <c r="X778" s="19">
        <f t="shared" si="58"/>
        <v>4.050842746941221E-2</v>
      </c>
    </row>
    <row r="779" spans="1:24" x14ac:dyDescent="0.2">
      <c r="A779" s="22">
        <v>37341</v>
      </c>
      <c r="B779" s="12" t="s">
        <v>566</v>
      </c>
      <c r="C779" s="12" t="s">
        <v>73</v>
      </c>
      <c r="D779" s="12">
        <v>900723115</v>
      </c>
      <c r="E779" s="12" t="s">
        <v>74</v>
      </c>
      <c r="F779" s="12" t="s">
        <v>1664</v>
      </c>
      <c r="G779" s="12" t="s">
        <v>76</v>
      </c>
      <c r="H779" s="12" t="s">
        <v>87</v>
      </c>
      <c r="I779" s="12" t="s">
        <v>1665</v>
      </c>
      <c r="J779" s="12" t="s">
        <v>85</v>
      </c>
      <c r="K779" s="12" t="s">
        <v>85</v>
      </c>
      <c r="L779" s="12" t="s">
        <v>81</v>
      </c>
      <c r="M779" s="12">
        <v>2476434</v>
      </c>
      <c r="N779" s="12">
        <v>2481021</v>
      </c>
      <c r="O779" s="17">
        <v>667589</v>
      </c>
      <c r="P779" s="17">
        <v>667589</v>
      </c>
      <c r="Q779" s="17">
        <v>1813432</v>
      </c>
      <c r="R779" s="19">
        <v>96301</v>
      </c>
      <c r="S779" s="19">
        <v>0</v>
      </c>
      <c r="T779" s="17">
        <f t="shared" si="59"/>
        <v>3.7095188806286501</v>
      </c>
      <c r="U779" s="17">
        <f t="shared" si="56"/>
        <v>0.26907833508865908</v>
      </c>
      <c r="V779" s="17"/>
      <c r="W779" s="17">
        <f t="shared" si="57"/>
        <v>5.3104279620079499E-2</v>
      </c>
      <c r="X779" s="19">
        <f t="shared" si="58"/>
        <v>3.8815068473825896E-2</v>
      </c>
    </row>
    <row r="780" spans="1:24" x14ac:dyDescent="0.2">
      <c r="A780" s="22">
        <v>37349</v>
      </c>
      <c r="B780" s="12" t="s">
        <v>566</v>
      </c>
      <c r="C780" s="12" t="s">
        <v>73</v>
      </c>
      <c r="D780" s="12">
        <v>900723968</v>
      </c>
      <c r="E780" s="12" t="s">
        <v>74</v>
      </c>
      <c r="F780" s="12" t="s">
        <v>1666</v>
      </c>
      <c r="G780" s="12" t="s">
        <v>102</v>
      </c>
      <c r="H780" s="12" t="s">
        <v>87</v>
      </c>
      <c r="I780" s="12" t="s">
        <v>1667</v>
      </c>
      <c r="J780" s="12" t="s">
        <v>85</v>
      </c>
      <c r="K780" s="12" t="s">
        <v>85</v>
      </c>
      <c r="L780" s="12" t="s">
        <v>81</v>
      </c>
      <c r="M780" s="12">
        <v>8676847</v>
      </c>
      <c r="N780" s="12">
        <v>9261290</v>
      </c>
      <c r="O780" s="17">
        <v>1869560</v>
      </c>
      <c r="P780" s="17">
        <v>7853060</v>
      </c>
      <c r="Q780" s="17">
        <v>1408230</v>
      </c>
      <c r="R780" s="19">
        <v>32580</v>
      </c>
      <c r="S780" s="19"/>
      <c r="T780" s="17">
        <f t="shared" si="59"/>
        <v>4.6411171612571946</v>
      </c>
      <c r="U780" s="17">
        <f t="shared" si="56"/>
        <v>0.84794450881032768</v>
      </c>
      <c r="V780" s="17"/>
      <c r="W780" s="17">
        <f t="shared" si="57"/>
        <v>2.3135425321147825E-2</v>
      </c>
      <c r="X780" s="19">
        <f t="shared" si="58"/>
        <v>3.5178684610891139E-3</v>
      </c>
    </row>
    <row r="781" spans="1:24" x14ac:dyDescent="0.2">
      <c r="A781" s="22">
        <v>37361</v>
      </c>
      <c r="B781" s="12" t="s">
        <v>566</v>
      </c>
      <c r="C781" s="12" t="s">
        <v>73</v>
      </c>
      <c r="D781" s="12">
        <v>900724712</v>
      </c>
      <c r="E781" s="12" t="s">
        <v>74</v>
      </c>
      <c r="F781" s="12" t="s">
        <v>1668</v>
      </c>
      <c r="G781" s="12" t="s">
        <v>95</v>
      </c>
      <c r="H781" s="12" t="s">
        <v>87</v>
      </c>
      <c r="I781" s="12" t="s">
        <v>1669</v>
      </c>
      <c r="J781" s="12" t="s">
        <v>148</v>
      </c>
      <c r="K781" s="12" t="s">
        <v>149</v>
      </c>
      <c r="L781" s="12" t="s">
        <v>81</v>
      </c>
      <c r="M781" s="12">
        <v>4882025</v>
      </c>
      <c r="N781" s="12">
        <v>25553820</v>
      </c>
      <c r="O781" s="17">
        <v>4984991</v>
      </c>
      <c r="P781" s="17">
        <v>55796733</v>
      </c>
      <c r="Q781" s="17">
        <v>-30242913</v>
      </c>
      <c r="R781" s="19">
        <v>-4304484</v>
      </c>
      <c r="S781" s="19">
        <v>483204</v>
      </c>
      <c r="T781" s="17">
        <f t="shared" si="59"/>
        <v>0.97934479721227174</v>
      </c>
      <c r="U781" s="17">
        <f t="shared" si="56"/>
        <v>2.1834987097819427</v>
      </c>
      <c r="V781" s="17">
        <f t="shared" ref="V781:V842" si="60">R781/S781</f>
        <v>-8.9082126803586057</v>
      </c>
      <c r="W781" s="17">
        <f t="shared" si="57"/>
        <v>0.14233033702805017</v>
      </c>
      <c r="X781" s="19">
        <f t="shared" si="58"/>
        <v>-0.16844777023552643</v>
      </c>
    </row>
    <row r="782" spans="1:24" x14ac:dyDescent="0.2">
      <c r="A782" s="22">
        <v>37387</v>
      </c>
      <c r="B782" s="12" t="s">
        <v>566</v>
      </c>
      <c r="C782" s="12" t="s">
        <v>73</v>
      </c>
      <c r="D782" s="12">
        <v>900727478</v>
      </c>
      <c r="E782" s="12" t="s">
        <v>74</v>
      </c>
      <c r="F782" s="12" t="s">
        <v>1670</v>
      </c>
      <c r="G782" s="12" t="s">
        <v>102</v>
      </c>
      <c r="H782" s="12" t="s">
        <v>87</v>
      </c>
      <c r="I782" s="12" t="s">
        <v>1671</v>
      </c>
      <c r="J782" s="12" t="s">
        <v>85</v>
      </c>
      <c r="K782" s="12" t="s">
        <v>85</v>
      </c>
      <c r="L782" s="12" t="s">
        <v>81</v>
      </c>
      <c r="M782" s="12">
        <v>110357606</v>
      </c>
      <c r="N782" s="12">
        <v>116440360</v>
      </c>
      <c r="O782" s="17">
        <v>100478717</v>
      </c>
      <c r="P782" s="17">
        <v>100508947</v>
      </c>
      <c r="Q782" s="17">
        <v>15931413</v>
      </c>
      <c r="R782" s="19">
        <v>2888163</v>
      </c>
      <c r="S782" s="19"/>
      <c r="T782" s="17">
        <f t="shared" si="59"/>
        <v>1.0983182239478635</v>
      </c>
      <c r="U782" s="17">
        <f t="shared" si="56"/>
        <v>0.86317963118630003</v>
      </c>
      <c r="V782" s="17"/>
      <c r="W782" s="17">
        <f t="shared" si="57"/>
        <v>0.18128730954372974</v>
      </c>
      <c r="X782" s="19">
        <f t="shared" si="58"/>
        <v>2.4803796553016497E-2</v>
      </c>
    </row>
    <row r="783" spans="1:24" x14ac:dyDescent="0.2">
      <c r="A783" s="22">
        <v>37571</v>
      </c>
      <c r="B783" s="12" t="s">
        <v>566</v>
      </c>
      <c r="C783" s="12" t="s">
        <v>73</v>
      </c>
      <c r="D783" s="12">
        <v>900746878</v>
      </c>
      <c r="E783" s="12" t="s">
        <v>74</v>
      </c>
      <c r="F783" s="12" t="s">
        <v>1672</v>
      </c>
      <c r="G783" s="12" t="s">
        <v>102</v>
      </c>
      <c r="H783" s="12" t="s">
        <v>87</v>
      </c>
      <c r="I783" s="12" t="s">
        <v>1673</v>
      </c>
      <c r="J783" s="12" t="s">
        <v>1407</v>
      </c>
      <c r="K783" s="12" t="s">
        <v>1408</v>
      </c>
      <c r="L783" s="12" t="s">
        <v>81</v>
      </c>
      <c r="M783" s="12">
        <v>4100554</v>
      </c>
      <c r="N783" s="12">
        <v>4201165</v>
      </c>
      <c r="O783" s="17">
        <v>1060784</v>
      </c>
      <c r="P783" s="17">
        <v>1060784</v>
      </c>
      <c r="Q783" s="17">
        <v>3140381</v>
      </c>
      <c r="R783" s="19">
        <v>604141</v>
      </c>
      <c r="S783" s="19">
        <v>236268</v>
      </c>
      <c r="T783" s="17">
        <f t="shared" si="59"/>
        <v>3.8655880933347411</v>
      </c>
      <c r="U783" s="17">
        <f t="shared" si="56"/>
        <v>0.25249758102811959</v>
      </c>
      <c r="V783" s="17">
        <f t="shared" si="60"/>
        <v>2.557015761762067</v>
      </c>
      <c r="W783" s="17">
        <f t="shared" si="57"/>
        <v>0.19237824964550479</v>
      </c>
      <c r="X783" s="19">
        <f t="shared" si="58"/>
        <v>0.14380320696759114</v>
      </c>
    </row>
    <row r="784" spans="1:24" x14ac:dyDescent="0.2">
      <c r="A784" s="22">
        <v>37927</v>
      </c>
      <c r="B784" s="12" t="s">
        <v>566</v>
      </c>
      <c r="C784" s="12" t="s">
        <v>73</v>
      </c>
      <c r="D784" s="12">
        <v>900781024</v>
      </c>
      <c r="E784" s="12" t="s">
        <v>74</v>
      </c>
      <c r="F784" s="12" t="s">
        <v>1674</v>
      </c>
      <c r="G784" s="12" t="s">
        <v>102</v>
      </c>
      <c r="H784" s="12" t="s">
        <v>87</v>
      </c>
      <c r="I784" s="12" t="s">
        <v>1675</v>
      </c>
      <c r="J784" s="12" t="s">
        <v>79</v>
      </c>
      <c r="K784" s="12" t="s">
        <v>137</v>
      </c>
      <c r="L784" s="12" t="s">
        <v>81</v>
      </c>
      <c r="M784" s="12">
        <v>1480077</v>
      </c>
      <c r="N784" s="12">
        <v>2360307</v>
      </c>
      <c r="O784" s="17">
        <v>1063281</v>
      </c>
      <c r="P784" s="17">
        <v>1998698</v>
      </c>
      <c r="Q784" s="17">
        <v>361609</v>
      </c>
      <c r="R784" s="19">
        <v>-31074</v>
      </c>
      <c r="S784" s="19">
        <v>293552</v>
      </c>
      <c r="T784" s="17">
        <f t="shared" si="59"/>
        <v>1.3919904521946691</v>
      </c>
      <c r="U784" s="17">
        <f t="shared" si="56"/>
        <v>0.84679577699002717</v>
      </c>
      <c r="V784" s="17">
        <f t="shared" si="60"/>
        <v>-0.10585518068349049</v>
      </c>
      <c r="W784" s="17">
        <f t="shared" si="57"/>
        <v>-8.5932595704199838E-2</v>
      </c>
      <c r="X784" s="19">
        <f t="shared" si="58"/>
        <v>-1.3165236556092069E-2</v>
      </c>
    </row>
    <row r="785" spans="1:24" x14ac:dyDescent="0.2">
      <c r="A785" s="22">
        <v>37959</v>
      </c>
      <c r="B785" s="12" t="s">
        <v>566</v>
      </c>
      <c r="C785" s="12" t="s">
        <v>73</v>
      </c>
      <c r="D785" s="12">
        <v>900782471</v>
      </c>
      <c r="E785" s="12" t="s">
        <v>74</v>
      </c>
      <c r="F785" s="12" t="s">
        <v>1676</v>
      </c>
      <c r="G785" s="12" t="s">
        <v>102</v>
      </c>
      <c r="H785" s="12" t="s">
        <v>87</v>
      </c>
      <c r="I785" s="12" t="s">
        <v>1677</v>
      </c>
      <c r="J785" s="12" t="s">
        <v>89</v>
      </c>
      <c r="K785" s="12" t="s">
        <v>116</v>
      </c>
      <c r="L785" s="12" t="s">
        <v>81</v>
      </c>
      <c r="M785" s="12">
        <v>14582723</v>
      </c>
      <c r="N785" s="12">
        <v>16133742</v>
      </c>
      <c r="O785" s="17">
        <v>11345601</v>
      </c>
      <c r="P785" s="17">
        <v>11472017</v>
      </c>
      <c r="Q785" s="17">
        <v>4661725</v>
      </c>
      <c r="R785" s="19">
        <v>2351097</v>
      </c>
      <c r="S785" s="19">
        <v>1664081</v>
      </c>
      <c r="T785" s="17">
        <f t="shared" si="59"/>
        <v>1.285319570113562</v>
      </c>
      <c r="U785" s="17">
        <f t="shared" si="56"/>
        <v>0.71105742238843284</v>
      </c>
      <c r="V785" s="17">
        <f t="shared" si="60"/>
        <v>1.4128500956383734</v>
      </c>
      <c r="W785" s="17">
        <f t="shared" si="57"/>
        <v>0.50434056062938071</v>
      </c>
      <c r="X785" s="19">
        <f t="shared" si="58"/>
        <v>0.14572546158231611</v>
      </c>
    </row>
    <row r="786" spans="1:24" x14ac:dyDescent="0.2">
      <c r="A786" s="22">
        <v>38077</v>
      </c>
      <c r="B786" s="12" t="s">
        <v>566</v>
      </c>
      <c r="C786" s="12" t="s">
        <v>73</v>
      </c>
      <c r="D786" s="12">
        <v>900792745</v>
      </c>
      <c r="E786" s="12" t="s">
        <v>74</v>
      </c>
      <c r="F786" s="12" t="s">
        <v>1678</v>
      </c>
      <c r="G786" s="12" t="s">
        <v>76</v>
      </c>
      <c r="H786" s="12" t="s">
        <v>87</v>
      </c>
      <c r="I786" s="12" t="s">
        <v>1679</v>
      </c>
      <c r="J786" s="12" t="s">
        <v>85</v>
      </c>
      <c r="K786" s="12" t="s">
        <v>85</v>
      </c>
      <c r="L786" s="12" t="s">
        <v>81</v>
      </c>
      <c r="M786" s="12">
        <v>2162470</v>
      </c>
      <c r="N786" s="12">
        <v>31254750</v>
      </c>
      <c r="O786" s="17">
        <v>9798035</v>
      </c>
      <c r="P786" s="17">
        <v>28643149</v>
      </c>
      <c r="Q786" s="17">
        <v>2611601</v>
      </c>
      <c r="R786" s="19">
        <v>-273152</v>
      </c>
      <c r="S786" s="19"/>
      <c r="T786" s="17">
        <f t="shared" si="59"/>
        <v>0.22070445757746324</v>
      </c>
      <c r="U786" s="17">
        <f t="shared" si="56"/>
        <v>0.91644146889672773</v>
      </c>
      <c r="V786" s="17"/>
      <c r="W786" s="17">
        <f t="shared" si="57"/>
        <v>-0.10459178105690724</v>
      </c>
      <c r="X786" s="19">
        <f t="shared" si="58"/>
        <v>-8.7395355905902309E-3</v>
      </c>
    </row>
    <row r="787" spans="1:24" x14ac:dyDescent="0.2">
      <c r="A787" s="22">
        <v>38115</v>
      </c>
      <c r="B787" s="12" t="s">
        <v>566</v>
      </c>
      <c r="C787" s="12" t="s">
        <v>73</v>
      </c>
      <c r="D787" s="12">
        <v>900795834</v>
      </c>
      <c r="E787" s="12" t="s">
        <v>74</v>
      </c>
      <c r="F787" s="12" t="s">
        <v>1680</v>
      </c>
      <c r="G787" s="12" t="s">
        <v>76</v>
      </c>
      <c r="H787" s="12" t="s">
        <v>87</v>
      </c>
      <c r="I787" s="12" t="s">
        <v>1681</v>
      </c>
      <c r="J787" s="12" t="s">
        <v>97</v>
      </c>
      <c r="K787" s="12" t="s">
        <v>1644</v>
      </c>
      <c r="L787" s="12" t="s">
        <v>81</v>
      </c>
      <c r="M787" s="12">
        <v>8055206</v>
      </c>
      <c r="N787" s="12">
        <v>8302184</v>
      </c>
      <c r="O787" s="17">
        <v>5618468</v>
      </c>
      <c r="P787" s="17">
        <v>6381367</v>
      </c>
      <c r="Q787" s="17">
        <v>1920817</v>
      </c>
      <c r="R787" s="19">
        <v>941491</v>
      </c>
      <c r="S787" s="19">
        <v>980668</v>
      </c>
      <c r="T787" s="17">
        <f t="shared" si="59"/>
        <v>1.4337015001242333</v>
      </c>
      <c r="U787" s="17">
        <f t="shared" si="56"/>
        <v>0.76863714415387563</v>
      </c>
      <c r="V787" s="17">
        <f t="shared" si="60"/>
        <v>0.96005070013501004</v>
      </c>
      <c r="W787" s="17">
        <f t="shared" si="57"/>
        <v>0.49015132623253543</v>
      </c>
      <c r="X787" s="19">
        <f t="shared" si="58"/>
        <v>0.11340281063392477</v>
      </c>
    </row>
    <row r="788" spans="1:24" x14ac:dyDescent="0.2">
      <c r="A788" s="22">
        <v>38209</v>
      </c>
      <c r="B788" s="12" t="s">
        <v>566</v>
      </c>
      <c r="C788" s="12" t="s">
        <v>73</v>
      </c>
      <c r="D788" s="12">
        <v>900801391</v>
      </c>
      <c r="E788" s="12" t="s">
        <v>74</v>
      </c>
      <c r="F788" s="12" t="s">
        <v>1682</v>
      </c>
      <c r="G788" s="12" t="s">
        <v>102</v>
      </c>
      <c r="H788" s="12" t="s">
        <v>87</v>
      </c>
      <c r="I788" s="12" t="s">
        <v>1683</v>
      </c>
      <c r="J788" s="12" t="s">
        <v>85</v>
      </c>
      <c r="K788" s="12" t="s">
        <v>85</v>
      </c>
      <c r="L788" s="12" t="s">
        <v>81</v>
      </c>
      <c r="M788" s="12">
        <v>13284108</v>
      </c>
      <c r="N788" s="12">
        <v>13660019</v>
      </c>
      <c r="O788" s="17">
        <v>7172041</v>
      </c>
      <c r="P788" s="17">
        <v>7172041</v>
      </c>
      <c r="Q788" s="17">
        <v>6487978</v>
      </c>
      <c r="R788" s="19">
        <v>1497032</v>
      </c>
      <c r="S788" s="19">
        <v>38087</v>
      </c>
      <c r="T788" s="17">
        <f t="shared" si="59"/>
        <v>1.852207481803297</v>
      </c>
      <c r="U788" s="17">
        <f t="shared" si="56"/>
        <v>0.52503887439688046</v>
      </c>
      <c r="V788" s="17">
        <f t="shared" si="60"/>
        <v>39.305589833801562</v>
      </c>
      <c r="W788" s="17">
        <f t="shared" si="57"/>
        <v>0.23073937673648093</v>
      </c>
      <c r="X788" s="19">
        <f t="shared" si="58"/>
        <v>0.10959223409572125</v>
      </c>
    </row>
    <row r="789" spans="1:24" x14ac:dyDescent="0.2">
      <c r="A789" s="22">
        <v>38283</v>
      </c>
      <c r="B789" s="12" t="s">
        <v>566</v>
      </c>
      <c r="C789" s="12" t="s">
        <v>73</v>
      </c>
      <c r="D789" s="12">
        <v>900807918</v>
      </c>
      <c r="E789" s="12" t="s">
        <v>74</v>
      </c>
      <c r="F789" s="12" t="s">
        <v>1684</v>
      </c>
      <c r="G789" s="12" t="s">
        <v>102</v>
      </c>
      <c r="H789" s="12" t="s">
        <v>87</v>
      </c>
      <c r="I789" s="12" t="s">
        <v>1685</v>
      </c>
      <c r="J789" s="12" t="s">
        <v>97</v>
      </c>
      <c r="K789" s="12" t="s">
        <v>1644</v>
      </c>
      <c r="L789" s="12" t="s">
        <v>81</v>
      </c>
      <c r="M789" s="12">
        <v>4482376</v>
      </c>
      <c r="N789" s="12">
        <v>5423915</v>
      </c>
      <c r="O789" s="17">
        <v>1631089</v>
      </c>
      <c r="P789" s="17">
        <v>1631089</v>
      </c>
      <c r="Q789" s="17">
        <v>3792826</v>
      </c>
      <c r="R789" s="19">
        <v>-97495</v>
      </c>
      <c r="S789" s="19">
        <v>323769</v>
      </c>
      <c r="T789" s="17">
        <f t="shared" si="59"/>
        <v>2.748087933889567</v>
      </c>
      <c r="U789" s="17">
        <f t="shared" si="56"/>
        <v>0.30072171116250901</v>
      </c>
      <c r="V789" s="17">
        <f t="shared" si="60"/>
        <v>-0.30112518493123186</v>
      </c>
      <c r="W789" s="17">
        <f t="shared" si="57"/>
        <v>-2.5705107484498366E-2</v>
      </c>
      <c r="X789" s="19">
        <f t="shared" si="58"/>
        <v>-1.7975023576143799E-2</v>
      </c>
    </row>
    <row r="790" spans="1:24" x14ac:dyDescent="0.2">
      <c r="A790" s="22">
        <v>38363</v>
      </c>
      <c r="B790" s="12" t="s">
        <v>566</v>
      </c>
      <c r="C790" s="12" t="s">
        <v>73</v>
      </c>
      <c r="D790" s="12">
        <v>900814873</v>
      </c>
      <c r="E790" s="12" t="s">
        <v>74</v>
      </c>
      <c r="F790" s="12" t="s">
        <v>1686</v>
      </c>
      <c r="G790" s="12" t="s">
        <v>102</v>
      </c>
      <c r="H790" s="12" t="s">
        <v>87</v>
      </c>
      <c r="I790" s="12" t="s">
        <v>1687</v>
      </c>
      <c r="J790" s="12" t="s">
        <v>148</v>
      </c>
      <c r="K790" s="12" t="s">
        <v>149</v>
      </c>
      <c r="L790" s="12" t="s">
        <v>81</v>
      </c>
      <c r="M790" s="12">
        <v>4482563</v>
      </c>
      <c r="N790" s="12">
        <v>4482727</v>
      </c>
      <c r="O790" s="17">
        <v>3434879</v>
      </c>
      <c r="P790" s="17">
        <v>3464453</v>
      </c>
      <c r="Q790" s="17">
        <v>1018274</v>
      </c>
      <c r="R790" s="19">
        <v>-289835</v>
      </c>
      <c r="S790" s="19">
        <v>6665</v>
      </c>
      <c r="T790" s="17">
        <f t="shared" si="59"/>
        <v>1.3050133643717872</v>
      </c>
      <c r="U790" s="17">
        <f t="shared" si="56"/>
        <v>0.77284496691411275</v>
      </c>
      <c r="V790" s="17">
        <f t="shared" si="60"/>
        <v>-43.486121530382597</v>
      </c>
      <c r="W790" s="17">
        <f t="shared" si="57"/>
        <v>-0.28463360549321698</v>
      </c>
      <c r="X790" s="19">
        <f t="shared" si="58"/>
        <v>-6.465595607316707E-2</v>
      </c>
    </row>
    <row r="791" spans="1:24" x14ac:dyDescent="0.2">
      <c r="A791" s="22">
        <v>38375</v>
      </c>
      <c r="B791" s="12" t="s">
        <v>566</v>
      </c>
      <c r="C791" s="12" t="s">
        <v>73</v>
      </c>
      <c r="D791" s="12">
        <v>900816647</v>
      </c>
      <c r="E791" s="12" t="s">
        <v>74</v>
      </c>
      <c r="F791" s="12" t="s">
        <v>1688</v>
      </c>
      <c r="G791" s="12" t="s">
        <v>76</v>
      </c>
      <c r="H791" s="12" t="s">
        <v>87</v>
      </c>
      <c r="I791" s="12" t="s">
        <v>1689</v>
      </c>
      <c r="J791" s="12" t="s">
        <v>89</v>
      </c>
      <c r="K791" s="12" t="s">
        <v>327</v>
      </c>
      <c r="L791" s="12" t="s">
        <v>81</v>
      </c>
      <c r="M791" s="12">
        <v>24769285</v>
      </c>
      <c r="N791" s="12">
        <v>26100175</v>
      </c>
      <c r="O791" s="17">
        <v>10310154</v>
      </c>
      <c r="P791" s="17">
        <v>10527046</v>
      </c>
      <c r="Q791" s="17">
        <v>15573129</v>
      </c>
      <c r="R791" s="19">
        <v>7620851</v>
      </c>
      <c r="S791" s="19">
        <v>1000945</v>
      </c>
      <c r="T791" s="17">
        <f t="shared" si="59"/>
        <v>2.4024165885398028</v>
      </c>
      <c r="U791" s="17">
        <f t="shared" si="56"/>
        <v>0.40333239144948263</v>
      </c>
      <c r="V791" s="17">
        <f t="shared" si="60"/>
        <v>7.6136560949902341</v>
      </c>
      <c r="W791" s="17">
        <f t="shared" si="57"/>
        <v>0.48935901063941611</v>
      </c>
      <c r="X791" s="19">
        <f t="shared" si="58"/>
        <v>0.29198467060086764</v>
      </c>
    </row>
    <row r="792" spans="1:24" x14ac:dyDescent="0.2">
      <c r="A792" s="22">
        <v>38409</v>
      </c>
      <c r="B792" s="12" t="s">
        <v>566</v>
      </c>
      <c r="C792" s="12" t="s">
        <v>73</v>
      </c>
      <c r="D792" s="12">
        <v>900819239</v>
      </c>
      <c r="E792" s="12" t="s">
        <v>74</v>
      </c>
      <c r="F792" s="12" t="s">
        <v>1690</v>
      </c>
      <c r="G792" s="12" t="s">
        <v>102</v>
      </c>
      <c r="H792" s="12" t="s">
        <v>87</v>
      </c>
      <c r="I792" s="12" t="s">
        <v>1691</v>
      </c>
      <c r="J792" s="12" t="s">
        <v>85</v>
      </c>
      <c r="K792" s="12" t="s">
        <v>85</v>
      </c>
      <c r="L792" s="12" t="s">
        <v>81</v>
      </c>
      <c r="M792" s="12">
        <v>26261057</v>
      </c>
      <c r="N792" s="12">
        <v>28316696</v>
      </c>
      <c r="O792" s="17">
        <v>8527242</v>
      </c>
      <c r="P792" s="17">
        <v>8529799</v>
      </c>
      <c r="Q792" s="17">
        <v>19786897</v>
      </c>
      <c r="R792" s="19">
        <v>17498466</v>
      </c>
      <c r="S792" s="19">
        <v>240279</v>
      </c>
      <c r="T792" s="17">
        <f t="shared" si="59"/>
        <v>3.079665969372043</v>
      </c>
      <c r="U792" s="17">
        <f t="shared" si="56"/>
        <v>0.30122861085205704</v>
      </c>
      <c r="V792" s="17">
        <f t="shared" si="60"/>
        <v>72.825615222304066</v>
      </c>
      <c r="W792" s="17">
        <f t="shared" si="57"/>
        <v>0.88434614078195284</v>
      </c>
      <c r="X792" s="19">
        <f t="shared" si="58"/>
        <v>0.61795578128182749</v>
      </c>
    </row>
    <row r="793" spans="1:24" x14ac:dyDescent="0.2">
      <c r="A793" s="22">
        <v>38473</v>
      </c>
      <c r="B793" s="12" t="s">
        <v>566</v>
      </c>
      <c r="C793" s="12" t="s">
        <v>73</v>
      </c>
      <c r="D793" s="12">
        <v>900826563</v>
      </c>
      <c r="E793" s="12" t="s">
        <v>74</v>
      </c>
      <c r="F793" s="12" t="s">
        <v>1692</v>
      </c>
      <c r="G793" s="12" t="s">
        <v>102</v>
      </c>
      <c r="H793" s="12" t="s">
        <v>87</v>
      </c>
      <c r="I793" s="12" t="s">
        <v>1693</v>
      </c>
      <c r="J793" s="12" t="s">
        <v>148</v>
      </c>
      <c r="K793" s="12" t="s">
        <v>149</v>
      </c>
      <c r="L793" s="12" t="s">
        <v>81</v>
      </c>
      <c r="M793" s="12">
        <v>25251439</v>
      </c>
      <c r="N793" s="12">
        <v>25310864</v>
      </c>
      <c r="O793" s="17">
        <v>16469741</v>
      </c>
      <c r="P793" s="17">
        <v>16748285</v>
      </c>
      <c r="Q793" s="17">
        <v>8562579</v>
      </c>
      <c r="R793" s="19">
        <v>3656564</v>
      </c>
      <c r="S793" s="19"/>
      <c r="T793" s="17">
        <f t="shared" si="59"/>
        <v>1.5332019489559672</v>
      </c>
      <c r="U793" s="17">
        <f t="shared" si="56"/>
        <v>0.66170340925540905</v>
      </c>
      <c r="V793" s="17"/>
      <c r="W793" s="17">
        <f t="shared" si="57"/>
        <v>0.42704003081314634</v>
      </c>
      <c r="X793" s="19">
        <f t="shared" si="58"/>
        <v>0.14446618653555249</v>
      </c>
    </row>
    <row r="794" spans="1:24" x14ac:dyDescent="0.2">
      <c r="A794" s="22">
        <v>38645</v>
      </c>
      <c r="B794" s="12" t="s">
        <v>566</v>
      </c>
      <c r="C794" s="12" t="s">
        <v>73</v>
      </c>
      <c r="D794" s="12">
        <v>900851719</v>
      </c>
      <c r="E794" s="12" t="s">
        <v>74</v>
      </c>
      <c r="F794" s="12" t="s">
        <v>1694</v>
      </c>
      <c r="G794" s="12" t="s">
        <v>102</v>
      </c>
      <c r="H794" s="12" t="s">
        <v>87</v>
      </c>
      <c r="I794" s="12" t="s">
        <v>1695</v>
      </c>
      <c r="J794" s="12" t="s">
        <v>85</v>
      </c>
      <c r="K794" s="12" t="s">
        <v>85</v>
      </c>
      <c r="L794" s="12" t="s">
        <v>81</v>
      </c>
      <c r="M794" s="12">
        <v>24840176</v>
      </c>
      <c r="N794" s="12">
        <v>35161875</v>
      </c>
      <c r="O794" s="17">
        <v>27162221</v>
      </c>
      <c r="P794" s="17">
        <v>27162221</v>
      </c>
      <c r="Q794" s="17">
        <v>7999654</v>
      </c>
      <c r="R794" s="19">
        <v>289077</v>
      </c>
      <c r="S794" s="19">
        <v>2161402</v>
      </c>
      <c r="T794" s="17">
        <f t="shared" si="59"/>
        <v>0.91451196130095547</v>
      </c>
      <c r="U794" s="17">
        <f t="shared" si="56"/>
        <v>0.77249068771218832</v>
      </c>
      <c r="V794" s="17">
        <f t="shared" si="60"/>
        <v>0.13374513394546689</v>
      </c>
      <c r="W794" s="17">
        <f t="shared" si="57"/>
        <v>3.6136187890126251E-2</v>
      </c>
      <c r="X794" s="19">
        <f t="shared" si="58"/>
        <v>8.2213192555857725E-3</v>
      </c>
    </row>
    <row r="795" spans="1:24" x14ac:dyDescent="0.2">
      <c r="A795" s="22">
        <v>38651</v>
      </c>
      <c r="B795" s="12" t="s">
        <v>566</v>
      </c>
      <c r="C795" s="12" t="s">
        <v>73</v>
      </c>
      <c r="D795" s="12">
        <v>900854024</v>
      </c>
      <c r="E795" s="12" t="s">
        <v>74</v>
      </c>
      <c r="F795" s="12" t="s">
        <v>1696</v>
      </c>
      <c r="G795" s="12" t="s">
        <v>92</v>
      </c>
      <c r="H795" s="12" t="s">
        <v>87</v>
      </c>
      <c r="I795" s="12" t="s">
        <v>1697</v>
      </c>
      <c r="J795" s="12" t="s">
        <v>89</v>
      </c>
      <c r="K795" s="12" t="s">
        <v>116</v>
      </c>
      <c r="L795" s="12" t="s">
        <v>81</v>
      </c>
      <c r="M795" s="12">
        <v>2582519</v>
      </c>
      <c r="N795" s="12">
        <v>2587251</v>
      </c>
      <c r="O795" s="17">
        <v>431664</v>
      </c>
      <c r="P795" s="17">
        <v>431664</v>
      </c>
      <c r="Q795" s="17">
        <v>2155587</v>
      </c>
      <c r="R795" s="19">
        <v>1164751</v>
      </c>
      <c r="S795" s="19">
        <v>178060</v>
      </c>
      <c r="T795" s="17">
        <f t="shared" si="59"/>
        <v>5.9827064568738653</v>
      </c>
      <c r="U795" s="17">
        <f t="shared" si="56"/>
        <v>0.16684272225617075</v>
      </c>
      <c r="V795" s="17">
        <f t="shared" si="60"/>
        <v>6.5413399977535658</v>
      </c>
      <c r="W795" s="17">
        <f t="shared" si="57"/>
        <v>0.54034051977489195</v>
      </c>
      <c r="X795" s="19">
        <f t="shared" si="58"/>
        <v>0.45018863651033469</v>
      </c>
    </row>
    <row r="796" spans="1:24" x14ac:dyDescent="0.2">
      <c r="A796" s="22">
        <v>38665</v>
      </c>
      <c r="B796" s="12" t="s">
        <v>566</v>
      </c>
      <c r="C796" s="12" t="s">
        <v>73</v>
      </c>
      <c r="D796" s="12">
        <v>900855573</v>
      </c>
      <c r="E796" s="12" t="s">
        <v>74</v>
      </c>
      <c r="F796" s="12" t="s">
        <v>1698</v>
      </c>
      <c r="G796" s="12" t="s">
        <v>76</v>
      </c>
      <c r="H796" s="12" t="s">
        <v>87</v>
      </c>
      <c r="I796" s="12" t="s">
        <v>1699</v>
      </c>
      <c r="J796" s="12" t="s">
        <v>85</v>
      </c>
      <c r="K796" s="12" t="s">
        <v>85</v>
      </c>
      <c r="L796" s="12" t="s">
        <v>81</v>
      </c>
      <c r="M796" s="12">
        <v>7328682</v>
      </c>
      <c r="N796" s="12">
        <v>7733759</v>
      </c>
      <c r="O796" s="17">
        <v>3850242</v>
      </c>
      <c r="P796" s="17">
        <v>7579999</v>
      </c>
      <c r="Q796" s="17">
        <v>153760</v>
      </c>
      <c r="R796" s="19">
        <v>-1758971</v>
      </c>
      <c r="S796" s="19">
        <v>298770</v>
      </c>
      <c r="T796" s="17">
        <f t="shared" si="59"/>
        <v>1.9034341218032529</v>
      </c>
      <c r="U796" s="17">
        <f t="shared" si="56"/>
        <v>0.98011833572781359</v>
      </c>
      <c r="V796" s="17">
        <f t="shared" si="60"/>
        <v>-5.8873749037721321</v>
      </c>
      <c r="W796" s="17">
        <f t="shared" si="57"/>
        <v>-11.439717741935484</v>
      </c>
      <c r="X796" s="19">
        <f t="shared" si="58"/>
        <v>-0.22744062751373556</v>
      </c>
    </row>
    <row r="797" spans="1:24" x14ac:dyDescent="0.2">
      <c r="A797" s="22">
        <v>38745</v>
      </c>
      <c r="B797" s="12" t="s">
        <v>566</v>
      </c>
      <c r="C797" s="12" t="s">
        <v>73</v>
      </c>
      <c r="D797" s="12">
        <v>900863463</v>
      </c>
      <c r="E797" s="12" t="s">
        <v>74</v>
      </c>
      <c r="F797" s="12" t="s">
        <v>1700</v>
      </c>
      <c r="G797" s="12" t="s">
        <v>102</v>
      </c>
      <c r="H797" s="12" t="s">
        <v>87</v>
      </c>
      <c r="I797" s="12" t="s">
        <v>1701</v>
      </c>
      <c r="J797" s="12" t="s">
        <v>85</v>
      </c>
      <c r="K797" s="12" t="s">
        <v>85</v>
      </c>
      <c r="L797" s="12" t="s">
        <v>81</v>
      </c>
      <c r="M797" s="12">
        <v>4126458</v>
      </c>
      <c r="N797" s="12">
        <v>5812728</v>
      </c>
      <c r="O797" s="17">
        <v>3157718</v>
      </c>
      <c r="P797" s="17">
        <v>3157718</v>
      </c>
      <c r="Q797" s="17">
        <v>2655010</v>
      </c>
      <c r="R797" s="19">
        <v>916194</v>
      </c>
      <c r="S797" s="19">
        <v>197898</v>
      </c>
      <c r="T797" s="17">
        <f t="shared" si="59"/>
        <v>1.3067848363913435</v>
      </c>
      <c r="U797" s="17">
        <f t="shared" si="56"/>
        <v>0.54324200272230183</v>
      </c>
      <c r="V797" s="17">
        <f t="shared" si="60"/>
        <v>4.6296273838037774</v>
      </c>
      <c r="W797" s="17">
        <f t="shared" si="57"/>
        <v>0.34508118613489214</v>
      </c>
      <c r="X797" s="19">
        <f t="shared" si="58"/>
        <v>0.15761859147718593</v>
      </c>
    </row>
    <row r="798" spans="1:24" x14ac:dyDescent="0.2">
      <c r="A798" s="22">
        <v>38783</v>
      </c>
      <c r="B798" s="12" t="s">
        <v>566</v>
      </c>
      <c r="C798" s="12" t="s">
        <v>73</v>
      </c>
      <c r="D798" s="12">
        <v>900866505</v>
      </c>
      <c r="E798" s="12" t="s">
        <v>74</v>
      </c>
      <c r="F798" s="12" t="s">
        <v>1702</v>
      </c>
      <c r="G798" s="12" t="s">
        <v>76</v>
      </c>
      <c r="H798" s="12" t="s">
        <v>87</v>
      </c>
      <c r="I798" s="12" t="s">
        <v>1703</v>
      </c>
      <c r="J798" s="12" t="s">
        <v>85</v>
      </c>
      <c r="K798" s="12" t="s">
        <v>85</v>
      </c>
      <c r="L798" s="12" t="s">
        <v>81</v>
      </c>
      <c r="M798" s="12">
        <v>9002476</v>
      </c>
      <c r="N798" s="12">
        <v>9633990</v>
      </c>
      <c r="O798" s="17">
        <v>6233625</v>
      </c>
      <c r="P798" s="17">
        <v>6475212</v>
      </c>
      <c r="Q798" s="17">
        <v>3158778</v>
      </c>
      <c r="R798" s="19">
        <v>1736630</v>
      </c>
      <c r="S798" s="19">
        <v>1243885</v>
      </c>
      <c r="T798" s="17">
        <f t="shared" si="59"/>
        <v>1.4441799113677836</v>
      </c>
      <c r="U798" s="17">
        <f t="shared" si="56"/>
        <v>0.67212151974415579</v>
      </c>
      <c r="V798" s="17">
        <f t="shared" si="60"/>
        <v>1.3961338869750821</v>
      </c>
      <c r="W798" s="17">
        <f t="shared" si="57"/>
        <v>0.54977906013021494</v>
      </c>
      <c r="X798" s="19">
        <f t="shared" si="58"/>
        <v>0.18026072271198124</v>
      </c>
    </row>
    <row r="799" spans="1:24" x14ac:dyDescent="0.2">
      <c r="A799" s="22">
        <v>38849</v>
      </c>
      <c r="B799" s="12" t="s">
        <v>566</v>
      </c>
      <c r="C799" s="12" t="s">
        <v>73</v>
      </c>
      <c r="D799" s="12">
        <v>900872826</v>
      </c>
      <c r="E799" s="12" t="s">
        <v>74</v>
      </c>
      <c r="F799" s="12" t="s">
        <v>1704</v>
      </c>
      <c r="G799" s="12" t="s">
        <v>102</v>
      </c>
      <c r="H799" s="12" t="s">
        <v>87</v>
      </c>
      <c r="I799" s="12" t="s">
        <v>1705</v>
      </c>
      <c r="J799" s="12" t="s">
        <v>85</v>
      </c>
      <c r="K799" s="12" t="s">
        <v>85</v>
      </c>
      <c r="L799" s="12" t="s">
        <v>81</v>
      </c>
      <c r="M799" s="12">
        <v>55271878</v>
      </c>
      <c r="N799" s="12">
        <v>59721185</v>
      </c>
      <c r="O799" s="17">
        <v>15454546</v>
      </c>
      <c r="P799" s="17">
        <v>49520334</v>
      </c>
      <c r="Q799" s="17">
        <v>10200851</v>
      </c>
      <c r="R799" s="19">
        <v>4214932</v>
      </c>
      <c r="S799" s="19">
        <v>9021426</v>
      </c>
      <c r="T799" s="17">
        <f t="shared" si="59"/>
        <v>3.5764155090676879</v>
      </c>
      <c r="U799" s="17">
        <f t="shared" si="56"/>
        <v>0.82919208652674925</v>
      </c>
      <c r="V799" s="17">
        <f t="shared" si="60"/>
        <v>0.46721349817645236</v>
      </c>
      <c r="W799" s="17">
        <f t="shared" si="57"/>
        <v>0.41319415409557497</v>
      </c>
      <c r="X799" s="19">
        <f t="shared" si="58"/>
        <v>7.0576831320409997E-2</v>
      </c>
    </row>
    <row r="800" spans="1:24" x14ac:dyDescent="0.2">
      <c r="A800" s="22">
        <v>38885</v>
      </c>
      <c r="B800" s="12" t="s">
        <v>566</v>
      </c>
      <c r="C800" s="12" t="s">
        <v>73</v>
      </c>
      <c r="D800" s="12">
        <v>900878835</v>
      </c>
      <c r="E800" s="12" t="s">
        <v>74</v>
      </c>
      <c r="F800" s="12" t="s">
        <v>1706</v>
      </c>
      <c r="G800" s="12" t="s">
        <v>102</v>
      </c>
      <c r="H800" s="12" t="s">
        <v>87</v>
      </c>
      <c r="I800" s="12" t="s">
        <v>1707</v>
      </c>
      <c r="J800" s="12" t="s">
        <v>79</v>
      </c>
      <c r="K800" s="12" t="s">
        <v>137</v>
      </c>
      <c r="L800" s="12" t="s">
        <v>81</v>
      </c>
      <c r="M800" s="12">
        <v>10963655</v>
      </c>
      <c r="N800" s="12">
        <v>10963963</v>
      </c>
      <c r="O800" s="17">
        <v>1538094</v>
      </c>
      <c r="P800" s="17">
        <v>1561053</v>
      </c>
      <c r="Q800" s="17">
        <v>9402910</v>
      </c>
      <c r="R800" s="19">
        <v>2151405</v>
      </c>
      <c r="S800" s="19">
        <v>63047</v>
      </c>
      <c r="T800" s="17">
        <f t="shared" si="59"/>
        <v>7.1280786479890041</v>
      </c>
      <c r="U800" s="17">
        <f t="shared" ref="U800:U863" si="61">P800/N800</f>
        <v>0.14238036009424695</v>
      </c>
      <c r="V800" s="17">
        <f t="shared" si="60"/>
        <v>34.123828255111263</v>
      </c>
      <c r="W800" s="17">
        <f t="shared" ref="W800:W863" si="62">R800/Q800</f>
        <v>0.22880204107026442</v>
      </c>
      <c r="X800" s="19">
        <f t="shared" ref="X800:X863" si="63">R800/N800</f>
        <v>0.19622512407238149</v>
      </c>
    </row>
    <row r="801" spans="1:24" x14ac:dyDescent="0.2">
      <c r="A801" s="22">
        <v>38925</v>
      </c>
      <c r="B801" s="12" t="s">
        <v>566</v>
      </c>
      <c r="C801" s="12" t="s">
        <v>73</v>
      </c>
      <c r="D801" s="12">
        <v>900882554</v>
      </c>
      <c r="E801" s="12" t="s">
        <v>74</v>
      </c>
      <c r="F801" s="12" t="s">
        <v>1708</v>
      </c>
      <c r="G801" s="12" t="s">
        <v>76</v>
      </c>
      <c r="H801" s="12" t="s">
        <v>157</v>
      </c>
      <c r="I801" s="12" t="s">
        <v>1709</v>
      </c>
      <c r="J801" s="12" t="s">
        <v>85</v>
      </c>
      <c r="K801" s="12" t="s">
        <v>85</v>
      </c>
      <c r="L801" s="12" t="s">
        <v>81</v>
      </c>
      <c r="M801" s="12">
        <v>2816485</v>
      </c>
      <c r="N801" s="12">
        <v>2890680</v>
      </c>
      <c r="O801" s="17">
        <v>2433707</v>
      </c>
      <c r="P801" s="17">
        <v>2434651</v>
      </c>
      <c r="Q801" s="17">
        <v>456029</v>
      </c>
      <c r="R801" s="19">
        <v>441278</v>
      </c>
      <c r="S801" s="19"/>
      <c r="T801" s="17">
        <f t="shared" ref="T801:T864" si="64">M801/O801</f>
        <v>1.1572818749339999</v>
      </c>
      <c r="U801" s="17">
        <f t="shared" si="61"/>
        <v>0.84224161788921637</v>
      </c>
      <c r="V801" s="17"/>
      <c r="W801" s="17">
        <f t="shared" si="62"/>
        <v>0.96765337292145892</v>
      </c>
      <c r="X801" s="19">
        <f t="shared" si="63"/>
        <v>0.15265543055613212</v>
      </c>
    </row>
    <row r="802" spans="1:24" x14ac:dyDescent="0.2">
      <c r="A802" s="22">
        <v>38993</v>
      </c>
      <c r="B802" s="12" t="s">
        <v>566</v>
      </c>
      <c r="C802" s="12" t="s">
        <v>73</v>
      </c>
      <c r="D802" s="12">
        <v>900891998</v>
      </c>
      <c r="E802" s="12" t="s">
        <v>74</v>
      </c>
      <c r="F802" s="12" t="s">
        <v>1710</v>
      </c>
      <c r="G802" s="12" t="s">
        <v>102</v>
      </c>
      <c r="H802" s="12" t="s">
        <v>87</v>
      </c>
      <c r="I802" s="12" t="s">
        <v>1711</v>
      </c>
      <c r="J802" s="12" t="s">
        <v>851</v>
      </c>
      <c r="K802" s="12" t="s">
        <v>852</v>
      </c>
      <c r="L802" s="12" t="s">
        <v>81</v>
      </c>
      <c r="M802" s="12">
        <v>44341262</v>
      </c>
      <c r="N802" s="12">
        <v>47148884</v>
      </c>
      <c r="O802" s="17">
        <v>21620364</v>
      </c>
      <c r="P802" s="17">
        <v>33795973</v>
      </c>
      <c r="Q802" s="17">
        <v>13352911</v>
      </c>
      <c r="R802" s="19">
        <v>5729071</v>
      </c>
      <c r="S802" s="19">
        <v>58115</v>
      </c>
      <c r="T802" s="17">
        <f t="shared" si="64"/>
        <v>2.0509026582531171</v>
      </c>
      <c r="U802" s="17">
        <f t="shared" si="61"/>
        <v>0.71679263924889502</v>
      </c>
      <c r="V802" s="17">
        <f t="shared" si="60"/>
        <v>98.581622644756081</v>
      </c>
      <c r="W802" s="17">
        <f t="shared" si="62"/>
        <v>0.42905033966001871</v>
      </c>
      <c r="X802" s="19">
        <f t="shared" si="63"/>
        <v>0.12151021432447903</v>
      </c>
    </row>
    <row r="803" spans="1:24" x14ac:dyDescent="0.2">
      <c r="A803" s="22">
        <v>39073</v>
      </c>
      <c r="B803" s="12" t="s">
        <v>566</v>
      </c>
      <c r="C803" s="12" t="s">
        <v>73</v>
      </c>
      <c r="D803" s="12">
        <v>900901621</v>
      </c>
      <c r="E803" s="12" t="s">
        <v>74</v>
      </c>
      <c r="F803" s="12" t="s">
        <v>1712</v>
      </c>
      <c r="G803" s="12" t="s">
        <v>102</v>
      </c>
      <c r="H803" s="12" t="s">
        <v>87</v>
      </c>
      <c r="I803" s="12" t="s">
        <v>1713</v>
      </c>
      <c r="J803" s="12" t="s">
        <v>85</v>
      </c>
      <c r="K803" s="12" t="s">
        <v>85</v>
      </c>
      <c r="L803" s="12" t="s">
        <v>81</v>
      </c>
      <c r="M803" s="12">
        <v>7148881</v>
      </c>
      <c r="N803" s="12">
        <v>7154551</v>
      </c>
      <c r="O803" s="17">
        <v>1278247</v>
      </c>
      <c r="P803" s="17">
        <v>1286385</v>
      </c>
      <c r="Q803" s="17">
        <v>5868166</v>
      </c>
      <c r="R803" s="19">
        <v>1334878</v>
      </c>
      <c r="S803" s="19">
        <v>305550</v>
      </c>
      <c r="T803" s="17">
        <f t="shared" si="64"/>
        <v>5.592722689746191</v>
      </c>
      <c r="U803" s="17">
        <f t="shared" si="61"/>
        <v>0.17979954297621192</v>
      </c>
      <c r="V803" s="17">
        <f t="shared" si="60"/>
        <v>4.3687710685648833</v>
      </c>
      <c r="W803" s="17">
        <f t="shared" si="62"/>
        <v>0.22747788661738608</v>
      </c>
      <c r="X803" s="19">
        <f t="shared" si="63"/>
        <v>0.18657746656638552</v>
      </c>
    </row>
    <row r="804" spans="1:24" x14ac:dyDescent="0.2">
      <c r="A804" s="22">
        <v>39163</v>
      </c>
      <c r="B804" s="12" t="s">
        <v>566</v>
      </c>
      <c r="C804" s="12" t="s">
        <v>73</v>
      </c>
      <c r="D804" s="12">
        <v>900910454</v>
      </c>
      <c r="E804" s="12" t="s">
        <v>74</v>
      </c>
      <c r="F804" s="12" t="s">
        <v>1714</v>
      </c>
      <c r="G804" s="12" t="s">
        <v>102</v>
      </c>
      <c r="H804" s="12" t="s">
        <v>87</v>
      </c>
      <c r="I804" s="12" t="s">
        <v>1715</v>
      </c>
      <c r="J804" s="12" t="s">
        <v>89</v>
      </c>
      <c r="K804" s="12" t="s">
        <v>116</v>
      </c>
      <c r="L804" s="12" t="s">
        <v>81</v>
      </c>
      <c r="M804" s="12">
        <v>22144803</v>
      </c>
      <c r="N804" s="12">
        <v>24430896</v>
      </c>
      <c r="O804" s="17">
        <v>17438152</v>
      </c>
      <c r="P804" s="17">
        <v>17548485</v>
      </c>
      <c r="Q804" s="17">
        <v>6882411</v>
      </c>
      <c r="R804" s="19">
        <v>1063313</v>
      </c>
      <c r="S804" s="19">
        <v>240924</v>
      </c>
      <c r="T804" s="17">
        <f t="shared" si="64"/>
        <v>1.2699053775881757</v>
      </c>
      <c r="U804" s="17">
        <f t="shared" si="61"/>
        <v>0.71829068405841523</v>
      </c>
      <c r="V804" s="17">
        <f t="shared" si="60"/>
        <v>4.4134789394165796</v>
      </c>
      <c r="W804" s="17">
        <f t="shared" si="62"/>
        <v>0.15449716676321715</v>
      </c>
      <c r="X804" s="19">
        <f t="shared" si="63"/>
        <v>4.352329116377885E-2</v>
      </c>
    </row>
    <row r="805" spans="1:24" x14ac:dyDescent="0.2">
      <c r="A805" s="25">
        <v>39223</v>
      </c>
      <c r="B805" s="12" t="s">
        <v>566</v>
      </c>
      <c r="C805" s="12" t="s">
        <v>73</v>
      </c>
      <c r="D805" s="12">
        <v>900918210</v>
      </c>
      <c r="E805" s="12" t="s">
        <v>74</v>
      </c>
      <c r="F805" s="12" t="s">
        <v>1716</v>
      </c>
      <c r="G805" s="12" t="s">
        <v>102</v>
      </c>
      <c r="H805" s="12" t="s">
        <v>87</v>
      </c>
      <c r="I805" s="12" t="s">
        <v>1717</v>
      </c>
      <c r="J805" s="12" t="s">
        <v>85</v>
      </c>
      <c r="K805" s="12" t="s">
        <v>85</v>
      </c>
      <c r="L805" s="12" t="s">
        <v>81</v>
      </c>
      <c r="M805" s="12">
        <v>120490871</v>
      </c>
      <c r="N805" s="12">
        <v>126149309</v>
      </c>
      <c r="O805" s="17">
        <v>97316976</v>
      </c>
      <c r="P805" s="17">
        <v>97346907</v>
      </c>
      <c r="Q805" s="17">
        <v>28802402</v>
      </c>
      <c r="R805" s="19">
        <v>6609036</v>
      </c>
      <c r="S805" s="19">
        <v>9516696</v>
      </c>
      <c r="T805" s="17">
        <f t="shared" si="64"/>
        <v>1.2381279808776631</v>
      </c>
      <c r="U805" s="17">
        <f t="shared" si="61"/>
        <v>0.77168006524712707</v>
      </c>
      <c r="V805" s="17">
        <f t="shared" si="60"/>
        <v>0.6944674916588699</v>
      </c>
      <c r="W805" s="17">
        <f t="shared" si="62"/>
        <v>0.22946127895860907</v>
      </c>
      <c r="X805" s="19">
        <f t="shared" si="63"/>
        <v>5.2390584240140391E-2</v>
      </c>
    </row>
    <row r="806" spans="1:24" x14ac:dyDescent="0.2">
      <c r="A806" s="22">
        <v>39257</v>
      </c>
      <c r="B806" s="12" t="s">
        <v>566</v>
      </c>
      <c r="C806" s="12" t="s">
        <v>73</v>
      </c>
      <c r="D806" s="12">
        <v>900922465</v>
      </c>
      <c r="E806" s="12" t="s">
        <v>74</v>
      </c>
      <c r="F806" s="12" t="s">
        <v>1718</v>
      </c>
      <c r="G806" s="12" t="s">
        <v>102</v>
      </c>
      <c r="H806" s="12" t="s">
        <v>87</v>
      </c>
      <c r="I806" s="12" t="s">
        <v>1719</v>
      </c>
      <c r="J806" s="12" t="s">
        <v>85</v>
      </c>
      <c r="K806" s="12" t="s">
        <v>85</v>
      </c>
      <c r="L806" s="12" t="s">
        <v>81</v>
      </c>
      <c r="M806" s="12">
        <v>12296265</v>
      </c>
      <c r="N806" s="12">
        <v>12869301</v>
      </c>
      <c r="O806" s="17">
        <v>3161815</v>
      </c>
      <c r="P806" s="17">
        <v>11653302</v>
      </c>
      <c r="Q806" s="17">
        <v>1215999</v>
      </c>
      <c r="R806" s="19">
        <v>1373681</v>
      </c>
      <c r="S806" s="19">
        <v>374282</v>
      </c>
      <c r="T806" s="17">
        <f t="shared" si="64"/>
        <v>3.8889893937501085</v>
      </c>
      <c r="U806" s="17">
        <f t="shared" si="61"/>
        <v>0.90551165133211198</v>
      </c>
      <c r="V806" s="17">
        <f t="shared" si="60"/>
        <v>3.6701764979347122</v>
      </c>
      <c r="W806" s="17">
        <f t="shared" si="62"/>
        <v>1.1296728040072401</v>
      </c>
      <c r="X806" s="19">
        <f t="shared" si="63"/>
        <v>0.10674091778566684</v>
      </c>
    </row>
    <row r="807" spans="1:24" x14ac:dyDescent="0.2">
      <c r="A807" s="22">
        <v>39265</v>
      </c>
      <c r="B807" s="12" t="s">
        <v>566</v>
      </c>
      <c r="C807" s="12" t="s">
        <v>73</v>
      </c>
      <c r="D807" s="12">
        <v>900923685</v>
      </c>
      <c r="E807" s="12" t="s">
        <v>74</v>
      </c>
      <c r="F807" s="12" t="s">
        <v>1720</v>
      </c>
      <c r="G807" s="12" t="s">
        <v>102</v>
      </c>
      <c r="H807" s="12" t="s">
        <v>87</v>
      </c>
      <c r="I807" s="12" t="s">
        <v>1721</v>
      </c>
      <c r="J807" s="12" t="s">
        <v>85</v>
      </c>
      <c r="K807" s="12" t="s">
        <v>85</v>
      </c>
      <c r="L807" s="12" t="s">
        <v>81</v>
      </c>
      <c r="M807" s="12">
        <v>5815014</v>
      </c>
      <c r="N807" s="12">
        <v>10387168</v>
      </c>
      <c r="O807" s="17">
        <v>6164439</v>
      </c>
      <c r="P807" s="17">
        <v>6233245</v>
      </c>
      <c r="Q807" s="17">
        <v>4153923</v>
      </c>
      <c r="R807" s="19">
        <v>-971912</v>
      </c>
      <c r="S807" s="19"/>
      <c r="T807" s="17">
        <f t="shared" si="64"/>
        <v>0.94331600977801877</v>
      </c>
      <c r="U807" s="17">
        <f t="shared" si="61"/>
        <v>0.60009090061891746</v>
      </c>
      <c r="V807" s="17"/>
      <c r="W807" s="17">
        <f t="shared" si="62"/>
        <v>-0.23397448628681849</v>
      </c>
      <c r="X807" s="19">
        <f t="shared" si="63"/>
        <v>-9.3568526089113035E-2</v>
      </c>
    </row>
    <row r="808" spans="1:24" x14ac:dyDescent="0.2">
      <c r="A808" s="25">
        <v>39317</v>
      </c>
      <c r="B808" s="12" t="s">
        <v>566</v>
      </c>
      <c r="C808" s="12" t="s">
        <v>73</v>
      </c>
      <c r="D808" s="12">
        <v>900927871</v>
      </c>
      <c r="E808" s="12" t="s">
        <v>74</v>
      </c>
      <c r="F808" s="12" t="s">
        <v>1722</v>
      </c>
      <c r="G808" s="12" t="s">
        <v>102</v>
      </c>
      <c r="H808" s="12" t="s">
        <v>87</v>
      </c>
      <c r="I808" s="12" t="s">
        <v>1723</v>
      </c>
      <c r="J808" s="12" t="s">
        <v>362</v>
      </c>
      <c r="K808" s="12" t="s">
        <v>1073</v>
      </c>
      <c r="L808" s="12" t="s">
        <v>81</v>
      </c>
      <c r="M808" s="12">
        <v>30688135</v>
      </c>
      <c r="N808" s="12">
        <v>40895262</v>
      </c>
      <c r="O808" s="17">
        <v>15020903</v>
      </c>
      <c r="P808" s="17">
        <v>24417127</v>
      </c>
      <c r="Q808" s="17">
        <v>16478135</v>
      </c>
      <c r="R808" s="19">
        <v>5779108</v>
      </c>
      <c r="S808" s="19">
        <v>1600488</v>
      </c>
      <c r="T808" s="17">
        <f t="shared" si="64"/>
        <v>2.0430286381584382</v>
      </c>
      <c r="U808" s="17">
        <f t="shared" si="61"/>
        <v>0.59706493627550306</v>
      </c>
      <c r="V808" s="17">
        <f t="shared" si="60"/>
        <v>3.6108411934360021</v>
      </c>
      <c r="W808" s="17">
        <f t="shared" si="62"/>
        <v>0.35071371851244088</v>
      </c>
      <c r="X808" s="19">
        <f t="shared" si="63"/>
        <v>0.14131485451786566</v>
      </c>
    </row>
    <row r="809" spans="1:24" x14ac:dyDescent="0.2">
      <c r="A809" s="22">
        <v>39325</v>
      </c>
      <c r="B809" s="12" t="s">
        <v>566</v>
      </c>
      <c r="C809" s="12" t="s">
        <v>73</v>
      </c>
      <c r="D809" s="12">
        <v>900928616</v>
      </c>
      <c r="E809" s="12" t="s">
        <v>74</v>
      </c>
      <c r="F809" s="12" t="s">
        <v>1724</v>
      </c>
      <c r="G809" s="12" t="s">
        <v>102</v>
      </c>
      <c r="H809" s="12" t="s">
        <v>87</v>
      </c>
      <c r="I809" s="12" t="s">
        <v>1725</v>
      </c>
      <c r="J809" s="12" t="s">
        <v>89</v>
      </c>
      <c r="K809" s="12" t="s">
        <v>116</v>
      </c>
      <c r="L809" s="12" t="s">
        <v>81</v>
      </c>
      <c r="M809" s="12">
        <v>50161131</v>
      </c>
      <c r="N809" s="12">
        <v>56815702</v>
      </c>
      <c r="O809" s="17">
        <v>37186926</v>
      </c>
      <c r="P809" s="17">
        <v>45425735</v>
      </c>
      <c r="Q809" s="17">
        <v>11389967</v>
      </c>
      <c r="R809" s="19">
        <v>3960025</v>
      </c>
      <c r="S809" s="19"/>
      <c r="T809" s="17">
        <f t="shared" si="64"/>
        <v>1.3488915701179496</v>
      </c>
      <c r="U809" s="17">
        <f t="shared" si="61"/>
        <v>0.79952783123228854</v>
      </c>
      <c r="V809" s="17"/>
      <c r="W809" s="17">
        <f t="shared" si="62"/>
        <v>0.34767659994098316</v>
      </c>
      <c r="X809" s="19">
        <f t="shared" si="63"/>
        <v>6.9699482019952866E-2</v>
      </c>
    </row>
    <row r="810" spans="1:24" x14ac:dyDescent="0.2">
      <c r="A810" s="25">
        <v>39331</v>
      </c>
      <c r="B810" s="12" t="s">
        <v>566</v>
      </c>
      <c r="C810" s="12" t="s">
        <v>73</v>
      </c>
      <c r="D810" s="12">
        <v>900929311</v>
      </c>
      <c r="E810" s="12" t="s">
        <v>74</v>
      </c>
      <c r="F810" s="12" t="s">
        <v>1726</v>
      </c>
      <c r="G810" s="12" t="s">
        <v>76</v>
      </c>
      <c r="H810" s="12" t="s">
        <v>87</v>
      </c>
      <c r="I810" s="12" t="s">
        <v>1727</v>
      </c>
      <c r="J810" s="12" t="s">
        <v>79</v>
      </c>
      <c r="K810" s="12" t="s">
        <v>137</v>
      </c>
      <c r="L810" s="12" t="s">
        <v>81</v>
      </c>
      <c r="M810" s="12">
        <v>4377264</v>
      </c>
      <c r="N810" s="12">
        <v>5987037</v>
      </c>
      <c r="O810" s="17">
        <v>3133815</v>
      </c>
      <c r="P810" s="17">
        <v>3133815</v>
      </c>
      <c r="Q810" s="17">
        <v>2853222</v>
      </c>
      <c r="R810" s="19">
        <v>614518</v>
      </c>
      <c r="S810" s="19">
        <v>4921</v>
      </c>
      <c r="T810" s="17">
        <f t="shared" si="64"/>
        <v>1.3967844304785062</v>
      </c>
      <c r="U810" s="17">
        <f t="shared" si="61"/>
        <v>0.52343337781276444</v>
      </c>
      <c r="V810" s="17">
        <f t="shared" si="60"/>
        <v>124.87665108717741</v>
      </c>
      <c r="W810" s="17">
        <f t="shared" si="62"/>
        <v>0.215376861667266</v>
      </c>
      <c r="X810" s="19">
        <f t="shared" si="63"/>
        <v>0.10264142346205644</v>
      </c>
    </row>
    <row r="811" spans="1:24" x14ac:dyDescent="0.2">
      <c r="A811" s="22">
        <v>39359</v>
      </c>
      <c r="B811" s="12" t="s">
        <v>566</v>
      </c>
      <c r="C811" s="12" t="s">
        <v>73</v>
      </c>
      <c r="D811" s="12">
        <v>900931441</v>
      </c>
      <c r="E811" s="12" t="s">
        <v>74</v>
      </c>
      <c r="F811" s="12" t="s">
        <v>1728</v>
      </c>
      <c r="G811" s="12" t="s">
        <v>102</v>
      </c>
      <c r="H811" s="12" t="s">
        <v>87</v>
      </c>
      <c r="I811" s="12" t="s">
        <v>1729</v>
      </c>
      <c r="J811" s="12" t="s">
        <v>471</v>
      </c>
      <c r="K811" s="12" t="s">
        <v>472</v>
      </c>
      <c r="L811" s="12" t="s">
        <v>81</v>
      </c>
      <c r="M811" s="12">
        <v>3357064</v>
      </c>
      <c r="N811" s="12">
        <v>3639443</v>
      </c>
      <c r="O811" s="17">
        <v>1693388</v>
      </c>
      <c r="P811" s="17">
        <v>1898461</v>
      </c>
      <c r="Q811" s="17">
        <v>1740982</v>
      </c>
      <c r="R811" s="19">
        <v>544006</v>
      </c>
      <c r="S811" s="19">
        <v>65921</v>
      </c>
      <c r="T811" s="17">
        <f t="shared" si="64"/>
        <v>1.9824541097492128</v>
      </c>
      <c r="U811" s="17">
        <f t="shared" si="61"/>
        <v>0.52163504140606132</v>
      </c>
      <c r="V811" s="17">
        <f t="shared" si="60"/>
        <v>8.2523930158826477</v>
      </c>
      <c r="W811" s="17">
        <f t="shared" si="62"/>
        <v>0.31247077798621697</v>
      </c>
      <c r="X811" s="19">
        <f t="shared" si="63"/>
        <v>0.1494750707731925</v>
      </c>
    </row>
    <row r="812" spans="1:24" x14ac:dyDescent="0.2">
      <c r="A812" s="25">
        <v>39371</v>
      </c>
      <c r="B812" s="12" t="s">
        <v>566</v>
      </c>
      <c r="C812" s="12" t="s">
        <v>73</v>
      </c>
      <c r="D812" s="12">
        <v>900932331</v>
      </c>
      <c r="E812" s="12" t="s">
        <v>74</v>
      </c>
      <c r="F812" s="12" t="s">
        <v>1730</v>
      </c>
      <c r="G812" s="12" t="s">
        <v>102</v>
      </c>
      <c r="H812" s="12" t="s">
        <v>87</v>
      </c>
      <c r="I812" s="12" t="s">
        <v>1731</v>
      </c>
      <c r="J812" s="12" t="s">
        <v>547</v>
      </c>
      <c r="K812" s="12" t="s">
        <v>548</v>
      </c>
      <c r="L812" s="12" t="s">
        <v>81</v>
      </c>
      <c r="M812" s="12">
        <v>9978256</v>
      </c>
      <c r="N812" s="12">
        <v>13075597</v>
      </c>
      <c r="O812" s="17">
        <v>7761934</v>
      </c>
      <c r="P812" s="17">
        <v>9433569</v>
      </c>
      <c r="Q812" s="17">
        <v>3642028</v>
      </c>
      <c r="R812" s="19">
        <v>4894189</v>
      </c>
      <c r="S812" s="19">
        <v>4006523</v>
      </c>
      <c r="T812" s="17">
        <f t="shared" si="64"/>
        <v>1.2855373415955353</v>
      </c>
      <c r="U812" s="17">
        <f t="shared" si="61"/>
        <v>0.72146373125448882</v>
      </c>
      <c r="V812" s="17">
        <f t="shared" si="60"/>
        <v>1.22155519885946</v>
      </c>
      <c r="W812" s="17">
        <f t="shared" si="62"/>
        <v>1.3438087241503909</v>
      </c>
      <c r="X812" s="19">
        <f t="shared" si="63"/>
        <v>0.37429946793251584</v>
      </c>
    </row>
    <row r="813" spans="1:24" x14ac:dyDescent="0.2">
      <c r="A813" s="22">
        <v>39383</v>
      </c>
      <c r="B813" s="12" t="s">
        <v>566</v>
      </c>
      <c r="C813" s="12" t="s">
        <v>73</v>
      </c>
      <c r="D813" s="12">
        <v>900933725</v>
      </c>
      <c r="E813" s="12" t="s">
        <v>74</v>
      </c>
      <c r="F813" s="12" t="s">
        <v>1732</v>
      </c>
      <c r="G813" s="12" t="s">
        <v>102</v>
      </c>
      <c r="H813" s="12" t="s">
        <v>87</v>
      </c>
      <c r="I813" s="12" t="s">
        <v>1733</v>
      </c>
      <c r="J813" s="12" t="s">
        <v>632</v>
      </c>
      <c r="K813" s="12" t="s">
        <v>1734</v>
      </c>
      <c r="L813" s="12" t="s">
        <v>81</v>
      </c>
      <c r="M813" s="12">
        <v>1658896</v>
      </c>
      <c r="N813" s="12">
        <v>2468413</v>
      </c>
      <c r="O813" s="17">
        <v>2346809</v>
      </c>
      <c r="P813" s="17">
        <v>2347583</v>
      </c>
      <c r="Q813" s="17">
        <v>120830</v>
      </c>
      <c r="R813" s="19">
        <v>-274009</v>
      </c>
      <c r="S813" s="19"/>
      <c r="T813" s="17">
        <f t="shared" si="64"/>
        <v>0.70687303483155217</v>
      </c>
      <c r="U813" s="17">
        <f t="shared" si="61"/>
        <v>0.95104952048137814</v>
      </c>
      <c r="V813" s="17"/>
      <c r="W813" s="17">
        <f t="shared" si="62"/>
        <v>-2.2677232475378633</v>
      </c>
      <c r="X813" s="19">
        <f t="shared" si="63"/>
        <v>-0.11100614038250488</v>
      </c>
    </row>
    <row r="814" spans="1:24" x14ac:dyDescent="0.2">
      <c r="A814" s="22">
        <v>39385</v>
      </c>
      <c r="B814" s="12" t="s">
        <v>566</v>
      </c>
      <c r="C814" s="12" t="s">
        <v>73</v>
      </c>
      <c r="D814" s="12">
        <v>900933881</v>
      </c>
      <c r="E814" s="12" t="s">
        <v>74</v>
      </c>
      <c r="F814" s="12" t="s">
        <v>1735</v>
      </c>
      <c r="G814" s="12" t="s">
        <v>76</v>
      </c>
      <c r="H814" s="12" t="s">
        <v>87</v>
      </c>
      <c r="I814" s="12" t="s">
        <v>1736</v>
      </c>
      <c r="J814" s="12" t="s">
        <v>89</v>
      </c>
      <c r="K814" s="12" t="s">
        <v>542</v>
      </c>
      <c r="L814" s="12" t="s">
        <v>81</v>
      </c>
      <c r="M814" s="12">
        <v>41100045</v>
      </c>
      <c r="N814" s="12">
        <v>41398491</v>
      </c>
      <c r="O814" s="17">
        <v>26518089</v>
      </c>
      <c r="P814" s="17">
        <v>35349793</v>
      </c>
      <c r="Q814" s="17">
        <v>6048698</v>
      </c>
      <c r="R814" s="19">
        <v>276362</v>
      </c>
      <c r="S814" s="19">
        <v>749996</v>
      </c>
      <c r="T814" s="17">
        <f t="shared" si="64"/>
        <v>1.5498871355322776</v>
      </c>
      <c r="U814" s="17">
        <f t="shared" si="61"/>
        <v>0.85389085800252962</v>
      </c>
      <c r="V814" s="17">
        <f t="shared" si="60"/>
        <v>0.36848463191803688</v>
      </c>
      <c r="W814" s="17">
        <f t="shared" si="62"/>
        <v>4.5689502104419827E-2</v>
      </c>
      <c r="X814" s="19">
        <f t="shared" si="63"/>
        <v>6.675653950768399E-3</v>
      </c>
    </row>
    <row r="815" spans="1:24" x14ac:dyDescent="0.2">
      <c r="A815" s="25">
        <v>39667</v>
      </c>
      <c r="B815" s="12" t="s">
        <v>566</v>
      </c>
      <c r="C815" s="12" t="s">
        <v>73</v>
      </c>
      <c r="D815" s="12">
        <v>900967588</v>
      </c>
      <c r="E815" s="12" t="s">
        <v>74</v>
      </c>
      <c r="F815" s="12" t="s">
        <v>1737</v>
      </c>
      <c r="G815" s="12" t="s">
        <v>76</v>
      </c>
      <c r="H815" s="12" t="s">
        <v>87</v>
      </c>
      <c r="I815" s="12" t="s">
        <v>1738</v>
      </c>
      <c r="J815" s="12" t="s">
        <v>85</v>
      </c>
      <c r="K815" s="12" t="s">
        <v>85</v>
      </c>
      <c r="L815" s="12" t="s">
        <v>81</v>
      </c>
      <c r="M815" s="12">
        <v>5973939</v>
      </c>
      <c r="N815" s="12">
        <v>6308188</v>
      </c>
      <c r="O815" s="17">
        <v>3149652</v>
      </c>
      <c r="P815" s="17">
        <v>3149652</v>
      </c>
      <c r="Q815" s="17">
        <v>3158536</v>
      </c>
      <c r="R815" s="19">
        <v>-115235</v>
      </c>
      <c r="S815" s="19"/>
      <c r="T815" s="17">
        <f t="shared" si="64"/>
        <v>1.8966981114104033</v>
      </c>
      <c r="U815" s="17">
        <f t="shared" si="61"/>
        <v>0.49929583582480419</v>
      </c>
      <c r="V815" s="17"/>
      <c r="W815" s="17">
        <f t="shared" si="62"/>
        <v>-3.6483674715121185E-2</v>
      </c>
      <c r="X815" s="19">
        <f t="shared" si="63"/>
        <v>-1.8267527854274476E-2</v>
      </c>
    </row>
    <row r="816" spans="1:24" x14ac:dyDescent="0.2">
      <c r="A816" s="22">
        <v>39769</v>
      </c>
      <c r="B816" s="12" t="s">
        <v>566</v>
      </c>
      <c r="C816" s="12" t="s">
        <v>73</v>
      </c>
      <c r="D816" s="12">
        <v>900979320</v>
      </c>
      <c r="E816" s="12" t="s">
        <v>74</v>
      </c>
      <c r="F816" s="12" t="s">
        <v>1739</v>
      </c>
      <c r="G816" s="12" t="s">
        <v>102</v>
      </c>
      <c r="H816" s="12" t="s">
        <v>87</v>
      </c>
      <c r="I816" s="12" t="s">
        <v>1740</v>
      </c>
      <c r="J816" s="12" t="s">
        <v>79</v>
      </c>
      <c r="K816" s="12" t="s">
        <v>1586</v>
      </c>
      <c r="L816" s="12" t="s">
        <v>81</v>
      </c>
      <c r="M816" s="12">
        <v>77043984</v>
      </c>
      <c r="N816" s="12">
        <v>77351101</v>
      </c>
      <c r="O816" s="17">
        <v>51851294</v>
      </c>
      <c r="P816" s="17">
        <v>67249955</v>
      </c>
      <c r="Q816" s="17">
        <v>10101146</v>
      </c>
      <c r="R816" s="19">
        <v>4568181</v>
      </c>
      <c r="S816" s="19"/>
      <c r="T816" s="17">
        <f t="shared" si="64"/>
        <v>1.485864248633795</v>
      </c>
      <c r="U816" s="17">
        <f t="shared" si="61"/>
        <v>0.86941173597516086</v>
      </c>
      <c r="V816" s="17"/>
      <c r="W816" s="17">
        <f t="shared" si="62"/>
        <v>0.4522438345114505</v>
      </c>
      <c r="X816" s="19">
        <f t="shared" si="63"/>
        <v>5.9057737264786962E-2</v>
      </c>
    </row>
    <row r="817" spans="1:24" x14ac:dyDescent="0.2">
      <c r="A817" s="22">
        <v>39857</v>
      </c>
      <c r="B817" s="12" t="s">
        <v>566</v>
      </c>
      <c r="C817" s="12" t="s">
        <v>73</v>
      </c>
      <c r="D817" s="12">
        <v>900988724</v>
      </c>
      <c r="E817" s="12" t="s">
        <v>74</v>
      </c>
      <c r="F817" s="12" t="s">
        <v>1741</v>
      </c>
      <c r="G817" s="12" t="s">
        <v>102</v>
      </c>
      <c r="H817" s="12" t="s">
        <v>87</v>
      </c>
      <c r="I817" s="12" t="s">
        <v>1742</v>
      </c>
      <c r="J817" s="12" t="s">
        <v>79</v>
      </c>
      <c r="K817" s="12" t="s">
        <v>137</v>
      </c>
      <c r="L817" s="12" t="s">
        <v>81</v>
      </c>
      <c r="M817" s="12">
        <v>6166539</v>
      </c>
      <c r="N817" s="12">
        <v>6352383</v>
      </c>
      <c r="O817" s="17">
        <v>741151</v>
      </c>
      <c r="P817" s="17">
        <v>7035042</v>
      </c>
      <c r="Q817" s="17">
        <v>-682659</v>
      </c>
      <c r="R817" s="19">
        <v>258161</v>
      </c>
      <c r="S817" s="19">
        <v>1004440</v>
      </c>
      <c r="T817" s="17">
        <f t="shared" si="64"/>
        <v>8.3202194964319016</v>
      </c>
      <c r="U817" s="17">
        <f t="shared" si="61"/>
        <v>1.1074650253298643</v>
      </c>
      <c r="V817" s="17">
        <f t="shared" si="60"/>
        <v>0.25701983194615907</v>
      </c>
      <c r="W817" s="17">
        <f t="shared" si="62"/>
        <v>-0.37816977436758326</v>
      </c>
      <c r="X817" s="19">
        <f t="shared" si="63"/>
        <v>4.0640024381401435E-2</v>
      </c>
    </row>
    <row r="818" spans="1:24" x14ac:dyDescent="0.2">
      <c r="A818" s="22">
        <v>39879</v>
      </c>
      <c r="B818" s="12" t="s">
        <v>566</v>
      </c>
      <c r="C818" s="12" t="s">
        <v>73</v>
      </c>
      <c r="D818" s="12">
        <v>900992153</v>
      </c>
      <c r="E818" s="12" t="s">
        <v>74</v>
      </c>
      <c r="F818" s="12" t="s">
        <v>1743</v>
      </c>
      <c r="G818" s="12" t="s">
        <v>92</v>
      </c>
      <c r="H818" s="12" t="s">
        <v>103</v>
      </c>
      <c r="I818" s="12" t="s">
        <v>1744</v>
      </c>
      <c r="J818" s="12" t="s">
        <v>632</v>
      </c>
      <c r="K818" s="12" t="s">
        <v>1734</v>
      </c>
      <c r="L818" s="12" t="s">
        <v>81</v>
      </c>
      <c r="M818" s="12">
        <v>5554898</v>
      </c>
      <c r="N818" s="12">
        <v>8489561</v>
      </c>
      <c r="O818" s="17">
        <v>3892999</v>
      </c>
      <c r="P818" s="17">
        <v>8730997</v>
      </c>
      <c r="Q818" s="17">
        <v>-241436</v>
      </c>
      <c r="R818" s="19">
        <v>34004</v>
      </c>
      <c r="S818" s="19"/>
      <c r="T818" s="17">
        <f t="shared" si="64"/>
        <v>1.4268942786782119</v>
      </c>
      <c r="U818" s="17">
        <f t="shared" si="61"/>
        <v>1.0284391619307525</v>
      </c>
      <c r="V818" s="17"/>
      <c r="W818" s="17">
        <f t="shared" si="62"/>
        <v>-0.14084063685614406</v>
      </c>
      <c r="X818" s="19">
        <f t="shared" si="63"/>
        <v>4.0053896779821711E-3</v>
      </c>
    </row>
    <row r="819" spans="1:24" x14ac:dyDescent="0.2">
      <c r="A819" s="22">
        <v>40005</v>
      </c>
      <c r="B819" s="12" t="s">
        <v>566</v>
      </c>
      <c r="C819" s="12" t="s">
        <v>73</v>
      </c>
      <c r="D819" s="12">
        <v>901009799</v>
      </c>
      <c r="E819" s="12" t="s">
        <v>74</v>
      </c>
      <c r="F819" s="12" t="s">
        <v>1745</v>
      </c>
      <c r="G819" s="12" t="s">
        <v>76</v>
      </c>
      <c r="H819" s="12" t="s">
        <v>87</v>
      </c>
      <c r="I819" s="12" t="s">
        <v>1746</v>
      </c>
      <c r="J819" s="12" t="s">
        <v>85</v>
      </c>
      <c r="K819" s="12" t="s">
        <v>85</v>
      </c>
      <c r="L819" s="12" t="s">
        <v>81</v>
      </c>
      <c r="M819" s="12">
        <v>21962783</v>
      </c>
      <c r="N819" s="12">
        <v>22666283</v>
      </c>
      <c r="O819" s="17">
        <v>15307376</v>
      </c>
      <c r="P819" s="17">
        <v>15355331</v>
      </c>
      <c r="Q819" s="17">
        <v>7310952</v>
      </c>
      <c r="R819" s="19">
        <v>132341</v>
      </c>
      <c r="S819" s="19"/>
      <c r="T819" s="17">
        <f t="shared" si="64"/>
        <v>1.434784315744253</v>
      </c>
      <c r="U819" s="17">
        <f t="shared" si="61"/>
        <v>0.67745254040991199</v>
      </c>
      <c r="V819" s="17"/>
      <c r="W819" s="17">
        <f t="shared" si="62"/>
        <v>1.8101746530410814E-2</v>
      </c>
      <c r="X819" s="19">
        <f t="shared" si="63"/>
        <v>5.8386723575276989E-3</v>
      </c>
    </row>
    <row r="820" spans="1:24" x14ac:dyDescent="0.2">
      <c r="A820" s="25">
        <v>40271</v>
      </c>
      <c r="B820" s="12" t="s">
        <v>566</v>
      </c>
      <c r="C820" s="12" t="s">
        <v>73</v>
      </c>
      <c r="D820" s="12">
        <v>901035884</v>
      </c>
      <c r="E820" s="12" t="s">
        <v>74</v>
      </c>
      <c r="F820" s="12" t="s">
        <v>1747</v>
      </c>
      <c r="G820" s="12" t="s">
        <v>102</v>
      </c>
      <c r="H820" s="12" t="s">
        <v>87</v>
      </c>
      <c r="I820" s="12" t="s">
        <v>1748</v>
      </c>
      <c r="J820" s="12" t="s">
        <v>666</v>
      </c>
      <c r="K820" s="12" t="s">
        <v>1749</v>
      </c>
      <c r="L820" s="12" t="s">
        <v>81</v>
      </c>
      <c r="M820" s="12">
        <v>12433355</v>
      </c>
      <c r="N820" s="12">
        <v>21151100</v>
      </c>
      <c r="O820" s="17">
        <v>6077369</v>
      </c>
      <c r="P820" s="17">
        <v>6395318</v>
      </c>
      <c r="Q820" s="17">
        <v>14755782</v>
      </c>
      <c r="R820" s="19">
        <v>765011</v>
      </c>
      <c r="S820" s="19">
        <v>225483</v>
      </c>
      <c r="T820" s="17">
        <f t="shared" si="64"/>
        <v>2.0458450029938944</v>
      </c>
      <c r="U820" s="17">
        <f t="shared" si="61"/>
        <v>0.3023633759000714</v>
      </c>
      <c r="V820" s="17">
        <f t="shared" si="60"/>
        <v>3.3927657517418166</v>
      </c>
      <c r="W820" s="17">
        <f t="shared" si="62"/>
        <v>5.1844829369260131E-2</v>
      </c>
      <c r="X820" s="19">
        <f t="shared" si="63"/>
        <v>3.6168851738207469E-2</v>
      </c>
    </row>
    <row r="821" spans="1:24" x14ac:dyDescent="0.2">
      <c r="A821" s="22">
        <v>40305</v>
      </c>
      <c r="B821" s="12" t="s">
        <v>566</v>
      </c>
      <c r="C821" s="12" t="s">
        <v>73</v>
      </c>
      <c r="D821" s="12">
        <v>901037972</v>
      </c>
      <c r="E821" s="12" t="s">
        <v>74</v>
      </c>
      <c r="F821" s="12" t="s">
        <v>1750</v>
      </c>
      <c r="G821" s="12" t="s">
        <v>76</v>
      </c>
      <c r="H821" s="12" t="s">
        <v>87</v>
      </c>
      <c r="I821" s="12" t="s">
        <v>1751</v>
      </c>
      <c r="J821" s="12" t="s">
        <v>85</v>
      </c>
      <c r="K821" s="12" t="s">
        <v>85</v>
      </c>
      <c r="L821" s="12" t="s">
        <v>81</v>
      </c>
      <c r="M821" s="12">
        <v>11362011</v>
      </c>
      <c r="N821" s="12">
        <v>11362011</v>
      </c>
      <c r="O821" s="17">
        <v>3159121</v>
      </c>
      <c r="P821" s="17">
        <v>3171020</v>
      </c>
      <c r="Q821" s="17">
        <v>8190991</v>
      </c>
      <c r="R821" s="19">
        <v>306048</v>
      </c>
      <c r="S821" s="19"/>
      <c r="T821" s="17">
        <f t="shared" si="64"/>
        <v>3.5965735405513115</v>
      </c>
      <c r="U821" s="17">
        <f t="shared" si="61"/>
        <v>0.27908967875493168</v>
      </c>
      <c r="V821" s="17"/>
      <c r="W821" s="17">
        <f t="shared" si="62"/>
        <v>3.7363977081649825E-2</v>
      </c>
      <c r="X821" s="19">
        <f t="shared" si="63"/>
        <v>2.6936076720925548E-2</v>
      </c>
    </row>
    <row r="822" spans="1:24" x14ac:dyDescent="0.2">
      <c r="A822" s="22">
        <v>40399</v>
      </c>
      <c r="B822" s="12" t="s">
        <v>566</v>
      </c>
      <c r="C822" s="12" t="s">
        <v>73</v>
      </c>
      <c r="D822" s="12">
        <v>901044257</v>
      </c>
      <c r="E822" s="12" t="s">
        <v>74</v>
      </c>
      <c r="F822" s="12" t="s">
        <v>1752</v>
      </c>
      <c r="G822" s="12" t="s">
        <v>76</v>
      </c>
      <c r="H822" s="12" t="s">
        <v>157</v>
      </c>
      <c r="I822" s="12" t="s">
        <v>1753</v>
      </c>
      <c r="J822" s="12" t="s">
        <v>85</v>
      </c>
      <c r="K822" s="12" t="s">
        <v>85</v>
      </c>
      <c r="L822" s="12" t="s">
        <v>81</v>
      </c>
      <c r="M822" s="12">
        <v>27846252</v>
      </c>
      <c r="N822" s="12">
        <v>28071649</v>
      </c>
      <c r="O822" s="17">
        <v>995694</v>
      </c>
      <c r="P822" s="17">
        <v>2977349</v>
      </c>
      <c r="Q822" s="17">
        <v>25094300</v>
      </c>
      <c r="R822" s="19">
        <v>5351120</v>
      </c>
      <c r="S822" s="19">
        <v>398527</v>
      </c>
      <c r="T822" s="17">
        <f t="shared" si="64"/>
        <v>27.966676509047961</v>
      </c>
      <c r="U822" s="17">
        <f t="shared" si="61"/>
        <v>0.10606249030828221</v>
      </c>
      <c r="V822" s="17">
        <f t="shared" si="60"/>
        <v>13.42724583277921</v>
      </c>
      <c r="W822" s="17">
        <f t="shared" si="62"/>
        <v>0.2132404569962103</v>
      </c>
      <c r="X822" s="19">
        <f t="shared" si="63"/>
        <v>0.19062364309271607</v>
      </c>
    </row>
    <row r="823" spans="1:24" x14ac:dyDescent="0.2">
      <c r="A823" s="25">
        <v>40425</v>
      </c>
      <c r="B823" s="12" t="s">
        <v>566</v>
      </c>
      <c r="C823" s="12" t="s">
        <v>73</v>
      </c>
      <c r="D823" s="12">
        <v>901048992</v>
      </c>
      <c r="E823" s="12" t="s">
        <v>74</v>
      </c>
      <c r="F823" s="12" t="s">
        <v>1754</v>
      </c>
      <c r="G823" s="12" t="s">
        <v>102</v>
      </c>
      <c r="H823" s="12" t="s">
        <v>87</v>
      </c>
      <c r="I823" s="12" t="s">
        <v>1755</v>
      </c>
      <c r="J823" s="12" t="s">
        <v>666</v>
      </c>
      <c r="K823" s="12" t="s">
        <v>1756</v>
      </c>
      <c r="L823" s="12" t="s">
        <v>81</v>
      </c>
      <c r="M823" s="12">
        <v>18328237</v>
      </c>
      <c r="N823" s="12">
        <v>22180328</v>
      </c>
      <c r="O823" s="17">
        <v>8707970</v>
      </c>
      <c r="P823" s="17">
        <v>9553533</v>
      </c>
      <c r="Q823" s="17">
        <v>12626795</v>
      </c>
      <c r="R823" s="19">
        <v>9254414</v>
      </c>
      <c r="S823" s="19">
        <v>143687</v>
      </c>
      <c r="T823" s="17">
        <f t="shared" si="64"/>
        <v>2.1047657490781435</v>
      </c>
      <c r="U823" s="17">
        <f t="shared" si="61"/>
        <v>0.43072099745323872</v>
      </c>
      <c r="V823" s="17">
        <f t="shared" si="60"/>
        <v>64.406759136177939</v>
      </c>
      <c r="W823" s="17">
        <f t="shared" si="62"/>
        <v>0.73291868601652277</v>
      </c>
      <c r="X823" s="19">
        <f t="shared" si="63"/>
        <v>0.41723521852336898</v>
      </c>
    </row>
    <row r="824" spans="1:24" x14ac:dyDescent="0.2">
      <c r="A824" s="22">
        <v>40499</v>
      </c>
      <c r="B824" s="12" t="s">
        <v>566</v>
      </c>
      <c r="C824" s="12" t="s">
        <v>73</v>
      </c>
      <c r="D824" s="12">
        <v>901061393</v>
      </c>
      <c r="E824" s="12" t="s">
        <v>74</v>
      </c>
      <c r="F824" s="12" t="s">
        <v>1757</v>
      </c>
      <c r="G824" s="12" t="s">
        <v>102</v>
      </c>
      <c r="H824" s="12" t="s">
        <v>87</v>
      </c>
      <c r="I824" s="12" t="s">
        <v>1758</v>
      </c>
      <c r="J824" s="12" t="s">
        <v>79</v>
      </c>
      <c r="K824" s="12" t="s">
        <v>313</v>
      </c>
      <c r="L824" s="12" t="s">
        <v>81</v>
      </c>
      <c r="M824" s="12">
        <v>18489079</v>
      </c>
      <c r="N824" s="12">
        <v>30708063</v>
      </c>
      <c r="O824" s="17">
        <v>1450239</v>
      </c>
      <c r="P824" s="17">
        <v>7571188</v>
      </c>
      <c r="Q824" s="17">
        <v>23136875</v>
      </c>
      <c r="R824" s="19">
        <v>2534154</v>
      </c>
      <c r="S824" s="19"/>
      <c r="T824" s="17">
        <f t="shared" si="64"/>
        <v>12.748987580667738</v>
      </c>
      <c r="U824" s="17">
        <f t="shared" si="61"/>
        <v>0.24655374713800737</v>
      </c>
      <c r="V824" s="17"/>
      <c r="W824" s="17">
        <f t="shared" si="62"/>
        <v>0.10952879332234798</v>
      </c>
      <c r="X824" s="19">
        <f t="shared" si="63"/>
        <v>8.2524058909218725E-2</v>
      </c>
    </row>
    <row r="825" spans="1:24" x14ac:dyDescent="0.2">
      <c r="A825" s="22">
        <v>40577</v>
      </c>
      <c r="B825" s="12" t="s">
        <v>566</v>
      </c>
      <c r="C825" s="12" t="s">
        <v>73</v>
      </c>
      <c r="D825" s="12">
        <v>901070257</v>
      </c>
      <c r="E825" s="12" t="s">
        <v>74</v>
      </c>
      <c r="F825" s="12" t="s">
        <v>1759</v>
      </c>
      <c r="G825" s="12" t="s">
        <v>76</v>
      </c>
      <c r="H825" s="12" t="s">
        <v>87</v>
      </c>
      <c r="I825" s="12" t="s">
        <v>1760</v>
      </c>
      <c r="J825" s="12" t="s">
        <v>85</v>
      </c>
      <c r="K825" s="12" t="s">
        <v>85</v>
      </c>
      <c r="L825" s="12" t="s">
        <v>81</v>
      </c>
      <c r="M825" s="12">
        <v>14016421</v>
      </c>
      <c r="N825" s="12">
        <v>22617285</v>
      </c>
      <c r="O825" s="17">
        <v>15268575</v>
      </c>
      <c r="P825" s="17">
        <v>17839036</v>
      </c>
      <c r="Q825" s="17">
        <v>4778249</v>
      </c>
      <c r="R825" s="19">
        <v>493418</v>
      </c>
      <c r="S825" s="19"/>
      <c r="T825" s="17">
        <f t="shared" si="64"/>
        <v>0.91799143011053752</v>
      </c>
      <c r="U825" s="17">
        <f t="shared" si="61"/>
        <v>0.78873463371045638</v>
      </c>
      <c r="V825" s="17"/>
      <c r="W825" s="17">
        <f t="shared" si="62"/>
        <v>0.10326335023561979</v>
      </c>
      <c r="X825" s="19">
        <f t="shared" si="63"/>
        <v>2.1815969511813641E-2</v>
      </c>
    </row>
    <row r="826" spans="1:24" x14ac:dyDescent="0.2">
      <c r="A826" s="22">
        <v>40643</v>
      </c>
      <c r="B826" s="12" t="s">
        <v>566</v>
      </c>
      <c r="C826" s="12" t="s">
        <v>73</v>
      </c>
      <c r="D826" s="12">
        <v>901078063</v>
      </c>
      <c r="E826" s="12" t="s">
        <v>74</v>
      </c>
      <c r="F826" s="12" t="s">
        <v>1761</v>
      </c>
      <c r="G826" s="12" t="s">
        <v>83</v>
      </c>
      <c r="H826" s="12" t="s">
        <v>87</v>
      </c>
      <c r="I826" s="12" t="s">
        <v>1762</v>
      </c>
      <c r="J826" s="12" t="s">
        <v>97</v>
      </c>
      <c r="K826" s="12" t="s">
        <v>191</v>
      </c>
      <c r="L826" s="12" t="s">
        <v>81</v>
      </c>
      <c r="M826" s="12">
        <v>36425593</v>
      </c>
      <c r="N826" s="12">
        <v>53717267</v>
      </c>
      <c r="O826" s="17">
        <v>15981808</v>
      </c>
      <c r="P826" s="17">
        <v>16003753</v>
      </c>
      <c r="Q826" s="17">
        <v>37713514</v>
      </c>
      <c r="R826" s="19">
        <v>12918560</v>
      </c>
      <c r="S826" s="19"/>
      <c r="T826" s="17">
        <f t="shared" si="64"/>
        <v>2.2791910026700357</v>
      </c>
      <c r="U826" s="17">
        <f t="shared" si="61"/>
        <v>0.29792567443909607</v>
      </c>
      <c r="V826" s="17"/>
      <c r="W826" s="17">
        <f t="shared" si="62"/>
        <v>0.3425445849463935</v>
      </c>
      <c r="X826" s="19">
        <f t="shared" si="63"/>
        <v>0.24049175845077897</v>
      </c>
    </row>
    <row r="827" spans="1:24" x14ac:dyDescent="0.2">
      <c r="A827" s="25">
        <v>40685</v>
      </c>
      <c r="B827" s="12" t="s">
        <v>566</v>
      </c>
      <c r="C827" s="12" t="s">
        <v>73</v>
      </c>
      <c r="D827" s="12">
        <v>901082765</v>
      </c>
      <c r="E827" s="12" t="s">
        <v>74</v>
      </c>
      <c r="F827" s="12" t="s">
        <v>1763</v>
      </c>
      <c r="G827" s="12" t="s">
        <v>76</v>
      </c>
      <c r="H827" s="12" t="s">
        <v>87</v>
      </c>
      <c r="I827" s="12" t="s">
        <v>1764</v>
      </c>
      <c r="J827" s="12" t="s">
        <v>89</v>
      </c>
      <c r="K827" s="12" t="s">
        <v>327</v>
      </c>
      <c r="L827" s="12" t="s">
        <v>81</v>
      </c>
      <c r="M827" s="12">
        <v>4025384</v>
      </c>
      <c r="N827" s="12">
        <v>4259666</v>
      </c>
      <c r="O827" s="17">
        <v>1526867</v>
      </c>
      <c r="P827" s="17">
        <v>1637628</v>
      </c>
      <c r="Q827" s="17">
        <v>2622038</v>
      </c>
      <c r="R827" s="19">
        <v>268515</v>
      </c>
      <c r="S827" s="19">
        <v>97083</v>
      </c>
      <c r="T827" s="17">
        <f t="shared" si="64"/>
        <v>2.6363684590733838</v>
      </c>
      <c r="U827" s="17">
        <f t="shared" si="61"/>
        <v>0.38444986062287512</v>
      </c>
      <c r="V827" s="17">
        <f t="shared" si="60"/>
        <v>2.7658292388986743</v>
      </c>
      <c r="W827" s="17">
        <f t="shared" si="62"/>
        <v>0.10240698266005298</v>
      </c>
      <c r="X827" s="19">
        <f t="shared" si="63"/>
        <v>6.3036632449586419E-2</v>
      </c>
    </row>
    <row r="828" spans="1:24" x14ac:dyDescent="0.2">
      <c r="A828" s="25">
        <v>40703</v>
      </c>
      <c r="B828" s="12" t="s">
        <v>566</v>
      </c>
      <c r="C828" s="12" t="s">
        <v>73</v>
      </c>
      <c r="D828" s="12">
        <v>901085486</v>
      </c>
      <c r="E828" s="12" t="s">
        <v>74</v>
      </c>
      <c r="F828" s="12" t="s">
        <v>1765</v>
      </c>
      <c r="G828" s="12" t="s">
        <v>92</v>
      </c>
      <c r="H828" s="12" t="s">
        <v>87</v>
      </c>
      <c r="I828" s="12" t="s">
        <v>1766</v>
      </c>
      <c r="J828" s="12" t="s">
        <v>85</v>
      </c>
      <c r="K828" s="12" t="s">
        <v>85</v>
      </c>
      <c r="L828" s="12" t="s">
        <v>81</v>
      </c>
      <c r="M828" s="12">
        <v>3995127</v>
      </c>
      <c r="N828" s="12">
        <v>6360872</v>
      </c>
      <c r="O828" s="17">
        <v>856071</v>
      </c>
      <c r="P828" s="17">
        <v>2772999</v>
      </c>
      <c r="Q828" s="17">
        <v>3587873</v>
      </c>
      <c r="R828" s="19">
        <v>222621</v>
      </c>
      <c r="S828" s="19">
        <v>136461</v>
      </c>
      <c r="T828" s="17">
        <f t="shared" si="64"/>
        <v>4.6668173551025554</v>
      </c>
      <c r="U828" s="17">
        <f t="shared" si="61"/>
        <v>0.43594636081342308</v>
      </c>
      <c r="V828" s="17">
        <f t="shared" si="60"/>
        <v>1.6313891881196825</v>
      </c>
      <c r="W828" s="17">
        <f t="shared" si="62"/>
        <v>6.2048182864889591E-2</v>
      </c>
      <c r="X828" s="19">
        <f t="shared" si="63"/>
        <v>3.499850334985518E-2</v>
      </c>
    </row>
    <row r="829" spans="1:24" x14ac:dyDescent="0.2">
      <c r="A829" s="22">
        <v>40739</v>
      </c>
      <c r="B829" s="12" t="s">
        <v>566</v>
      </c>
      <c r="C829" s="12" t="s">
        <v>73</v>
      </c>
      <c r="D829" s="12">
        <v>901091496</v>
      </c>
      <c r="E829" s="12" t="s">
        <v>74</v>
      </c>
      <c r="F829" s="12" t="s">
        <v>1767</v>
      </c>
      <c r="G829" s="12" t="s">
        <v>76</v>
      </c>
      <c r="H829" s="12" t="s">
        <v>87</v>
      </c>
      <c r="I829" s="12" t="s">
        <v>1768</v>
      </c>
      <c r="J829" s="12" t="s">
        <v>148</v>
      </c>
      <c r="K829" s="12" t="s">
        <v>1502</v>
      </c>
      <c r="L829" s="12" t="s">
        <v>81</v>
      </c>
      <c r="M829" s="12">
        <v>5576113</v>
      </c>
      <c r="N829" s="12">
        <v>5830249</v>
      </c>
      <c r="O829" s="17">
        <v>563142</v>
      </c>
      <c r="P829" s="17">
        <v>3888350</v>
      </c>
      <c r="Q829" s="17">
        <v>1941899</v>
      </c>
      <c r="R829" s="19">
        <v>1052175</v>
      </c>
      <c r="S829" s="19">
        <v>218770</v>
      </c>
      <c r="T829" s="17">
        <f t="shared" si="64"/>
        <v>9.9017885364614973</v>
      </c>
      <c r="U829" s="17">
        <f t="shared" si="61"/>
        <v>0.66692691855870989</v>
      </c>
      <c r="V829" s="17">
        <f t="shared" si="60"/>
        <v>4.8095031311422956</v>
      </c>
      <c r="W829" s="17">
        <f t="shared" si="62"/>
        <v>0.54182787055351489</v>
      </c>
      <c r="X829" s="19">
        <f t="shared" si="63"/>
        <v>0.18046827845603164</v>
      </c>
    </row>
    <row r="830" spans="1:24" x14ac:dyDescent="0.2">
      <c r="A830" s="22">
        <v>40779</v>
      </c>
      <c r="B830" s="12" t="s">
        <v>566</v>
      </c>
      <c r="C830" s="12" t="s">
        <v>73</v>
      </c>
      <c r="D830" s="12">
        <v>901098378</v>
      </c>
      <c r="E830" s="12" t="s">
        <v>74</v>
      </c>
      <c r="F830" s="12" t="s">
        <v>1769</v>
      </c>
      <c r="G830" s="12" t="s">
        <v>76</v>
      </c>
      <c r="H830" s="12" t="s">
        <v>87</v>
      </c>
      <c r="I830" s="12" t="s">
        <v>1770</v>
      </c>
      <c r="J830" s="12" t="s">
        <v>85</v>
      </c>
      <c r="K830" s="12" t="s">
        <v>85</v>
      </c>
      <c r="L830" s="12" t="s">
        <v>81</v>
      </c>
      <c r="M830" s="12">
        <v>7950640</v>
      </c>
      <c r="N830" s="12">
        <v>8434153</v>
      </c>
      <c r="O830" s="17">
        <v>6369702</v>
      </c>
      <c r="P830" s="17">
        <v>6369702</v>
      </c>
      <c r="Q830" s="17">
        <v>2064451</v>
      </c>
      <c r="R830" s="19">
        <v>301990</v>
      </c>
      <c r="S830" s="19">
        <v>88302</v>
      </c>
      <c r="T830" s="17">
        <f t="shared" si="64"/>
        <v>1.2481965404347017</v>
      </c>
      <c r="U830" s="17">
        <f t="shared" si="61"/>
        <v>0.75522722910053919</v>
      </c>
      <c r="V830" s="17">
        <f t="shared" si="60"/>
        <v>3.4199678376480716</v>
      </c>
      <c r="W830" s="17">
        <f t="shared" si="62"/>
        <v>0.14628102095908307</v>
      </c>
      <c r="X830" s="19">
        <f t="shared" si="63"/>
        <v>3.5805610830156862E-2</v>
      </c>
    </row>
    <row r="831" spans="1:24" x14ac:dyDescent="0.2">
      <c r="A831" s="22">
        <v>40833</v>
      </c>
      <c r="B831" s="12" t="s">
        <v>566</v>
      </c>
      <c r="C831" s="12" t="s">
        <v>73</v>
      </c>
      <c r="D831" s="12">
        <v>901107672</v>
      </c>
      <c r="E831" s="12" t="s">
        <v>74</v>
      </c>
      <c r="F831" s="12" t="s">
        <v>1771</v>
      </c>
      <c r="G831" s="12" t="s">
        <v>102</v>
      </c>
      <c r="H831" s="12" t="s">
        <v>87</v>
      </c>
      <c r="I831" s="12" t="s">
        <v>1772</v>
      </c>
      <c r="J831" s="12" t="s">
        <v>85</v>
      </c>
      <c r="K831" s="12" t="s">
        <v>85</v>
      </c>
      <c r="L831" s="12" t="s">
        <v>81</v>
      </c>
      <c r="M831" s="12">
        <v>3481808</v>
      </c>
      <c r="N831" s="12">
        <v>3837656</v>
      </c>
      <c r="O831" s="17">
        <v>3793095</v>
      </c>
      <c r="P831" s="17">
        <v>6412945</v>
      </c>
      <c r="Q831" s="17">
        <v>-2575289</v>
      </c>
      <c r="R831" s="19">
        <v>-2314687</v>
      </c>
      <c r="S831" s="19">
        <v>738752</v>
      </c>
      <c r="T831" s="17">
        <f t="shared" si="64"/>
        <v>0.91793324448768088</v>
      </c>
      <c r="U831" s="17">
        <f t="shared" si="61"/>
        <v>1.6710578019499402</v>
      </c>
      <c r="V831" s="17">
        <f t="shared" si="60"/>
        <v>-3.1332395716018366</v>
      </c>
      <c r="W831" s="17">
        <f t="shared" si="62"/>
        <v>0.89880669703477944</v>
      </c>
      <c r="X831" s="19">
        <f t="shared" si="63"/>
        <v>-0.60315124649004492</v>
      </c>
    </row>
    <row r="832" spans="1:24" x14ac:dyDescent="0.2">
      <c r="A832" s="22">
        <v>41193</v>
      </c>
      <c r="B832" s="12" t="s">
        <v>566</v>
      </c>
      <c r="C832" s="12" t="s">
        <v>73</v>
      </c>
      <c r="D832" s="12">
        <v>901145809</v>
      </c>
      <c r="E832" s="12" t="s">
        <v>74</v>
      </c>
      <c r="F832" s="12" t="s">
        <v>1773</v>
      </c>
      <c r="G832" s="12" t="s">
        <v>83</v>
      </c>
      <c r="H832" s="12" t="s">
        <v>87</v>
      </c>
      <c r="I832" s="12" t="s">
        <v>1774</v>
      </c>
      <c r="J832" s="12" t="s">
        <v>89</v>
      </c>
      <c r="K832" s="12" t="s">
        <v>324</v>
      </c>
      <c r="L832" s="12" t="s">
        <v>81</v>
      </c>
      <c r="M832" s="12">
        <v>9023205</v>
      </c>
      <c r="N832" s="12">
        <v>12736815</v>
      </c>
      <c r="O832" s="17">
        <v>3421014</v>
      </c>
      <c r="P832" s="17">
        <v>4035739</v>
      </c>
      <c r="Q832" s="17">
        <v>8701076</v>
      </c>
      <c r="R832" s="19">
        <v>3464035</v>
      </c>
      <c r="S832" s="19"/>
      <c r="T832" s="17">
        <f t="shared" si="64"/>
        <v>2.6375820151569096</v>
      </c>
      <c r="U832" s="17">
        <f t="shared" si="61"/>
        <v>0.31685621562376465</v>
      </c>
      <c r="V832" s="17"/>
      <c r="W832" s="17">
        <f t="shared" si="62"/>
        <v>0.39811570431059329</v>
      </c>
      <c r="X832" s="19">
        <f t="shared" si="63"/>
        <v>0.27197026886234904</v>
      </c>
    </row>
    <row r="833" spans="1:24" x14ac:dyDescent="0.2">
      <c r="A833" s="22">
        <v>41247</v>
      </c>
      <c r="B833" s="12" t="s">
        <v>566</v>
      </c>
      <c r="C833" s="12" t="s">
        <v>73</v>
      </c>
      <c r="D833" s="12">
        <v>901152036</v>
      </c>
      <c r="E833" s="12" t="s">
        <v>74</v>
      </c>
      <c r="F833" s="12" t="s">
        <v>1775</v>
      </c>
      <c r="G833" s="12" t="s">
        <v>76</v>
      </c>
      <c r="H833" s="12" t="s">
        <v>87</v>
      </c>
      <c r="I833" s="12" t="s">
        <v>1776</v>
      </c>
      <c r="J833" s="12" t="s">
        <v>79</v>
      </c>
      <c r="K833" s="12" t="s">
        <v>137</v>
      </c>
      <c r="L833" s="12" t="s">
        <v>81</v>
      </c>
      <c r="M833" s="12">
        <v>13832422</v>
      </c>
      <c r="N833" s="12">
        <v>16483516</v>
      </c>
      <c r="O833" s="17">
        <v>4024006</v>
      </c>
      <c r="P833" s="17">
        <v>9152750</v>
      </c>
      <c r="Q833" s="17">
        <v>7330766</v>
      </c>
      <c r="R833" s="19">
        <v>3862448</v>
      </c>
      <c r="S833" s="19"/>
      <c r="T833" s="17">
        <f t="shared" si="64"/>
        <v>3.4374754908417136</v>
      </c>
      <c r="U833" s="17">
        <f t="shared" si="61"/>
        <v>0.55526684962116091</v>
      </c>
      <c r="V833" s="17"/>
      <c r="W833" s="17">
        <f t="shared" si="62"/>
        <v>0.52688191111269955</v>
      </c>
      <c r="X833" s="19">
        <f t="shared" si="63"/>
        <v>0.23432185220677434</v>
      </c>
    </row>
    <row r="834" spans="1:24" x14ac:dyDescent="0.2">
      <c r="A834" s="25">
        <v>41375</v>
      </c>
      <c r="B834" s="12" t="s">
        <v>566</v>
      </c>
      <c r="C834" s="12" t="s">
        <v>73</v>
      </c>
      <c r="D834" s="12">
        <v>901169394</v>
      </c>
      <c r="E834" s="12" t="s">
        <v>74</v>
      </c>
      <c r="F834" s="12" t="s">
        <v>1777</v>
      </c>
      <c r="G834" s="12" t="s">
        <v>102</v>
      </c>
      <c r="H834" s="12" t="s">
        <v>87</v>
      </c>
      <c r="I834" s="12" t="s">
        <v>1778</v>
      </c>
      <c r="J834" s="12" t="s">
        <v>362</v>
      </c>
      <c r="K834" s="12" t="s">
        <v>1073</v>
      </c>
      <c r="L834" s="12" t="s">
        <v>81</v>
      </c>
      <c r="M834" s="12">
        <v>49859870</v>
      </c>
      <c r="N834" s="12">
        <v>49980850</v>
      </c>
      <c r="O834" s="17">
        <v>1477933</v>
      </c>
      <c r="P834" s="17">
        <v>5992411</v>
      </c>
      <c r="Q834" s="17">
        <v>43988439</v>
      </c>
      <c r="R834" s="19">
        <v>378302</v>
      </c>
      <c r="S834" s="19"/>
      <c r="T834" s="17">
        <f t="shared" si="64"/>
        <v>33.736218082957755</v>
      </c>
      <c r="U834" s="17">
        <f t="shared" si="61"/>
        <v>0.11989413945541143</v>
      </c>
      <c r="V834" s="17"/>
      <c r="W834" s="17">
        <f t="shared" si="62"/>
        <v>8.6000323857820908E-3</v>
      </c>
      <c r="X834" s="19">
        <f t="shared" si="63"/>
        <v>7.5689389036000792E-3</v>
      </c>
    </row>
    <row r="835" spans="1:24" x14ac:dyDescent="0.2">
      <c r="A835" s="22">
        <v>41399</v>
      </c>
      <c r="B835" s="12" t="s">
        <v>566</v>
      </c>
      <c r="C835" s="12" t="s">
        <v>73</v>
      </c>
      <c r="D835" s="12">
        <v>901171885</v>
      </c>
      <c r="E835" s="12" t="s">
        <v>74</v>
      </c>
      <c r="F835" s="12" t="s">
        <v>1779</v>
      </c>
      <c r="G835" s="12" t="s">
        <v>92</v>
      </c>
      <c r="H835" s="12" t="s">
        <v>87</v>
      </c>
      <c r="I835" s="12" t="s">
        <v>1780</v>
      </c>
      <c r="J835" s="12" t="s">
        <v>97</v>
      </c>
      <c r="K835" s="12" t="s">
        <v>233</v>
      </c>
      <c r="L835" s="12" t="s">
        <v>81</v>
      </c>
      <c r="M835" s="12">
        <v>40048104</v>
      </c>
      <c r="N835" s="12">
        <v>40707415</v>
      </c>
      <c r="O835" s="17">
        <v>20989006</v>
      </c>
      <c r="P835" s="17">
        <v>32765588</v>
      </c>
      <c r="Q835" s="17">
        <v>7941827</v>
      </c>
      <c r="R835" s="19">
        <v>3756713</v>
      </c>
      <c r="S835" s="19">
        <v>3219351</v>
      </c>
      <c r="T835" s="17">
        <f t="shared" si="64"/>
        <v>1.9080514818090957</v>
      </c>
      <c r="U835" s="17">
        <f t="shared" si="61"/>
        <v>0.8049046592617094</v>
      </c>
      <c r="V835" s="17">
        <f t="shared" si="60"/>
        <v>1.1669162511326041</v>
      </c>
      <c r="W835" s="17">
        <f t="shared" si="62"/>
        <v>0.47302881314337369</v>
      </c>
      <c r="X835" s="19">
        <f t="shared" si="63"/>
        <v>9.2285717479235668E-2</v>
      </c>
    </row>
    <row r="836" spans="1:24" x14ac:dyDescent="0.2">
      <c r="A836" s="22">
        <v>41405</v>
      </c>
      <c r="B836" s="12" t="s">
        <v>566</v>
      </c>
      <c r="C836" s="12" t="s">
        <v>73</v>
      </c>
      <c r="D836" s="12">
        <v>901173949</v>
      </c>
      <c r="E836" s="12" t="s">
        <v>74</v>
      </c>
      <c r="F836" s="12" t="s">
        <v>1781</v>
      </c>
      <c r="G836" s="12" t="s">
        <v>102</v>
      </c>
      <c r="H836" s="12" t="s">
        <v>87</v>
      </c>
      <c r="I836" s="12" t="s">
        <v>1782</v>
      </c>
      <c r="J836" s="12" t="s">
        <v>632</v>
      </c>
      <c r="K836" s="12" t="s">
        <v>1783</v>
      </c>
      <c r="L836" s="12" t="s">
        <v>81</v>
      </c>
      <c r="M836" s="12">
        <v>28005252</v>
      </c>
      <c r="N836" s="12">
        <v>29051263</v>
      </c>
      <c r="O836" s="17">
        <v>10096926</v>
      </c>
      <c r="P836" s="17">
        <v>10096926</v>
      </c>
      <c r="Q836" s="17">
        <v>18954337</v>
      </c>
      <c r="R836" s="19">
        <v>20860975</v>
      </c>
      <c r="S836" s="19">
        <v>101577</v>
      </c>
      <c r="T836" s="17">
        <f t="shared" si="64"/>
        <v>2.7736414033340444</v>
      </c>
      <c r="U836" s="17">
        <f t="shared" si="61"/>
        <v>0.34755549182147433</v>
      </c>
      <c r="V836" s="17">
        <f t="shared" si="60"/>
        <v>205.37104856414345</v>
      </c>
      <c r="W836" s="17">
        <f t="shared" si="62"/>
        <v>1.1005911206495906</v>
      </c>
      <c r="X836" s="19">
        <f t="shared" si="63"/>
        <v>0.71807463241787461</v>
      </c>
    </row>
    <row r="837" spans="1:24" x14ac:dyDescent="0.2">
      <c r="A837" s="22">
        <v>41521</v>
      </c>
      <c r="B837" s="12" t="s">
        <v>566</v>
      </c>
      <c r="C837" s="12" t="s">
        <v>73</v>
      </c>
      <c r="D837" s="12">
        <v>901186849</v>
      </c>
      <c r="E837" s="12" t="s">
        <v>74</v>
      </c>
      <c r="F837" s="12" t="s">
        <v>1784</v>
      </c>
      <c r="G837" s="12" t="s">
        <v>83</v>
      </c>
      <c r="H837" s="12" t="s">
        <v>87</v>
      </c>
      <c r="I837" s="12" t="s">
        <v>1785</v>
      </c>
      <c r="J837" s="12" t="s">
        <v>97</v>
      </c>
      <c r="K837" s="12" t="s">
        <v>128</v>
      </c>
      <c r="L837" s="12" t="s">
        <v>81</v>
      </c>
      <c r="M837" s="12">
        <v>11894325</v>
      </c>
      <c r="N837" s="12">
        <v>16114947</v>
      </c>
      <c r="O837" s="17">
        <v>8547909</v>
      </c>
      <c r="P837" s="17">
        <v>12344626</v>
      </c>
      <c r="Q837" s="17">
        <v>3770321</v>
      </c>
      <c r="R837" s="19">
        <v>3102633</v>
      </c>
      <c r="S837" s="19">
        <v>2080510</v>
      </c>
      <c r="T837" s="17">
        <f t="shared" si="64"/>
        <v>1.3914894274143537</v>
      </c>
      <c r="U837" s="17">
        <f t="shared" si="61"/>
        <v>0.76603578032245467</v>
      </c>
      <c r="V837" s="17">
        <f t="shared" si="60"/>
        <v>1.4912848292005325</v>
      </c>
      <c r="W837" s="17">
        <f t="shared" si="62"/>
        <v>0.82290950823550568</v>
      </c>
      <c r="X837" s="19">
        <f t="shared" si="63"/>
        <v>0.19253138095955263</v>
      </c>
    </row>
    <row r="838" spans="1:24" x14ac:dyDescent="0.2">
      <c r="A838" s="22">
        <v>41615</v>
      </c>
      <c r="B838" s="12" t="s">
        <v>566</v>
      </c>
      <c r="C838" s="12" t="s">
        <v>73</v>
      </c>
      <c r="D838" s="12">
        <v>901196161</v>
      </c>
      <c r="E838" s="12" t="s">
        <v>74</v>
      </c>
      <c r="F838" s="12" t="s">
        <v>1786</v>
      </c>
      <c r="G838" s="12" t="s">
        <v>102</v>
      </c>
      <c r="H838" s="12" t="s">
        <v>87</v>
      </c>
      <c r="I838" s="12" t="s">
        <v>1787</v>
      </c>
      <c r="J838" s="12" t="s">
        <v>85</v>
      </c>
      <c r="K838" s="12" t="s">
        <v>85</v>
      </c>
      <c r="L838" s="12" t="s">
        <v>81</v>
      </c>
      <c r="M838" s="12">
        <v>140488874</v>
      </c>
      <c r="N838" s="12">
        <v>143652000</v>
      </c>
      <c r="O838" s="17">
        <v>110141553</v>
      </c>
      <c r="P838" s="17">
        <v>125408167</v>
      </c>
      <c r="Q838" s="17">
        <v>18243833</v>
      </c>
      <c r="R838" s="19">
        <v>10075417</v>
      </c>
      <c r="S838" s="19">
        <v>1394887</v>
      </c>
      <c r="T838" s="17">
        <f t="shared" si="64"/>
        <v>1.2755301716147038</v>
      </c>
      <c r="U838" s="17">
        <f t="shared" si="61"/>
        <v>0.87299979812324224</v>
      </c>
      <c r="V838" s="17">
        <f t="shared" si="60"/>
        <v>7.2231062444484753</v>
      </c>
      <c r="W838" s="17">
        <f t="shared" si="62"/>
        <v>0.55226426376518578</v>
      </c>
      <c r="X838" s="19">
        <f t="shared" si="63"/>
        <v>7.0137672987497568E-2</v>
      </c>
    </row>
    <row r="839" spans="1:24" x14ac:dyDescent="0.2">
      <c r="A839" s="22">
        <v>41625</v>
      </c>
      <c r="B839" s="12" t="s">
        <v>566</v>
      </c>
      <c r="C839" s="12" t="s">
        <v>73</v>
      </c>
      <c r="D839" s="12">
        <v>901197168</v>
      </c>
      <c r="E839" s="12" t="s">
        <v>74</v>
      </c>
      <c r="F839" s="12" t="s">
        <v>1788</v>
      </c>
      <c r="G839" s="12" t="s">
        <v>102</v>
      </c>
      <c r="H839" s="12" t="s">
        <v>87</v>
      </c>
      <c r="I839" s="12" t="s">
        <v>1789</v>
      </c>
      <c r="J839" s="12" t="s">
        <v>85</v>
      </c>
      <c r="K839" s="12" t="s">
        <v>85</v>
      </c>
      <c r="L839" s="12" t="s">
        <v>81</v>
      </c>
      <c r="M839" s="12">
        <v>24833048</v>
      </c>
      <c r="N839" s="12">
        <v>29714560</v>
      </c>
      <c r="O839" s="17">
        <v>18628760</v>
      </c>
      <c r="P839" s="17">
        <v>24954276</v>
      </c>
      <c r="Q839" s="17">
        <v>4760284</v>
      </c>
      <c r="R839" s="19">
        <v>2877124</v>
      </c>
      <c r="S839" s="19">
        <v>2924345</v>
      </c>
      <c r="T839" s="17">
        <f t="shared" si="64"/>
        <v>1.3330488985847688</v>
      </c>
      <c r="U839" s="17">
        <f t="shared" si="61"/>
        <v>0.8397996133881841</v>
      </c>
      <c r="V839" s="17">
        <f t="shared" si="60"/>
        <v>0.98385245242951835</v>
      </c>
      <c r="W839" s="17">
        <f t="shared" si="62"/>
        <v>0.60440175418105302</v>
      </c>
      <c r="X839" s="19">
        <f t="shared" si="63"/>
        <v>9.6825394688664412E-2</v>
      </c>
    </row>
    <row r="840" spans="1:24" x14ac:dyDescent="0.2">
      <c r="A840" s="22">
        <v>41699</v>
      </c>
      <c r="B840" s="12" t="s">
        <v>566</v>
      </c>
      <c r="C840" s="12" t="s">
        <v>73</v>
      </c>
      <c r="D840" s="12">
        <v>901206721</v>
      </c>
      <c r="E840" s="12" t="s">
        <v>74</v>
      </c>
      <c r="F840" s="12" t="s">
        <v>1790</v>
      </c>
      <c r="G840" s="12" t="s">
        <v>102</v>
      </c>
      <c r="H840" s="12" t="s">
        <v>87</v>
      </c>
      <c r="I840" s="12" t="s">
        <v>1791</v>
      </c>
      <c r="J840" s="12" t="s">
        <v>85</v>
      </c>
      <c r="K840" s="12" t="s">
        <v>85</v>
      </c>
      <c r="L840" s="12" t="s">
        <v>81</v>
      </c>
      <c r="M840" s="12">
        <v>6242625</v>
      </c>
      <c r="N840" s="12">
        <v>6409591</v>
      </c>
      <c r="O840" s="17">
        <v>753277</v>
      </c>
      <c r="P840" s="17">
        <v>753277</v>
      </c>
      <c r="Q840" s="17">
        <v>5656314</v>
      </c>
      <c r="R840" s="19">
        <v>-306169</v>
      </c>
      <c r="S840" s="19"/>
      <c r="T840" s="17">
        <f t="shared" si="64"/>
        <v>8.2872900672660919</v>
      </c>
      <c r="U840" s="17">
        <f t="shared" si="61"/>
        <v>0.11752341140019698</v>
      </c>
      <c r="V840" s="17"/>
      <c r="W840" s="17">
        <f t="shared" si="62"/>
        <v>-5.4128713504943325E-2</v>
      </c>
      <c r="X840" s="19">
        <f t="shared" si="63"/>
        <v>-4.776732243913847E-2</v>
      </c>
    </row>
    <row r="841" spans="1:24" x14ac:dyDescent="0.2">
      <c r="A841" s="22">
        <v>41739</v>
      </c>
      <c r="B841" s="12" t="s">
        <v>566</v>
      </c>
      <c r="C841" s="12" t="s">
        <v>73</v>
      </c>
      <c r="D841" s="12">
        <v>901210502</v>
      </c>
      <c r="E841" s="12" t="s">
        <v>74</v>
      </c>
      <c r="F841" s="12" t="s">
        <v>1792</v>
      </c>
      <c r="G841" s="12" t="s">
        <v>76</v>
      </c>
      <c r="H841" s="12" t="s">
        <v>87</v>
      </c>
      <c r="I841" s="12" t="s">
        <v>1793</v>
      </c>
      <c r="J841" s="12" t="s">
        <v>89</v>
      </c>
      <c r="K841" s="12" t="s">
        <v>324</v>
      </c>
      <c r="L841" s="12" t="s">
        <v>81</v>
      </c>
      <c r="M841" s="12">
        <v>37134732</v>
      </c>
      <c r="N841" s="12">
        <v>38660012</v>
      </c>
      <c r="O841" s="17">
        <v>2082994</v>
      </c>
      <c r="P841" s="17">
        <v>34690600</v>
      </c>
      <c r="Q841" s="17">
        <v>3969412</v>
      </c>
      <c r="R841" s="19">
        <v>535287</v>
      </c>
      <c r="S841" s="19">
        <v>119987</v>
      </c>
      <c r="T841" s="17">
        <f t="shared" si="64"/>
        <v>17.827575115434801</v>
      </c>
      <c r="U841" s="17">
        <f t="shared" si="61"/>
        <v>0.89732512240296247</v>
      </c>
      <c r="V841" s="17">
        <f t="shared" si="60"/>
        <v>4.4612082975655696</v>
      </c>
      <c r="W841" s="17">
        <f t="shared" si="62"/>
        <v>0.13485297066668817</v>
      </c>
      <c r="X841" s="19">
        <f t="shared" si="63"/>
        <v>1.3846012256799092E-2</v>
      </c>
    </row>
    <row r="842" spans="1:24" x14ac:dyDescent="0.2">
      <c r="A842" s="22">
        <v>41753</v>
      </c>
      <c r="B842" s="12" t="s">
        <v>566</v>
      </c>
      <c r="C842" s="12" t="s">
        <v>73</v>
      </c>
      <c r="D842" s="12">
        <v>901211678</v>
      </c>
      <c r="E842" s="12" t="s">
        <v>74</v>
      </c>
      <c r="F842" s="12" t="s">
        <v>1794</v>
      </c>
      <c r="G842" s="12" t="s">
        <v>76</v>
      </c>
      <c r="H842" s="12" t="s">
        <v>87</v>
      </c>
      <c r="I842" s="12" t="s">
        <v>1795</v>
      </c>
      <c r="J842" s="12" t="s">
        <v>547</v>
      </c>
      <c r="K842" s="12" t="s">
        <v>1603</v>
      </c>
      <c r="L842" s="12" t="s">
        <v>81</v>
      </c>
      <c r="M842" s="12">
        <v>2008668</v>
      </c>
      <c r="N842" s="12">
        <v>2026272</v>
      </c>
      <c r="O842" s="17">
        <v>67829</v>
      </c>
      <c r="P842" s="17">
        <v>536429</v>
      </c>
      <c r="Q842" s="17">
        <v>1489843</v>
      </c>
      <c r="R842" s="19">
        <v>204955</v>
      </c>
      <c r="S842" s="19">
        <v>10000</v>
      </c>
      <c r="T842" s="17">
        <f t="shared" si="64"/>
        <v>29.613705052411209</v>
      </c>
      <c r="U842" s="17">
        <f t="shared" si="61"/>
        <v>0.26473691587309106</v>
      </c>
      <c r="V842" s="17">
        <f t="shared" si="60"/>
        <v>20.4955</v>
      </c>
      <c r="W842" s="17">
        <f t="shared" si="62"/>
        <v>0.137568186714976</v>
      </c>
      <c r="X842" s="19">
        <f t="shared" si="63"/>
        <v>0.10114880924179973</v>
      </c>
    </row>
    <row r="843" spans="1:24" x14ac:dyDescent="0.2">
      <c r="A843" s="22">
        <v>41767</v>
      </c>
      <c r="B843" s="12" t="s">
        <v>566</v>
      </c>
      <c r="C843" s="12" t="s">
        <v>73</v>
      </c>
      <c r="D843" s="12">
        <v>901213371</v>
      </c>
      <c r="E843" s="12" t="s">
        <v>74</v>
      </c>
      <c r="F843" s="12" t="s">
        <v>1796</v>
      </c>
      <c r="G843" s="12" t="s">
        <v>102</v>
      </c>
      <c r="H843" s="12" t="s">
        <v>157</v>
      </c>
      <c r="I843" s="12" t="s">
        <v>1797</v>
      </c>
      <c r="J843" s="12" t="s">
        <v>85</v>
      </c>
      <c r="K843" s="12" t="s">
        <v>85</v>
      </c>
      <c r="L843" s="12" t="s">
        <v>81</v>
      </c>
      <c r="M843" s="12">
        <v>5910055</v>
      </c>
      <c r="N843" s="12">
        <v>5910055</v>
      </c>
      <c r="O843" s="17">
        <v>9177548</v>
      </c>
      <c r="P843" s="17">
        <v>9315683</v>
      </c>
      <c r="Q843" s="17">
        <v>-3405628</v>
      </c>
      <c r="R843" s="19">
        <v>-2300503</v>
      </c>
      <c r="S843" s="19"/>
      <c r="T843" s="17">
        <f t="shared" si="64"/>
        <v>0.64396884658080789</v>
      </c>
      <c r="U843" s="17">
        <f t="shared" si="61"/>
        <v>1.5762430298872008</v>
      </c>
      <c r="V843" s="17"/>
      <c r="W843" s="17">
        <f t="shared" si="62"/>
        <v>0.67550037761023807</v>
      </c>
      <c r="X843" s="19">
        <f t="shared" si="63"/>
        <v>-0.38925238428407183</v>
      </c>
    </row>
    <row r="844" spans="1:24" x14ac:dyDescent="0.2">
      <c r="A844" s="22">
        <v>41927</v>
      </c>
      <c r="B844" s="12" t="s">
        <v>566</v>
      </c>
      <c r="C844" s="12" t="s">
        <v>73</v>
      </c>
      <c r="D844" s="12">
        <v>901230718</v>
      </c>
      <c r="E844" s="12" t="s">
        <v>74</v>
      </c>
      <c r="F844" s="12" t="s">
        <v>1798</v>
      </c>
      <c r="G844" s="12" t="s">
        <v>102</v>
      </c>
      <c r="H844" s="12" t="s">
        <v>801</v>
      </c>
      <c r="I844" s="12" t="s">
        <v>1799</v>
      </c>
      <c r="J844" s="12" t="s">
        <v>148</v>
      </c>
      <c r="K844" s="12" t="s">
        <v>149</v>
      </c>
      <c r="L844" s="12" t="s">
        <v>81</v>
      </c>
      <c r="M844" s="12">
        <v>12666607</v>
      </c>
      <c r="N844" s="12">
        <v>12689387</v>
      </c>
      <c r="O844" s="17">
        <v>2747847</v>
      </c>
      <c r="P844" s="17">
        <v>5200405</v>
      </c>
      <c r="Q844" s="17">
        <v>7488982</v>
      </c>
      <c r="R844" s="19">
        <v>1475407</v>
      </c>
      <c r="S844" s="19"/>
      <c r="T844" s="17">
        <f t="shared" si="64"/>
        <v>4.6096478442940967</v>
      </c>
      <c r="U844" s="17">
        <f t="shared" si="61"/>
        <v>0.40982318531226136</v>
      </c>
      <c r="V844" s="17"/>
      <c r="W844" s="17">
        <f t="shared" si="62"/>
        <v>0.19701035467837952</v>
      </c>
      <c r="X844" s="19">
        <f t="shared" si="63"/>
        <v>0.11627094358458766</v>
      </c>
    </row>
    <row r="845" spans="1:24" x14ac:dyDescent="0.2">
      <c r="A845" s="25">
        <v>42197</v>
      </c>
      <c r="B845" s="12" t="s">
        <v>566</v>
      </c>
      <c r="C845" s="12" t="s">
        <v>73</v>
      </c>
      <c r="D845" s="12">
        <v>901248821</v>
      </c>
      <c r="E845" s="12" t="s">
        <v>74</v>
      </c>
      <c r="F845" s="12" t="s">
        <v>1800</v>
      </c>
      <c r="G845" s="12" t="s">
        <v>83</v>
      </c>
      <c r="H845" s="12" t="s">
        <v>87</v>
      </c>
      <c r="I845" s="12" t="s">
        <v>1801</v>
      </c>
      <c r="J845" s="12" t="s">
        <v>79</v>
      </c>
      <c r="K845" s="12" t="s">
        <v>313</v>
      </c>
      <c r="L845" s="12" t="s">
        <v>81</v>
      </c>
      <c r="M845" s="12">
        <v>21541335</v>
      </c>
      <c r="N845" s="12">
        <v>24382026</v>
      </c>
      <c r="O845" s="17">
        <v>18174190</v>
      </c>
      <c r="P845" s="17">
        <v>18174190</v>
      </c>
      <c r="Q845" s="17">
        <v>6207836</v>
      </c>
      <c r="R845" s="19">
        <v>1728274</v>
      </c>
      <c r="S845" s="19">
        <v>1340655</v>
      </c>
      <c r="T845" s="17">
        <f t="shared" si="64"/>
        <v>1.1852707053244189</v>
      </c>
      <c r="U845" s="17">
        <f t="shared" si="61"/>
        <v>0.74539293822424768</v>
      </c>
      <c r="V845" s="17">
        <f t="shared" ref="V845:V897" si="65">R845/S845</f>
        <v>1.2891265836475454</v>
      </c>
      <c r="W845" s="17">
        <f t="shared" si="62"/>
        <v>0.27840200675404442</v>
      </c>
      <c r="X845" s="19">
        <f t="shared" si="63"/>
        <v>7.0883116932120405E-2</v>
      </c>
    </row>
    <row r="846" spans="1:24" x14ac:dyDescent="0.2">
      <c r="A846" s="22">
        <v>42265</v>
      </c>
      <c r="B846" s="12" t="s">
        <v>566</v>
      </c>
      <c r="C846" s="12" t="s">
        <v>73</v>
      </c>
      <c r="D846" s="12">
        <v>901255412</v>
      </c>
      <c r="E846" s="12" t="s">
        <v>74</v>
      </c>
      <c r="F846" s="12" t="s">
        <v>1802</v>
      </c>
      <c r="G846" s="12" t="s">
        <v>76</v>
      </c>
      <c r="H846" s="12" t="s">
        <v>87</v>
      </c>
      <c r="I846" s="12" t="s">
        <v>1803</v>
      </c>
      <c r="J846" s="12" t="s">
        <v>85</v>
      </c>
      <c r="K846" s="12" t="s">
        <v>85</v>
      </c>
      <c r="L846" s="12" t="s">
        <v>81</v>
      </c>
      <c r="M846" s="12">
        <v>14023403</v>
      </c>
      <c r="N846" s="12">
        <v>14184756</v>
      </c>
      <c r="O846" s="17">
        <v>47145551</v>
      </c>
      <c r="P846" s="17">
        <v>47145551</v>
      </c>
      <c r="Q846" s="17">
        <v>-32960795</v>
      </c>
      <c r="R846" s="19">
        <v>-4032986</v>
      </c>
      <c r="S846" s="19"/>
      <c r="T846" s="17">
        <f t="shared" si="64"/>
        <v>0.29744912727820277</v>
      </c>
      <c r="U846" s="17">
        <f t="shared" si="61"/>
        <v>3.3236772631125979</v>
      </c>
      <c r="V846" s="17"/>
      <c r="W846" s="17">
        <f t="shared" si="62"/>
        <v>0.12235706086579526</v>
      </c>
      <c r="X846" s="19">
        <f t="shared" si="63"/>
        <v>-0.28431832031513266</v>
      </c>
    </row>
    <row r="847" spans="1:24" x14ac:dyDescent="0.2">
      <c r="A847" s="22">
        <v>42269</v>
      </c>
      <c r="B847" s="12" t="s">
        <v>566</v>
      </c>
      <c r="C847" s="12" t="s">
        <v>73</v>
      </c>
      <c r="D847" s="12">
        <v>901255563</v>
      </c>
      <c r="E847" s="12" t="s">
        <v>74</v>
      </c>
      <c r="F847" s="12" t="s">
        <v>1804</v>
      </c>
      <c r="G847" s="12" t="s">
        <v>76</v>
      </c>
      <c r="H847" s="12" t="s">
        <v>87</v>
      </c>
      <c r="I847" s="12" t="s">
        <v>1805</v>
      </c>
      <c r="J847" s="12" t="s">
        <v>97</v>
      </c>
      <c r="K847" s="12" t="s">
        <v>233</v>
      </c>
      <c r="L847" s="12" t="s">
        <v>81</v>
      </c>
      <c r="M847" s="12">
        <v>11700604</v>
      </c>
      <c r="N847" s="12">
        <v>11750546</v>
      </c>
      <c r="O847" s="17">
        <v>11603238</v>
      </c>
      <c r="P847" s="17">
        <v>11603238</v>
      </c>
      <c r="Q847" s="17">
        <v>147308</v>
      </c>
      <c r="R847" s="19">
        <v>88527</v>
      </c>
      <c r="S847" s="19">
        <v>80133</v>
      </c>
      <c r="T847" s="17">
        <f t="shared" si="64"/>
        <v>1.0083912783655735</v>
      </c>
      <c r="U847" s="17">
        <f t="shared" si="61"/>
        <v>0.98746373147256306</v>
      </c>
      <c r="V847" s="17">
        <f t="shared" si="65"/>
        <v>1.1047508517090336</v>
      </c>
      <c r="W847" s="17">
        <f t="shared" si="62"/>
        <v>0.60096532435441385</v>
      </c>
      <c r="X847" s="19">
        <f t="shared" si="63"/>
        <v>7.5338626817851697E-3</v>
      </c>
    </row>
    <row r="848" spans="1:24" x14ac:dyDescent="0.2">
      <c r="A848" s="22">
        <v>42461</v>
      </c>
      <c r="B848" s="12" t="s">
        <v>566</v>
      </c>
      <c r="C848" s="12" t="s">
        <v>73</v>
      </c>
      <c r="D848" s="12">
        <v>901279219</v>
      </c>
      <c r="E848" s="12" t="s">
        <v>74</v>
      </c>
      <c r="F848" s="12" t="s">
        <v>1806</v>
      </c>
      <c r="G848" s="12" t="s">
        <v>102</v>
      </c>
      <c r="H848" s="12" t="s">
        <v>87</v>
      </c>
      <c r="I848" s="12" t="s">
        <v>1807</v>
      </c>
      <c r="J848" s="12" t="s">
        <v>85</v>
      </c>
      <c r="K848" s="12" t="s">
        <v>85</v>
      </c>
      <c r="L848" s="12" t="s">
        <v>81</v>
      </c>
      <c r="M848" s="12">
        <v>20800738</v>
      </c>
      <c r="N848" s="12">
        <v>20849662</v>
      </c>
      <c r="O848" s="17">
        <v>17224261</v>
      </c>
      <c r="P848" s="17">
        <v>17273288</v>
      </c>
      <c r="Q848" s="17">
        <v>3576374</v>
      </c>
      <c r="R848" s="19">
        <v>916233</v>
      </c>
      <c r="S848" s="19"/>
      <c r="T848" s="17">
        <f t="shared" si="64"/>
        <v>1.2076418256783266</v>
      </c>
      <c r="U848" s="17">
        <f t="shared" si="61"/>
        <v>0.82846849028056191</v>
      </c>
      <c r="V848" s="17"/>
      <c r="W848" s="17">
        <f t="shared" si="62"/>
        <v>0.25619048790758459</v>
      </c>
      <c r="X848" s="19">
        <f t="shared" si="63"/>
        <v>4.3944741166547445E-2</v>
      </c>
    </row>
    <row r="849" spans="1:24" x14ac:dyDescent="0.2">
      <c r="A849" s="22">
        <v>42693</v>
      </c>
      <c r="B849" s="12" t="s">
        <v>566</v>
      </c>
      <c r="C849" s="12" t="s">
        <v>73</v>
      </c>
      <c r="D849" s="12">
        <v>901311202</v>
      </c>
      <c r="E849" s="12" t="s">
        <v>74</v>
      </c>
      <c r="F849" s="12" t="s">
        <v>1808</v>
      </c>
      <c r="G849" s="12" t="s">
        <v>95</v>
      </c>
      <c r="H849" s="12" t="s">
        <v>87</v>
      </c>
      <c r="I849" s="12" t="s">
        <v>1809</v>
      </c>
      <c r="J849" s="12" t="s">
        <v>85</v>
      </c>
      <c r="K849" s="12" t="s">
        <v>85</v>
      </c>
      <c r="L849" s="12" t="s">
        <v>81</v>
      </c>
      <c r="M849" s="12">
        <v>2820979</v>
      </c>
      <c r="N849" s="12">
        <v>5444198</v>
      </c>
      <c r="O849" s="17">
        <v>2338529</v>
      </c>
      <c r="P849" s="17">
        <v>9245856</v>
      </c>
      <c r="Q849" s="17">
        <v>-3801658</v>
      </c>
      <c r="R849" s="19">
        <v>-866552</v>
      </c>
      <c r="S849" s="19">
        <v>558782</v>
      </c>
      <c r="T849" s="17">
        <f t="shared" si="64"/>
        <v>1.2063049036381417</v>
      </c>
      <c r="U849" s="17">
        <f t="shared" si="61"/>
        <v>1.6982953228372664</v>
      </c>
      <c r="V849" s="17">
        <f t="shared" si="65"/>
        <v>-1.5507872479786393</v>
      </c>
      <c r="W849" s="17">
        <f t="shared" si="62"/>
        <v>0.22794054594074481</v>
      </c>
      <c r="X849" s="19">
        <f t="shared" si="63"/>
        <v>-0.15916981711539513</v>
      </c>
    </row>
    <row r="850" spans="1:24" x14ac:dyDescent="0.2">
      <c r="A850" s="22">
        <v>42799</v>
      </c>
      <c r="B850" s="12" t="s">
        <v>566</v>
      </c>
      <c r="C850" s="12" t="s">
        <v>73</v>
      </c>
      <c r="D850" s="12">
        <v>901325322</v>
      </c>
      <c r="E850" s="12" t="s">
        <v>74</v>
      </c>
      <c r="F850" s="12" t="s">
        <v>1810</v>
      </c>
      <c r="G850" s="12" t="s">
        <v>83</v>
      </c>
      <c r="H850" s="12" t="s">
        <v>87</v>
      </c>
      <c r="I850" s="12" t="s">
        <v>1811</v>
      </c>
      <c r="J850" s="12" t="s">
        <v>133</v>
      </c>
      <c r="K850" s="12" t="s">
        <v>134</v>
      </c>
      <c r="L850" s="12" t="s">
        <v>81</v>
      </c>
      <c r="M850" s="12">
        <v>31422517</v>
      </c>
      <c r="N850" s="12">
        <v>36341536</v>
      </c>
      <c r="O850" s="17">
        <v>10722143</v>
      </c>
      <c r="P850" s="17">
        <v>10776103</v>
      </c>
      <c r="Q850" s="17">
        <v>25565433</v>
      </c>
      <c r="R850" s="19">
        <v>8593126</v>
      </c>
      <c r="S850" s="19">
        <v>3123100</v>
      </c>
      <c r="T850" s="17">
        <f t="shared" si="64"/>
        <v>2.9306190935897796</v>
      </c>
      <c r="U850" s="17">
        <f t="shared" si="61"/>
        <v>0.29652304734725576</v>
      </c>
      <c r="V850" s="17">
        <f t="shared" si="65"/>
        <v>2.7514732157151549</v>
      </c>
      <c r="W850" s="17">
        <f t="shared" si="62"/>
        <v>0.33612284212045224</v>
      </c>
      <c r="X850" s="19">
        <f t="shared" si="63"/>
        <v>0.2364546726918752</v>
      </c>
    </row>
    <row r="851" spans="1:24" x14ac:dyDescent="0.2">
      <c r="A851" s="25">
        <v>42815</v>
      </c>
      <c r="B851" s="12" t="s">
        <v>566</v>
      </c>
      <c r="C851" s="12" t="s">
        <v>73</v>
      </c>
      <c r="D851" s="12">
        <v>901327447</v>
      </c>
      <c r="E851" s="12" t="s">
        <v>74</v>
      </c>
      <c r="F851" s="12" t="s">
        <v>1812</v>
      </c>
      <c r="G851" s="12" t="s">
        <v>76</v>
      </c>
      <c r="H851" s="12" t="s">
        <v>87</v>
      </c>
      <c r="I851" s="12" t="s">
        <v>1813</v>
      </c>
      <c r="J851" s="12" t="s">
        <v>89</v>
      </c>
      <c r="K851" s="12" t="s">
        <v>542</v>
      </c>
      <c r="L851" s="12" t="s">
        <v>81</v>
      </c>
      <c r="M851" s="12">
        <v>14976973</v>
      </c>
      <c r="N851" s="12">
        <v>17022106</v>
      </c>
      <c r="O851" s="17">
        <v>8726122</v>
      </c>
      <c r="P851" s="17">
        <v>9431575</v>
      </c>
      <c r="Q851" s="17">
        <v>7590531</v>
      </c>
      <c r="R851" s="19">
        <v>2718310</v>
      </c>
      <c r="S851" s="19">
        <v>847561</v>
      </c>
      <c r="T851" s="17">
        <f t="shared" si="64"/>
        <v>1.7163377958731267</v>
      </c>
      <c r="U851" s="17">
        <f t="shared" si="61"/>
        <v>0.55407803241267561</v>
      </c>
      <c r="V851" s="17">
        <f t="shared" si="65"/>
        <v>3.2072145839650479</v>
      </c>
      <c r="W851" s="17">
        <f t="shared" si="62"/>
        <v>0.35811855586914804</v>
      </c>
      <c r="X851" s="19">
        <f t="shared" si="63"/>
        <v>0.15969293106270163</v>
      </c>
    </row>
    <row r="852" spans="1:24" x14ac:dyDescent="0.2">
      <c r="A852" s="25">
        <v>42867</v>
      </c>
      <c r="B852" s="12" t="s">
        <v>566</v>
      </c>
      <c r="C852" s="12" t="s">
        <v>73</v>
      </c>
      <c r="D852" s="12">
        <v>901333386</v>
      </c>
      <c r="E852" s="12" t="s">
        <v>74</v>
      </c>
      <c r="F852" s="12" t="s">
        <v>1814</v>
      </c>
      <c r="G852" s="12" t="s">
        <v>83</v>
      </c>
      <c r="H852" s="12" t="s">
        <v>87</v>
      </c>
      <c r="I852" s="12" t="s">
        <v>1815</v>
      </c>
      <c r="J852" s="12" t="s">
        <v>148</v>
      </c>
      <c r="K852" s="12" t="s">
        <v>149</v>
      </c>
      <c r="L852" s="12" t="s">
        <v>81</v>
      </c>
      <c r="M852" s="12">
        <v>7079386</v>
      </c>
      <c r="N852" s="12">
        <v>32153612</v>
      </c>
      <c r="O852" s="17">
        <v>5633344</v>
      </c>
      <c r="P852" s="17">
        <v>10103303</v>
      </c>
      <c r="Q852" s="17">
        <v>22050309</v>
      </c>
      <c r="R852" s="19">
        <v>-328453</v>
      </c>
      <c r="S852" s="19">
        <v>1120246</v>
      </c>
      <c r="T852" s="17">
        <f t="shared" si="64"/>
        <v>1.2566933601072472</v>
      </c>
      <c r="U852" s="17">
        <f t="shared" si="61"/>
        <v>0.31421984565839756</v>
      </c>
      <c r="V852" s="17">
        <f t="shared" si="65"/>
        <v>-0.29319720847028241</v>
      </c>
      <c r="W852" s="17">
        <f t="shared" si="62"/>
        <v>-1.4895618923072689E-2</v>
      </c>
      <c r="X852" s="19">
        <f t="shared" si="63"/>
        <v>-1.0215119844078482E-2</v>
      </c>
    </row>
    <row r="853" spans="1:24" x14ac:dyDescent="0.2">
      <c r="A853" s="22">
        <v>42939</v>
      </c>
      <c r="B853" s="12" t="s">
        <v>566</v>
      </c>
      <c r="C853" s="12" t="s">
        <v>73</v>
      </c>
      <c r="D853" s="12">
        <v>901341297</v>
      </c>
      <c r="E853" s="12" t="s">
        <v>74</v>
      </c>
      <c r="F853" s="12" t="s">
        <v>1816</v>
      </c>
      <c r="G853" s="12" t="s">
        <v>76</v>
      </c>
      <c r="H853" s="12" t="s">
        <v>87</v>
      </c>
      <c r="I853" s="12" t="s">
        <v>1817</v>
      </c>
      <c r="J853" s="12" t="s">
        <v>79</v>
      </c>
      <c r="K853" s="12" t="s">
        <v>137</v>
      </c>
      <c r="L853" s="12" t="s">
        <v>81</v>
      </c>
      <c r="M853" s="12">
        <v>3535417</v>
      </c>
      <c r="N853" s="12">
        <v>3563324</v>
      </c>
      <c r="O853" s="17">
        <v>1194823</v>
      </c>
      <c r="P853" s="17">
        <v>1932357</v>
      </c>
      <c r="Q853" s="17">
        <v>1630967</v>
      </c>
      <c r="R853" s="19">
        <v>-11437</v>
      </c>
      <c r="S853" s="19">
        <v>1474</v>
      </c>
      <c r="T853" s="17">
        <f t="shared" si="64"/>
        <v>2.9589462204862143</v>
      </c>
      <c r="U853" s="17">
        <f t="shared" si="61"/>
        <v>0.54229056914274421</v>
      </c>
      <c r="V853" s="17">
        <f t="shared" si="65"/>
        <v>-7.7591587516960647</v>
      </c>
      <c r="W853" s="17">
        <f t="shared" si="62"/>
        <v>-7.0124042975731578E-3</v>
      </c>
      <c r="X853" s="19">
        <f t="shared" si="63"/>
        <v>-3.2096435799831842E-3</v>
      </c>
    </row>
    <row r="854" spans="1:24" x14ac:dyDescent="0.2">
      <c r="A854" s="22">
        <v>43053</v>
      </c>
      <c r="B854" s="12" t="s">
        <v>566</v>
      </c>
      <c r="C854" s="12" t="s">
        <v>73</v>
      </c>
      <c r="D854" s="12">
        <v>901353578</v>
      </c>
      <c r="E854" s="12" t="s">
        <v>74</v>
      </c>
      <c r="F854" s="12" t="s">
        <v>1818</v>
      </c>
      <c r="G854" s="12" t="s">
        <v>102</v>
      </c>
      <c r="H854" s="12" t="s">
        <v>87</v>
      </c>
      <c r="I854" s="12" t="s">
        <v>1819</v>
      </c>
      <c r="J854" s="12" t="s">
        <v>85</v>
      </c>
      <c r="K854" s="12" t="s">
        <v>85</v>
      </c>
      <c r="L854" s="12" t="s">
        <v>81</v>
      </c>
      <c r="M854" s="12">
        <v>51778230</v>
      </c>
      <c r="N854" s="12">
        <v>63465171</v>
      </c>
      <c r="O854" s="17">
        <v>29430163</v>
      </c>
      <c r="P854" s="17">
        <v>29841509</v>
      </c>
      <c r="Q854" s="17">
        <v>33623662</v>
      </c>
      <c r="R854" s="19">
        <v>4239165</v>
      </c>
      <c r="S854" s="19">
        <v>186482</v>
      </c>
      <c r="T854" s="17">
        <f t="shared" si="64"/>
        <v>1.7593592668854738</v>
      </c>
      <c r="U854" s="17">
        <f t="shared" si="61"/>
        <v>0.47020292437248773</v>
      </c>
      <c r="V854" s="17">
        <f t="shared" si="65"/>
        <v>22.732301240870431</v>
      </c>
      <c r="W854" s="17">
        <f t="shared" si="62"/>
        <v>0.12607683838839445</v>
      </c>
      <c r="X854" s="19">
        <f t="shared" si="63"/>
        <v>6.679514028253386E-2</v>
      </c>
    </row>
    <row r="855" spans="1:24" x14ac:dyDescent="0.2">
      <c r="A855" s="22">
        <v>43067</v>
      </c>
      <c r="B855" s="12" t="s">
        <v>566</v>
      </c>
      <c r="C855" s="12" t="s">
        <v>73</v>
      </c>
      <c r="D855" s="12">
        <v>901355356</v>
      </c>
      <c r="E855" s="12" t="s">
        <v>74</v>
      </c>
      <c r="F855" s="12" t="s">
        <v>1820</v>
      </c>
      <c r="G855" s="12" t="s">
        <v>102</v>
      </c>
      <c r="H855" s="12" t="s">
        <v>801</v>
      </c>
      <c r="I855" s="12" t="s">
        <v>1821</v>
      </c>
      <c r="J855" s="12" t="s">
        <v>148</v>
      </c>
      <c r="K855" s="12" t="s">
        <v>149</v>
      </c>
      <c r="L855" s="12" t="s">
        <v>81</v>
      </c>
      <c r="M855" s="12">
        <v>7011012</v>
      </c>
      <c r="N855" s="12">
        <v>7098559</v>
      </c>
      <c r="O855" s="17">
        <v>4533603</v>
      </c>
      <c r="P855" s="17">
        <v>4533603</v>
      </c>
      <c r="Q855" s="17">
        <v>2564956</v>
      </c>
      <c r="R855" s="19">
        <v>233829</v>
      </c>
      <c r="S855" s="19"/>
      <c r="T855" s="17">
        <f t="shared" si="64"/>
        <v>1.5464547733888476</v>
      </c>
      <c r="U855" s="17">
        <f t="shared" si="61"/>
        <v>0.63866525586390144</v>
      </c>
      <c r="V855" s="17"/>
      <c r="W855" s="17">
        <f t="shared" si="62"/>
        <v>9.1162967317957894E-2</v>
      </c>
      <c r="X855" s="19">
        <f t="shared" si="63"/>
        <v>3.2940347470521832E-2</v>
      </c>
    </row>
    <row r="856" spans="1:24" x14ac:dyDescent="0.2">
      <c r="A856" s="22">
        <v>43121</v>
      </c>
      <c r="B856" s="12" t="s">
        <v>566</v>
      </c>
      <c r="C856" s="12" t="s">
        <v>73</v>
      </c>
      <c r="D856" s="12">
        <v>901364648</v>
      </c>
      <c r="E856" s="12" t="s">
        <v>74</v>
      </c>
      <c r="F856" s="12" t="s">
        <v>1822</v>
      </c>
      <c r="G856" s="12" t="s">
        <v>102</v>
      </c>
      <c r="H856" s="12" t="s">
        <v>87</v>
      </c>
      <c r="I856" s="12" t="s">
        <v>1823</v>
      </c>
      <c r="J856" s="12" t="s">
        <v>85</v>
      </c>
      <c r="K856" s="12" t="s">
        <v>85</v>
      </c>
      <c r="L856" s="12" t="s">
        <v>81</v>
      </c>
      <c r="M856" s="12">
        <v>3023176</v>
      </c>
      <c r="N856" s="12">
        <v>3307936</v>
      </c>
      <c r="O856" s="17">
        <v>2968731</v>
      </c>
      <c r="P856" s="17">
        <v>2968731</v>
      </c>
      <c r="Q856" s="17">
        <v>339205</v>
      </c>
      <c r="R856" s="19">
        <v>-1057053</v>
      </c>
      <c r="S856" s="19">
        <v>13475</v>
      </c>
      <c r="T856" s="17">
        <f t="shared" si="64"/>
        <v>1.0183394857937618</v>
      </c>
      <c r="U856" s="17">
        <f t="shared" si="61"/>
        <v>0.89745720594352485</v>
      </c>
      <c r="V856" s="17">
        <f t="shared" si="65"/>
        <v>-78.445491651205941</v>
      </c>
      <c r="W856" s="17">
        <f t="shared" si="62"/>
        <v>-3.1162659748529649</v>
      </c>
      <c r="X856" s="19">
        <f t="shared" si="63"/>
        <v>-0.31955062008454821</v>
      </c>
    </row>
    <row r="857" spans="1:24" x14ac:dyDescent="0.2">
      <c r="A857" s="22">
        <v>43279</v>
      </c>
      <c r="B857" s="12" t="s">
        <v>566</v>
      </c>
      <c r="C857" s="12" t="s">
        <v>73</v>
      </c>
      <c r="D857" s="12">
        <v>901389657</v>
      </c>
      <c r="E857" s="12" t="s">
        <v>74</v>
      </c>
      <c r="F857" s="12" t="s">
        <v>1824</v>
      </c>
      <c r="G857" s="12" t="s">
        <v>102</v>
      </c>
      <c r="H857" s="12" t="s">
        <v>87</v>
      </c>
      <c r="I857" s="12" t="s">
        <v>1825</v>
      </c>
      <c r="J857" s="12" t="s">
        <v>85</v>
      </c>
      <c r="K857" s="12" t="s">
        <v>85</v>
      </c>
      <c r="L857" s="12" t="s">
        <v>81</v>
      </c>
      <c r="M857" s="12">
        <v>2229179</v>
      </c>
      <c r="N857" s="12">
        <v>2497888</v>
      </c>
      <c r="O857" s="17">
        <v>1690703</v>
      </c>
      <c r="P857" s="17">
        <v>1999818</v>
      </c>
      <c r="Q857" s="17">
        <v>498070</v>
      </c>
      <c r="R857" s="19">
        <v>472707</v>
      </c>
      <c r="S857" s="19">
        <v>81763</v>
      </c>
      <c r="T857" s="17">
        <f t="shared" si="64"/>
        <v>1.3184923667847044</v>
      </c>
      <c r="U857" s="17">
        <f t="shared" si="61"/>
        <v>0.80060354987893778</v>
      </c>
      <c r="V857" s="17">
        <f t="shared" si="65"/>
        <v>5.7814292528405264</v>
      </c>
      <c r="W857" s="17">
        <f t="shared" si="62"/>
        <v>0.94907743891420882</v>
      </c>
      <c r="X857" s="19">
        <f t="shared" si="63"/>
        <v>0.18924267220948257</v>
      </c>
    </row>
    <row r="858" spans="1:24" x14ac:dyDescent="0.2">
      <c r="A858" s="22">
        <v>43675</v>
      </c>
      <c r="B858" s="12" t="s">
        <v>566</v>
      </c>
      <c r="C858" s="12" t="s">
        <v>73</v>
      </c>
      <c r="D858" s="12">
        <v>901506007</v>
      </c>
      <c r="E858" s="12" t="s">
        <v>74</v>
      </c>
      <c r="F858" s="12" t="s">
        <v>1826</v>
      </c>
      <c r="G858" s="12" t="s">
        <v>76</v>
      </c>
      <c r="H858" s="12" t="s">
        <v>87</v>
      </c>
      <c r="I858" s="12" t="s">
        <v>1827</v>
      </c>
      <c r="J858" s="12" t="s">
        <v>489</v>
      </c>
      <c r="K858" s="12" t="s">
        <v>490</v>
      </c>
      <c r="L858" s="12" t="s">
        <v>81</v>
      </c>
      <c r="M858" s="12">
        <v>3557812</v>
      </c>
      <c r="N858" s="12">
        <v>3557812</v>
      </c>
      <c r="O858" s="17">
        <v>966184</v>
      </c>
      <c r="P858" s="17">
        <v>966184</v>
      </c>
      <c r="Q858" s="17">
        <v>2591628</v>
      </c>
      <c r="R858" s="19">
        <v>982988</v>
      </c>
      <c r="S858" s="19">
        <v>27605</v>
      </c>
      <c r="T858" s="17">
        <f t="shared" si="64"/>
        <v>3.682333799773128</v>
      </c>
      <c r="U858" s="17">
        <f t="shared" si="61"/>
        <v>0.27156690685173923</v>
      </c>
      <c r="V858" s="17">
        <f t="shared" si="65"/>
        <v>35.609056330374933</v>
      </c>
      <c r="W858" s="17">
        <f t="shared" si="62"/>
        <v>0.37929363319118331</v>
      </c>
      <c r="X858" s="19">
        <f t="shared" si="63"/>
        <v>0.27629003443689548</v>
      </c>
    </row>
    <row r="859" spans="1:24" x14ac:dyDescent="0.2">
      <c r="A859" s="22">
        <v>35</v>
      </c>
      <c r="B859" s="12" t="s">
        <v>1828</v>
      </c>
      <c r="C859" s="12" t="s">
        <v>73</v>
      </c>
      <c r="D859" s="12">
        <v>800003919</v>
      </c>
      <c r="E859" s="12" t="s">
        <v>74</v>
      </c>
      <c r="F859" s="12" t="s">
        <v>1829</v>
      </c>
      <c r="G859" s="12" t="s">
        <v>102</v>
      </c>
      <c r="H859" s="12" t="s">
        <v>103</v>
      </c>
      <c r="I859" s="12" t="s">
        <v>894</v>
      </c>
      <c r="J859" s="12" t="s">
        <v>85</v>
      </c>
      <c r="K859" s="12" t="s">
        <v>85</v>
      </c>
      <c r="L859" s="12" t="s">
        <v>81</v>
      </c>
      <c r="M859" s="12">
        <v>5028743</v>
      </c>
      <c r="N859" s="12">
        <v>13862042</v>
      </c>
      <c r="O859" s="17">
        <v>3302784</v>
      </c>
      <c r="P859" s="17">
        <v>3547431</v>
      </c>
      <c r="Q859" s="17">
        <v>10314611</v>
      </c>
      <c r="R859" s="19">
        <v>1858353</v>
      </c>
      <c r="S859" s="19">
        <v>217173</v>
      </c>
      <c r="T859" s="17">
        <f t="shared" si="64"/>
        <v>1.5225770138162229</v>
      </c>
      <c r="U859" s="17">
        <f t="shared" si="61"/>
        <v>0.25590969930692753</v>
      </c>
      <c r="V859" s="17">
        <f t="shared" si="65"/>
        <v>8.5570167562266022</v>
      </c>
      <c r="W859" s="17">
        <f t="shared" si="62"/>
        <v>0.18016704653234136</v>
      </c>
      <c r="X859" s="19">
        <f t="shared" si="63"/>
        <v>0.13406055182923265</v>
      </c>
    </row>
    <row r="860" spans="1:24" x14ac:dyDescent="0.2">
      <c r="A860" s="22">
        <v>199</v>
      </c>
      <c r="B860" s="12" t="s">
        <v>1828</v>
      </c>
      <c r="C860" s="12" t="s">
        <v>73</v>
      </c>
      <c r="D860" s="12">
        <v>800078361</v>
      </c>
      <c r="E860" s="12" t="s">
        <v>74</v>
      </c>
      <c r="F860" s="12" t="s">
        <v>1830</v>
      </c>
      <c r="G860" s="12" t="s">
        <v>83</v>
      </c>
      <c r="H860" s="12" t="s">
        <v>77</v>
      </c>
      <c r="I860" s="12" t="s">
        <v>1831</v>
      </c>
      <c r="J860" s="12" t="s">
        <v>85</v>
      </c>
      <c r="K860" s="12" t="s">
        <v>85</v>
      </c>
      <c r="L860" s="12" t="s">
        <v>81</v>
      </c>
      <c r="M860" s="12">
        <v>5928180</v>
      </c>
      <c r="N860" s="12">
        <v>11223812</v>
      </c>
      <c r="O860" s="17">
        <v>2226120</v>
      </c>
      <c r="P860" s="17">
        <v>2494788</v>
      </c>
      <c r="Q860" s="17">
        <v>8729024</v>
      </c>
      <c r="R860" s="19">
        <v>1443598</v>
      </c>
      <c r="S860" s="19">
        <v>59215</v>
      </c>
      <c r="T860" s="17">
        <f t="shared" si="64"/>
        <v>2.6630100803191201</v>
      </c>
      <c r="U860" s="17">
        <f t="shared" si="61"/>
        <v>0.22227635316771166</v>
      </c>
      <c r="V860" s="17">
        <f t="shared" si="65"/>
        <v>24.378924259055982</v>
      </c>
      <c r="W860" s="17">
        <f t="shared" si="62"/>
        <v>0.16537908476365742</v>
      </c>
      <c r="X860" s="19">
        <f t="shared" si="63"/>
        <v>0.12861922491217778</v>
      </c>
    </row>
    <row r="861" spans="1:24" x14ac:dyDescent="0.2">
      <c r="A861" s="22">
        <v>377</v>
      </c>
      <c r="B861" s="12" t="s">
        <v>1828</v>
      </c>
      <c r="C861" s="12" t="s">
        <v>73</v>
      </c>
      <c r="D861" s="12">
        <v>800188578</v>
      </c>
      <c r="E861" s="12" t="s">
        <v>74</v>
      </c>
      <c r="F861" s="12" t="s">
        <v>1832</v>
      </c>
      <c r="G861" s="12" t="s">
        <v>102</v>
      </c>
      <c r="H861" s="12" t="s">
        <v>77</v>
      </c>
      <c r="I861" s="12" t="s">
        <v>1833</v>
      </c>
      <c r="J861" s="12" t="s">
        <v>85</v>
      </c>
      <c r="K861" s="12" t="s">
        <v>85</v>
      </c>
      <c r="L861" s="12" t="s">
        <v>81</v>
      </c>
      <c r="M861" s="12">
        <v>14823085</v>
      </c>
      <c r="N861" s="12">
        <v>26353760</v>
      </c>
      <c r="O861" s="17">
        <v>6876673</v>
      </c>
      <c r="P861" s="17">
        <v>8753658</v>
      </c>
      <c r="Q861" s="17">
        <v>17600102</v>
      </c>
      <c r="R861" s="19">
        <v>3474027</v>
      </c>
      <c r="S861" s="19">
        <v>212607</v>
      </c>
      <c r="T861" s="17">
        <f t="shared" si="64"/>
        <v>2.1555605450484556</v>
      </c>
      <c r="U861" s="17">
        <f t="shared" si="61"/>
        <v>0.33215973735816068</v>
      </c>
      <c r="V861" s="17">
        <f t="shared" si="65"/>
        <v>16.340134614570545</v>
      </c>
      <c r="W861" s="17">
        <f t="shared" si="62"/>
        <v>0.19738675378131332</v>
      </c>
      <c r="X861" s="19">
        <f t="shared" si="63"/>
        <v>0.13182282148733235</v>
      </c>
    </row>
    <row r="862" spans="1:24" x14ac:dyDescent="0.2">
      <c r="A862" s="22">
        <v>517</v>
      </c>
      <c r="B862" s="12" t="s">
        <v>1828</v>
      </c>
      <c r="C862" s="12" t="s">
        <v>73</v>
      </c>
      <c r="D862" s="12">
        <v>802000608</v>
      </c>
      <c r="E862" s="12" t="s">
        <v>74</v>
      </c>
      <c r="F862" s="12" t="s">
        <v>1834</v>
      </c>
      <c r="G862" s="12" t="s">
        <v>102</v>
      </c>
      <c r="H862" s="12" t="s">
        <v>103</v>
      </c>
      <c r="I862" s="12" t="s">
        <v>1835</v>
      </c>
      <c r="J862" s="12" t="s">
        <v>148</v>
      </c>
      <c r="K862" s="12" t="s">
        <v>149</v>
      </c>
      <c r="L862" s="12" t="s">
        <v>81</v>
      </c>
      <c r="M862" s="12">
        <v>190987309</v>
      </c>
      <c r="N862" s="12">
        <v>201167032</v>
      </c>
      <c r="O862" s="17">
        <v>94972169</v>
      </c>
      <c r="P862" s="17">
        <v>97357011</v>
      </c>
      <c r="Q862" s="17">
        <v>103810021</v>
      </c>
      <c r="R862" s="19">
        <v>23917134</v>
      </c>
      <c r="S862" s="19">
        <v>2058525</v>
      </c>
      <c r="T862" s="17">
        <f t="shared" si="64"/>
        <v>2.0109818593276523</v>
      </c>
      <c r="U862" s="17">
        <f t="shared" si="61"/>
        <v>0.48396106475339357</v>
      </c>
      <c r="V862" s="17">
        <f t="shared" si="65"/>
        <v>11.618578351003753</v>
      </c>
      <c r="W862" s="17">
        <f t="shared" si="62"/>
        <v>0.23039330663462634</v>
      </c>
      <c r="X862" s="19">
        <f t="shared" si="63"/>
        <v>0.11889191664367747</v>
      </c>
    </row>
    <row r="863" spans="1:24" x14ac:dyDescent="0.2">
      <c r="A863" s="22">
        <v>551</v>
      </c>
      <c r="B863" s="12" t="s">
        <v>1828</v>
      </c>
      <c r="C863" s="12" t="s">
        <v>73</v>
      </c>
      <c r="D863" s="12">
        <v>802017793</v>
      </c>
      <c r="E863" s="12" t="s">
        <v>74</v>
      </c>
      <c r="F863" s="12" t="s">
        <v>1836</v>
      </c>
      <c r="G863" s="12" t="s">
        <v>102</v>
      </c>
      <c r="H863" s="12" t="s">
        <v>77</v>
      </c>
      <c r="I863" s="12" t="s">
        <v>1837</v>
      </c>
      <c r="J863" s="12" t="s">
        <v>148</v>
      </c>
      <c r="K863" s="12" t="s">
        <v>149</v>
      </c>
      <c r="L863" s="12" t="s">
        <v>81</v>
      </c>
      <c r="M863" s="12">
        <v>9583720</v>
      </c>
      <c r="N863" s="12">
        <v>9927449</v>
      </c>
      <c r="O863" s="17">
        <v>2829852</v>
      </c>
      <c r="P863" s="17">
        <v>2831352</v>
      </c>
      <c r="Q863" s="17">
        <v>7096097</v>
      </c>
      <c r="R863" s="19">
        <v>1792343</v>
      </c>
      <c r="S863" s="19">
        <v>5124</v>
      </c>
      <c r="T863" s="17">
        <f t="shared" si="64"/>
        <v>3.3866506092898145</v>
      </c>
      <c r="U863" s="17">
        <f t="shared" si="61"/>
        <v>0.28520438634335971</v>
      </c>
      <c r="V863" s="17">
        <f t="shared" si="65"/>
        <v>349.79371584699453</v>
      </c>
      <c r="W863" s="17">
        <f t="shared" si="62"/>
        <v>0.25258152474522261</v>
      </c>
      <c r="X863" s="19">
        <f t="shared" si="63"/>
        <v>0.18054416597859127</v>
      </c>
    </row>
    <row r="864" spans="1:24" x14ac:dyDescent="0.2">
      <c r="A864" s="25">
        <v>621</v>
      </c>
      <c r="B864" s="12" t="s">
        <v>1828</v>
      </c>
      <c r="C864" s="12" t="s">
        <v>73</v>
      </c>
      <c r="D864" s="12">
        <v>805001306</v>
      </c>
      <c r="E864" s="12" t="s">
        <v>74</v>
      </c>
      <c r="F864" s="12" t="s">
        <v>1838</v>
      </c>
      <c r="G864" s="12" t="s">
        <v>102</v>
      </c>
      <c r="H864" s="12" t="s">
        <v>87</v>
      </c>
      <c r="I864" s="12" t="s">
        <v>781</v>
      </c>
      <c r="J864" s="12" t="s">
        <v>79</v>
      </c>
      <c r="K864" s="12" t="s">
        <v>137</v>
      </c>
      <c r="L864" s="12" t="s">
        <v>81</v>
      </c>
      <c r="M864" s="12">
        <v>25707568</v>
      </c>
      <c r="N864" s="12">
        <v>31254930</v>
      </c>
      <c r="O864" s="17">
        <v>3008346</v>
      </c>
      <c r="P864" s="17">
        <v>5630632</v>
      </c>
      <c r="Q864" s="17">
        <v>25624298</v>
      </c>
      <c r="R864" s="19">
        <v>12215015</v>
      </c>
      <c r="S864" s="19">
        <v>1087612</v>
      </c>
      <c r="T864" s="17">
        <f t="shared" si="64"/>
        <v>8.5454159860601138</v>
      </c>
      <c r="U864" s="17">
        <f t="shared" ref="U864:U897" si="66">P864/N864</f>
        <v>0.18015180325151903</v>
      </c>
      <c r="V864" s="17">
        <f t="shared" si="65"/>
        <v>11.231041033015451</v>
      </c>
      <c r="W864" s="17">
        <f t="shared" ref="W864:W897" si="67">R864/Q864</f>
        <v>0.47669657135582799</v>
      </c>
      <c r="X864" s="19">
        <f t="shared" ref="X864:X897" si="68">R864/N864</f>
        <v>0.39081882442225913</v>
      </c>
    </row>
    <row r="865" spans="1:24" x14ac:dyDescent="0.2">
      <c r="A865" s="22">
        <v>657</v>
      </c>
      <c r="B865" s="12" t="s">
        <v>1828</v>
      </c>
      <c r="C865" s="12" t="s">
        <v>73</v>
      </c>
      <c r="D865" s="12">
        <v>805021148</v>
      </c>
      <c r="E865" s="12" t="s">
        <v>74</v>
      </c>
      <c r="F865" s="12" t="s">
        <v>1839</v>
      </c>
      <c r="G865" s="12" t="s">
        <v>102</v>
      </c>
      <c r="H865" s="12" t="s">
        <v>87</v>
      </c>
      <c r="I865" s="12" t="s">
        <v>1840</v>
      </c>
      <c r="J865" s="12" t="s">
        <v>79</v>
      </c>
      <c r="K865" s="12" t="s">
        <v>137</v>
      </c>
      <c r="L865" s="12" t="s">
        <v>81</v>
      </c>
      <c r="M865" s="12">
        <v>2138951</v>
      </c>
      <c r="N865" s="12">
        <v>13174916</v>
      </c>
      <c r="O865" s="17">
        <v>1337289</v>
      </c>
      <c r="P865" s="17">
        <v>16139726</v>
      </c>
      <c r="Q865" s="17">
        <v>-2964810</v>
      </c>
      <c r="R865" s="19">
        <v>-1116402</v>
      </c>
      <c r="S865" s="19">
        <v>1916261</v>
      </c>
      <c r="T865" s="17">
        <f t="shared" ref="T865:T897" si="69">M865/O865</f>
        <v>1.5994680282272569</v>
      </c>
      <c r="U865" s="17">
        <f t="shared" si="66"/>
        <v>1.2250344518325582</v>
      </c>
      <c r="V865" s="17">
        <f t="shared" si="65"/>
        <v>-0.58259391596447452</v>
      </c>
      <c r="W865" s="17">
        <f t="shared" si="67"/>
        <v>0.37655094255618404</v>
      </c>
      <c r="X865" s="19">
        <f t="shared" si="68"/>
        <v>-8.4736934945163975E-2</v>
      </c>
    </row>
    <row r="866" spans="1:24" x14ac:dyDescent="0.2">
      <c r="A866" s="25">
        <v>781</v>
      </c>
      <c r="B866" s="12" t="s">
        <v>1828</v>
      </c>
      <c r="C866" s="12" t="s">
        <v>73</v>
      </c>
      <c r="D866" s="12">
        <v>811030363</v>
      </c>
      <c r="E866" s="12" t="s">
        <v>74</v>
      </c>
      <c r="F866" s="12" t="s">
        <v>1841</v>
      </c>
      <c r="G866" s="12" t="s">
        <v>102</v>
      </c>
      <c r="H866" s="12" t="s">
        <v>87</v>
      </c>
      <c r="I866" s="12" t="s">
        <v>1842</v>
      </c>
      <c r="J866" s="12" t="s">
        <v>89</v>
      </c>
      <c r="K866" s="12" t="s">
        <v>116</v>
      </c>
      <c r="L866" s="12" t="s">
        <v>81</v>
      </c>
      <c r="M866" s="12">
        <v>41458498</v>
      </c>
      <c r="N866" s="12">
        <v>66658167</v>
      </c>
      <c r="O866" s="17">
        <v>37537538</v>
      </c>
      <c r="P866" s="17">
        <v>52056181</v>
      </c>
      <c r="Q866" s="17">
        <v>14601986</v>
      </c>
      <c r="R866" s="19">
        <v>5163133</v>
      </c>
      <c r="S866" s="19">
        <v>4585949</v>
      </c>
      <c r="T866" s="17">
        <f t="shared" si="69"/>
        <v>1.1044543731131222</v>
      </c>
      <c r="U866" s="17">
        <f t="shared" si="66"/>
        <v>0.78094228123614617</v>
      </c>
      <c r="V866" s="17">
        <f t="shared" si="65"/>
        <v>1.1258592278283077</v>
      </c>
      <c r="W866" s="17">
        <f t="shared" si="67"/>
        <v>0.35359114849171885</v>
      </c>
      <c r="X866" s="19">
        <f t="shared" si="68"/>
        <v>7.7456870363687022E-2</v>
      </c>
    </row>
    <row r="867" spans="1:24" x14ac:dyDescent="0.2">
      <c r="A867" s="22">
        <v>929</v>
      </c>
      <c r="B867" s="12" t="s">
        <v>1828</v>
      </c>
      <c r="C867" s="12" t="s">
        <v>73</v>
      </c>
      <c r="D867" s="12">
        <v>819005024</v>
      </c>
      <c r="E867" s="12" t="s">
        <v>74</v>
      </c>
      <c r="F867" s="12" t="s">
        <v>1843</v>
      </c>
      <c r="G867" s="12" t="s">
        <v>102</v>
      </c>
      <c r="H867" s="12" t="s">
        <v>87</v>
      </c>
      <c r="I867" s="12" t="s">
        <v>1844</v>
      </c>
      <c r="J867" s="12" t="s">
        <v>1284</v>
      </c>
      <c r="K867" s="12" t="s">
        <v>1285</v>
      </c>
      <c r="L867" s="12" t="s">
        <v>81</v>
      </c>
      <c r="M867" s="12">
        <v>27951558</v>
      </c>
      <c r="N867" s="12">
        <v>70766689</v>
      </c>
      <c r="O867" s="17">
        <v>25975130</v>
      </c>
      <c r="P867" s="17">
        <v>47255678</v>
      </c>
      <c r="Q867" s="17">
        <v>23511011</v>
      </c>
      <c r="R867" s="19">
        <v>2883519</v>
      </c>
      <c r="S867" s="19"/>
      <c r="T867" s="17">
        <f t="shared" si="69"/>
        <v>1.0760892438266911</v>
      </c>
      <c r="U867" s="17">
        <f t="shared" si="66"/>
        <v>0.66776725981909368</v>
      </c>
      <c r="V867" s="17"/>
      <c r="W867" s="17">
        <f t="shared" si="67"/>
        <v>0.12264547024370837</v>
      </c>
      <c r="X867" s="19">
        <f t="shared" si="68"/>
        <v>4.0746840649843033E-2</v>
      </c>
    </row>
    <row r="868" spans="1:24" x14ac:dyDescent="0.2">
      <c r="A868" s="22">
        <v>957</v>
      </c>
      <c r="B868" s="12" t="s">
        <v>1828</v>
      </c>
      <c r="C868" s="12" t="s">
        <v>73</v>
      </c>
      <c r="D868" s="12">
        <v>823000097</v>
      </c>
      <c r="E868" s="12" t="s">
        <v>74</v>
      </c>
      <c r="F868" s="12" t="s">
        <v>1845</v>
      </c>
      <c r="G868" s="12" t="s">
        <v>102</v>
      </c>
      <c r="H868" s="12" t="s">
        <v>87</v>
      </c>
      <c r="I868" s="12" t="s">
        <v>1846</v>
      </c>
      <c r="J868" s="12" t="s">
        <v>1407</v>
      </c>
      <c r="K868" s="12" t="s">
        <v>1408</v>
      </c>
      <c r="L868" s="12" t="s">
        <v>81</v>
      </c>
      <c r="M868" s="12">
        <v>76643152</v>
      </c>
      <c r="N868" s="12">
        <v>79969005</v>
      </c>
      <c r="O868" s="17">
        <v>46226577</v>
      </c>
      <c r="P868" s="17">
        <v>50752487</v>
      </c>
      <c r="Q868" s="17">
        <v>29216518</v>
      </c>
      <c r="R868" s="19">
        <v>8555603</v>
      </c>
      <c r="S868" s="19">
        <v>1746697</v>
      </c>
      <c r="T868" s="17">
        <f t="shared" si="69"/>
        <v>1.6579889097131288</v>
      </c>
      <c r="U868" s="17">
        <f t="shared" si="66"/>
        <v>0.63465197547474794</v>
      </c>
      <c r="V868" s="17">
        <f t="shared" si="65"/>
        <v>4.8981609288846322</v>
      </c>
      <c r="W868" s="17">
        <f t="shared" si="67"/>
        <v>0.29283445070353697</v>
      </c>
      <c r="X868" s="19">
        <f t="shared" si="68"/>
        <v>0.10698648807747452</v>
      </c>
    </row>
    <row r="869" spans="1:24" x14ac:dyDescent="0.2">
      <c r="A869" s="22">
        <v>1025</v>
      </c>
      <c r="B869" s="12" t="s">
        <v>1828</v>
      </c>
      <c r="C869" s="12" t="s">
        <v>73</v>
      </c>
      <c r="D869" s="12">
        <v>830017238</v>
      </c>
      <c r="E869" s="12" t="s">
        <v>74</v>
      </c>
      <c r="F869" s="12" t="s">
        <v>1847</v>
      </c>
      <c r="G869" s="12" t="s">
        <v>102</v>
      </c>
      <c r="H869" s="12" t="s">
        <v>87</v>
      </c>
      <c r="I869" s="12" t="s">
        <v>1848</v>
      </c>
      <c r="J869" s="12" t="s">
        <v>85</v>
      </c>
      <c r="K869" s="12" t="s">
        <v>85</v>
      </c>
      <c r="L869" s="12" t="s">
        <v>81</v>
      </c>
      <c r="M869" s="12">
        <v>33465221</v>
      </c>
      <c r="N869" s="12">
        <v>38705801</v>
      </c>
      <c r="O869" s="17">
        <v>10495850</v>
      </c>
      <c r="P869" s="17">
        <v>10495850</v>
      </c>
      <c r="Q869" s="17">
        <v>28209951</v>
      </c>
      <c r="R869" s="19">
        <v>7364976</v>
      </c>
      <c r="S869" s="19">
        <v>217481</v>
      </c>
      <c r="T869" s="17">
        <f t="shared" si="69"/>
        <v>3.1884240914266115</v>
      </c>
      <c r="U869" s="17">
        <f t="shared" si="66"/>
        <v>0.27116994685111928</v>
      </c>
      <c r="V869" s="17">
        <f t="shared" si="65"/>
        <v>33.864916935272504</v>
      </c>
      <c r="W869" s="17">
        <f t="shared" si="67"/>
        <v>0.26107723476726352</v>
      </c>
      <c r="X869" s="19">
        <f t="shared" si="68"/>
        <v>0.19028093489138748</v>
      </c>
    </row>
    <row r="870" spans="1:24" x14ac:dyDescent="0.2">
      <c r="A870" s="22">
        <v>1119</v>
      </c>
      <c r="B870" s="12" t="s">
        <v>1828</v>
      </c>
      <c r="C870" s="12" t="s">
        <v>73</v>
      </c>
      <c r="D870" s="12">
        <v>830054444</v>
      </c>
      <c r="E870" s="12" t="s">
        <v>74</v>
      </c>
      <c r="F870" s="12" t="s">
        <v>1849</v>
      </c>
      <c r="G870" s="12" t="s">
        <v>83</v>
      </c>
      <c r="H870" s="12" t="s">
        <v>87</v>
      </c>
      <c r="I870" s="12" t="s">
        <v>1850</v>
      </c>
      <c r="J870" s="12" t="s">
        <v>97</v>
      </c>
      <c r="K870" s="12" t="s">
        <v>208</v>
      </c>
      <c r="L870" s="12" t="s">
        <v>81</v>
      </c>
      <c r="M870" s="12">
        <v>12948506</v>
      </c>
      <c r="N870" s="12">
        <v>24046350</v>
      </c>
      <c r="O870" s="17">
        <v>4430434</v>
      </c>
      <c r="P870" s="17">
        <v>6174474</v>
      </c>
      <c r="Q870" s="17">
        <v>17871876</v>
      </c>
      <c r="R870" s="19">
        <v>4920203</v>
      </c>
      <c r="S870" s="19">
        <v>495609</v>
      </c>
      <c r="T870" s="17">
        <f t="shared" si="69"/>
        <v>2.9226269932020204</v>
      </c>
      <c r="U870" s="17">
        <f t="shared" si="66"/>
        <v>0.25677385549158188</v>
      </c>
      <c r="V870" s="17">
        <f t="shared" si="65"/>
        <v>9.9275900962250478</v>
      </c>
      <c r="W870" s="17">
        <f t="shared" si="67"/>
        <v>0.27530422659602161</v>
      </c>
      <c r="X870" s="19">
        <f t="shared" si="68"/>
        <v>0.20461329889983304</v>
      </c>
    </row>
    <row r="871" spans="1:24" x14ac:dyDescent="0.2">
      <c r="A871" s="22">
        <v>1129</v>
      </c>
      <c r="B871" s="12" t="s">
        <v>1828</v>
      </c>
      <c r="C871" s="12" t="s">
        <v>73</v>
      </c>
      <c r="D871" s="12">
        <v>830062860</v>
      </c>
      <c r="E871" s="12" t="s">
        <v>74</v>
      </c>
      <c r="F871" s="12" t="s">
        <v>1851</v>
      </c>
      <c r="G871" s="12" t="s">
        <v>102</v>
      </c>
      <c r="H871" s="12" t="s">
        <v>87</v>
      </c>
      <c r="I871" s="12" t="s">
        <v>1852</v>
      </c>
      <c r="J871" s="12" t="s">
        <v>85</v>
      </c>
      <c r="K871" s="12" t="s">
        <v>85</v>
      </c>
      <c r="L871" s="12" t="s">
        <v>81</v>
      </c>
      <c r="M871" s="12">
        <v>17226758</v>
      </c>
      <c r="N871" s="12">
        <v>20900206</v>
      </c>
      <c r="O871" s="17">
        <v>2411685</v>
      </c>
      <c r="P871" s="17">
        <v>2794993</v>
      </c>
      <c r="Q871" s="17">
        <v>18105213</v>
      </c>
      <c r="R871" s="17">
        <v>3584476</v>
      </c>
      <c r="S871" s="19">
        <v>3473650</v>
      </c>
      <c r="T871" s="17">
        <f t="shared" si="69"/>
        <v>7.1430381662613485</v>
      </c>
      <c r="U871" s="17">
        <f t="shared" si="66"/>
        <v>0.13373040437974631</v>
      </c>
      <c r="V871" s="17">
        <f t="shared" si="65"/>
        <v>1.0319047687590863</v>
      </c>
      <c r="W871" s="17">
        <f t="shared" si="67"/>
        <v>0.19798032754433764</v>
      </c>
      <c r="X871" s="19">
        <f t="shared" si="68"/>
        <v>0.17150433828259876</v>
      </c>
    </row>
    <row r="872" spans="1:24" x14ac:dyDescent="0.2">
      <c r="A872" s="22">
        <v>1189</v>
      </c>
      <c r="B872" s="12" t="s">
        <v>1828</v>
      </c>
      <c r="C872" s="12" t="s">
        <v>73</v>
      </c>
      <c r="D872" s="12">
        <v>830085540</v>
      </c>
      <c r="E872" s="12" t="s">
        <v>74</v>
      </c>
      <c r="F872" s="12" t="s">
        <v>1853</v>
      </c>
      <c r="G872" s="12" t="s">
        <v>76</v>
      </c>
      <c r="H872" s="12" t="s">
        <v>87</v>
      </c>
      <c r="I872" s="12" t="s">
        <v>1854</v>
      </c>
      <c r="J872" s="12" t="s">
        <v>85</v>
      </c>
      <c r="K872" s="12" t="s">
        <v>85</v>
      </c>
      <c r="L872" s="12" t="s">
        <v>81</v>
      </c>
      <c r="M872" s="12">
        <v>22572680</v>
      </c>
      <c r="N872" s="12">
        <v>31964107</v>
      </c>
      <c r="O872" s="17">
        <v>9020682</v>
      </c>
      <c r="P872" s="17">
        <v>14862836</v>
      </c>
      <c r="Q872" s="17">
        <v>17101271</v>
      </c>
      <c r="R872" s="19">
        <v>2570846</v>
      </c>
      <c r="S872" s="19">
        <v>948037</v>
      </c>
      <c r="T872" s="17">
        <f t="shared" si="69"/>
        <v>2.5023252122178787</v>
      </c>
      <c r="U872" s="17">
        <f t="shared" si="66"/>
        <v>0.46498517853165738</v>
      </c>
      <c r="V872" s="17">
        <f t="shared" si="65"/>
        <v>2.71175703058003</v>
      </c>
      <c r="W872" s="17">
        <f t="shared" si="67"/>
        <v>0.15033069764229806</v>
      </c>
      <c r="X872" s="19">
        <f t="shared" si="68"/>
        <v>8.0429151360305484E-2</v>
      </c>
    </row>
    <row r="873" spans="1:24" x14ac:dyDescent="0.2">
      <c r="A873" s="22">
        <v>1205</v>
      </c>
      <c r="B873" s="12" t="s">
        <v>1828</v>
      </c>
      <c r="C873" s="12" t="s">
        <v>73</v>
      </c>
      <c r="D873" s="12">
        <v>830089785</v>
      </c>
      <c r="E873" s="12" t="s">
        <v>74</v>
      </c>
      <c r="F873" s="12" t="s">
        <v>1855</v>
      </c>
      <c r="G873" s="12" t="s">
        <v>83</v>
      </c>
      <c r="H873" s="12" t="s">
        <v>87</v>
      </c>
      <c r="I873" s="12" t="s">
        <v>1856</v>
      </c>
      <c r="J873" s="12" t="s">
        <v>97</v>
      </c>
      <c r="K873" s="12" t="s">
        <v>168</v>
      </c>
      <c r="L873" s="12" t="s">
        <v>81</v>
      </c>
      <c r="M873" s="12">
        <v>8279306</v>
      </c>
      <c r="N873" s="12">
        <v>24760607</v>
      </c>
      <c r="O873" s="17">
        <v>7428106</v>
      </c>
      <c r="P873" s="17">
        <v>9036339</v>
      </c>
      <c r="Q873" s="17">
        <v>15724268</v>
      </c>
      <c r="R873" s="19">
        <v>3999079</v>
      </c>
      <c r="S873" s="19">
        <v>450493</v>
      </c>
      <c r="T873" s="17">
        <f t="shared" si="69"/>
        <v>1.1145917950013098</v>
      </c>
      <c r="U873" s="17">
        <f t="shared" si="66"/>
        <v>0.3649482017948914</v>
      </c>
      <c r="V873" s="17">
        <f t="shared" si="65"/>
        <v>8.877116847542581</v>
      </c>
      <c r="W873" s="17">
        <f t="shared" si="67"/>
        <v>0.25432528878291821</v>
      </c>
      <c r="X873" s="19">
        <f t="shared" si="68"/>
        <v>0.16150973197062576</v>
      </c>
    </row>
    <row r="874" spans="1:24" x14ac:dyDescent="0.2">
      <c r="A874" s="22">
        <v>1323</v>
      </c>
      <c r="B874" s="12" t="s">
        <v>1828</v>
      </c>
      <c r="C874" s="12" t="s">
        <v>73</v>
      </c>
      <c r="D874" s="12">
        <v>830141304</v>
      </c>
      <c r="E874" s="12" t="s">
        <v>74</v>
      </c>
      <c r="F874" s="12" t="s">
        <v>1857</v>
      </c>
      <c r="G874" s="12" t="s">
        <v>102</v>
      </c>
      <c r="H874" s="12" t="s">
        <v>87</v>
      </c>
      <c r="I874" s="12" t="s">
        <v>1858</v>
      </c>
      <c r="J874" s="12" t="s">
        <v>85</v>
      </c>
      <c r="K874" s="12" t="s">
        <v>85</v>
      </c>
      <c r="L874" s="12" t="s">
        <v>81</v>
      </c>
      <c r="M874" s="12">
        <v>16859582</v>
      </c>
      <c r="N874" s="12">
        <v>22124179</v>
      </c>
      <c r="O874" s="17">
        <v>9752248</v>
      </c>
      <c r="P874" s="17">
        <v>9752248</v>
      </c>
      <c r="Q874" s="17">
        <v>12371931</v>
      </c>
      <c r="R874" s="19">
        <v>3338150</v>
      </c>
      <c r="S874" s="19"/>
      <c r="T874" s="17">
        <f t="shared" si="69"/>
        <v>1.7287893006822632</v>
      </c>
      <c r="U874" s="17">
        <f t="shared" si="66"/>
        <v>0.44079592738785922</v>
      </c>
      <c r="V874" s="17"/>
      <c r="W874" s="17">
        <f t="shared" si="67"/>
        <v>0.26981640941903084</v>
      </c>
      <c r="X874" s="19">
        <f t="shared" si="68"/>
        <v>0.15088243500470683</v>
      </c>
    </row>
    <row r="875" spans="1:24" x14ac:dyDescent="0.2">
      <c r="A875" s="25">
        <v>1411</v>
      </c>
      <c r="B875" s="12" t="s">
        <v>1828</v>
      </c>
      <c r="C875" s="12" t="s">
        <v>73</v>
      </c>
      <c r="D875" s="12">
        <v>832009995</v>
      </c>
      <c r="E875" s="12" t="s">
        <v>74</v>
      </c>
      <c r="F875" s="12" t="s">
        <v>1859</v>
      </c>
      <c r="G875" s="12" t="s">
        <v>83</v>
      </c>
      <c r="H875" s="12" t="s">
        <v>87</v>
      </c>
      <c r="I875" s="12" t="s">
        <v>1860</v>
      </c>
      <c r="J875" s="12" t="s">
        <v>97</v>
      </c>
      <c r="K875" s="12" t="s">
        <v>168</v>
      </c>
      <c r="L875" s="12" t="s">
        <v>81</v>
      </c>
      <c r="M875" s="12">
        <v>14805376</v>
      </c>
      <c r="N875" s="12">
        <v>23385621</v>
      </c>
      <c r="O875" s="17">
        <v>2880533</v>
      </c>
      <c r="P875" s="17">
        <v>4438953</v>
      </c>
      <c r="Q875" s="17">
        <v>18946668</v>
      </c>
      <c r="R875" s="19">
        <v>4333809</v>
      </c>
      <c r="S875" s="19"/>
      <c r="T875" s="17">
        <f t="shared" si="69"/>
        <v>5.1398043348227569</v>
      </c>
      <c r="U875" s="17">
        <f t="shared" si="66"/>
        <v>0.1898154853360533</v>
      </c>
      <c r="V875" s="17"/>
      <c r="W875" s="17">
        <f t="shared" si="67"/>
        <v>0.22873726398752542</v>
      </c>
      <c r="X875" s="19">
        <f t="shared" si="68"/>
        <v>0.18531938920929233</v>
      </c>
    </row>
    <row r="876" spans="1:24" x14ac:dyDescent="0.2">
      <c r="A876" s="25">
        <v>1549</v>
      </c>
      <c r="B876" s="12" t="s">
        <v>1828</v>
      </c>
      <c r="C876" s="12" t="s">
        <v>73</v>
      </c>
      <c r="D876" s="12">
        <v>860040094</v>
      </c>
      <c r="E876" s="12" t="s">
        <v>74</v>
      </c>
      <c r="F876" s="12" t="s">
        <v>1861</v>
      </c>
      <c r="G876" s="12" t="s">
        <v>92</v>
      </c>
      <c r="H876" s="12" t="s">
        <v>77</v>
      </c>
      <c r="I876" s="12" t="s">
        <v>1862</v>
      </c>
      <c r="J876" s="12" t="s">
        <v>85</v>
      </c>
      <c r="K876" s="12" t="s">
        <v>85</v>
      </c>
      <c r="L876" s="12" t="s">
        <v>81</v>
      </c>
      <c r="M876" s="12">
        <v>164591137</v>
      </c>
      <c r="N876" s="12">
        <v>364099038</v>
      </c>
      <c r="O876" s="17">
        <v>50047564</v>
      </c>
      <c r="P876" s="17">
        <v>55419990</v>
      </c>
      <c r="Q876" s="17">
        <v>308679048</v>
      </c>
      <c r="R876" s="19">
        <v>40291412</v>
      </c>
      <c r="S876" s="19"/>
      <c r="T876" s="17">
        <f t="shared" si="69"/>
        <v>3.288694270913965</v>
      </c>
      <c r="U876" s="17">
        <f t="shared" si="66"/>
        <v>0.15221130576016517</v>
      </c>
      <c r="V876" s="17"/>
      <c r="W876" s="17">
        <f t="shared" si="67"/>
        <v>0.13052849638178229</v>
      </c>
      <c r="X876" s="19">
        <f t="shared" si="68"/>
        <v>0.11066058350860021</v>
      </c>
    </row>
    <row r="877" spans="1:24" x14ac:dyDescent="0.2">
      <c r="A877" s="22">
        <v>1911</v>
      </c>
      <c r="B877" s="12" t="s">
        <v>1828</v>
      </c>
      <c r="C877" s="12" t="s">
        <v>73</v>
      </c>
      <c r="D877" s="12">
        <v>890302286</v>
      </c>
      <c r="E877" s="12" t="s">
        <v>74</v>
      </c>
      <c r="F877" s="12" t="s">
        <v>1863</v>
      </c>
      <c r="G877" s="12" t="s">
        <v>83</v>
      </c>
      <c r="H877" s="12" t="s">
        <v>87</v>
      </c>
      <c r="I877" s="12" t="s">
        <v>1864</v>
      </c>
      <c r="J877" s="12" t="s">
        <v>79</v>
      </c>
      <c r="K877" s="12" t="s">
        <v>137</v>
      </c>
      <c r="L877" s="12" t="s">
        <v>81</v>
      </c>
      <c r="M877" s="12">
        <v>33147289</v>
      </c>
      <c r="N877" s="12">
        <v>56896963</v>
      </c>
      <c r="O877" s="17">
        <v>10762231</v>
      </c>
      <c r="P877" s="17">
        <v>12248617</v>
      </c>
      <c r="Q877" s="17">
        <v>44648346</v>
      </c>
      <c r="R877" s="19">
        <v>10587972</v>
      </c>
      <c r="S877" s="19">
        <v>528771</v>
      </c>
      <c r="T877" s="17">
        <f t="shared" si="69"/>
        <v>3.0799644609003467</v>
      </c>
      <c r="U877" s="17">
        <f t="shared" si="66"/>
        <v>0.21527716690256385</v>
      </c>
      <c r="V877" s="17">
        <f t="shared" si="65"/>
        <v>20.023738064303828</v>
      </c>
      <c r="W877" s="17">
        <f t="shared" si="67"/>
        <v>0.23714141616802559</v>
      </c>
      <c r="X877" s="19">
        <f t="shared" si="68"/>
        <v>0.18609028394011118</v>
      </c>
    </row>
    <row r="878" spans="1:24" x14ac:dyDescent="0.2">
      <c r="A878" s="22">
        <v>1949</v>
      </c>
      <c r="B878" s="12" t="s">
        <v>1828</v>
      </c>
      <c r="C878" s="12" t="s">
        <v>73</v>
      </c>
      <c r="D878" s="12">
        <v>890319790</v>
      </c>
      <c r="E878" s="12" t="s">
        <v>74</v>
      </c>
      <c r="F878" s="12" t="s">
        <v>1865</v>
      </c>
      <c r="G878" s="12" t="s">
        <v>76</v>
      </c>
      <c r="H878" s="12" t="s">
        <v>87</v>
      </c>
      <c r="I878" s="12" t="s">
        <v>1866</v>
      </c>
      <c r="J878" s="12" t="s">
        <v>79</v>
      </c>
      <c r="K878" s="12" t="s">
        <v>313</v>
      </c>
      <c r="L878" s="12" t="s">
        <v>81</v>
      </c>
      <c r="M878" s="12">
        <v>25645130</v>
      </c>
      <c r="N878" s="12">
        <v>30640504</v>
      </c>
      <c r="O878" s="17">
        <v>8764729</v>
      </c>
      <c r="P878" s="17">
        <v>9788915</v>
      </c>
      <c r="Q878" s="17">
        <v>20851589</v>
      </c>
      <c r="R878" s="19">
        <v>9078149</v>
      </c>
      <c r="S878" s="19">
        <v>1029057</v>
      </c>
      <c r="T878" s="17">
        <f t="shared" si="69"/>
        <v>2.9259467121002829</v>
      </c>
      <c r="U878" s="17">
        <f t="shared" si="66"/>
        <v>0.31947630495895235</v>
      </c>
      <c r="V878" s="17">
        <f t="shared" si="65"/>
        <v>8.8218135632914407</v>
      </c>
      <c r="W878" s="17">
        <f t="shared" si="67"/>
        <v>0.43536964976626003</v>
      </c>
      <c r="X878" s="19">
        <f t="shared" si="68"/>
        <v>0.29627936276766204</v>
      </c>
    </row>
    <row r="879" spans="1:24" x14ac:dyDescent="0.2">
      <c r="A879" s="22">
        <v>1953</v>
      </c>
      <c r="B879" s="12" t="s">
        <v>1828</v>
      </c>
      <c r="C879" s="12" t="s">
        <v>73</v>
      </c>
      <c r="D879" s="12">
        <v>890320240</v>
      </c>
      <c r="E879" s="12" t="s">
        <v>74</v>
      </c>
      <c r="F879" s="12" t="s">
        <v>1867</v>
      </c>
      <c r="G879" s="12" t="s">
        <v>83</v>
      </c>
      <c r="H879" s="12" t="s">
        <v>103</v>
      </c>
      <c r="I879" s="12" t="s">
        <v>1868</v>
      </c>
      <c r="J879" s="12" t="s">
        <v>79</v>
      </c>
      <c r="K879" s="12" t="s">
        <v>137</v>
      </c>
      <c r="L879" s="12" t="s">
        <v>81</v>
      </c>
      <c r="M879" s="12">
        <v>15084639</v>
      </c>
      <c r="N879" s="12">
        <v>64794780</v>
      </c>
      <c r="O879" s="17">
        <v>24468181</v>
      </c>
      <c r="P879" s="17">
        <v>36891367</v>
      </c>
      <c r="Q879" s="17">
        <v>27903413</v>
      </c>
      <c r="R879" s="19">
        <v>-2223408</v>
      </c>
      <c r="S879" s="19">
        <v>3253485</v>
      </c>
      <c r="T879" s="17">
        <f t="shared" si="69"/>
        <v>0.61650022124652426</v>
      </c>
      <c r="U879" s="17">
        <f t="shared" si="66"/>
        <v>0.56935708401201457</v>
      </c>
      <c r="V879" s="17">
        <f t="shared" si="65"/>
        <v>-0.68339273117902799</v>
      </c>
      <c r="W879" s="17">
        <f t="shared" si="67"/>
        <v>-7.9682295495536695E-2</v>
      </c>
      <c r="X879" s="19">
        <f t="shared" si="68"/>
        <v>-3.4314616084814238E-2</v>
      </c>
    </row>
    <row r="880" spans="1:24" x14ac:dyDescent="0.2">
      <c r="A880" s="25">
        <v>2077</v>
      </c>
      <c r="B880" s="12" t="s">
        <v>1828</v>
      </c>
      <c r="C880" s="12" t="s">
        <v>73</v>
      </c>
      <c r="D880" s="12">
        <v>890917780</v>
      </c>
      <c r="E880" s="12" t="s">
        <v>74</v>
      </c>
      <c r="F880" s="12" t="s">
        <v>1869</v>
      </c>
      <c r="G880" s="12" t="s">
        <v>83</v>
      </c>
      <c r="H880" s="12" t="s">
        <v>103</v>
      </c>
      <c r="I880" s="12" t="s">
        <v>1870</v>
      </c>
      <c r="J880" s="12" t="s">
        <v>89</v>
      </c>
      <c r="K880" s="12" t="s">
        <v>542</v>
      </c>
      <c r="L880" s="12" t="s">
        <v>81</v>
      </c>
      <c r="M880" s="12">
        <v>66450950</v>
      </c>
      <c r="N880" s="12">
        <v>78686310</v>
      </c>
      <c r="O880" s="17">
        <v>51010673</v>
      </c>
      <c r="P880" s="17">
        <v>63308975</v>
      </c>
      <c r="Q880" s="17">
        <v>15377335</v>
      </c>
      <c r="R880" s="19">
        <v>16665837</v>
      </c>
      <c r="S880" s="19">
        <v>7697289</v>
      </c>
      <c r="T880" s="17">
        <f t="shared" si="69"/>
        <v>1.3026871846995627</v>
      </c>
      <c r="U880" s="17">
        <f t="shared" si="66"/>
        <v>0.80457420102683685</v>
      </c>
      <c r="V880" s="17">
        <f t="shared" si="65"/>
        <v>2.1651567194631771</v>
      </c>
      <c r="W880" s="17">
        <f t="shared" si="67"/>
        <v>1.0837922826029347</v>
      </c>
      <c r="X880" s="19">
        <f t="shared" si="68"/>
        <v>0.2118009727486268</v>
      </c>
    </row>
    <row r="881" spans="1:24" x14ac:dyDescent="0.2">
      <c r="A881" s="22">
        <v>2217</v>
      </c>
      <c r="B881" s="12" t="s">
        <v>1828</v>
      </c>
      <c r="C881" s="12" t="s">
        <v>73</v>
      </c>
      <c r="D881" s="12">
        <v>900012984</v>
      </c>
      <c r="E881" s="12" t="s">
        <v>74</v>
      </c>
      <c r="F881" s="12" t="s">
        <v>1871</v>
      </c>
      <c r="G881" s="12" t="s">
        <v>83</v>
      </c>
      <c r="H881" s="12" t="s">
        <v>87</v>
      </c>
      <c r="I881" s="12" t="s">
        <v>1872</v>
      </c>
      <c r="J881" s="12" t="s">
        <v>85</v>
      </c>
      <c r="K881" s="12" t="s">
        <v>85</v>
      </c>
      <c r="L881" s="12" t="s">
        <v>81</v>
      </c>
      <c r="M881" s="12">
        <v>387907947</v>
      </c>
      <c r="N881" s="12">
        <v>512732129</v>
      </c>
      <c r="O881" s="17">
        <v>178458519</v>
      </c>
      <c r="P881" s="17">
        <v>179488028</v>
      </c>
      <c r="Q881" s="17">
        <v>333244101</v>
      </c>
      <c r="R881" s="19">
        <v>61038956</v>
      </c>
      <c r="S881" s="19">
        <v>11676684</v>
      </c>
      <c r="T881" s="17">
        <f t="shared" si="69"/>
        <v>2.1736588938071373</v>
      </c>
      <c r="U881" s="17">
        <f t="shared" si="66"/>
        <v>0.35006198724090487</v>
      </c>
      <c r="V881" s="17">
        <f t="shared" si="65"/>
        <v>5.2274221003154659</v>
      </c>
      <c r="W881" s="17">
        <f t="shared" si="67"/>
        <v>0.18316590096218988</v>
      </c>
      <c r="X881" s="19">
        <f t="shared" si="68"/>
        <v>0.11904648167659491</v>
      </c>
    </row>
    <row r="882" spans="1:24" x14ac:dyDescent="0.2">
      <c r="A882" s="22">
        <v>2237</v>
      </c>
      <c r="B882" s="12" t="s">
        <v>1828</v>
      </c>
      <c r="C882" s="12" t="s">
        <v>73</v>
      </c>
      <c r="D882" s="12">
        <v>900020258</v>
      </c>
      <c r="E882" s="12" t="s">
        <v>74</v>
      </c>
      <c r="F882" s="12" t="s">
        <v>1873</v>
      </c>
      <c r="G882" s="12" t="s">
        <v>102</v>
      </c>
      <c r="H882" s="12" t="s">
        <v>103</v>
      </c>
      <c r="I882" s="12" t="s">
        <v>1874</v>
      </c>
      <c r="J882" s="12" t="s">
        <v>85</v>
      </c>
      <c r="K882" s="12" t="s">
        <v>85</v>
      </c>
      <c r="L882" s="12" t="s">
        <v>81</v>
      </c>
      <c r="M882" s="12">
        <v>25431140</v>
      </c>
      <c r="N882" s="12">
        <v>35410401</v>
      </c>
      <c r="O882" s="17">
        <v>10162541</v>
      </c>
      <c r="P882" s="17">
        <v>10162541</v>
      </c>
      <c r="Q882" s="17">
        <v>25247860</v>
      </c>
      <c r="R882" s="19">
        <v>10606990</v>
      </c>
      <c r="S882" s="19">
        <v>3</v>
      </c>
      <c r="T882" s="17">
        <f t="shared" si="69"/>
        <v>2.5024391045507222</v>
      </c>
      <c r="U882" s="17">
        <f t="shared" si="66"/>
        <v>0.2869931069122883</v>
      </c>
      <c r="V882" s="17">
        <f t="shared" si="65"/>
        <v>3535663.3333333335</v>
      </c>
      <c r="W882" s="17">
        <f t="shared" si="67"/>
        <v>0.42011441761796842</v>
      </c>
      <c r="X882" s="19">
        <f t="shared" si="68"/>
        <v>0.2995444756471411</v>
      </c>
    </row>
    <row r="883" spans="1:24" x14ac:dyDescent="0.2">
      <c r="A883" s="22">
        <v>2281</v>
      </c>
      <c r="B883" s="12" t="s">
        <v>1828</v>
      </c>
      <c r="C883" s="12" t="s">
        <v>73</v>
      </c>
      <c r="D883" s="12">
        <v>900044929</v>
      </c>
      <c r="E883" s="12" t="s">
        <v>74</v>
      </c>
      <c r="F883" s="12" t="s">
        <v>1875</v>
      </c>
      <c r="G883" s="12" t="s">
        <v>102</v>
      </c>
      <c r="H883" s="12" t="s">
        <v>87</v>
      </c>
      <c r="I883" s="12" t="s">
        <v>1876</v>
      </c>
      <c r="J883" s="12" t="s">
        <v>148</v>
      </c>
      <c r="K883" s="12" t="s">
        <v>149</v>
      </c>
      <c r="L883" s="12" t="s">
        <v>81</v>
      </c>
      <c r="M883" s="12">
        <v>19407925</v>
      </c>
      <c r="N883" s="12">
        <v>25148578</v>
      </c>
      <c r="O883" s="17">
        <v>7437448</v>
      </c>
      <c r="P883" s="17">
        <v>7905397</v>
      </c>
      <c r="Q883" s="17">
        <v>17243181</v>
      </c>
      <c r="R883" s="19">
        <v>2930619</v>
      </c>
      <c r="S883" s="19"/>
      <c r="T883" s="17">
        <f t="shared" si="69"/>
        <v>2.6094871520446259</v>
      </c>
      <c r="U883" s="17">
        <f t="shared" si="66"/>
        <v>0.31434767405139169</v>
      </c>
      <c r="V883" s="17"/>
      <c r="W883" s="17">
        <f t="shared" si="67"/>
        <v>0.16995814171410717</v>
      </c>
      <c r="X883" s="19">
        <f t="shared" si="68"/>
        <v>0.11653219518018076</v>
      </c>
    </row>
    <row r="884" spans="1:24" x14ac:dyDescent="0.2">
      <c r="A884" s="22">
        <v>2413</v>
      </c>
      <c r="B884" s="12" t="s">
        <v>1828</v>
      </c>
      <c r="C884" s="12" t="s">
        <v>73</v>
      </c>
      <c r="D884" s="12">
        <v>900106694</v>
      </c>
      <c r="E884" s="12" t="s">
        <v>74</v>
      </c>
      <c r="F884" s="12" t="s">
        <v>1877</v>
      </c>
      <c r="G884" s="12" t="s">
        <v>102</v>
      </c>
      <c r="H884" s="12" t="s">
        <v>87</v>
      </c>
      <c r="I884" s="12" t="s">
        <v>1878</v>
      </c>
      <c r="J884" s="12" t="s">
        <v>872</v>
      </c>
      <c r="K884" s="12" t="s">
        <v>873</v>
      </c>
      <c r="L884" s="12" t="s">
        <v>81</v>
      </c>
      <c r="M884" s="12">
        <v>52837414</v>
      </c>
      <c r="N884" s="12">
        <v>103170930</v>
      </c>
      <c r="O884" s="17">
        <v>44756949</v>
      </c>
      <c r="P884" s="17">
        <v>53398883</v>
      </c>
      <c r="Q884" s="17">
        <v>49772047</v>
      </c>
      <c r="R884" s="19">
        <v>28669586</v>
      </c>
      <c r="S884" s="19"/>
      <c r="T884" s="17">
        <f t="shared" si="69"/>
        <v>1.1805410149829472</v>
      </c>
      <c r="U884" s="17">
        <f t="shared" si="66"/>
        <v>0.5175768309929939</v>
      </c>
      <c r="V884" s="17"/>
      <c r="W884" s="17">
        <f t="shared" si="67"/>
        <v>0.57601781980154443</v>
      </c>
      <c r="X884" s="19">
        <f t="shared" si="68"/>
        <v>0.2778843420331677</v>
      </c>
    </row>
    <row r="885" spans="1:24" x14ac:dyDescent="0.2">
      <c r="A885" s="22">
        <v>2525</v>
      </c>
      <c r="B885" s="12" t="s">
        <v>1828</v>
      </c>
      <c r="C885" s="12" t="s">
        <v>73</v>
      </c>
      <c r="D885" s="12">
        <v>900168613</v>
      </c>
      <c r="E885" s="12" t="s">
        <v>74</v>
      </c>
      <c r="F885" s="12" t="s">
        <v>1879</v>
      </c>
      <c r="G885" s="12" t="s">
        <v>102</v>
      </c>
      <c r="H885" s="12" t="s">
        <v>77</v>
      </c>
      <c r="I885" s="12" t="s">
        <v>1880</v>
      </c>
      <c r="J885" s="12" t="s">
        <v>85</v>
      </c>
      <c r="K885" s="12" t="s">
        <v>85</v>
      </c>
      <c r="L885" s="12" t="s">
        <v>81</v>
      </c>
      <c r="M885" s="12">
        <v>31473955</v>
      </c>
      <c r="N885" s="12">
        <v>32569887</v>
      </c>
      <c r="O885" s="17">
        <v>14493825</v>
      </c>
      <c r="P885" s="17">
        <v>15263839</v>
      </c>
      <c r="Q885" s="17">
        <v>17306048</v>
      </c>
      <c r="R885" s="19">
        <v>12627385</v>
      </c>
      <c r="S885" s="19">
        <v>0</v>
      </c>
      <c r="T885" s="17">
        <f t="shared" si="69"/>
        <v>2.1715423637307611</v>
      </c>
      <c r="U885" s="17">
        <f t="shared" si="66"/>
        <v>0.46864881662008839</v>
      </c>
      <c r="V885" s="17"/>
      <c r="W885" s="17">
        <f t="shared" si="67"/>
        <v>0.72965156458597591</v>
      </c>
      <c r="X885" s="19">
        <f t="shared" si="68"/>
        <v>0.38770122229776233</v>
      </c>
    </row>
    <row r="886" spans="1:24" x14ac:dyDescent="0.2">
      <c r="A886" s="22">
        <v>2537</v>
      </c>
      <c r="B886" s="12" t="s">
        <v>1828</v>
      </c>
      <c r="C886" s="12" t="s">
        <v>73</v>
      </c>
      <c r="D886" s="12">
        <v>900177115</v>
      </c>
      <c r="E886" s="12" t="s">
        <v>74</v>
      </c>
      <c r="F886" s="12" t="s">
        <v>1881</v>
      </c>
      <c r="G886" s="12" t="s">
        <v>92</v>
      </c>
      <c r="H886" s="12" t="s">
        <v>87</v>
      </c>
      <c r="I886" s="12" t="s">
        <v>1882</v>
      </c>
      <c r="J886" s="12" t="s">
        <v>85</v>
      </c>
      <c r="K886" s="12" t="s">
        <v>85</v>
      </c>
      <c r="L886" s="12" t="s">
        <v>81</v>
      </c>
      <c r="M886" s="12">
        <v>64516447</v>
      </c>
      <c r="N886" s="12">
        <v>94522087</v>
      </c>
      <c r="O886" s="17">
        <v>25976300</v>
      </c>
      <c r="P886" s="17">
        <v>27362155</v>
      </c>
      <c r="Q886" s="17">
        <v>67159932</v>
      </c>
      <c r="R886" s="19">
        <v>34589359</v>
      </c>
      <c r="S886" s="19">
        <v>695656</v>
      </c>
      <c r="T886" s="17">
        <f t="shared" si="69"/>
        <v>2.4836657645623124</v>
      </c>
      <c r="U886" s="17">
        <f t="shared" si="66"/>
        <v>0.28947895532607104</v>
      </c>
      <c r="V886" s="17">
        <f t="shared" si="65"/>
        <v>49.721930091884495</v>
      </c>
      <c r="W886" s="17">
        <f t="shared" si="67"/>
        <v>0.51502969061969861</v>
      </c>
      <c r="X886" s="19">
        <f t="shared" si="68"/>
        <v>0.36593943381719873</v>
      </c>
    </row>
    <row r="887" spans="1:24" x14ac:dyDescent="0.2">
      <c r="A887" s="22">
        <v>2631</v>
      </c>
      <c r="B887" s="12" t="s">
        <v>1828</v>
      </c>
      <c r="C887" s="12" t="s">
        <v>73</v>
      </c>
      <c r="D887" s="12">
        <v>900211183</v>
      </c>
      <c r="E887" s="12" t="s">
        <v>74</v>
      </c>
      <c r="F887" s="12" t="s">
        <v>1883</v>
      </c>
      <c r="G887" s="12" t="s">
        <v>92</v>
      </c>
      <c r="H887" s="12" t="s">
        <v>87</v>
      </c>
      <c r="I887" s="12" t="s">
        <v>1884</v>
      </c>
      <c r="J887" s="12" t="s">
        <v>89</v>
      </c>
      <c r="K887" s="12" t="s">
        <v>90</v>
      </c>
      <c r="L887" s="12" t="s">
        <v>81</v>
      </c>
      <c r="M887" s="12">
        <v>17997848</v>
      </c>
      <c r="N887" s="12">
        <v>21872072</v>
      </c>
      <c r="O887" s="17">
        <v>3842844</v>
      </c>
      <c r="P887" s="17">
        <v>3852967</v>
      </c>
      <c r="Q887" s="17">
        <v>18019105</v>
      </c>
      <c r="R887" s="19">
        <v>2393240</v>
      </c>
      <c r="S887" s="19">
        <v>311432</v>
      </c>
      <c r="T887" s="17">
        <f t="shared" si="69"/>
        <v>4.6834708877071254</v>
      </c>
      <c r="U887" s="17">
        <f t="shared" si="66"/>
        <v>0.17615921344809032</v>
      </c>
      <c r="V887" s="17">
        <f t="shared" si="65"/>
        <v>7.6846309948881295</v>
      </c>
      <c r="W887" s="17">
        <f t="shared" si="67"/>
        <v>0.1328168074940459</v>
      </c>
      <c r="X887" s="19">
        <f t="shared" si="68"/>
        <v>0.10941990315320835</v>
      </c>
    </row>
    <row r="888" spans="1:24" x14ac:dyDescent="0.2">
      <c r="A888" s="22">
        <v>2851</v>
      </c>
      <c r="B888" s="12" t="s">
        <v>1828</v>
      </c>
      <c r="C888" s="12" t="s">
        <v>73</v>
      </c>
      <c r="D888" s="12">
        <v>900309444</v>
      </c>
      <c r="E888" s="12" t="s">
        <v>74</v>
      </c>
      <c r="F888" s="12" t="s">
        <v>1885</v>
      </c>
      <c r="G888" s="12" t="s">
        <v>102</v>
      </c>
      <c r="H888" s="12" t="s">
        <v>87</v>
      </c>
      <c r="I888" s="12" t="s">
        <v>1886</v>
      </c>
      <c r="J888" s="12" t="s">
        <v>792</v>
      </c>
      <c r="K888" s="12" t="s">
        <v>793</v>
      </c>
      <c r="L888" s="12" t="s">
        <v>81</v>
      </c>
      <c r="M888" s="12">
        <v>49719776</v>
      </c>
      <c r="N888" s="12">
        <v>55041805</v>
      </c>
      <c r="O888" s="17">
        <v>13067964</v>
      </c>
      <c r="P888" s="17">
        <v>13786328</v>
      </c>
      <c r="Q888" s="17">
        <v>41255477</v>
      </c>
      <c r="R888" s="19">
        <v>9879361</v>
      </c>
      <c r="S888" s="19">
        <v>964206</v>
      </c>
      <c r="T888" s="17">
        <f t="shared" si="69"/>
        <v>3.8047071448926548</v>
      </c>
      <c r="U888" s="17">
        <f t="shared" si="66"/>
        <v>0.25047012902283999</v>
      </c>
      <c r="V888" s="17">
        <f t="shared" si="65"/>
        <v>10.246110271041665</v>
      </c>
      <c r="W888" s="17">
        <f t="shared" si="67"/>
        <v>0.2394678650788597</v>
      </c>
      <c r="X888" s="19">
        <f t="shared" si="68"/>
        <v>0.17948831801573367</v>
      </c>
    </row>
    <row r="889" spans="1:24" x14ac:dyDescent="0.2">
      <c r="A889" s="22">
        <v>2853</v>
      </c>
      <c r="B889" s="12" t="s">
        <v>1828</v>
      </c>
      <c r="C889" s="12" t="s">
        <v>73</v>
      </c>
      <c r="D889" s="12">
        <v>900310050</v>
      </c>
      <c r="E889" s="12" t="s">
        <v>74</v>
      </c>
      <c r="F889" s="12" t="s">
        <v>1887</v>
      </c>
      <c r="G889" s="12" t="s">
        <v>102</v>
      </c>
      <c r="H889" s="12" t="s">
        <v>87</v>
      </c>
      <c r="I889" s="12" t="s">
        <v>1888</v>
      </c>
      <c r="J889" s="12" t="s">
        <v>97</v>
      </c>
      <c r="K889" s="12" t="s">
        <v>359</v>
      </c>
      <c r="L889" s="12" t="s">
        <v>81</v>
      </c>
      <c r="M889" s="12">
        <v>31933193</v>
      </c>
      <c r="N889" s="12">
        <v>39314585</v>
      </c>
      <c r="O889" s="17">
        <v>7157035</v>
      </c>
      <c r="P889" s="17">
        <v>7157035</v>
      </c>
      <c r="Q889" s="17">
        <v>32157550</v>
      </c>
      <c r="R889" s="19">
        <v>8654281</v>
      </c>
      <c r="S889" s="19"/>
      <c r="T889" s="17">
        <f t="shared" si="69"/>
        <v>4.4617908114184157</v>
      </c>
      <c r="U889" s="17">
        <f t="shared" si="66"/>
        <v>0.18204528929912397</v>
      </c>
      <c r="V889" s="17"/>
      <c r="W889" s="17">
        <f t="shared" si="67"/>
        <v>0.26912127945070441</v>
      </c>
      <c r="X889" s="19">
        <f t="shared" si="68"/>
        <v>0.22012901827655054</v>
      </c>
    </row>
    <row r="890" spans="1:24" x14ac:dyDescent="0.2">
      <c r="A890" s="22">
        <v>2929</v>
      </c>
      <c r="B890" s="12" t="s">
        <v>1828</v>
      </c>
      <c r="C890" s="12" t="s">
        <v>73</v>
      </c>
      <c r="D890" s="12">
        <v>900339428</v>
      </c>
      <c r="E890" s="12" t="s">
        <v>74</v>
      </c>
      <c r="F890" s="12" t="s">
        <v>1889</v>
      </c>
      <c r="G890" s="12" t="s">
        <v>102</v>
      </c>
      <c r="H890" s="12" t="s">
        <v>87</v>
      </c>
      <c r="I890" s="12" t="s">
        <v>1890</v>
      </c>
      <c r="J890" s="12" t="s">
        <v>85</v>
      </c>
      <c r="K890" s="12" t="s">
        <v>85</v>
      </c>
      <c r="L890" s="12" t="s">
        <v>81</v>
      </c>
      <c r="M890" s="12">
        <v>43131909</v>
      </c>
      <c r="N890" s="12">
        <v>47775831</v>
      </c>
      <c r="O890" s="17">
        <v>20334902</v>
      </c>
      <c r="P890" s="17">
        <v>20334902</v>
      </c>
      <c r="Q890" s="17">
        <v>27440929</v>
      </c>
      <c r="R890" s="19">
        <v>16715914</v>
      </c>
      <c r="S890" s="19">
        <v>12120</v>
      </c>
      <c r="T890" s="17">
        <f t="shared" si="69"/>
        <v>2.1210777902937519</v>
      </c>
      <c r="U890" s="17">
        <f t="shared" si="66"/>
        <v>0.42563157090872999</v>
      </c>
      <c r="V890" s="17">
        <f t="shared" si="65"/>
        <v>1379.2008250825083</v>
      </c>
      <c r="W890" s="17">
        <f t="shared" si="67"/>
        <v>0.60915991583229567</v>
      </c>
      <c r="X890" s="19">
        <f t="shared" si="68"/>
        <v>0.34988222392196588</v>
      </c>
    </row>
    <row r="891" spans="1:24" x14ac:dyDescent="0.2">
      <c r="A891" s="25">
        <v>2989</v>
      </c>
      <c r="B891" s="12" t="s">
        <v>1828</v>
      </c>
      <c r="C891" s="12" t="s">
        <v>73</v>
      </c>
      <c r="D891" s="12">
        <v>900365931</v>
      </c>
      <c r="E891" s="12" t="s">
        <v>74</v>
      </c>
      <c r="F891" s="12" t="s">
        <v>1891</v>
      </c>
      <c r="G891" s="12" t="s">
        <v>76</v>
      </c>
      <c r="H891" s="12" t="s">
        <v>87</v>
      </c>
      <c r="I891" s="12" t="s">
        <v>1892</v>
      </c>
      <c r="J891" s="12" t="s">
        <v>89</v>
      </c>
      <c r="K891" s="12" t="s">
        <v>90</v>
      </c>
      <c r="L891" s="12" t="s">
        <v>81</v>
      </c>
      <c r="M891" s="12">
        <v>11986107</v>
      </c>
      <c r="N891" s="12">
        <v>14740036</v>
      </c>
      <c r="O891" s="17">
        <v>4528313</v>
      </c>
      <c r="P891" s="17">
        <v>5159504</v>
      </c>
      <c r="Q891" s="17">
        <v>9580532</v>
      </c>
      <c r="R891" s="19">
        <v>362434</v>
      </c>
      <c r="S891" s="19">
        <v>382422</v>
      </c>
      <c r="T891" s="17">
        <f t="shared" si="69"/>
        <v>2.6469254665037512</v>
      </c>
      <c r="U891" s="17">
        <f t="shared" si="66"/>
        <v>0.35003333777475171</v>
      </c>
      <c r="V891" s="17">
        <f t="shared" si="65"/>
        <v>0.94773313250806701</v>
      </c>
      <c r="W891" s="17">
        <f t="shared" si="67"/>
        <v>3.7830258277932793E-2</v>
      </c>
      <c r="X891" s="19">
        <f t="shared" si="68"/>
        <v>2.4588406704027045E-2</v>
      </c>
    </row>
    <row r="892" spans="1:24" x14ac:dyDescent="0.2">
      <c r="A892" s="25">
        <v>3027</v>
      </c>
      <c r="B892" s="12" t="s">
        <v>1828</v>
      </c>
      <c r="C892" s="12" t="s">
        <v>73</v>
      </c>
      <c r="D892" s="12">
        <v>900383677</v>
      </c>
      <c r="E892" s="12" t="s">
        <v>74</v>
      </c>
      <c r="F892" s="12" t="s">
        <v>1893</v>
      </c>
      <c r="G892" s="12" t="s">
        <v>83</v>
      </c>
      <c r="H892" s="12" t="s">
        <v>87</v>
      </c>
      <c r="I892" s="12" t="s">
        <v>1894</v>
      </c>
      <c r="J892" s="12" t="s">
        <v>1284</v>
      </c>
      <c r="K892" s="12" t="s">
        <v>1285</v>
      </c>
      <c r="L892" s="12" t="s">
        <v>81</v>
      </c>
      <c r="M892" s="12">
        <v>14781824</v>
      </c>
      <c r="N892" s="12">
        <v>21798482</v>
      </c>
      <c r="O892" s="17">
        <v>10205097</v>
      </c>
      <c r="P892" s="17">
        <v>11857176</v>
      </c>
      <c r="Q892" s="17">
        <v>9941306</v>
      </c>
      <c r="R892" s="19">
        <v>3282000</v>
      </c>
      <c r="S892" s="19">
        <v>1580672</v>
      </c>
      <c r="T892" s="17">
        <f t="shared" si="69"/>
        <v>1.4484746200844538</v>
      </c>
      <c r="U892" s="17">
        <f t="shared" si="66"/>
        <v>0.54394503250272197</v>
      </c>
      <c r="V892" s="17">
        <f t="shared" si="65"/>
        <v>2.0763320916673416</v>
      </c>
      <c r="W892" s="17">
        <f t="shared" si="67"/>
        <v>0.33013771027669803</v>
      </c>
      <c r="X892" s="19">
        <f t="shared" si="68"/>
        <v>0.15056094272986531</v>
      </c>
    </row>
    <row r="893" spans="1:24" x14ac:dyDescent="0.2">
      <c r="A893" s="22">
        <v>3257</v>
      </c>
      <c r="B893" s="12" t="s">
        <v>1828</v>
      </c>
      <c r="C893" s="12" t="s">
        <v>73</v>
      </c>
      <c r="D893" s="12">
        <v>900478418</v>
      </c>
      <c r="E893" s="12" t="s">
        <v>74</v>
      </c>
      <c r="F893" s="12" t="s">
        <v>1895</v>
      </c>
      <c r="G893" s="12" t="s">
        <v>76</v>
      </c>
      <c r="H893" s="12" t="s">
        <v>87</v>
      </c>
      <c r="I893" s="12" t="s">
        <v>1896</v>
      </c>
      <c r="J893" s="12" t="s">
        <v>85</v>
      </c>
      <c r="K893" s="12" t="s">
        <v>85</v>
      </c>
      <c r="L893" s="12" t="s">
        <v>81</v>
      </c>
      <c r="M893" s="12">
        <v>1306227</v>
      </c>
      <c r="N893" s="12">
        <v>3109253</v>
      </c>
      <c r="O893" s="17">
        <v>1766305</v>
      </c>
      <c r="P893" s="17">
        <v>1766305</v>
      </c>
      <c r="Q893" s="17">
        <v>1342948</v>
      </c>
      <c r="R893" s="19">
        <v>-168288</v>
      </c>
      <c r="S893" s="19">
        <v>0</v>
      </c>
      <c r="T893" s="17">
        <f t="shared" si="69"/>
        <v>0.73952516694455372</v>
      </c>
      <c r="U893" s="17">
        <f t="shared" si="66"/>
        <v>0.5680801787438976</v>
      </c>
      <c r="V893" s="17"/>
      <c r="W893" s="17">
        <f t="shared" si="67"/>
        <v>-0.12531237248203206</v>
      </c>
      <c r="X893" s="19">
        <f t="shared" si="68"/>
        <v>-5.4124897523617412E-2</v>
      </c>
    </row>
    <row r="894" spans="1:24" x14ac:dyDescent="0.2">
      <c r="A894" s="22">
        <v>3607</v>
      </c>
      <c r="B894" s="12" t="s">
        <v>1828</v>
      </c>
      <c r="C894" s="12" t="s">
        <v>73</v>
      </c>
      <c r="D894" s="12">
        <v>900677100</v>
      </c>
      <c r="E894" s="12" t="s">
        <v>74</v>
      </c>
      <c r="F894" s="12" t="s">
        <v>1897</v>
      </c>
      <c r="G894" s="12" t="s">
        <v>76</v>
      </c>
      <c r="H894" s="12" t="s">
        <v>87</v>
      </c>
      <c r="I894" s="12" t="s">
        <v>1898</v>
      </c>
      <c r="J894" s="12" t="s">
        <v>309</v>
      </c>
      <c r="K894" s="12" t="s">
        <v>571</v>
      </c>
      <c r="L894" s="12" t="s">
        <v>81</v>
      </c>
      <c r="M894" s="12">
        <v>51080503</v>
      </c>
      <c r="N894" s="12">
        <v>78375237</v>
      </c>
      <c r="O894" s="17">
        <v>36278616</v>
      </c>
      <c r="P894" s="17">
        <v>50491281</v>
      </c>
      <c r="Q894" s="17">
        <v>27883956</v>
      </c>
      <c r="R894" s="19">
        <v>10136360</v>
      </c>
      <c r="S894" s="19">
        <v>4907894</v>
      </c>
      <c r="T894" s="17">
        <f t="shared" si="69"/>
        <v>1.4080058346216957</v>
      </c>
      <c r="U894" s="17">
        <f t="shared" si="66"/>
        <v>0.64422492272654941</v>
      </c>
      <c r="V894" s="17">
        <f t="shared" si="65"/>
        <v>2.0653176291093494</v>
      </c>
      <c r="W894" s="17">
        <f t="shared" si="67"/>
        <v>0.36351943748584309</v>
      </c>
      <c r="X894" s="19">
        <f t="shared" si="68"/>
        <v>0.1293311559619271</v>
      </c>
    </row>
    <row r="895" spans="1:24" x14ac:dyDescent="0.2">
      <c r="A895" s="22">
        <v>4065</v>
      </c>
      <c r="B895" s="12" t="s">
        <v>1828</v>
      </c>
      <c r="C895" s="12" t="s">
        <v>73</v>
      </c>
      <c r="D895" s="12">
        <v>901139486</v>
      </c>
      <c r="E895" s="12" t="s">
        <v>74</v>
      </c>
      <c r="F895" s="12" t="s">
        <v>1899</v>
      </c>
      <c r="G895" s="12" t="s">
        <v>102</v>
      </c>
      <c r="H895" s="12" t="s">
        <v>87</v>
      </c>
      <c r="I895" s="12" t="s">
        <v>1900</v>
      </c>
      <c r="J895" s="12" t="s">
        <v>851</v>
      </c>
      <c r="K895" s="12" t="s">
        <v>852</v>
      </c>
      <c r="L895" s="12" t="s">
        <v>81</v>
      </c>
      <c r="M895" s="12">
        <v>14000914</v>
      </c>
      <c r="N895" s="12">
        <v>15290383</v>
      </c>
      <c r="O895" s="17">
        <v>8387089</v>
      </c>
      <c r="P895" s="17">
        <v>9194198</v>
      </c>
      <c r="Q895" s="17">
        <v>6096185</v>
      </c>
      <c r="R895" s="19">
        <v>3675058</v>
      </c>
      <c r="S895" s="19">
        <v>347647</v>
      </c>
      <c r="T895" s="17">
        <f t="shared" si="69"/>
        <v>1.6693412935048144</v>
      </c>
      <c r="U895" s="17">
        <f t="shared" si="66"/>
        <v>0.6013059319704418</v>
      </c>
      <c r="V895" s="17">
        <f t="shared" si="65"/>
        <v>10.571234614422101</v>
      </c>
      <c r="W895" s="17">
        <f t="shared" si="67"/>
        <v>0.6028455501268416</v>
      </c>
      <c r="X895" s="19">
        <f t="shared" si="68"/>
        <v>0.24035094477358743</v>
      </c>
    </row>
    <row r="896" spans="1:24" x14ac:dyDescent="0.2">
      <c r="A896" s="22">
        <v>4085</v>
      </c>
      <c r="B896" s="12" t="s">
        <v>1828</v>
      </c>
      <c r="C896" s="12" t="s">
        <v>73</v>
      </c>
      <c r="D896" s="12">
        <v>901160687</v>
      </c>
      <c r="E896" s="12" t="s">
        <v>74</v>
      </c>
      <c r="F896" s="12" t="s">
        <v>1901</v>
      </c>
      <c r="G896" s="12" t="s">
        <v>76</v>
      </c>
      <c r="H896" s="12" t="s">
        <v>801</v>
      </c>
      <c r="I896" s="12" t="s">
        <v>1902</v>
      </c>
      <c r="J896" s="12" t="s">
        <v>89</v>
      </c>
      <c r="K896" s="12" t="s">
        <v>324</v>
      </c>
      <c r="L896" s="12" t="s">
        <v>81</v>
      </c>
      <c r="M896" s="12">
        <v>20175239</v>
      </c>
      <c r="N896" s="12">
        <v>22615916</v>
      </c>
      <c r="O896" s="17">
        <v>13660564</v>
      </c>
      <c r="P896" s="17">
        <v>20503224</v>
      </c>
      <c r="Q896" s="17">
        <v>2112692</v>
      </c>
      <c r="R896" s="19">
        <v>113969</v>
      </c>
      <c r="S896" s="19"/>
      <c r="T896" s="17">
        <f t="shared" si="69"/>
        <v>1.476896488314831</v>
      </c>
      <c r="U896" s="17">
        <f t="shared" si="66"/>
        <v>0.90658384122049274</v>
      </c>
      <c r="V896" s="17"/>
      <c r="W896" s="17">
        <f t="shared" si="67"/>
        <v>5.394491956234037E-2</v>
      </c>
      <c r="X896" s="19">
        <f t="shared" si="68"/>
        <v>5.039327171183338E-3</v>
      </c>
    </row>
    <row r="897" spans="1:24" x14ac:dyDescent="0.2">
      <c r="A897" s="22">
        <v>4235</v>
      </c>
      <c r="B897" s="12" t="s">
        <v>1828</v>
      </c>
      <c r="C897" s="12" t="s">
        <v>73</v>
      </c>
      <c r="D897" s="12">
        <v>901360444</v>
      </c>
      <c r="E897" s="12" t="s">
        <v>74</v>
      </c>
      <c r="F897" s="12" t="s">
        <v>1903</v>
      </c>
      <c r="G897" s="12" t="s">
        <v>76</v>
      </c>
      <c r="H897" s="12" t="s">
        <v>87</v>
      </c>
      <c r="I897" s="12" t="s">
        <v>1904</v>
      </c>
      <c r="J897" s="12" t="s">
        <v>79</v>
      </c>
      <c r="K897" s="12" t="s">
        <v>313</v>
      </c>
      <c r="L897" s="12" t="s">
        <v>81</v>
      </c>
      <c r="M897" s="12">
        <v>17183676</v>
      </c>
      <c r="N897" s="12">
        <v>22401947</v>
      </c>
      <c r="O897" s="17">
        <v>4690102</v>
      </c>
      <c r="P897" s="17">
        <v>12667648</v>
      </c>
      <c r="Q897" s="17">
        <v>9734299</v>
      </c>
      <c r="R897" s="19">
        <v>3436092</v>
      </c>
      <c r="S897" s="19">
        <v>1477901</v>
      </c>
      <c r="T897" s="17">
        <f t="shared" si="69"/>
        <v>3.6638171195423896</v>
      </c>
      <c r="U897" s="17">
        <f t="shared" si="66"/>
        <v>0.56547084947571746</v>
      </c>
      <c r="V897" s="17">
        <f t="shared" si="65"/>
        <v>2.3249811726225236</v>
      </c>
      <c r="W897" s="17">
        <f t="shared" si="67"/>
        <v>0.35298812991053591</v>
      </c>
      <c r="X897" s="19">
        <f t="shared" si="68"/>
        <v>0.15338363223518028</v>
      </c>
    </row>
    <row r="898" spans="1:24" x14ac:dyDescent="0.2">
      <c r="W898" s="20" t="s">
        <v>1905</v>
      </c>
      <c r="X898" s="21">
        <f>COUNT(A32:A897)</f>
        <v>866</v>
      </c>
    </row>
  </sheetData>
  <autoFilter ref="A11:X898">
    <sortState ref="A2:AE177">
      <sortCondition ref="T1:T177"/>
    </sortState>
  </autoFilter>
  <mergeCells count="9">
    <mergeCell ref="L3:L4"/>
    <mergeCell ref="T3:V3"/>
    <mergeCell ref="W3:X3"/>
    <mergeCell ref="I5:I9"/>
    <mergeCell ref="J5:J9"/>
    <mergeCell ref="K5:K9"/>
    <mergeCell ref="I3:I4"/>
    <mergeCell ref="J3:J4"/>
    <mergeCell ref="K3:K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tabSelected="1" workbookViewId="0">
      <selection activeCell="E20" sqref="E20"/>
    </sheetView>
  </sheetViews>
  <sheetFormatPr baseColWidth="10" defaultRowHeight="12" x14ac:dyDescent="0.2"/>
  <cols>
    <col min="1" max="1" width="29.28515625" style="46" customWidth="1"/>
    <col min="2" max="3" width="15.85546875" style="46" customWidth="1"/>
    <col min="4" max="4" width="15.7109375" style="46" customWidth="1"/>
    <col min="5" max="16384" width="11.42578125" style="46"/>
  </cols>
  <sheetData>
    <row r="2" spans="1:5" x14ac:dyDescent="0.2">
      <c r="A2" s="47" t="s">
        <v>2008</v>
      </c>
      <c r="B2" s="47" t="s">
        <v>2007</v>
      </c>
      <c r="C2" s="47" t="s">
        <v>2009</v>
      </c>
      <c r="D2" s="47" t="s">
        <v>2000</v>
      </c>
    </row>
    <row r="3" spans="1:5" x14ac:dyDescent="0.2">
      <c r="A3" s="45" t="s">
        <v>2006</v>
      </c>
      <c r="B3" s="48">
        <v>11594997534</v>
      </c>
      <c r="C3" s="48">
        <v>9689754813</v>
      </c>
      <c r="D3" s="49"/>
    </row>
    <row r="4" spans="1:5" x14ac:dyDescent="0.2">
      <c r="A4" s="45" t="s">
        <v>2001</v>
      </c>
      <c r="B4" s="50">
        <v>3</v>
      </c>
      <c r="C4" s="49">
        <f>'Indices act'!T7</f>
        <v>2.0423889768650199</v>
      </c>
      <c r="D4" s="49">
        <f>ROUND(AVERAGE(B4,C4),3)</f>
        <v>2.5209999999999999</v>
      </c>
    </row>
    <row r="5" spans="1:5" x14ac:dyDescent="0.2">
      <c r="A5" s="45" t="s">
        <v>2002</v>
      </c>
      <c r="B5" s="50">
        <v>0.51</v>
      </c>
      <c r="C5" s="49">
        <f>'Indices act'!U7</f>
        <v>0.50601590557690868</v>
      </c>
      <c r="D5" s="49">
        <f t="shared" ref="D5:D8" si="0">ROUND(AVERAGE(B5,C5),3)</f>
        <v>0.50800000000000001</v>
      </c>
      <c r="E5" s="51"/>
    </row>
    <row r="6" spans="1:5" x14ac:dyDescent="0.2">
      <c r="A6" s="44" t="s">
        <v>2003</v>
      </c>
      <c r="B6" s="50">
        <v>2.74</v>
      </c>
      <c r="C6" s="49">
        <f>'Indices act'!V7</f>
        <v>3.0802435372873687</v>
      </c>
      <c r="D6" s="49">
        <f t="shared" si="0"/>
        <v>2.91</v>
      </c>
    </row>
    <row r="7" spans="1:5" x14ac:dyDescent="0.2">
      <c r="A7" s="44" t="s">
        <v>2004</v>
      </c>
      <c r="B7" s="50">
        <v>0.19</v>
      </c>
      <c r="C7" s="49">
        <f>'Indices act'!W7</f>
        <v>0.18939924977051989</v>
      </c>
      <c r="D7" s="49">
        <f t="shared" si="0"/>
        <v>0.19</v>
      </c>
    </row>
    <row r="8" spans="1:5" x14ac:dyDescent="0.2">
      <c r="A8" s="45" t="s">
        <v>2005</v>
      </c>
      <c r="B8" s="50">
        <v>0.09</v>
      </c>
      <c r="C8" s="49">
        <f>'Indices act'!X7</f>
        <v>8.8985226764515646E-2</v>
      </c>
      <c r="D8" s="49">
        <f t="shared" si="0"/>
        <v>8.8999999999999996E-2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49baf77e665d1cbd515d1926b3bca5f2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15396d4f2a7298bae4dcc16b0bfb2f76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5EC9AE-8C4F-4376-8166-81F86AF1BB3C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49568fc9-c75b-4056-ba7b-120608bf9c50"/>
    <ds:schemaRef ds:uri="http://purl.org/dc/elements/1.1/"/>
    <ds:schemaRef ds:uri="http://schemas.openxmlformats.org/package/2006/metadata/core-properties"/>
    <ds:schemaRef ds:uri="6bd64bee-747a-4257-ac2c-022ce70e264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0891E64-5F0A-4C79-8ED5-E1EDA7E798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d64bee-747a-4257-ac2c-022ce70e2643"/>
    <ds:schemaRef ds:uri="49568fc9-c75b-4056-ba7b-120608bf9c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FFED1C-FEC3-49C6-9854-8B81A896AC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Borrador</vt:lpstr>
      <vt:lpstr>Indices act</vt:lpstr>
      <vt:lpstr>HISTORICO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ASUS</cp:lastModifiedBy>
  <cp:revision/>
  <dcterms:created xsi:type="dcterms:W3CDTF">2024-05-03T19:39:51Z</dcterms:created>
  <dcterms:modified xsi:type="dcterms:W3CDTF">2026-05-29T04:16:12Z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