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CONTRATACION 2026\SUBASTA\Nueva carpeta\"/>
    </mc:Choice>
  </mc:AlternateContent>
  <xr:revisionPtr revIDLastSave="0" documentId="13_ncr:1_{AB2A0C0C-563B-40B0-8E7B-AEC77EEA2BC8}" xr6:coauthVersionLast="47" xr6:coauthVersionMax="47" xr10:uidLastSave="{00000000-0000-0000-0000-000000000000}"/>
  <bookViews>
    <workbookView xWindow="-120" yWindow="-120" windowWidth="29040" windowHeight="15840" xr2:uid="{00000000-000D-0000-FFFF-FFFF00000000}"/>
  </bookViews>
  <sheets>
    <sheet name="COTIZACION BOLSAS KITS " sheetId="1" r:id="rId1"/>
    <sheet name="COMPARACION REFRIGERIO EMPAQUE "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 i="2" l="1"/>
  <c r="E6" i="2"/>
  <c r="I6" i="2" l="1"/>
  <c r="H6" i="2"/>
  <c r="J6" i="2" l="1"/>
  <c r="H9" i="1"/>
  <c r="L9" i="1"/>
  <c r="P9" i="1" l="1"/>
  <c r="G9" i="1"/>
  <c r="M9" i="1" s="1"/>
  <c r="Q9" i="1" s="1"/>
  <c r="E9" i="1"/>
  <c r="J9" i="1" s="1"/>
  <c r="I9" i="1" l="1"/>
  <c r="K9" i="1" s="1"/>
  <c r="N11" i="1"/>
</calcChain>
</file>

<file path=xl/sharedStrings.xml><?xml version="1.0" encoding="utf-8"?>
<sst xmlns="http://schemas.openxmlformats.org/spreadsheetml/2006/main" count="64" uniqueCount="43">
  <si>
    <t xml:space="preserve">FECHA: </t>
  </si>
  <si>
    <t>OBJETO:</t>
  </si>
  <si>
    <t xml:space="preserve">ITEM </t>
  </si>
  <si>
    <t>CANTIDAD</t>
  </si>
  <si>
    <t xml:space="preserve">COTIZACION N° 1 </t>
  </si>
  <si>
    <t xml:space="preserve">COTIZACION N° 2 </t>
  </si>
  <si>
    <t xml:space="preserve">DESVIACION ESTANDAR </t>
  </si>
  <si>
    <t>DISPERSION.</t>
  </si>
  <si>
    <t>VALOR RESULTADO</t>
  </si>
  <si>
    <t>Vr. UNITARIO</t>
  </si>
  <si>
    <t>Vr. TOTAL</t>
  </si>
  <si>
    <t>TOTAL</t>
  </si>
  <si>
    <t>NUMERO</t>
  </si>
  <si>
    <t>COTIZANTE</t>
  </si>
  <si>
    <t>CONCLUSIÓN</t>
  </si>
  <si>
    <t>DESCRIPCIÓN DEL BIEN O SERVICIO</t>
  </si>
  <si>
    <t>OBSERVACIONES</t>
  </si>
  <si>
    <t>COMPARACION COTIZACIONES BOLSAS</t>
  </si>
  <si>
    <t>Empaque en lona, estampada a dos tintas</t>
  </si>
  <si>
    <t>SUMINISTRO DE KITS NUTRICIONALES COMPLEMENTARIOS PARA LOS ADULTOS MAYORES PERTENECIENTES AL PROGRAMA CENTRO VIDA ABUELO PRÓSPERO DEL MUNICIPIO DE SOGAMOSO</t>
  </si>
  <si>
    <t>FUNDACIÓN BACHUE SOCIAL</t>
  </si>
  <si>
    <t>FUNDACIÓN ALIMENTANDO UNA NUEVA ESPERANZA</t>
  </si>
  <si>
    <t>04 DE MAYO DEL 2026.</t>
  </si>
  <si>
    <r>
      <t>Teniendo en cuenta el objeto a contratar, la</t>
    </r>
    <r>
      <rPr>
        <sz val="11"/>
        <rFont val="Arial"/>
        <family val="2"/>
      </rPr>
      <t xml:space="preserve"> Secretaria de Integración Social</t>
    </r>
    <r>
      <rPr>
        <sz val="11"/>
        <color indexed="8"/>
        <rFont val="Arial"/>
        <family val="2"/>
      </rPr>
      <t xml:space="preserve">, mediante escrito solicitó a 2 empresas la cotización de SUMINISTRO DE KITS NUTRICIONALES COMPLEMENTARIOS PARA LOS ADULTOS MAYORES PERTENECIENTES AL PROGRAMA CENTRO VIDA ABUELO PRÓSPERO DEL MUNICIPIO DE SOGAMOSO, el cual incluye los siguientes items: </t>
    </r>
  </si>
  <si>
    <t>VALOR UNITARIO</t>
  </si>
  <si>
    <t>PROMEDIO VALOR TOTAL</t>
  </si>
  <si>
    <t>De conformidad con lo descrito en el Manual de Contratación adoptado en el Municipio de Sogamoso mediante documento Códificado AGB-01-01-M-01 Versión 7 de fecha 2024/05, el cual contiene en su numeral 8.1.2.4.4.5. Analisis de precios, dentro de los que se encuentra la solicitud de cotizaciones en el numeral 8.1.2.4.5.1.1. Que dando cumplimiento a lo descrito en este numeral se procedio a enviar solicitud de cotizaciones a posibles proveedores los cuales resultaron del analisis del sector, solicitud de cotización para determinar el valor del presupuesto oficial , para lo cual se recibió dos cotizaciones presentadas.</t>
  </si>
  <si>
    <t>PROMEDIO VALOR UNITARIO</t>
  </si>
  <si>
    <t>Que en el siguiente analisis de mercado se tuvo en cuenta el siguiente analisis: se establecio un valor porcentaje de dispersion al analisis de los precios unitarios, para lo cual en aquellos casos en que el analisis  dio un porcentaje de dispersion menor o igual a 30% se tomo el menor precio de las dos cotizaciones;  en aquellos casos en que el analisis dio un porcentaje de dispersion mayor a 30% y menor a 55% se tomo el valor promedio. (En caso de que el porcentaje de dispersion supere el 55% se debera solicitar nuevas cotizaciones). Los valores descritos contemplan los valores de impuestos, tasas y contribuciones aplicables a cada item.</t>
  </si>
  <si>
    <r>
      <t>Teniendo en cuenta el objeto a contratar, la</t>
    </r>
    <r>
      <rPr>
        <sz val="11"/>
        <rFont val="Arial"/>
        <family val="2"/>
      </rPr>
      <t xml:space="preserve"> Secretaria de Integración Social</t>
    </r>
    <r>
      <rPr>
        <sz val="11"/>
        <color indexed="8"/>
        <rFont val="Arial"/>
        <family val="2"/>
      </rPr>
      <t xml:space="preserve">, mediante escrito solicitó a 2 empresas la cotización de SUMINISTRO DE RACIONES ALIMENTARIAS TIPO REFRIGERIO LISTO PARA CONSUMIR PARA LAS PERSONAS MAYORES PERTENECIENTES AL PROGRAMA CENTRO VIDA ABUELO PRÓSPERO DEL MUNICIPIO DE SOGAMOSO, el cual incluye los siguientes items: </t>
    </r>
  </si>
  <si>
    <t>Cotizacin 1</t>
  </si>
  <si>
    <t>Cotizacion 2</t>
  </si>
  <si>
    <t>PROMEDIO</t>
  </si>
  <si>
    <t>% DISPERSION.</t>
  </si>
  <si>
    <t>Caja de carton Ecologico (tipo lunch box)</t>
  </si>
  <si>
    <t>Elaboró:</t>
  </si>
  <si>
    <t xml:space="preserve">Revisó: </t>
  </si>
  <si>
    <t>NOMBRE</t>
  </si>
  <si>
    <t>KAROL ELIANA TORRES NARANJO</t>
  </si>
  <si>
    <t>DEISY ALARCON</t>
  </si>
  <si>
    <t>CARGO</t>
  </si>
  <si>
    <t>Profesional Contratado – Jurídico Adulto Mayor</t>
  </si>
  <si>
    <t>Profesional Universitario - Codigo 209 Grado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</si>
</sst>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2"/>
      <color theme="1"/>
      <name val="Calibri"/>
      <family val="2"/>
      <scheme val="minor"/>
    </font>
    <font>
      <sz val="11"/>
      <color theme="1"/>
      <name val="Calibri"/>
      <family val="2"/>
      <scheme val="minor"/>
    </font>
    <font>
      <b/>
      <sz val="11"/>
      <color theme="1"/>
      <name val="Arial"/>
      <family val="2"/>
    </font>
    <font>
      <sz val="11"/>
      <name val="Arial"/>
      <family val="2"/>
    </font>
    <font>
      <sz val="11"/>
      <color theme="1"/>
      <name val="Arial"/>
      <family val="2"/>
    </font>
    <font>
      <sz val="11"/>
      <color indexed="8"/>
      <name val="Arial"/>
      <family val="2"/>
    </font>
    <font>
      <b/>
      <sz val="10"/>
      <color theme="1"/>
      <name val="Arial"/>
      <family val="2"/>
    </font>
    <font>
      <b/>
      <sz val="11"/>
      <color theme="0"/>
      <name val="Arial"/>
      <family val="2"/>
    </font>
    <font>
      <b/>
      <sz val="11"/>
      <name val="Arial"/>
      <family val="2"/>
    </font>
    <font>
      <sz val="10"/>
      <name val="Arial"/>
      <family val="2"/>
    </font>
    <font>
      <sz val="9"/>
      <color rgb="FFFF0000"/>
      <name val="Arial"/>
      <family val="2"/>
    </font>
    <font>
      <sz val="12"/>
      <color theme="1"/>
      <name val="Calibri"/>
      <family val="2"/>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9" fillId="0" borderId="0"/>
    <xf numFmtId="44" fontId="11" fillId="0" borderId="0" applyFont="0" applyFill="0" applyBorder="0" applyAlignment="0" applyProtection="0"/>
    <xf numFmtId="0" fontId="11" fillId="0" borderId="0"/>
    <xf numFmtId="0" fontId="1" fillId="0" borderId="0"/>
    <xf numFmtId="44" fontId="1" fillId="0" borderId="0" applyFont="0" applyFill="0" applyBorder="0" applyAlignment="0" applyProtection="0"/>
  </cellStyleXfs>
  <cellXfs count="93">
    <xf numFmtId="0" fontId="0" fillId="0" borderId="0" xfId="0"/>
    <xf numFmtId="0" fontId="2" fillId="0" borderId="1" xfId="0" applyFont="1" applyBorder="1"/>
    <xf numFmtId="0" fontId="4" fillId="0" borderId="0" xfId="0" applyFont="1"/>
    <xf numFmtId="0" fontId="0" fillId="0" borderId="0" xfId="0" applyAlignment="1">
      <alignment wrapText="1"/>
    </xf>
    <xf numFmtId="0" fontId="10" fillId="0" borderId="0" xfId="0" applyFont="1" applyProtection="1">
      <protection locked="0"/>
    </xf>
    <xf numFmtId="0" fontId="10" fillId="0" borderId="0" xfId="0" applyFont="1" applyAlignment="1" applyProtection="1">
      <alignment horizontal="left"/>
      <protection locked="0"/>
    </xf>
    <xf numFmtId="0" fontId="4" fillId="0" borderId="2" xfId="0" applyFont="1" applyBorder="1"/>
    <xf numFmtId="3" fontId="4" fillId="0" borderId="3" xfId="0" applyNumberFormat="1" applyFont="1" applyBorder="1"/>
    <xf numFmtId="0" fontId="4" fillId="0" borderId="3" xfId="0" applyFont="1" applyBorder="1"/>
    <xf numFmtId="0" fontId="2" fillId="0" borderId="1" xfId="0" applyFont="1" applyBorder="1" applyAlignment="1">
      <alignment horizontal="center"/>
    </xf>
    <xf numFmtId="0" fontId="4" fillId="0" borderId="1" xfId="0" applyFont="1" applyBorder="1"/>
    <xf numFmtId="0" fontId="2" fillId="0" borderId="1" xfId="0" applyFont="1" applyBorder="1" applyAlignment="1">
      <alignment horizontal="center" vertical="center" wrapText="1"/>
    </xf>
    <xf numFmtId="1" fontId="8" fillId="0" borderId="1" xfId="0" applyNumberFormat="1" applyFont="1" applyBorder="1" applyAlignment="1">
      <alignment horizontal="center" vertical="center"/>
    </xf>
    <xf numFmtId="3" fontId="8" fillId="0" borderId="1" xfId="0" applyNumberFormat="1" applyFont="1" applyBorder="1" applyAlignment="1">
      <alignment horizontal="center" vertical="center" wrapText="1"/>
    </xf>
    <xf numFmtId="3" fontId="3" fillId="0" borderId="1" xfId="0" applyNumberFormat="1" applyFont="1" applyBorder="1" applyAlignment="1">
      <alignment horizontal="center" vertical="center"/>
    </xf>
    <xf numFmtId="3" fontId="2" fillId="0" borderId="1" xfId="0" applyNumberFormat="1" applyFont="1" applyBorder="1" applyAlignment="1">
      <alignment horizontal="center" vertical="center" wrapText="1"/>
    </xf>
    <xf numFmtId="3" fontId="3" fillId="0" borderId="1" xfId="0" applyNumberFormat="1" applyFont="1" applyBorder="1" applyAlignment="1">
      <alignment horizontal="center" vertical="center" wrapText="1"/>
    </xf>
    <xf numFmtId="3" fontId="2" fillId="0" borderId="1" xfId="0" applyNumberFormat="1" applyFont="1" applyBorder="1"/>
    <xf numFmtId="2" fontId="3" fillId="0" borderId="1" xfId="2" applyNumberFormat="1" applyFont="1" applyBorder="1" applyAlignment="1">
      <alignment horizontal="center" vertical="center" wrapText="1"/>
    </xf>
    <xf numFmtId="0" fontId="4" fillId="0" borderId="5" xfId="0" applyFont="1" applyBorder="1"/>
    <xf numFmtId="44" fontId="0" fillId="0" borderId="0" xfId="2" applyFont="1"/>
    <xf numFmtId="0" fontId="2" fillId="0" borderId="1" xfId="3" applyFont="1" applyBorder="1" applyAlignment="1">
      <alignment horizontal="center" vertical="center" wrapText="1"/>
    </xf>
    <xf numFmtId="1" fontId="8" fillId="0" borderId="1" xfId="3" applyNumberFormat="1" applyFont="1" applyBorder="1" applyAlignment="1">
      <alignment horizontal="center" vertical="center"/>
    </xf>
    <xf numFmtId="3" fontId="2" fillId="0" borderId="1" xfId="3" applyNumberFormat="1" applyFont="1" applyBorder="1" applyAlignment="1">
      <alignment horizontal="center" vertical="center" wrapText="1"/>
    </xf>
    <xf numFmtId="3" fontId="3" fillId="0" borderId="1" xfId="3" applyNumberFormat="1" applyFont="1" applyBorder="1" applyAlignment="1">
      <alignment horizontal="center" vertical="center"/>
    </xf>
    <xf numFmtId="164" fontId="3" fillId="0" borderId="1" xfId="2" applyNumberFormat="1" applyFont="1" applyBorder="1" applyAlignment="1">
      <alignment horizontal="center" vertical="center"/>
    </xf>
    <xf numFmtId="3" fontId="3" fillId="0" borderId="1" xfId="3" applyNumberFormat="1" applyFont="1" applyBorder="1" applyAlignment="1">
      <alignment horizontal="center" vertical="center" wrapText="1"/>
    </xf>
    <xf numFmtId="0" fontId="4" fillId="0" borderId="2" xfId="3" applyFont="1" applyBorder="1" applyAlignment="1">
      <alignment vertical="center" wrapText="1"/>
    </xf>
    <xf numFmtId="0" fontId="4" fillId="0" borderId="3" xfId="3" applyFont="1" applyBorder="1" applyAlignment="1">
      <alignment vertical="center" wrapText="1"/>
    </xf>
    <xf numFmtId="0" fontId="4" fillId="0" borderId="4" xfId="3" applyFont="1" applyBorder="1" applyAlignment="1">
      <alignment vertical="center" wrapText="1"/>
    </xf>
    <xf numFmtId="0" fontId="4" fillId="0" borderId="11" xfId="3" applyFont="1" applyBorder="1" applyAlignment="1">
      <alignment vertical="center" wrapText="1"/>
    </xf>
    <xf numFmtId="0" fontId="4" fillId="0" borderId="12" xfId="3" applyFont="1" applyBorder="1" applyAlignment="1">
      <alignment vertical="center" wrapText="1"/>
    </xf>
    <xf numFmtId="0" fontId="4" fillId="0" borderId="0" xfId="3" applyFont="1" applyAlignment="1">
      <alignment vertical="center" wrapText="1"/>
    </xf>
    <xf numFmtId="0" fontId="1" fillId="0" borderId="0" xfId="4"/>
    <xf numFmtId="0" fontId="4" fillId="0" borderId="1" xfId="4" applyFont="1" applyBorder="1"/>
    <xf numFmtId="0" fontId="4" fillId="0" borderId="0" xfId="4" applyFont="1"/>
    <xf numFmtId="14" fontId="4" fillId="0" borderId="1" xfId="4" applyNumberFormat="1" applyFont="1" applyBorder="1"/>
    <xf numFmtId="0" fontId="2" fillId="0" borderId="1" xfId="0" applyFont="1" applyBorder="1" applyAlignment="1">
      <alignment horizontal="center" vertical="center" wrapText="1"/>
    </xf>
    <xf numFmtId="0" fontId="4" fillId="0" borderId="1" xfId="0" applyFont="1" applyBorder="1" applyAlignment="1">
      <alignment horizontal="justify" vertical="top"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2" fillId="0" borderId="5" xfId="0" applyFont="1" applyBorder="1" applyAlignment="1">
      <alignment horizontal="center"/>
    </xf>
    <xf numFmtId="0" fontId="2" fillId="0" borderId="7" xfId="0" applyFont="1" applyBorder="1" applyAlignment="1">
      <alignment horizontal="center"/>
    </xf>
    <xf numFmtId="0" fontId="2" fillId="0" borderId="6"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2" fillId="0" borderId="1" xfId="0" applyFont="1" applyBorder="1" applyAlignment="1">
      <alignment horizontal="center"/>
    </xf>
    <xf numFmtId="3" fontId="3" fillId="0" borderId="1" xfId="0" applyNumberFormat="1" applyFont="1" applyBorder="1" applyAlignment="1">
      <alignment horizontal="center" vertical="center"/>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2" xfId="0" applyFont="1" applyBorder="1" applyAlignment="1">
      <alignment horizontal="left" vertical="center" wrapText="1"/>
    </xf>
    <xf numFmtId="0" fontId="4" fillId="0" borderId="0" xfId="0" applyFont="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5" xfId="0" applyFont="1" applyBorder="1" applyAlignment="1">
      <alignment horizontal="left" vertical="center" wrapText="1"/>
    </xf>
    <xf numFmtId="0" fontId="4" fillId="0" borderId="7" xfId="0" applyFont="1" applyBorder="1" applyAlignment="1">
      <alignment horizontal="left" vertical="center" wrapText="1"/>
    </xf>
    <xf numFmtId="0" fontId="4" fillId="0" borderId="6" xfId="0" applyFont="1" applyBorder="1" applyAlignment="1">
      <alignment horizontal="left" vertical="center" wrapText="1"/>
    </xf>
    <xf numFmtId="0" fontId="3" fillId="0" borderId="1" xfId="0" applyFont="1" applyBorder="1" applyAlignment="1">
      <alignment horizontal="left"/>
    </xf>
    <xf numFmtId="0" fontId="3" fillId="0" borderId="1" xfId="0" applyFont="1" applyBorder="1" applyAlignment="1">
      <alignment horizontal="left"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5" xfId="0" applyFont="1" applyBorder="1" applyAlignment="1">
      <alignment horizontal="left" wrapText="1"/>
    </xf>
    <xf numFmtId="0" fontId="4" fillId="0" borderId="7" xfId="0" applyFont="1" applyBorder="1" applyAlignment="1">
      <alignment horizontal="left" wrapText="1"/>
    </xf>
    <xf numFmtId="0" fontId="4" fillId="0" borderId="6" xfId="0" applyFont="1" applyBorder="1" applyAlignment="1">
      <alignment horizontal="left" wrapText="1"/>
    </xf>
    <xf numFmtId="0" fontId="4" fillId="0" borderId="5" xfId="4" applyFont="1" applyBorder="1" applyAlignment="1">
      <alignment horizontal="left"/>
    </xf>
    <xf numFmtId="0" fontId="4" fillId="0" borderId="7" xfId="4" applyFont="1" applyBorder="1" applyAlignment="1">
      <alignment horizontal="left"/>
    </xf>
    <xf numFmtId="0" fontId="4" fillId="0" borderId="6" xfId="4" applyFont="1" applyBorder="1" applyAlignment="1">
      <alignment horizontal="left"/>
    </xf>
    <xf numFmtId="0" fontId="4" fillId="0" borderId="8" xfId="3" applyFont="1" applyBorder="1" applyAlignment="1">
      <alignment horizontal="center" vertical="center" wrapText="1"/>
    </xf>
    <xf numFmtId="0" fontId="4" fillId="0" borderId="9" xfId="3" applyFont="1" applyBorder="1" applyAlignment="1">
      <alignment horizontal="center" vertical="center" wrapText="1"/>
    </xf>
    <xf numFmtId="0" fontId="4" fillId="0" borderId="10" xfId="3"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4" fillId="0" borderId="5" xfId="0" applyFont="1" applyBorder="1" applyAlignment="1">
      <alignment horizontal="justify" vertical="top" wrapText="1"/>
    </xf>
    <xf numFmtId="0" fontId="4" fillId="0" borderId="7" xfId="0" applyFont="1" applyBorder="1" applyAlignment="1">
      <alignment horizontal="justify" vertical="top" wrapText="1"/>
    </xf>
    <xf numFmtId="0" fontId="4" fillId="0" borderId="6" xfId="0" applyFont="1" applyBorder="1" applyAlignment="1">
      <alignment horizontal="justify" vertical="top"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2" xfId="0" applyFont="1" applyBorder="1" applyAlignment="1">
      <alignment horizontal="center" vertical="center" wrapText="1"/>
    </xf>
    <xf numFmtId="0" fontId="4" fillId="0" borderId="8" xfId="0" applyFont="1" applyBorder="1" applyAlignment="1">
      <alignment horizontal="justify" vertical="top" wrapText="1"/>
    </xf>
    <xf numFmtId="0" fontId="4" fillId="0" borderId="9" xfId="0" applyFont="1" applyBorder="1" applyAlignment="1">
      <alignment horizontal="justify" vertical="top" wrapText="1"/>
    </xf>
    <xf numFmtId="0" fontId="4" fillId="0" borderId="10" xfId="0" applyFont="1" applyBorder="1" applyAlignment="1">
      <alignment horizontal="justify" vertical="top" wrapText="1"/>
    </xf>
    <xf numFmtId="0" fontId="4" fillId="0" borderId="4" xfId="0" applyFont="1" applyBorder="1" applyAlignment="1">
      <alignment horizontal="justify" vertical="top" wrapText="1"/>
    </xf>
    <xf numFmtId="0" fontId="4" fillId="0" borderId="11" xfId="0" applyFont="1" applyBorder="1" applyAlignment="1">
      <alignment horizontal="justify" vertical="top" wrapText="1"/>
    </xf>
    <xf numFmtId="0" fontId="4" fillId="0" borderId="12" xfId="0" applyFont="1" applyBorder="1" applyAlignment="1">
      <alignment horizontal="justify" vertical="top" wrapText="1"/>
    </xf>
    <xf numFmtId="3" fontId="3" fillId="0" borderId="5" xfId="3" applyNumberFormat="1" applyFont="1" applyBorder="1" applyAlignment="1">
      <alignment horizontal="center" vertical="center"/>
    </xf>
    <xf numFmtId="3" fontId="3" fillId="0" borderId="6" xfId="3" applyNumberFormat="1" applyFont="1" applyBorder="1" applyAlignment="1">
      <alignment horizontal="center" vertical="center"/>
    </xf>
    <xf numFmtId="0" fontId="2" fillId="0" borderId="1" xfId="3" applyFont="1" applyBorder="1" applyAlignment="1">
      <alignment horizontal="center" vertical="center" wrapText="1"/>
    </xf>
    <xf numFmtId="0" fontId="7" fillId="0" borderId="1" xfId="3" applyFont="1" applyBorder="1" applyAlignment="1">
      <alignment horizontal="center" vertical="center" wrapText="1"/>
    </xf>
    <xf numFmtId="0" fontId="6" fillId="0" borderId="1" xfId="3" applyFont="1" applyBorder="1" applyAlignment="1">
      <alignment horizontal="center" vertical="center" wrapText="1"/>
    </xf>
  </cellXfs>
  <cellStyles count="6">
    <cellStyle name="Moneda" xfId="2" builtinId="4"/>
    <cellStyle name="Moneda 2" xfId="5" xr:uid="{00000000-0005-0000-0000-000001000000}"/>
    <cellStyle name="Normal" xfId="0" builtinId="0"/>
    <cellStyle name="Normal 2" xfId="3" xr:uid="{00000000-0005-0000-0000-000003000000}"/>
    <cellStyle name="Normal 3" xfId="1" xr:uid="{00000000-0005-0000-0000-000004000000}"/>
    <cellStyle name="Normal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0"/>
  <sheetViews>
    <sheetView tabSelected="1" zoomScale="70" zoomScaleNormal="70" workbookViewId="0">
      <selection activeCell="R21" sqref="R21"/>
    </sheetView>
  </sheetViews>
  <sheetFormatPr baseColWidth="10" defaultRowHeight="15.75" x14ac:dyDescent="0.25"/>
  <cols>
    <col min="1" max="1" width="10.125" customWidth="1"/>
    <col min="2" max="2" width="14.375" customWidth="1"/>
    <col min="3" max="3" width="12.25" customWidth="1"/>
    <col min="8" max="8" width="11.25" customWidth="1"/>
    <col min="9" max="9" width="12.375" customWidth="1"/>
    <col min="10" max="10" width="12.75" customWidth="1"/>
    <col min="11" max="11" width="13.375" customWidth="1"/>
    <col min="12" max="12" width="12.375" customWidth="1"/>
    <col min="14" max="14" width="16" customWidth="1"/>
    <col min="17" max="17" width="13.375" bestFit="1" customWidth="1"/>
  </cols>
  <sheetData>
    <row r="1" spans="1:17" x14ac:dyDescent="0.25">
      <c r="A1" s="1" t="s">
        <v>0</v>
      </c>
      <c r="B1" s="60" t="s">
        <v>22</v>
      </c>
      <c r="C1" s="60"/>
      <c r="D1" s="60"/>
      <c r="E1" s="60"/>
      <c r="F1" s="60"/>
      <c r="G1" s="60"/>
      <c r="H1" s="60"/>
      <c r="I1" s="60"/>
      <c r="J1" s="60"/>
      <c r="K1" s="60"/>
      <c r="L1" s="60"/>
      <c r="M1" s="60"/>
      <c r="N1" s="60"/>
    </row>
    <row r="2" spans="1:17" x14ac:dyDescent="0.25">
      <c r="A2" s="41" t="s">
        <v>17</v>
      </c>
      <c r="B2" s="42"/>
      <c r="C2" s="42"/>
      <c r="D2" s="42"/>
      <c r="E2" s="42"/>
      <c r="F2" s="42"/>
      <c r="G2" s="42"/>
      <c r="H2" s="42"/>
      <c r="I2" s="42"/>
      <c r="J2" s="42"/>
      <c r="K2" s="42"/>
      <c r="L2" s="42"/>
      <c r="M2" s="42"/>
      <c r="N2" s="43"/>
    </row>
    <row r="3" spans="1:17" ht="30" customHeight="1" x14ac:dyDescent="0.25">
      <c r="A3" s="1" t="s">
        <v>1</v>
      </c>
      <c r="B3" s="61" t="s">
        <v>19</v>
      </c>
      <c r="C3" s="61"/>
      <c r="D3" s="61"/>
      <c r="E3" s="61"/>
      <c r="F3" s="61"/>
      <c r="G3" s="61"/>
      <c r="H3" s="61"/>
      <c r="I3" s="61"/>
      <c r="J3" s="61"/>
      <c r="K3" s="61"/>
      <c r="L3" s="61"/>
      <c r="M3" s="61"/>
      <c r="N3" s="61"/>
    </row>
    <row r="4" spans="1:17" x14ac:dyDescent="0.25">
      <c r="A4" s="48" t="s">
        <v>23</v>
      </c>
      <c r="B4" s="49"/>
      <c r="C4" s="49"/>
      <c r="D4" s="49"/>
      <c r="E4" s="49"/>
      <c r="F4" s="49"/>
      <c r="G4" s="49"/>
      <c r="H4" s="49"/>
      <c r="I4" s="49"/>
      <c r="J4" s="49"/>
      <c r="K4" s="49"/>
      <c r="L4" s="49"/>
      <c r="M4" s="49"/>
      <c r="N4" s="50"/>
    </row>
    <row r="5" spans="1:17" ht="45" customHeight="1" x14ac:dyDescent="0.25">
      <c r="A5" s="51"/>
      <c r="B5" s="52"/>
      <c r="C5" s="52"/>
      <c r="D5" s="52"/>
      <c r="E5" s="52"/>
      <c r="F5" s="52"/>
      <c r="G5" s="52"/>
      <c r="H5" s="52"/>
      <c r="I5" s="52"/>
      <c r="J5" s="52"/>
      <c r="K5" s="52"/>
      <c r="L5" s="52"/>
      <c r="M5" s="52"/>
      <c r="N5" s="53"/>
    </row>
    <row r="6" spans="1:17" ht="11.1" customHeight="1" x14ac:dyDescent="0.25">
      <c r="A6" s="54"/>
      <c r="B6" s="55"/>
      <c r="C6" s="55"/>
      <c r="D6" s="55"/>
      <c r="E6" s="55"/>
      <c r="F6" s="55"/>
      <c r="G6" s="55"/>
      <c r="H6" s="55"/>
      <c r="I6" s="55"/>
      <c r="J6" s="55"/>
      <c r="K6" s="55"/>
      <c r="L6" s="55"/>
      <c r="M6" s="55"/>
      <c r="N6" s="56"/>
    </row>
    <row r="7" spans="1:17" s="3" customFormat="1" ht="23.1" customHeight="1" x14ac:dyDescent="0.25">
      <c r="A7" s="37" t="s">
        <v>2</v>
      </c>
      <c r="B7" s="37" t="s">
        <v>15</v>
      </c>
      <c r="C7" s="37" t="s">
        <v>3</v>
      </c>
      <c r="D7" s="37" t="s">
        <v>4</v>
      </c>
      <c r="E7" s="37"/>
      <c r="F7" s="37" t="s">
        <v>5</v>
      </c>
      <c r="G7" s="37"/>
      <c r="H7" s="37" t="s">
        <v>27</v>
      </c>
      <c r="I7" s="37" t="s">
        <v>25</v>
      </c>
      <c r="J7" s="37" t="s">
        <v>6</v>
      </c>
      <c r="K7" s="63" t="s">
        <v>7</v>
      </c>
      <c r="L7" s="39" t="s">
        <v>24</v>
      </c>
      <c r="M7" s="37" t="s">
        <v>8</v>
      </c>
      <c r="N7" s="37"/>
    </row>
    <row r="8" spans="1:17" s="3" customFormat="1" ht="56.1" customHeight="1" x14ac:dyDescent="0.25">
      <c r="A8" s="37"/>
      <c r="B8" s="62"/>
      <c r="C8" s="37"/>
      <c r="D8" s="11" t="s">
        <v>9</v>
      </c>
      <c r="E8" s="11" t="s">
        <v>10</v>
      </c>
      <c r="F8" s="11" t="s">
        <v>9</v>
      </c>
      <c r="G8" s="11" t="s">
        <v>10</v>
      </c>
      <c r="H8" s="37"/>
      <c r="I8" s="37"/>
      <c r="J8" s="37"/>
      <c r="K8" s="63"/>
      <c r="L8" s="40"/>
      <c r="M8" s="37"/>
      <c r="N8" s="37"/>
    </row>
    <row r="9" spans="1:17" ht="60" customHeight="1" x14ac:dyDescent="0.25">
      <c r="A9" s="12">
        <v>1</v>
      </c>
      <c r="B9" s="13" t="s">
        <v>18</v>
      </c>
      <c r="C9" s="14">
        <v>1</v>
      </c>
      <c r="D9" s="14">
        <v>5250</v>
      </c>
      <c r="E9" s="14">
        <f>D9*C9</f>
        <v>5250</v>
      </c>
      <c r="F9" s="14">
        <v>4998</v>
      </c>
      <c r="G9" s="14">
        <f t="shared" ref="G9" si="0">F9*C9</f>
        <v>4998</v>
      </c>
      <c r="H9" s="16">
        <f>+AVERAGE(D9,F9)</f>
        <v>5124</v>
      </c>
      <c r="I9" s="16">
        <f>+AVERAGE(E9,G9)</f>
        <v>5124</v>
      </c>
      <c r="J9" s="16">
        <f>+_xlfn.STDEV.S(E9,G9)</f>
        <v>178.19090885900997</v>
      </c>
      <c r="K9" s="18">
        <f>+(J9*100)/I9</f>
        <v>3.4775743337043323</v>
      </c>
      <c r="L9" s="18">
        <f>+F9</f>
        <v>4998</v>
      </c>
      <c r="M9" s="47">
        <f>+G9</f>
        <v>4998</v>
      </c>
      <c r="N9" s="47"/>
      <c r="P9" s="20">
        <f>+H9-L9</f>
        <v>126</v>
      </c>
      <c r="Q9" s="20">
        <f>+M9/1550</f>
        <v>3.2245161290322581</v>
      </c>
    </row>
    <row r="10" spans="1:17" x14ac:dyDescent="0.25">
      <c r="A10" s="10"/>
      <c r="B10" s="15"/>
      <c r="C10" s="10"/>
      <c r="D10" s="10"/>
      <c r="E10" s="10"/>
      <c r="F10" s="10"/>
      <c r="G10" s="10"/>
      <c r="H10" s="10"/>
      <c r="I10" s="10"/>
      <c r="J10" s="10"/>
      <c r="K10" s="10"/>
      <c r="L10" s="19"/>
      <c r="M10" s="44"/>
      <c r="N10" s="45"/>
    </row>
    <row r="11" spans="1:17" x14ac:dyDescent="0.25">
      <c r="A11" s="10"/>
      <c r="B11" s="15"/>
      <c r="C11" s="10"/>
      <c r="D11" s="10"/>
      <c r="E11" s="10"/>
      <c r="F11" s="10"/>
      <c r="G11" s="10"/>
      <c r="H11" s="10"/>
      <c r="I11" s="10"/>
      <c r="J11" s="10"/>
      <c r="K11" s="41" t="s">
        <v>11</v>
      </c>
      <c r="L11" s="42"/>
      <c r="M11" s="43"/>
      <c r="N11" s="17">
        <f>SUM(M9:N9)</f>
        <v>4998</v>
      </c>
    </row>
    <row r="12" spans="1:17" x14ac:dyDescent="0.25">
      <c r="A12" s="6"/>
      <c r="B12" s="2"/>
      <c r="C12" s="2"/>
      <c r="D12" s="2"/>
      <c r="E12" s="2"/>
      <c r="F12" s="2"/>
      <c r="G12" s="2"/>
      <c r="H12" s="2"/>
      <c r="I12" s="2"/>
      <c r="J12" s="2"/>
      <c r="K12" s="2"/>
      <c r="L12" s="2"/>
      <c r="M12" s="2"/>
      <c r="N12" s="7"/>
    </row>
    <row r="13" spans="1:17" x14ac:dyDescent="0.25">
      <c r="A13" s="6"/>
      <c r="B13" s="2"/>
      <c r="C13" s="2"/>
      <c r="D13" s="2"/>
      <c r="E13" s="2"/>
      <c r="F13" s="2"/>
      <c r="G13" s="2"/>
      <c r="H13" s="2"/>
      <c r="I13" s="2"/>
      <c r="J13" s="2"/>
      <c r="K13" s="2"/>
      <c r="L13" s="2"/>
      <c r="M13" s="2"/>
      <c r="N13" s="8"/>
    </row>
    <row r="14" spans="1:17" x14ac:dyDescent="0.25">
      <c r="A14" s="9" t="s">
        <v>12</v>
      </c>
      <c r="B14" s="46" t="s">
        <v>13</v>
      </c>
      <c r="C14" s="46"/>
      <c r="D14" s="46"/>
      <c r="E14" s="9"/>
      <c r="F14" s="2"/>
      <c r="G14" s="2"/>
      <c r="H14" s="2"/>
      <c r="I14" s="2"/>
      <c r="J14" s="2"/>
      <c r="K14" s="2"/>
      <c r="L14" s="2"/>
      <c r="M14" s="2"/>
      <c r="N14" s="8"/>
    </row>
    <row r="15" spans="1:17" ht="33.75" customHeight="1" x14ac:dyDescent="0.25">
      <c r="A15" s="10">
        <v>1</v>
      </c>
      <c r="B15" s="64" t="s">
        <v>21</v>
      </c>
      <c r="C15" s="65"/>
      <c r="D15" s="66"/>
      <c r="E15" s="36">
        <v>46142</v>
      </c>
      <c r="F15" s="2"/>
      <c r="G15" s="2"/>
      <c r="H15" s="2"/>
      <c r="I15" s="2"/>
      <c r="J15" s="2"/>
      <c r="K15" s="2"/>
      <c r="L15" s="2"/>
      <c r="M15" s="2"/>
      <c r="N15" s="8"/>
    </row>
    <row r="16" spans="1:17" ht="30" customHeight="1" x14ac:dyDescent="0.25">
      <c r="A16" s="10">
        <v>2</v>
      </c>
      <c r="B16" s="57" t="s">
        <v>20</v>
      </c>
      <c r="C16" s="58"/>
      <c r="D16" s="59"/>
      <c r="E16" s="36">
        <v>46142</v>
      </c>
      <c r="F16" s="2"/>
      <c r="G16" s="2"/>
      <c r="H16" s="2"/>
      <c r="I16" s="2"/>
      <c r="J16" s="2"/>
      <c r="K16" s="2"/>
      <c r="L16" s="2"/>
      <c r="M16" s="2"/>
      <c r="N16" s="8"/>
    </row>
    <row r="17" spans="1:14" x14ac:dyDescent="0.25">
      <c r="A17" s="6"/>
      <c r="E17" s="2"/>
      <c r="F17" s="2"/>
      <c r="G17" s="2"/>
      <c r="H17" s="2"/>
      <c r="I17" s="2"/>
      <c r="J17" s="2"/>
      <c r="K17" s="2"/>
      <c r="L17" s="2"/>
      <c r="M17" s="2"/>
      <c r="N17" s="8"/>
    </row>
    <row r="18" spans="1:14" ht="62.25" customHeight="1" x14ac:dyDescent="0.25">
      <c r="A18" s="37" t="s">
        <v>16</v>
      </c>
      <c r="B18" s="37"/>
      <c r="C18" s="38" t="s">
        <v>28</v>
      </c>
      <c r="D18" s="38"/>
      <c r="E18" s="38"/>
      <c r="F18" s="38"/>
      <c r="G18" s="38"/>
      <c r="H18" s="38"/>
      <c r="I18" s="38"/>
      <c r="J18" s="38"/>
      <c r="K18" s="38"/>
      <c r="L18" s="38"/>
      <c r="M18" s="38"/>
      <c r="N18" s="38"/>
    </row>
    <row r="19" spans="1:14" x14ac:dyDescent="0.25">
      <c r="A19" s="6"/>
      <c r="B19" s="2"/>
      <c r="C19" s="2"/>
      <c r="D19" s="2"/>
      <c r="E19" s="2"/>
      <c r="F19" s="2"/>
      <c r="G19" s="2"/>
      <c r="H19" s="2"/>
      <c r="I19" s="2"/>
      <c r="J19" s="2"/>
      <c r="K19" s="2"/>
      <c r="L19" s="2"/>
      <c r="M19" s="2"/>
      <c r="N19" s="8"/>
    </row>
    <row r="20" spans="1:14" x14ac:dyDescent="0.25">
      <c r="A20" s="37" t="s">
        <v>14</v>
      </c>
      <c r="B20" s="37"/>
      <c r="C20" s="38" t="s">
        <v>26</v>
      </c>
      <c r="D20" s="38"/>
      <c r="E20" s="38"/>
      <c r="F20" s="38"/>
      <c r="G20" s="38"/>
      <c r="H20" s="38"/>
      <c r="I20" s="38"/>
      <c r="J20" s="38"/>
      <c r="K20" s="38"/>
      <c r="L20" s="38"/>
      <c r="M20" s="38"/>
      <c r="N20" s="38"/>
    </row>
    <row r="21" spans="1:14" ht="50.1" customHeight="1" x14ac:dyDescent="0.25">
      <c r="A21" s="37"/>
      <c r="B21" s="37"/>
      <c r="C21" s="38"/>
      <c r="D21" s="38"/>
      <c r="E21" s="38"/>
      <c r="F21" s="38"/>
      <c r="G21" s="38"/>
      <c r="H21" s="38"/>
      <c r="I21" s="38"/>
      <c r="J21" s="38"/>
      <c r="K21" s="38"/>
      <c r="L21" s="38"/>
      <c r="M21" s="38"/>
      <c r="N21" s="38"/>
    </row>
    <row r="22" spans="1:14" x14ac:dyDescent="0.25">
      <c r="A22" s="2"/>
      <c r="B22" s="2"/>
      <c r="C22" s="2"/>
      <c r="D22" s="2"/>
      <c r="E22" s="2"/>
      <c r="F22" s="2"/>
      <c r="G22" s="2"/>
      <c r="H22" s="2"/>
      <c r="I22" s="2"/>
      <c r="J22" s="2"/>
      <c r="K22" s="2"/>
      <c r="L22" s="2"/>
      <c r="M22" s="2"/>
      <c r="N22" s="2"/>
    </row>
    <row r="23" spans="1:14" x14ac:dyDescent="0.25">
      <c r="A23" s="2"/>
      <c r="B23" s="67"/>
      <c r="C23" s="68"/>
      <c r="D23" s="68"/>
      <c r="E23" s="68"/>
      <c r="F23" s="69"/>
      <c r="G23" s="33"/>
      <c r="H23" s="33"/>
      <c r="I23" s="67"/>
      <c r="J23" s="68"/>
      <c r="K23" s="68"/>
      <c r="L23" s="68"/>
      <c r="M23" s="69"/>
      <c r="N23" s="2"/>
    </row>
    <row r="24" spans="1:14" x14ac:dyDescent="0.25">
      <c r="A24" s="2"/>
      <c r="B24" s="34"/>
      <c r="C24" s="67"/>
      <c r="D24" s="68"/>
      <c r="E24" s="68"/>
      <c r="F24" s="69"/>
      <c r="G24" s="35"/>
      <c r="H24" s="33"/>
      <c r="I24" s="34"/>
      <c r="J24" s="67"/>
      <c r="K24" s="68"/>
      <c r="L24" s="68"/>
      <c r="M24" s="69"/>
      <c r="N24" s="2"/>
    </row>
    <row r="25" spans="1:14" x14ac:dyDescent="0.25">
      <c r="A25" s="2"/>
      <c r="B25" s="34"/>
      <c r="C25" s="67"/>
      <c r="D25" s="68"/>
      <c r="E25" s="68"/>
      <c r="F25" s="69"/>
      <c r="G25" s="35"/>
      <c r="H25" s="33"/>
      <c r="I25" s="34"/>
      <c r="J25" s="67"/>
      <c r="K25" s="68"/>
      <c r="L25" s="68"/>
      <c r="M25" s="69"/>
      <c r="N25" s="2"/>
    </row>
    <row r="26" spans="1:14" x14ac:dyDescent="0.25">
      <c r="A26" s="2"/>
      <c r="B26" s="2"/>
      <c r="C26" s="2"/>
      <c r="D26" s="2"/>
      <c r="E26" s="2"/>
      <c r="I26" s="2"/>
      <c r="J26" s="2"/>
      <c r="K26" s="2"/>
      <c r="L26" s="2"/>
      <c r="M26" s="2"/>
      <c r="N26" s="2"/>
    </row>
    <row r="27" spans="1:14" x14ac:dyDescent="0.25">
      <c r="A27" s="2"/>
      <c r="B27" s="2"/>
      <c r="C27" s="2"/>
      <c r="D27" s="2"/>
      <c r="E27" s="2"/>
      <c r="F27" s="2"/>
      <c r="G27" s="2"/>
      <c r="H27" s="2"/>
      <c r="I27" s="2"/>
      <c r="J27" s="2"/>
      <c r="K27" s="2"/>
      <c r="L27" s="2"/>
      <c r="M27" s="2"/>
      <c r="N27" s="2"/>
    </row>
    <row r="28" spans="1:14" x14ac:dyDescent="0.25">
      <c r="A28" s="2"/>
      <c r="B28" s="2"/>
      <c r="C28" s="2"/>
      <c r="D28" s="2"/>
      <c r="E28" s="2"/>
      <c r="F28" s="2"/>
      <c r="G28" s="2"/>
      <c r="H28" s="2"/>
      <c r="I28" s="2"/>
      <c r="J28" s="2"/>
      <c r="K28" s="2"/>
      <c r="L28" s="2"/>
      <c r="M28" s="2"/>
      <c r="N28" s="2"/>
    </row>
    <row r="29" spans="1:14" x14ac:dyDescent="0.25">
      <c r="A29" s="4"/>
      <c r="B29" s="5"/>
      <c r="C29" s="5"/>
      <c r="D29" s="4"/>
      <c r="E29" s="4"/>
      <c r="F29" s="2"/>
      <c r="G29" s="2"/>
      <c r="H29" s="2"/>
      <c r="I29" s="2"/>
      <c r="J29" s="2"/>
      <c r="K29" s="2"/>
      <c r="L29" s="2"/>
      <c r="M29" s="2"/>
      <c r="N29" s="2"/>
    </row>
    <row r="30" spans="1:14" x14ac:dyDescent="0.25">
      <c r="A30" s="2"/>
      <c r="B30" s="2"/>
      <c r="C30" s="2"/>
      <c r="D30" s="2"/>
      <c r="E30" s="2"/>
      <c r="F30" s="2"/>
      <c r="G30" s="2"/>
      <c r="H30" s="2"/>
      <c r="I30" s="2"/>
      <c r="J30" s="2"/>
      <c r="K30" s="2"/>
      <c r="L30" s="2"/>
      <c r="M30" s="2"/>
      <c r="N30" s="2"/>
    </row>
  </sheetData>
  <mergeCells count="31">
    <mergeCell ref="C24:F24"/>
    <mergeCell ref="J24:M24"/>
    <mergeCell ref="C25:F25"/>
    <mergeCell ref="J25:M25"/>
    <mergeCell ref="B23:F23"/>
    <mergeCell ref="I23:M23"/>
    <mergeCell ref="A4:N6"/>
    <mergeCell ref="B16:D16"/>
    <mergeCell ref="A2:N2"/>
    <mergeCell ref="B1:N1"/>
    <mergeCell ref="B3:N3"/>
    <mergeCell ref="A7:A8"/>
    <mergeCell ref="B7:B8"/>
    <mergeCell ref="C7:C8"/>
    <mergeCell ref="D7:E7"/>
    <mergeCell ref="F7:G7"/>
    <mergeCell ref="I7:I8"/>
    <mergeCell ref="J7:J8"/>
    <mergeCell ref="K7:K8"/>
    <mergeCell ref="M7:N8"/>
    <mergeCell ref="B15:D15"/>
    <mergeCell ref="A20:B21"/>
    <mergeCell ref="C20:N21"/>
    <mergeCell ref="A18:B18"/>
    <mergeCell ref="C18:N18"/>
    <mergeCell ref="L7:L8"/>
    <mergeCell ref="H7:H8"/>
    <mergeCell ref="K11:M11"/>
    <mergeCell ref="M10:N10"/>
    <mergeCell ref="B14:D14"/>
    <mergeCell ref="M9:N9"/>
  </mergeCells>
  <pageMargins left="0.9055118110236221" right="0.70866141732283472" top="0.74803149606299213" bottom="0.74803149606299213" header="0.31496062992125984" footer="0.31496062992125984"/>
  <pageSetup paperSize="9" scale="7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9"/>
  <sheetViews>
    <sheetView workbookViewId="0">
      <selection activeCell="E9" sqref="E9:E10"/>
    </sheetView>
  </sheetViews>
  <sheetFormatPr baseColWidth="10" defaultRowHeight="15.75" x14ac:dyDescent="0.25"/>
  <sheetData>
    <row r="1" spans="1:14" ht="48" customHeight="1" x14ac:dyDescent="0.25">
      <c r="A1" s="70" t="s">
        <v>29</v>
      </c>
      <c r="B1" s="71"/>
      <c r="C1" s="71"/>
      <c r="D1" s="71"/>
      <c r="E1" s="71"/>
      <c r="F1" s="71"/>
      <c r="G1" s="71"/>
      <c r="H1" s="71"/>
      <c r="I1" s="71"/>
      <c r="J1" s="71"/>
      <c r="K1" s="71"/>
      <c r="L1" s="72"/>
    </row>
    <row r="2" spans="1:14" x14ac:dyDescent="0.25">
      <c r="A2" s="27"/>
      <c r="B2" s="32"/>
      <c r="C2" s="32"/>
      <c r="D2" s="32"/>
      <c r="E2" s="32"/>
      <c r="F2" s="32"/>
      <c r="G2" s="32"/>
      <c r="H2" s="32"/>
      <c r="I2" s="32"/>
      <c r="J2" s="32"/>
      <c r="K2" s="32"/>
      <c r="L2" s="28"/>
    </row>
    <row r="3" spans="1:14" x14ac:dyDescent="0.25">
      <c r="A3" s="29"/>
      <c r="B3" s="30"/>
      <c r="C3" s="30"/>
      <c r="D3" s="30"/>
      <c r="E3" s="30"/>
      <c r="F3" s="30"/>
      <c r="G3" s="30"/>
      <c r="H3" s="30"/>
      <c r="I3" s="30"/>
      <c r="J3" s="30"/>
      <c r="K3" s="30"/>
      <c r="L3" s="31"/>
    </row>
    <row r="4" spans="1:14" x14ac:dyDescent="0.25">
      <c r="A4" s="90" t="s">
        <v>2</v>
      </c>
      <c r="B4" s="90" t="s">
        <v>15</v>
      </c>
      <c r="C4" s="90" t="s">
        <v>3</v>
      </c>
      <c r="D4" s="90" t="s">
        <v>30</v>
      </c>
      <c r="E4" s="90"/>
      <c r="F4" s="90" t="s">
        <v>31</v>
      </c>
      <c r="G4" s="90"/>
      <c r="H4" s="90" t="s">
        <v>32</v>
      </c>
      <c r="I4" s="90" t="s">
        <v>6</v>
      </c>
      <c r="J4" s="92" t="s">
        <v>33</v>
      </c>
      <c r="K4" s="90" t="s">
        <v>8</v>
      </c>
      <c r="L4" s="90"/>
    </row>
    <row r="5" spans="1:14" ht="30" x14ac:dyDescent="0.25">
      <c r="A5" s="90"/>
      <c r="B5" s="91"/>
      <c r="C5" s="90"/>
      <c r="D5" s="21" t="s">
        <v>9</v>
      </c>
      <c r="E5" s="21" t="s">
        <v>10</v>
      </c>
      <c r="F5" s="21" t="s">
        <v>9</v>
      </c>
      <c r="G5" s="21" t="s">
        <v>10</v>
      </c>
      <c r="H5" s="90"/>
      <c r="I5" s="90"/>
      <c r="J5" s="92"/>
      <c r="K5" s="90"/>
      <c r="L5" s="90"/>
    </row>
    <row r="6" spans="1:14" ht="83.25" customHeight="1" x14ac:dyDescent="0.25">
      <c r="A6" s="22">
        <v>21</v>
      </c>
      <c r="B6" s="23" t="s">
        <v>34</v>
      </c>
      <c r="C6" s="24">
        <v>1</v>
      </c>
      <c r="D6" s="25">
        <v>2142</v>
      </c>
      <c r="E6" s="25">
        <f t="shared" ref="E6" si="0">D6*C6</f>
        <v>2142</v>
      </c>
      <c r="F6" s="25">
        <v>2000</v>
      </c>
      <c r="G6" s="25">
        <f t="shared" ref="G6" si="1">F6*C6</f>
        <v>2000</v>
      </c>
      <c r="H6" s="26">
        <f t="shared" ref="H6" si="2">AVERAGE(E6,G6)</f>
        <v>2071</v>
      </c>
      <c r="I6" s="26">
        <f t="shared" ref="I6" si="3">_xlfn.STDEV.S(E6,G6)</f>
        <v>100.40916292848975</v>
      </c>
      <c r="J6" s="26">
        <f t="shared" ref="J6" si="4">(I6*100)/H6</f>
        <v>4.8483420052385204</v>
      </c>
      <c r="K6" s="88">
        <v>2000</v>
      </c>
      <c r="L6" s="89"/>
    </row>
    <row r="8" spans="1:14" x14ac:dyDescent="0.25">
      <c r="A8" s="9" t="s">
        <v>12</v>
      </c>
      <c r="B8" s="41" t="s">
        <v>13</v>
      </c>
      <c r="C8" s="42"/>
      <c r="D8" s="43"/>
      <c r="E8" s="9"/>
      <c r="F8" s="2"/>
      <c r="G8" s="2"/>
      <c r="H8" s="2"/>
      <c r="I8" s="2"/>
      <c r="J8" s="2"/>
      <c r="K8" s="2"/>
      <c r="L8" s="2"/>
      <c r="M8" s="2"/>
      <c r="N8" s="8"/>
    </row>
    <row r="9" spans="1:14" ht="15.75" customHeight="1" x14ac:dyDescent="0.25">
      <c r="A9" s="10">
        <v>1</v>
      </c>
      <c r="B9" s="64" t="s">
        <v>21</v>
      </c>
      <c r="C9" s="65"/>
      <c r="D9" s="66"/>
      <c r="E9" s="36">
        <v>46142</v>
      </c>
      <c r="F9" s="2"/>
      <c r="G9" s="2"/>
      <c r="H9" s="2"/>
      <c r="I9" s="2"/>
      <c r="J9" s="2"/>
      <c r="K9" s="2"/>
      <c r="L9" s="2"/>
      <c r="M9" s="2"/>
      <c r="N9" s="8"/>
    </row>
    <row r="10" spans="1:14" ht="15.75" customHeight="1" x14ac:dyDescent="0.25">
      <c r="A10" s="10">
        <v>2</v>
      </c>
      <c r="B10" s="57" t="s">
        <v>20</v>
      </c>
      <c r="C10" s="58"/>
      <c r="D10" s="59"/>
      <c r="E10" s="36">
        <v>46142</v>
      </c>
      <c r="F10" s="2"/>
      <c r="G10" s="2"/>
      <c r="H10" s="2"/>
      <c r="I10" s="2"/>
      <c r="J10" s="2"/>
      <c r="K10" s="2"/>
      <c r="L10" s="2"/>
      <c r="M10" s="2"/>
      <c r="N10" s="8"/>
    </row>
    <row r="11" spans="1:14" x14ac:dyDescent="0.25">
      <c r="A11" s="6"/>
      <c r="E11" s="2"/>
      <c r="F11" s="2"/>
      <c r="G11" s="2"/>
      <c r="H11" s="2"/>
      <c r="I11" s="2"/>
      <c r="J11" s="2"/>
      <c r="K11" s="2"/>
      <c r="L11" s="2"/>
      <c r="M11" s="2"/>
      <c r="N11" s="8"/>
    </row>
    <row r="12" spans="1:14" ht="78.75" customHeight="1" x14ac:dyDescent="0.25">
      <c r="A12" s="73" t="s">
        <v>16</v>
      </c>
      <c r="B12" s="74"/>
      <c r="C12" s="75" t="s">
        <v>28</v>
      </c>
      <c r="D12" s="76"/>
      <c r="E12" s="76"/>
      <c r="F12" s="76"/>
      <c r="G12" s="76"/>
      <c r="H12" s="76"/>
      <c r="I12" s="76"/>
      <c r="J12" s="76"/>
      <c r="K12" s="76"/>
      <c r="L12" s="76"/>
      <c r="M12" s="76"/>
      <c r="N12" s="77"/>
    </row>
    <row r="13" spans="1:14" x14ac:dyDescent="0.25">
      <c r="A13" s="6"/>
      <c r="B13" s="2"/>
      <c r="C13" s="2"/>
      <c r="D13" s="2"/>
      <c r="E13" s="2"/>
      <c r="F13" s="2"/>
      <c r="G13" s="2"/>
      <c r="H13" s="2"/>
      <c r="I13" s="2"/>
      <c r="J13" s="2"/>
      <c r="K13" s="2"/>
      <c r="L13" s="2"/>
      <c r="M13" s="2"/>
      <c r="N13" s="8"/>
    </row>
    <row r="14" spans="1:14" ht="15.75" customHeight="1" x14ac:dyDescent="0.25">
      <c r="A14" s="78" t="s">
        <v>14</v>
      </c>
      <c r="B14" s="79"/>
      <c r="C14" s="82" t="s">
        <v>26</v>
      </c>
      <c r="D14" s="83"/>
      <c r="E14" s="83"/>
      <c r="F14" s="83"/>
      <c r="G14" s="83"/>
      <c r="H14" s="83"/>
      <c r="I14" s="83"/>
      <c r="J14" s="83"/>
      <c r="K14" s="83"/>
      <c r="L14" s="83"/>
      <c r="M14" s="83"/>
      <c r="N14" s="84"/>
    </row>
    <row r="15" spans="1:14" ht="50.25" customHeight="1" x14ac:dyDescent="0.25">
      <c r="A15" s="80"/>
      <c r="B15" s="81"/>
      <c r="C15" s="85"/>
      <c r="D15" s="86"/>
      <c r="E15" s="86"/>
      <c r="F15" s="86"/>
      <c r="G15" s="86"/>
      <c r="H15" s="86"/>
      <c r="I15" s="86"/>
      <c r="J15" s="86"/>
      <c r="K15" s="86"/>
      <c r="L15" s="86"/>
      <c r="M15" s="86"/>
      <c r="N15" s="87"/>
    </row>
    <row r="17" spans="2:13" x14ac:dyDescent="0.25">
      <c r="B17" s="67" t="s">
        <v>35</v>
      </c>
      <c r="C17" s="68"/>
      <c r="D17" s="68"/>
      <c r="E17" s="68"/>
      <c r="F17" s="69"/>
      <c r="G17" s="33"/>
      <c r="H17" s="33"/>
      <c r="I17" s="67" t="s">
        <v>36</v>
      </c>
      <c r="J17" s="68"/>
      <c r="K17" s="68"/>
      <c r="L17" s="68"/>
      <c r="M17" s="69"/>
    </row>
    <row r="18" spans="2:13" x14ac:dyDescent="0.25">
      <c r="B18" s="34" t="s">
        <v>37</v>
      </c>
      <c r="C18" s="67" t="s">
        <v>38</v>
      </c>
      <c r="D18" s="68"/>
      <c r="E18" s="68"/>
      <c r="F18" s="69"/>
      <c r="G18" s="35"/>
      <c r="H18" s="33"/>
      <c r="I18" s="34" t="s">
        <v>37</v>
      </c>
      <c r="J18" s="67" t="s">
        <v>39</v>
      </c>
      <c r="K18" s="68"/>
      <c r="L18" s="68"/>
      <c r="M18" s="69"/>
    </row>
    <row r="19" spans="2:13" x14ac:dyDescent="0.25">
      <c r="B19" s="34" t="s">
        <v>40</v>
      </c>
      <c r="C19" s="67" t="s">
        <v>41</v>
      </c>
      <c r="D19" s="68"/>
      <c r="E19" s="68"/>
      <c r="F19" s="69"/>
      <c r="G19" s="35"/>
      <c r="H19" s="33"/>
      <c r="I19" s="34" t="s">
        <v>40</v>
      </c>
      <c r="J19" s="67" t="s">
        <v>42</v>
      </c>
      <c r="K19" s="68"/>
      <c r="L19" s="68"/>
      <c r="M19" s="69"/>
    </row>
  </sheetData>
  <mergeCells count="24">
    <mergeCell ref="C18:F18"/>
    <mergeCell ref="J18:M18"/>
    <mergeCell ref="C19:F19"/>
    <mergeCell ref="J19:M19"/>
    <mergeCell ref="B17:F17"/>
    <mergeCell ref="I17:M17"/>
    <mergeCell ref="A14:B15"/>
    <mergeCell ref="C14:N15"/>
    <mergeCell ref="K6:L6"/>
    <mergeCell ref="A4:A5"/>
    <mergeCell ref="B4:B5"/>
    <mergeCell ref="C4:C5"/>
    <mergeCell ref="D4:E4"/>
    <mergeCell ref="F4:G4"/>
    <mergeCell ref="H4:H5"/>
    <mergeCell ref="I4:I5"/>
    <mergeCell ref="J4:J5"/>
    <mergeCell ref="K4:L5"/>
    <mergeCell ref="A1:L1"/>
    <mergeCell ref="B8:D8"/>
    <mergeCell ref="B9:D9"/>
    <mergeCell ref="B10:D10"/>
    <mergeCell ref="A12:B12"/>
    <mergeCell ref="C12:N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COTIZACION BOLSAS KITS </vt:lpstr>
      <vt:lpstr>COMPARACION REFRIGERIO EMPAQUE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ANDRES PEREZ GRANADOS</dc:creator>
  <cp:lastModifiedBy>ALCALDIA SOGAMOSO</cp:lastModifiedBy>
  <cp:lastPrinted>2025-12-18T13:48:50Z</cp:lastPrinted>
  <dcterms:created xsi:type="dcterms:W3CDTF">2025-10-20T15:44:53Z</dcterms:created>
  <dcterms:modified xsi:type="dcterms:W3CDTF">2026-06-10T15:14:50Z</dcterms:modified>
</cp:coreProperties>
</file>