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mc:AlternateContent xmlns:mc="http://schemas.openxmlformats.org/markup-compatibility/2006">
    <mc:Choice Requires="x15">
      <x15ac:absPath xmlns:x15ac="http://schemas.microsoft.com/office/spreadsheetml/2010/11/ac" url="G:\Mi unidad\2026\4. Procesos de Selección\2. Subasta\3. Central de Medios\"/>
    </mc:Choice>
  </mc:AlternateContent>
  <xr:revisionPtr revIDLastSave="0" documentId="13_ncr:1_{FA8FBC87-0239-4E18-8459-46789898C8AE}" xr6:coauthVersionLast="47" xr6:coauthVersionMax="47" xr10:uidLastSave="{00000000-0000-0000-0000-000000000000}"/>
  <bookViews>
    <workbookView xWindow="-110" yWindow="-110" windowWidth="19420" windowHeight="11500" xr2:uid="{00000000-000D-0000-FFFF-FFFF00000000}"/>
  </bookViews>
  <sheets>
    <sheet name="I. ITEMS GRUPO-CATEG MUNICIPIOS" sheetId="1" r:id="rId1"/>
    <sheet name="II. ITEMS PERIODICOS REGIONALES" sheetId="2" r:id="rId2"/>
    <sheet name="III.ITEMS PIEZAS EN SISTEMAS DE" sheetId="3" r:id="rId3"/>
    <sheet name="IV. ITEMS PIEZAS EN AEROPUERTOS" sheetId="6" r:id="rId4"/>
    <sheet name="V. ITEMS GENERALES" sheetId="4" r:id="rId5"/>
    <sheet name="VI. PORCENTAJE DE INTERMEDIACIÓ" sheetId="5" r:id="rId6"/>
    <sheet name="RESUMEN " sheetId="7" r:id="rId7"/>
  </sheets>
  <definedNames>
    <definedName name="IVA" localSheetId="0">#REF!</definedName>
    <definedName name="IVA">#REF!</definedName>
    <definedName name="PRUEBA">#REF!</definedName>
    <definedName name="TRM" localSheetId="0">#REF!</definedName>
    <definedName name="TRM">#REF!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R15" i="2" l="1"/>
  <c r="AQ15" i="2"/>
  <c r="Y10" i="3"/>
  <c r="Y11" i="3"/>
  <c r="Y12" i="3"/>
  <c r="Y13" i="3"/>
  <c r="Y14" i="3"/>
  <c r="Y15" i="3"/>
  <c r="T15" i="1"/>
  <c r="I9" i="5"/>
  <c r="Q15" i="1"/>
  <c r="R15" i="1"/>
  <c r="Q16" i="1"/>
  <c r="R16" i="1"/>
  <c r="Q17" i="1"/>
  <c r="R17" i="1"/>
  <c r="Q18" i="1"/>
  <c r="R18" i="1"/>
  <c r="Q19" i="1"/>
  <c r="R19" i="1"/>
  <c r="Q20" i="1"/>
  <c r="R20" i="1"/>
  <c r="Q21" i="1"/>
  <c r="R21" i="1"/>
  <c r="Q22" i="1"/>
  <c r="R22" i="1"/>
  <c r="Q23" i="1"/>
  <c r="R23" i="1"/>
  <c r="Q24" i="1"/>
  <c r="R24" i="1"/>
  <c r="Q25" i="1"/>
  <c r="R25" i="1"/>
  <c r="Q26" i="1"/>
  <c r="R26" i="1"/>
  <c r="Q27" i="1"/>
  <c r="R27" i="1"/>
  <c r="Q28" i="1"/>
  <c r="R28" i="1"/>
  <c r="Q29" i="1"/>
  <c r="R29" i="1"/>
  <c r="Q30" i="1"/>
  <c r="R30" i="1"/>
  <c r="Q31" i="1"/>
  <c r="R31" i="1"/>
  <c r="Q32" i="1"/>
  <c r="R32" i="1"/>
  <c r="Q34" i="1"/>
  <c r="R34" i="1"/>
  <c r="Q35" i="1"/>
  <c r="R35" i="1"/>
  <c r="Q36" i="1"/>
  <c r="R36" i="1"/>
  <c r="Q38" i="1"/>
  <c r="R38" i="1"/>
  <c r="Q39" i="1"/>
  <c r="R39" i="1"/>
  <c r="Q40" i="1"/>
  <c r="R40" i="1"/>
  <c r="Q42" i="1"/>
  <c r="R42" i="1"/>
  <c r="Q43" i="1"/>
  <c r="R43" i="1"/>
  <c r="Q44" i="1"/>
  <c r="R44" i="1"/>
  <c r="Q45" i="1"/>
  <c r="R45" i="1"/>
  <c r="Q46" i="1"/>
  <c r="R46" i="1"/>
  <c r="Q47" i="1"/>
  <c r="R47" i="1"/>
  <c r="Q48" i="1"/>
  <c r="R48" i="1"/>
  <c r="Q49" i="1"/>
  <c r="R49" i="1"/>
  <c r="Q50" i="1"/>
  <c r="R50" i="1"/>
  <c r="Q51" i="1"/>
  <c r="R51" i="1"/>
  <c r="Q52" i="1"/>
  <c r="R52" i="1"/>
  <c r="Q53" i="1"/>
  <c r="R53" i="1"/>
  <c r="Q54" i="1"/>
  <c r="R54" i="1"/>
  <c r="Q55" i="1"/>
  <c r="R55" i="1"/>
  <c r="Q56" i="1"/>
  <c r="R56" i="1"/>
  <c r="Q57" i="1"/>
  <c r="R57" i="1"/>
  <c r="Q58" i="1"/>
  <c r="R58" i="1"/>
  <c r="Q59" i="1"/>
  <c r="R59" i="1"/>
  <c r="Q60" i="1"/>
  <c r="R60" i="1"/>
  <c r="Q61" i="1"/>
  <c r="R61" i="1"/>
  <c r="Q62" i="1"/>
  <c r="R62" i="1"/>
  <c r="Q63" i="1"/>
  <c r="R63" i="1"/>
  <c r="Q64" i="1"/>
  <c r="R64" i="1"/>
  <c r="Q65" i="1"/>
  <c r="R65" i="1"/>
  <c r="Q66" i="1"/>
  <c r="R66" i="1"/>
  <c r="Q67" i="1"/>
  <c r="R67" i="1"/>
  <c r="Q68" i="1"/>
  <c r="R68" i="1"/>
  <c r="Q69" i="1"/>
  <c r="R69" i="1"/>
  <c r="Q70" i="1"/>
  <c r="R70" i="1"/>
  <c r="Q71" i="1"/>
  <c r="R71" i="1"/>
  <c r="Q72" i="1"/>
  <c r="R72" i="1"/>
  <c r="Q73" i="1"/>
  <c r="R73" i="1"/>
  <c r="Q74" i="1"/>
  <c r="R74" i="1"/>
  <c r="Q75" i="1"/>
  <c r="R75" i="1"/>
  <c r="Q76" i="1"/>
  <c r="R76" i="1"/>
  <c r="Q77" i="1"/>
  <c r="R77" i="1"/>
  <c r="Q78" i="1"/>
  <c r="R78" i="1"/>
  <c r="Q79" i="1"/>
  <c r="R79" i="1"/>
  <c r="Q80" i="1"/>
  <c r="R80" i="1"/>
  <c r="Q81" i="1"/>
  <c r="R81" i="1"/>
  <c r="Q82" i="1"/>
  <c r="R82" i="1"/>
  <c r="Q83" i="1"/>
  <c r="R83" i="1"/>
  <c r="Q84" i="1"/>
  <c r="R84" i="1"/>
  <c r="Q85" i="1"/>
  <c r="R85" i="1"/>
  <c r="Q86" i="1"/>
  <c r="R86" i="1"/>
  <c r="Q87" i="1"/>
  <c r="R87" i="1"/>
  <c r="Q88" i="1"/>
  <c r="R88" i="1"/>
  <c r="Q89" i="1"/>
  <c r="R89" i="1"/>
  <c r="Q90" i="1"/>
  <c r="R90" i="1"/>
  <c r="Q91" i="1"/>
  <c r="R91" i="1"/>
  <c r="Q92" i="1"/>
  <c r="R92" i="1"/>
  <c r="Q93" i="1"/>
  <c r="R93" i="1"/>
  <c r="Q94" i="1"/>
  <c r="R94" i="1"/>
  <c r="Q95" i="1"/>
  <c r="R95" i="1"/>
  <c r="Q96" i="1"/>
  <c r="R96" i="1"/>
  <c r="Q97" i="1"/>
  <c r="R97" i="1"/>
  <c r="Q98" i="1"/>
  <c r="R98" i="1"/>
  <c r="Q99" i="1"/>
  <c r="R99" i="1"/>
  <c r="Q100" i="1"/>
  <c r="R100" i="1"/>
  <c r="Q101" i="1"/>
  <c r="R101" i="1"/>
  <c r="Q102" i="1"/>
  <c r="R102" i="1"/>
  <c r="Q103" i="1"/>
  <c r="R103" i="1"/>
  <c r="Q104" i="1"/>
  <c r="R104" i="1"/>
  <c r="Q105" i="1"/>
  <c r="R105" i="1"/>
  <c r="Q106" i="1"/>
  <c r="R106" i="1"/>
  <c r="Q107" i="1"/>
  <c r="R107" i="1"/>
  <c r="Q108" i="1"/>
  <c r="R108" i="1"/>
  <c r="Q109" i="1"/>
  <c r="R109" i="1"/>
  <c r="Q110" i="1"/>
  <c r="R110" i="1"/>
  <c r="Q111" i="1"/>
  <c r="R111" i="1"/>
  <c r="Q112" i="1"/>
  <c r="R112" i="1"/>
  <c r="Q113" i="1"/>
  <c r="R113" i="1"/>
  <c r="Q114" i="1"/>
  <c r="R114" i="1"/>
  <c r="Q115" i="1"/>
  <c r="R115" i="1"/>
  <c r="Q116" i="1"/>
  <c r="R116" i="1"/>
  <c r="Q117" i="1"/>
  <c r="R117" i="1"/>
  <c r="Q118" i="1"/>
  <c r="R118" i="1"/>
  <c r="Q119" i="1"/>
  <c r="R119" i="1"/>
  <c r="Q120" i="1"/>
  <c r="R120" i="1"/>
  <c r="Q121" i="1"/>
  <c r="R121" i="1"/>
  <c r="Q122" i="1"/>
  <c r="R122" i="1"/>
  <c r="Q123" i="1"/>
  <c r="R123" i="1"/>
  <c r="Q124" i="1"/>
  <c r="R124" i="1"/>
  <c r="Q125" i="1"/>
  <c r="R125" i="1"/>
  <c r="Q126" i="1"/>
  <c r="R126" i="1"/>
  <c r="Q127" i="1"/>
  <c r="R127" i="1"/>
  <c r="Q128" i="1"/>
  <c r="R128" i="1"/>
  <c r="Q129" i="1"/>
  <c r="R129" i="1"/>
  <c r="Q130" i="1"/>
  <c r="R130" i="1"/>
  <c r="Q131" i="1"/>
  <c r="R131" i="1"/>
  <c r="Q132" i="1"/>
  <c r="R132" i="1"/>
  <c r="Q133" i="1"/>
  <c r="R133" i="1"/>
  <c r="Q134" i="1"/>
  <c r="R134" i="1"/>
  <c r="Q135" i="1"/>
  <c r="R135" i="1"/>
  <c r="Q136" i="1"/>
  <c r="R136" i="1"/>
  <c r="Q137" i="1"/>
  <c r="R137" i="1"/>
  <c r="Q138" i="1"/>
  <c r="R138" i="1"/>
  <c r="Q139" i="1"/>
  <c r="R139" i="1"/>
  <c r="Q140" i="1"/>
  <c r="R140" i="1"/>
  <c r="Q141" i="1"/>
  <c r="R141" i="1"/>
  <c r="Q142" i="1"/>
  <c r="R142" i="1"/>
  <c r="Q143" i="1"/>
  <c r="R143" i="1"/>
  <c r="Q144" i="1"/>
  <c r="R144" i="1"/>
  <c r="Q145" i="1"/>
  <c r="R145" i="1"/>
  <c r="Q146" i="1"/>
  <c r="R146" i="1"/>
  <c r="Q147" i="1"/>
  <c r="R147" i="1"/>
  <c r="Q148" i="1"/>
  <c r="R148" i="1"/>
  <c r="Q149" i="1"/>
  <c r="R149" i="1"/>
  <c r="Q150" i="1"/>
  <c r="R150" i="1"/>
  <c r="Q151" i="1"/>
  <c r="R151" i="1"/>
  <c r="Q152" i="1"/>
  <c r="R152" i="1"/>
  <c r="Q153" i="1"/>
  <c r="R153" i="1"/>
  <c r="Q154" i="1"/>
  <c r="R154" i="1"/>
  <c r="Q155" i="1"/>
  <c r="R155" i="1"/>
  <c r="Q156" i="1"/>
  <c r="R156" i="1"/>
  <c r="Q157" i="1"/>
  <c r="R157" i="1"/>
  <c r="Q158" i="1"/>
  <c r="R158" i="1"/>
  <c r="Q159" i="1"/>
  <c r="R159" i="1"/>
  <c r="Q160" i="1"/>
  <c r="R160" i="1"/>
  <c r="Q161" i="1"/>
  <c r="R161" i="1"/>
  <c r="Q162" i="1"/>
  <c r="R162" i="1"/>
  <c r="Q163" i="1"/>
  <c r="R163" i="1"/>
  <c r="Q164" i="1"/>
  <c r="R164" i="1"/>
  <c r="Q165" i="1"/>
  <c r="R165" i="1"/>
  <c r="Q166" i="1"/>
  <c r="R166" i="1"/>
  <c r="Q167" i="1"/>
  <c r="R167" i="1"/>
  <c r="Q168" i="1"/>
  <c r="R168" i="1"/>
  <c r="Q169" i="1"/>
  <c r="R169" i="1"/>
  <c r="Q170" i="1"/>
  <c r="R170" i="1"/>
  <c r="Q171" i="1"/>
  <c r="R171" i="1"/>
  <c r="Q172" i="1"/>
  <c r="R172" i="1"/>
  <c r="Q173" i="1"/>
  <c r="R173" i="1"/>
  <c r="Q174" i="1"/>
  <c r="R174" i="1"/>
  <c r="Q175" i="1"/>
  <c r="R175" i="1"/>
  <c r="Q176" i="1"/>
  <c r="R176" i="1"/>
  <c r="Q177" i="1"/>
  <c r="R177" i="1"/>
  <c r="Q178" i="1"/>
  <c r="R178" i="1"/>
  <c r="Q179" i="1"/>
  <c r="R179" i="1"/>
  <c r="Q180" i="1"/>
  <c r="R180" i="1"/>
  <c r="Q181" i="1"/>
  <c r="R181" i="1"/>
  <c r="Q182" i="1"/>
  <c r="R182" i="1"/>
  <c r="Q183" i="1"/>
  <c r="R183" i="1"/>
  <c r="Q184" i="1"/>
  <c r="R184" i="1"/>
  <c r="Q185" i="1"/>
  <c r="R185" i="1"/>
  <c r="Q186" i="1"/>
  <c r="R186" i="1"/>
  <c r="Q187" i="1"/>
  <c r="R187" i="1"/>
  <c r="Q188" i="1"/>
  <c r="R188" i="1"/>
  <c r="Q189" i="1"/>
  <c r="R189" i="1"/>
  <c r="Q190" i="1"/>
  <c r="R190" i="1"/>
  <c r="Q191" i="1"/>
  <c r="R191" i="1"/>
  <c r="Q192" i="1"/>
  <c r="R192" i="1"/>
  <c r="Q193" i="1"/>
  <c r="R193" i="1"/>
  <c r="Q194" i="1"/>
  <c r="R194" i="1"/>
  <c r="Q195" i="1"/>
  <c r="R195" i="1"/>
  <c r="Q196" i="1"/>
  <c r="R196" i="1"/>
  <c r="Q197" i="1"/>
  <c r="R197" i="1"/>
  <c r="Q198" i="1"/>
  <c r="R198" i="1"/>
  <c r="Q199" i="1"/>
  <c r="R199" i="1"/>
  <c r="Q200" i="1"/>
  <c r="R200" i="1"/>
  <c r="Q201" i="1"/>
  <c r="R201" i="1"/>
  <c r="Q202" i="1"/>
  <c r="R202" i="1"/>
  <c r="Q203" i="1"/>
  <c r="R203" i="1"/>
  <c r="Q204" i="1"/>
  <c r="R204" i="1"/>
  <c r="Q205" i="1"/>
  <c r="R205" i="1"/>
  <c r="Q206" i="1"/>
  <c r="R206" i="1"/>
  <c r="Q207" i="1"/>
  <c r="R207" i="1"/>
  <c r="Q208" i="1"/>
  <c r="R208" i="1"/>
  <c r="Q209" i="1"/>
  <c r="R209" i="1"/>
  <c r="Q211" i="1"/>
  <c r="R211" i="1"/>
  <c r="Q212" i="1"/>
  <c r="R212" i="1"/>
  <c r="Q213" i="1"/>
  <c r="R213" i="1"/>
  <c r="Q214" i="1"/>
  <c r="R214" i="1"/>
  <c r="Q215" i="1"/>
  <c r="R215" i="1"/>
  <c r="Q216" i="1"/>
  <c r="R216" i="1"/>
  <c r="Q217" i="1"/>
  <c r="R217" i="1"/>
  <c r="Q218" i="1"/>
  <c r="R218" i="1"/>
  <c r="Q219" i="1"/>
  <c r="R219" i="1"/>
  <c r="Q220" i="1"/>
  <c r="R220" i="1"/>
  <c r="Q221" i="1"/>
  <c r="R221" i="1"/>
  <c r="Q222" i="1"/>
  <c r="R222" i="1"/>
  <c r="Q223" i="1"/>
  <c r="R223" i="1"/>
  <c r="Q224" i="1"/>
  <c r="R224" i="1"/>
  <c r="Q225" i="1"/>
  <c r="R225" i="1"/>
  <c r="Q226" i="1"/>
  <c r="R226" i="1"/>
  <c r="Q227" i="1"/>
  <c r="R227" i="1"/>
  <c r="Q228" i="1"/>
  <c r="R228" i="1"/>
  <c r="Q229" i="1"/>
  <c r="R229" i="1"/>
  <c r="Q230" i="1"/>
  <c r="R230" i="1"/>
  <c r="Q231" i="1"/>
  <c r="R231" i="1"/>
  <c r="Q232" i="1"/>
  <c r="R232" i="1"/>
  <c r="Q233" i="1"/>
  <c r="R233" i="1"/>
  <c r="Q234" i="1"/>
  <c r="R234" i="1"/>
  <c r="Q235" i="1"/>
  <c r="R235" i="1"/>
  <c r="Q236" i="1"/>
  <c r="R236" i="1"/>
  <c r="Q237" i="1"/>
  <c r="R237" i="1"/>
  <c r="Q238" i="1"/>
  <c r="R238" i="1"/>
  <c r="Q239" i="1"/>
  <c r="R239" i="1"/>
  <c r="Q240" i="1"/>
  <c r="R240" i="1"/>
  <c r="Q241" i="1"/>
  <c r="R241" i="1"/>
  <c r="Q242" i="1"/>
  <c r="R242" i="1"/>
  <c r="Q243" i="1"/>
  <c r="R243" i="1"/>
  <c r="Q244" i="1"/>
  <c r="R244" i="1"/>
  <c r="Q245" i="1"/>
  <c r="R245" i="1"/>
  <c r="Q247" i="1"/>
  <c r="R247" i="1"/>
  <c r="Q248" i="1"/>
  <c r="R248" i="1"/>
  <c r="Q249" i="1"/>
  <c r="R249" i="1"/>
  <c r="Q250" i="1"/>
  <c r="R250" i="1"/>
  <c r="Q251" i="1"/>
  <c r="R251" i="1"/>
  <c r="Q252" i="1"/>
  <c r="R252" i="1"/>
  <c r="Q253" i="1"/>
  <c r="R253" i="1"/>
  <c r="Q254" i="1"/>
  <c r="R254" i="1"/>
  <c r="Q255" i="1"/>
  <c r="R255" i="1"/>
  <c r="Q256" i="1"/>
  <c r="R256" i="1"/>
  <c r="Q257" i="1"/>
  <c r="R257" i="1"/>
  <c r="Q258" i="1"/>
  <c r="R258" i="1"/>
  <c r="Q259" i="1"/>
  <c r="R259" i="1"/>
  <c r="Q260" i="1"/>
  <c r="R260" i="1"/>
  <c r="Q261" i="1"/>
  <c r="R261" i="1"/>
  <c r="Q262" i="1"/>
  <c r="R262" i="1"/>
  <c r="Q263" i="1"/>
  <c r="R263" i="1"/>
  <c r="Q264" i="1"/>
  <c r="R264" i="1"/>
  <c r="Q265" i="1"/>
  <c r="R265" i="1"/>
  <c r="Q266" i="1"/>
  <c r="R266" i="1"/>
  <c r="Q267" i="1"/>
  <c r="R267" i="1"/>
  <c r="Q268" i="1"/>
  <c r="R268" i="1"/>
  <c r="Q269" i="1"/>
  <c r="R269" i="1"/>
  <c r="Q270" i="1"/>
  <c r="R270" i="1"/>
  <c r="Q271" i="1"/>
  <c r="R271" i="1"/>
  <c r="Q272" i="1"/>
  <c r="R272" i="1"/>
  <c r="Q273" i="1"/>
  <c r="R273" i="1"/>
  <c r="Q274" i="1"/>
  <c r="R274" i="1"/>
  <c r="Q275" i="1"/>
  <c r="R275" i="1"/>
  <c r="Q276" i="1"/>
  <c r="R276" i="1"/>
  <c r="Q277" i="1"/>
  <c r="R277" i="1"/>
  <c r="Q278" i="1"/>
  <c r="R278" i="1"/>
  <c r="Q279" i="1"/>
  <c r="R279" i="1"/>
  <c r="Q280" i="1"/>
  <c r="R280" i="1"/>
  <c r="Q281" i="1"/>
  <c r="R281" i="1"/>
  <c r="Q282" i="1"/>
  <c r="R282" i="1"/>
  <c r="Q283" i="1"/>
  <c r="R283" i="1"/>
  <c r="Q284" i="1"/>
  <c r="R284" i="1"/>
  <c r="Q285" i="1"/>
  <c r="R285" i="1"/>
  <c r="Q286" i="1"/>
  <c r="R286" i="1"/>
  <c r="Q287" i="1"/>
  <c r="R287" i="1"/>
  <c r="Q288" i="1"/>
  <c r="R288" i="1"/>
  <c r="Q289" i="1"/>
  <c r="R289" i="1"/>
  <c r="Q290" i="1"/>
  <c r="R290" i="1"/>
  <c r="Q291" i="1"/>
  <c r="R291" i="1"/>
  <c r="Q292" i="1"/>
  <c r="R292" i="1"/>
  <c r="Q293" i="1"/>
  <c r="R293" i="1"/>
  <c r="Q294" i="1"/>
  <c r="R294" i="1"/>
  <c r="Q295" i="1"/>
  <c r="R295" i="1"/>
  <c r="Q296" i="1"/>
  <c r="R296" i="1"/>
  <c r="Q297" i="1"/>
  <c r="R297" i="1"/>
  <c r="Q298" i="1"/>
  <c r="R298" i="1"/>
  <c r="Q299" i="1"/>
  <c r="R299" i="1"/>
  <c r="Q300" i="1"/>
  <c r="R300" i="1"/>
  <c r="Q301" i="1"/>
  <c r="R301" i="1"/>
  <c r="Q302" i="1"/>
  <c r="R302" i="1"/>
  <c r="Q303" i="1"/>
  <c r="R303" i="1"/>
  <c r="Q304" i="1"/>
  <c r="R304" i="1"/>
  <c r="Q305" i="1"/>
  <c r="R305" i="1"/>
  <c r="Q306" i="1"/>
  <c r="R306" i="1"/>
  <c r="Q307" i="1"/>
  <c r="R307" i="1"/>
  <c r="Q308" i="1"/>
  <c r="R308" i="1"/>
  <c r="Q309" i="1"/>
  <c r="R309" i="1"/>
  <c r="Q310" i="1"/>
  <c r="R310" i="1"/>
  <c r="Q311" i="1"/>
  <c r="R311" i="1"/>
  <c r="Q312" i="1"/>
  <c r="R312" i="1"/>
  <c r="Q313" i="1"/>
  <c r="R313" i="1"/>
  <c r="Q314" i="1"/>
  <c r="R314" i="1"/>
  <c r="Q315" i="1"/>
  <c r="R315" i="1"/>
  <c r="Q316" i="1"/>
  <c r="R316" i="1"/>
  <c r="Q317" i="1"/>
  <c r="R317" i="1"/>
  <c r="Q318" i="1"/>
  <c r="R318" i="1"/>
  <c r="Q319" i="1"/>
  <c r="R319" i="1"/>
  <c r="Q320" i="1"/>
  <c r="R320" i="1"/>
  <c r="Q321" i="1"/>
  <c r="R321" i="1"/>
  <c r="Q322" i="1"/>
  <c r="R322" i="1"/>
  <c r="Q323" i="1"/>
  <c r="R323" i="1"/>
  <c r="Q324" i="1"/>
  <c r="R324" i="1"/>
  <c r="Q325" i="1"/>
  <c r="R325" i="1"/>
  <c r="Q326" i="1"/>
  <c r="R326" i="1"/>
  <c r="Q327" i="1"/>
  <c r="R327" i="1"/>
  <c r="Q328" i="1"/>
  <c r="R328" i="1"/>
  <c r="Q329" i="1"/>
  <c r="R329" i="1"/>
  <c r="Q330" i="1"/>
  <c r="R330" i="1"/>
  <c r="Q331" i="1"/>
  <c r="R331" i="1"/>
  <c r="Q332" i="1"/>
  <c r="R332" i="1"/>
  <c r="Q333" i="1"/>
  <c r="R333" i="1"/>
  <c r="Q334" i="1"/>
  <c r="R334" i="1"/>
  <c r="Q335" i="1"/>
  <c r="R335" i="1"/>
  <c r="Q336" i="1"/>
  <c r="R336" i="1"/>
  <c r="Q337" i="1"/>
  <c r="R337" i="1"/>
  <c r="Q338" i="1"/>
  <c r="R338" i="1"/>
  <c r="Q339" i="1"/>
  <c r="R339" i="1"/>
  <c r="Q340" i="1"/>
  <c r="R340" i="1"/>
  <c r="Q341" i="1"/>
  <c r="R341" i="1"/>
  <c r="Q342" i="1"/>
  <c r="R342" i="1"/>
  <c r="Q343" i="1"/>
  <c r="R343" i="1"/>
  <c r="Q344" i="1"/>
  <c r="R344" i="1"/>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40" i="4"/>
  <c r="H41" i="4"/>
  <c r="H42" i="4"/>
  <c r="H43" i="4"/>
  <c r="H44" i="4"/>
  <c r="H45" i="4"/>
  <c r="H46" i="4"/>
  <c r="H47" i="4"/>
  <c r="H48" i="4"/>
  <c r="H49" i="4"/>
  <c r="H50" i="4"/>
  <c r="H52" i="4"/>
  <c r="H53" i="4"/>
  <c r="H54" i="4"/>
  <c r="H55" i="4"/>
  <c r="H56" i="4"/>
  <c r="H57" i="4"/>
  <c r="H58" i="4"/>
  <c r="H59"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8" i="4"/>
  <c r="H149" i="4"/>
  <c r="H150" i="4"/>
  <c r="H151" i="4"/>
  <c r="H152" i="4"/>
  <c r="H153" i="4"/>
  <c r="H154" i="4"/>
  <c r="H155" i="4"/>
  <c r="H156" i="4"/>
  <c r="H157" i="4"/>
  <c r="H158" i="4"/>
  <c r="H159" i="4"/>
  <c r="H160" i="4"/>
  <c r="H161" i="4"/>
  <c r="H162" i="4"/>
  <c r="H163" i="4"/>
  <c r="H164" i="4"/>
  <c r="H165" i="4"/>
  <c r="H166" i="4"/>
  <c r="H167" i="4"/>
  <c r="H168" i="4"/>
  <c r="H170" i="4"/>
  <c r="H171" i="4"/>
  <c r="H172" i="4"/>
  <c r="H173" i="4"/>
  <c r="H174" i="4"/>
  <c r="H175" i="4"/>
  <c r="H176" i="4"/>
  <c r="H177" i="4"/>
  <c r="H178" i="4"/>
  <c r="H179" i="4"/>
  <c r="H180" i="4"/>
  <c r="H181" i="4"/>
  <c r="H183" i="4"/>
  <c r="H184" i="4"/>
  <c r="H185" i="4"/>
  <c r="H186" i="4"/>
  <c r="H187" i="4"/>
  <c r="H188" i="4"/>
  <c r="H189" i="4"/>
  <c r="H6" i="4"/>
  <c r="CC9" i="6"/>
  <c r="CC10" i="6"/>
  <c r="CI10" i="6"/>
  <c r="CJ10" i="6"/>
  <c r="CC11" i="6"/>
  <c r="CH11" i="6"/>
  <c r="CI11" i="6"/>
  <c r="CJ11" i="6"/>
  <c r="CC12" i="6"/>
  <c r="CF12" i="6"/>
  <c r="CG12" i="6"/>
  <c r="CH12" i="6"/>
  <c r="CI12" i="6"/>
  <c r="CJ12" i="6"/>
  <c r="CC13" i="6"/>
  <c r="CE13" i="6"/>
  <c r="CF13" i="6"/>
  <c r="CG13" i="6"/>
  <c r="CH13" i="6"/>
  <c r="CI13" i="6"/>
  <c r="CJ13" i="6"/>
  <c r="CB14" i="6"/>
  <c r="CC14" i="6"/>
  <c r="CD14" i="6"/>
  <c r="CE14" i="6"/>
  <c r="CF14" i="6"/>
  <c r="CG14" i="6"/>
  <c r="CH14" i="6"/>
  <c r="CI14" i="6"/>
  <c r="CJ14" i="6"/>
  <c r="BX15" i="6"/>
  <c r="BY15" i="6"/>
  <c r="BZ15" i="6"/>
  <c r="CA15" i="6"/>
  <c r="CB15" i="6"/>
  <c r="CC15" i="6"/>
  <c r="CD15" i="6"/>
  <c r="CE15" i="6"/>
  <c r="CF15" i="6"/>
  <c r="CG15" i="6"/>
  <c r="CH15" i="6"/>
  <c r="CI15" i="6"/>
  <c r="CJ15" i="6"/>
  <c r="BU16" i="6"/>
  <c r="BV16" i="6"/>
  <c r="BW16" i="6"/>
  <c r="BX16" i="6"/>
  <c r="BY16" i="6"/>
  <c r="BZ16" i="6"/>
  <c r="CA16" i="6"/>
  <c r="CB16" i="6"/>
  <c r="CC16" i="6"/>
  <c r="CD16" i="6"/>
  <c r="CE16" i="6"/>
  <c r="CF16" i="6"/>
  <c r="CG16" i="6"/>
  <c r="CH16" i="6"/>
  <c r="CI16" i="6"/>
  <c r="CJ16" i="6"/>
  <c r="BQ17" i="6"/>
  <c r="BR17" i="6"/>
  <c r="BS17" i="6"/>
  <c r="BT17" i="6"/>
  <c r="BU17" i="6"/>
  <c r="BV17" i="6"/>
  <c r="CC17" i="6"/>
  <c r="CI17" i="6"/>
  <c r="CJ17" i="6"/>
  <c r="CC18" i="6"/>
  <c r="CF18" i="6"/>
  <c r="CG18" i="6"/>
  <c r="CH18" i="6"/>
  <c r="CI18" i="6"/>
  <c r="CJ18" i="6"/>
  <c r="CC19" i="6"/>
  <c r="CE19" i="6"/>
  <c r="CF19" i="6"/>
  <c r="CG19" i="6"/>
  <c r="CH19" i="6"/>
  <c r="CI19" i="6"/>
  <c r="CJ19" i="6"/>
  <c r="CB20" i="6"/>
  <c r="CC20" i="6"/>
  <c r="CD20" i="6"/>
  <c r="CE20" i="6"/>
  <c r="CF20" i="6"/>
  <c r="CG20" i="6"/>
  <c r="CH20" i="6"/>
  <c r="CI20" i="6"/>
  <c r="CJ20" i="6"/>
  <c r="BX21" i="6"/>
  <c r="BY21" i="6"/>
  <c r="BZ21" i="6"/>
  <c r="CA21" i="6"/>
  <c r="CB21" i="6"/>
  <c r="CC21" i="6"/>
  <c r="CD21" i="6"/>
  <c r="CE21" i="6"/>
  <c r="CF21" i="6"/>
  <c r="CG21" i="6"/>
  <c r="CH21" i="6"/>
  <c r="CI21" i="6"/>
  <c r="CJ21" i="6"/>
  <c r="BV22" i="6"/>
  <c r="BW22" i="6"/>
  <c r="BX22" i="6"/>
  <c r="BY22" i="6"/>
  <c r="BZ22" i="6"/>
  <c r="CA22" i="6"/>
  <c r="CB22" i="6"/>
  <c r="CC22" i="6"/>
  <c r="CD22" i="6"/>
  <c r="CE22" i="6"/>
  <c r="CF22" i="6"/>
  <c r="CG22" i="6"/>
  <c r="CH22" i="6"/>
  <c r="CI22" i="6"/>
  <c r="CJ22" i="6"/>
  <c r="BS23" i="6"/>
  <c r="BT23" i="6"/>
  <c r="BU23" i="6"/>
  <c r="BV23" i="6"/>
  <c r="BW23" i="6"/>
  <c r="BX23" i="6"/>
  <c r="BY23" i="6"/>
  <c r="BZ23" i="6"/>
  <c r="CA23" i="6"/>
  <c r="CB23" i="6"/>
  <c r="CC23" i="6"/>
  <c r="CD23" i="6"/>
  <c r="CE23" i="6"/>
  <c r="CF23" i="6"/>
  <c r="CG23" i="6"/>
  <c r="CH23" i="6"/>
  <c r="CI23" i="6"/>
  <c r="CJ23" i="6"/>
  <c r="BI24" i="6"/>
  <c r="BJ24" i="6"/>
  <c r="BK24" i="6"/>
  <c r="BL24" i="6"/>
  <c r="BM24" i="6"/>
  <c r="BN24" i="6"/>
  <c r="BO24" i="6"/>
  <c r="BP24" i="6"/>
  <c r="BQ24" i="6"/>
  <c r="BR24" i="6"/>
  <c r="BS24" i="6"/>
  <c r="BT24" i="6"/>
  <c r="BU24" i="6"/>
  <c r="BV24" i="6"/>
  <c r="BW24" i="6"/>
  <c r="BX24" i="6"/>
  <c r="BY24" i="6"/>
  <c r="BZ24" i="6"/>
  <c r="CA24" i="6"/>
  <c r="CB24" i="6"/>
  <c r="CC24" i="6"/>
  <c r="CD24" i="6"/>
  <c r="CE24" i="6"/>
  <c r="CF24" i="6"/>
  <c r="CG24" i="6"/>
  <c r="CH24" i="6"/>
  <c r="CI24" i="6"/>
  <c r="CJ24" i="6"/>
  <c r="BJ25" i="6"/>
  <c r="BK25" i="6"/>
  <c r="BL25" i="6"/>
  <c r="BM25" i="6"/>
  <c r="BN25" i="6"/>
  <c r="BO25" i="6"/>
  <c r="BP25" i="6"/>
  <c r="BQ25" i="6"/>
  <c r="BR25" i="6"/>
  <c r="BS25" i="6"/>
  <c r="BT25" i="6"/>
  <c r="BU25" i="6"/>
  <c r="BV25" i="6"/>
  <c r="BW25" i="6"/>
  <c r="BX25" i="6"/>
  <c r="BY25" i="6"/>
  <c r="BZ25" i="6"/>
  <c r="CA25" i="6"/>
  <c r="CB25" i="6"/>
  <c r="CC25" i="6"/>
  <c r="CD25" i="6"/>
  <c r="CE25" i="6"/>
  <c r="CF25" i="6"/>
  <c r="CG25" i="6"/>
  <c r="CH25" i="6"/>
  <c r="CI25" i="6"/>
  <c r="CJ25" i="6"/>
  <c r="BI26" i="6"/>
  <c r="BJ26" i="6"/>
  <c r="BK26" i="6"/>
  <c r="BL26" i="6"/>
  <c r="BM26" i="6"/>
  <c r="BN26" i="6"/>
  <c r="BO26" i="6"/>
  <c r="BP26" i="6"/>
  <c r="BQ26" i="6"/>
  <c r="BR26" i="6"/>
  <c r="BS26" i="6"/>
  <c r="BT26" i="6"/>
  <c r="BU26" i="6"/>
  <c r="BV26" i="6"/>
  <c r="BW26" i="6"/>
  <c r="BX26" i="6"/>
  <c r="BY26" i="6"/>
  <c r="BZ26" i="6"/>
  <c r="CA26" i="6"/>
  <c r="CB26" i="6"/>
  <c r="CC26" i="6"/>
  <c r="CD26" i="6"/>
  <c r="CE26" i="6"/>
  <c r="CF26" i="6"/>
  <c r="CG26" i="6"/>
  <c r="CH26" i="6"/>
  <c r="CI26" i="6"/>
  <c r="CJ26" i="6"/>
  <c r="BI27" i="6"/>
  <c r="BJ27" i="6"/>
  <c r="BK27" i="6"/>
  <c r="BL27" i="6"/>
  <c r="BM27" i="6"/>
  <c r="BN27" i="6"/>
  <c r="BO27" i="6"/>
  <c r="BP27" i="6"/>
  <c r="BQ27" i="6"/>
  <c r="BR27" i="6"/>
  <c r="BS27" i="6"/>
  <c r="BT27" i="6"/>
  <c r="BU27" i="6"/>
  <c r="BV27" i="6"/>
  <c r="BW27" i="6"/>
  <c r="BX27" i="6"/>
  <c r="BY27" i="6"/>
  <c r="BZ27" i="6"/>
  <c r="CA27" i="6"/>
  <c r="CB27" i="6"/>
  <c r="CC27" i="6"/>
  <c r="CD27" i="6"/>
  <c r="CE27" i="6"/>
  <c r="CF27" i="6"/>
  <c r="CG27" i="6"/>
  <c r="CH27" i="6"/>
  <c r="CI27" i="6"/>
  <c r="CJ27" i="6"/>
  <c r="BI28" i="6"/>
  <c r="BJ28" i="6"/>
  <c r="BK28" i="6"/>
  <c r="BL28" i="6"/>
  <c r="BM28" i="6"/>
  <c r="BN28" i="6"/>
  <c r="BO28" i="6"/>
  <c r="BP28" i="6"/>
  <c r="BQ28" i="6"/>
  <c r="BR28" i="6"/>
  <c r="BS28" i="6"/>
  <c r="BT28" i="6"/>
  <c r="BU28" i="6"/>
  <c r="BV28" i="6"/>
  <c r="BW28" i="6"/>
  <c r="BX28" i="6"/>
  <c r="BY28" i="6"/>
  <c r="BZ28" i="6"/>
  <c r="CA28" i="6"/>
  <c r="CB28" i="6"/>
  <c r="CC28" i="6"/>
  <c r="CD28" i="6"/>
  <c r="CE28" i="6"/>
  <c r="CF28" i="6"/>
  <c r="CG28" i="6"/>
  <c r="CH28" i="6"/>
  <c r="CI28" i="6"/>
  <c r="CJ28" i="6"/>
  <c r="BI29" i="6"/>
  <c r="BJ29" i="6"/>
  <c r="BK29" i="6"/>
  <c r="BL29" i="6"/>
  <c r="BM29" i="6"/>
  <c r="BN29" i="6"/>
  <c r="BO29" i="6"/>
  <c r="BP29" i="6"/>
  <c r="BQ29" i="6"/>
  <c r="BR29" i="6"/>
  <c r="BS29" i="6"/>
  <c r="BT29" i="6"/>
  <c r="BU29" i="6"/>
  <c r="BV29" i="6"/>
  <c r="BW29" i="6"/>
  <c r="BX29" i="6"/>
  <c r="BY29" i="6"/>
  <c r="BZ29" i="6"/>
  <c r="CA29" i="6"/>
  <c r="CB29" i="6"/>
  <c r="CC29" i="6"/>
  <c r="CD29" i="6"/>
  <c r="CE29" i="6"/>
  <c r="CF29" i="6"/>
  <c r="CG29" i="6"/>
  <c r="CH29" i="6"/>
  <c r="CI29" i="6"/>
  <c r="CJ29" i="6"/>
  <c r="BI30" i="6"/>
  <c r="BJ30" i="6"/>
  <c r="BK30" i="6"/>
  <c r="BL30" i="6"/>
  <c r="BM30" i="6"/>
  <c r="BN30" i="6"/>
  <c r="BO30" i="6"/>
  <c r="BP30" i="6"/>
  <c r="BQ30" i="6"/>
  <c r="BR30" i="6"/>
  <c r="BS30" i="6"/>
  <c r="BT30" i="6"/>
  <c r="BU30" i="6"/>
  <c r="BV30" i="6"/>
  <c r="BW30" i="6"/>
  <c r="BX30" i="6"/>
  <c r="BY30" i="6"/>
  <c r="BZ30" i="6"/>
  <c r="CA30" i="6"/>
  <c r="CB30" i="6"/>
  <c r="CC30" i="6"/>
  <c r="CD30" i="6"/>
  <c r="CE30" i="6"/>
  <c r="CF30" i="6"/>
  <c r="CG30" i="6"/>
  <c r="CH30" i="6"/>
  <c r="CI30" i="6"/>
  <c r="CJ30" i="6"/>
  <c r="BI31" i="6"/>
  <c r="BJ31" i="6"/>
  <c r="BK31" i="6"/>
  <c r="BL31" i="6"/>
  <c r="BM31" i="6"/>
  <c r="BN31" i="6"/>
  <c r="BO31" i="6"/>
  <c r="BP31" i="6"/>
  <c r="BQ31" i="6"/>
  <c r="BR31" i="6"/>
  <c r="BS31" i="6"/>
  <c r="BT31" i="6"/>
  <c r="BV31" i="6"/>
  <c r="BW31" i="6"/>
  <c r="BX31" i="6"/>
  <c r="BY31" i="6"/>
  <c r="BZ31" i="6"/>
  <c r="CA31" i="6"/>
  <c r="CB31" i="6"/>
  <c r="CC31" i="6"/>
  <c r="CD31" i="6"/>
  <c r="CE31" i="6"/>
  <c r="CF31" i="6"/>
  <c r="CG31" i="6"/>
  <c r="CH31" i="6"/>
  <c r="CI31" i="6"/>
  <c r="CJ31" i="6"/>
  <c r="BI32" i="6"/>
  <c r="BJ32" i="6"/>
  <c r="BK32" i="6"/>
  <c r="BL32" i="6"/>
  <c r="BM32" i="6"/>
  <c r="BN32" i="6"/>
  <c r="BO32" i="6"/>
  <c r="BP32" i="6"/>
  <c r="BQ32" i="6"/>
  <c r="BR32" i="6"/>
  <c r="BS32" i="6"/>
  <c r="BT32" i="6"/>
  <c r="BU32" i="6"/>
  <c r="BV32" i="6"/>
  <c r="BW32" i="6"/>
  <c r="BX32" i="6"/>
  <c r="BY32" i="6"/>
  <c r="BZ32" i="6"/>
  <c r="CA32" i="6"/>
  <c r="CB32" i="6"/>
  <c r="CC32" i="6"/>
  <c r="CD32" i="6"/>
  <c r="CE32" i="6"/>
  <c r="CF32" i="6"/>
  <c r="CG32" i="6"/>
  <c r="CH32" i="6"/>
  <c r="CI32" i="6"/>
  <c r="CJ32" i="6"/>
  <c r="BI33" i="6"/>
  <c r="BJ33" i="6"/>
  <c r="BK33" i="6"/>
  <c r="BL33" i="6"/>
  <c r="BM33" i="6"/>
  <c r="BN33" i="6"/>
  <c r="BO33" i="6"/>
  <c r="BP33" i="6"/>
  <c r="BQ33" i="6"/>
  <c r="BR33" i="6"/>
  <c r="BS33" i="6"/>
  <c r="BT33" i="6"/>
  <c r="BU33" i="6"/>
  <c r="BV33" i="6"/>
  <c r="BW33" i="6"/>
  <c r="BX33" i="6"/>
  <c r="BY33" i="6"/>
  <c r="BZ33" i="6"/>
  <c r="CA33" i="6"/>
  <c r="CB33" i="6"/>
  <c r="CC33" i="6"/>
  <c r="CD33" i="6"/>
  <c r="CE33" i="6"/>
  <c r="CF33" i="6"/>
  <c r="CG33" i="6"/>
  <c r="CH33" i="6"/>
  <c r="CI33" i="6"/>
  <c r="CJ33" i="6"/>
  <c r="Z11" i="3"/>
  <c r="Z12" i="3"/>
  <c r="X13" i="3"/>
  <c r="Z13" i="3"/>
  <c r="W14" i="3"/>
  <c r="X14" i="3"/>
  <c r="Z14" i="3"/>
  <c r="AQ11" i="2"/>
  <c r="AR11" i="2"/>
  <c r="AS11" i="2"/>
  <c r="AT11" i="2"/>
  <c r="AU11" i="2"/>
  <c r="AV11" i="2"/>
  <c r="AW11" i="2"/>
  <c r="AX11" i="2"/>
  <c r="AY11" i="2"/>
  <c r="AZ11" i="2"/>
  <c r="BA11" i="2"/>
  <c r="BB11" i="2"/>
  <c r="BC11" i="2"/>
  <c r="BD11" i="2"/>
  <c r="BE11" i="2"/>
  <c r="BF11" i="2"/>
  <c r="BG11" i="2"/>
  <c r="BH11" i="2"/>
  <c r="AQ12" i="2"/>
  <c r="AR12" i="2"/>
  <c r="AS12" i="2"/>
  <c r="AT12" i="2"/>
  <c r="AU12" i="2"/>
  <c r="AV12" i="2"/>
  <c r="AW12" i="2"/>
  <c r="AX12" i="2"/>
  <c r="AY12" i="2"/>
  <c r="AZ12" i="2"/>
  <c r="BA12" i="2"/>
  <c r="BB12" i="2"/>
  <c r="BC12" i="2"/>
  <c r="BD12" i="2"/>
  <c r="BE12" i="2"/>
  <c r="BF12" i="2"/>
  <c r="BG12" i="2"/>
  <c r="BH12" i="2"/>
  <c r="AQ13" i="2"/>
  <c r="AR13" i="2"/>
  <c r="AS13" i="2"/>
  <c r="AT13" i="2"/>
  <c r="AU13" i="2"/>
  <c r="AV13" i="2"/>
  <c r="AW13" i="2"/>
  <c r="AX13" i="2"/>
  <c r="AY13" i="2"/>
  <c r="AZ13" i="2"/>
  <c r="BA13" i="2"/>
  <c r="BB13" i="2"/>
  <c r="BC13" i="2"/>
  <c r="BD13" i="2"/>
  <c r="BE13" i="2"/>
  <c r="BF13" i="2"/>
  <c r="BG13" i="2"/>
  <c r="BH13" i="2"/>
  <c r="AQ14" i="2"/>
  <c r="AR14" i="2"/>
  <c r="AS14" i="2"/>
  <c r="AT14" i="2"/>
  <c r="AU14" i="2"/>
  <c r="AV14" i="2"/>
  <c r="AW14" i="2"/>
  <c r="AX14" i="2"/>
  <c r="AY14" i="2"/>
  <c r="AZ14" i="2"/>
  <c r="BA14" i="2"/>
  <c r="BB14" i="2"/>
  <c r="BC14" i="2"/>
  <c r="BD14" i="2"/>
  <c r="BE14" i="2"/>
  <c r="BF14" i="2"/>
  <c r="BG14" i="2"/>
  <c r="BH14" i="2"/>
  <c r="S16" i="1"/>
  <c r="S17" i="1"/>
  <c r="S18" i="1"/>
  <c r="S19" i="1"/>
  <c r="S20" i="1"/>
  <c r="S21" i="1"/>
  <c r="S22" i="1"/>
  <c r="S23" i="1"/>
  <c r="S24" i="1"/>
  <c r="S25" i="1"/>
  <c r="S26" i="1"/>
  <c r="S27" i="1"/>
  <c r="S28" i="1"/>
  <c r="S29" i="1"/>
  <c r="S30" i="1"/>
  <c r="S31" i="1"/>
  <c r="S32" i="1"/>
  <c r="S34" i="1"/>
  <c r="S35" i="1"/>
  <c r="S36" i="1"/>
  <c r="S38" i="1"/>
  <c r="S39" i="1"/>
  <c r="S40"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S85" i="1"/>
  <c r="S86" i="1"/>
  <c r="S87" i="1"/>
  <c r="S88" i="1"/>
  <c r="S89" i="1"/>
  <c r="S90" i="1"/>
  <c r="S91" i="1"/>
  <c r="S92" i="1"/>
  <c r="S93" i="1"/>
  <c r="S94" i="1"/>
  <c r="S95" i="1"/>
  <c r="S96" i="1"/>
  <c r="S97" i="1"/>
  <c r="S98" i="1"/>
  <c r="S99" i="1"/>
  <c r="S100" i="1"/>
  <c r="S101" i="1"/>
  <c r="S102" i="1"/>
  <c r="S103" i="1"/>
  <c r="S104" i="1"/>
  <c r="S105" i="1"/>
  <c r="S106" i="1"/>
  <c r="S107" i="1"/>
  <c r="S108" i="1"/>
  <c r="S109" i="1"/>
  <c r="S110" i="1"/>
  <c r="S111" i="1"/>
  <c r="S112" i="1"/>
  <c r="S113" i="1"/>
  <c r="S114" i="1"/>
  <c r="S115" i="1"/>
  <c r="S116" i="1"/>
  <c r="S117" i="1"/>
  <c r="S118" i="1"/>
  <c r="S119" i="1"/>
  <c r="S120" i="1"/>
  <c r="S121" i="1"/>
  <c r="S122" i="1"/>
  <c r="S123" i="1"/>
  <c r="S124" i="1"/>
  <c r="S125" i="1"/>
  <c r="S126" i="1"/>
  <c r="S127" i="1"/>
  <c r="S128" i="1"/>
  <c r="S129" i="1"/>
  <c r="S130" i="1"/>
  <c r="S131" i="1"/>
  <c r="S132" i="1"/>
  <c r="S133" i="1"/>
  <c r="S134" i="1"/>
  <c r="S135"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S161" i="1"/>
  <c r="S162" i="1"/>
  <c r="S163" i="1"/>
  <c r="S164" i="1"/>
  <c r="S165" i="1"/>
  <c r="S166" i="1"/>
  <c r="S167" i="1"/>
  <c r="S168" i="1"/>
  <c r="S169" i="1"/>
  <c r="S170" i="1"/>
  <c r="S171" i="1"/>
  <c r="S172" i="1"/>
  <c r="S173" i="1"/>
  <c r="S174" i="1"/>
  <c r="S175" i="1"/>
  <c r="S176" i="1"/>
  <c r="S177" i="1"/>
  <c r="S178" i="1"/>
  <c r="S179" i="1"/>
  <c r="S180" i="1"/>
  <c r="S181" i="1"/>
  <c r="S182" i="1"/>
  <c r="S183" i="1"/>
  <c r="S184" i="1"/>
  <c r="S185" i="1"/>
  <c r="S186" i="1"/>
  <c r="S187" i="1"/>
  <c r="S188" i="1"/>
  <c r="S189" i="1"/>
  <c r="S190" i="1"/>
  <c r="S191" i="1"/>
  <c r="S192" i="1"/>
  <c r="S193" i="1"/>
  <c r="S194" i="1"/>
  <c r="S195" i="1"/>
  <c r="S196" i="1"/>
  <c r="S197" i="1"/>
  <c r="S198" i="1"/>
  <c r="S199" i="1"/>
  <c r="S200" i="1"/>
  <c r="S201" i="1"/>
  <c r="S202" i="1"/>
  <c r="S203" i="1"/>
  <c r="S204" i="1"/>
  <c r="S205" i="1"/>
  <c r="S206" i="1"/>
  <c r="S207" i="1"/>
  <c r="S208" i="1"/>
  <c r="S209" i="1"/>
  <c r="S211" i="1"/>
  <c r="S212" i="1"/>
  <c r="S213" i="1"/>
  <c r="S214" i="1"/>
  <c r="S215" i="1"/>
  <c r="S216" i="1"/>
  <c r="S217" i="1"/>
  <c r="S218" i="1"/>
  <c r="S219" i="1"/>
  <c r="S220" i="1"/>
  <c r="S221" i="1"/>
  <c r="S222" i="1"/>
  <c r="S223" i="1"/>
  <c r="S224" i="1"/>
  <c r="S225" i="1"/>
  <c r="S226" i="1"/>
  <c r="S227" i="1"/>
  <c r="S228" i="1"/>
  <c r="S229" i="1"/>
  <c r="S230" i="1"/>
  <c r="S231" i="1"/>
  <c r="S232" i="1"/>
  <c r="S233" i="1"/>
  <c r="S234" i="1"/>
  <c r="S235" i="1"/>
  <c r="S236" i="1"/>
  <c r="S237" i="1"/>
  <c r="S238" i="1"/>
  <c r="S239" i="1"/>
  <c r="S240" i="1"/>
  <c r="S241" i="1"/>
  <c r="S242" i="1"/>
  <c r="S243" i="1"/>
  <c r="S244" i="1"/>
  <c r="S245" i="1"/>
  <c r="S247" i="1"/>
  <c r="S248" i="1"/>
  <c r="S249" i="1"/>
  <c r="S250" i="1"/>
  <c r="S251" i="1"/>
  <c r="S252" i="1"/>
  <c r="S253" i="1"/>
  <c r="S254" i="1"/>
  <c r="S255" i="1"/>
  <c r="S256" i="1"/>
  <c r="S257" i="1"/>
  <c r="S258" i="1"/>
  <c r="S259" i="1"/>
  <c r="S260" i="1"/>
  <c r="S261" i="1"/>
  <c r="S262" i="1"/>
  <c r="S263" i="1"/>
  <c r="S264" i="1"/>
  <c r="S265" i="1"/>
  <c r="S266" i="1"/>
  <c r="S267" i="1"/>
  <c r="S268" i="1"/>
  <c r="S269" i="1"/>
  <c r="S270" i="1"/>
  <c r="S271" i="1"/>
  <c r="S272" i="1"/>
  <c r="S273" i="1"/>
  <c r="S274" i="1"/>
  <c r="S275" i="1"/>
  <c r="S276" i="1"/>
  <c r="S277" i="1"/>
  <c r="S278" i="1"/>
  <c r="S279" i="1"/>
  <c r="S280" i="1"/>
  <c r="S281" i="1"/>
  <c r="S282" i="1"/>
  <c r="S283" i="1"/>
  <c r="S284" i="1"/>
  <c r="S285" i="1"/>
  <c r="S286" i="1"/>
  <c r="S287" i="1"/>
  <c r="S288" i="1"/>
  <c r="S289" i="1"/>
  <c r="S290" i="1"/>
  <c r="S291" i="1"/>
  <c r="S292" i="1"/>
  <c r="S293" i="1"/>
  <c r="S294" i="1"/>
  <c r="S295" i="1"/>
  <c r="S296" i="1"/>
  <c r="S297" i="1"/>
  <c r="S298" i="1"/>
  <c r="S299" i="1"/>
  <c r="S300" i="1"/>
  <c r="S301" i="1"/>
  <c r="S302" i="1"/>
  <c r="S303" i="1"/>
  <c r="S304" i="1"/>
  <c r="S305" i="1"/>
  <c r="S306" i="1"/>
  <c r="S307" i="1"/>
  <c r="S308" i="1"/>
  <c r="S309" i="1"/>
  <c r="S310" i="1"/>
  <c r="S311" i="1"/>
  <c r="S312" i="1"/>
  <c r="S313" i="1"/>
  <c r="S314" i="1"/>
  <c r="S315" i="1"/>
  <c r="S316" i="1"/>
  <c r="S317" i="1"/>
  <c r="S318" i="1"/>
  <c r="S319" i="1"/>
  <c r="S320" i="1"/>
  <c r="S321" i="1"/>
  <c r="S322" i="1"/>
  <c r="S323" i="1"/>
  <c r="S324" i="1"/>
  <c r="S325" i="1"/>
  <c r="S326" i="1"/>
  <c r="S327" i="1"/>
  <c r="S328" i="1"/>
  <c r="S329" i="1"/>
  <c r="S330" i="1"/>
  <c r="S331" i="1"/>
  <c r="S332" i="1"/>
  <c r="S333" i="1"/>
  <c r="S334" i="1"/>
  <c r="S335" i="1"/>
  <c r="S336" i="1"/>
  <c r="S337" i="1"/>
  <c r="S338" i="1"/>
  <c r="S339" i="1"/>
  <c r="S340" i="1"/>
  <c r="S341" i="1"/>
  <c r="S342" i="1"/>
  <c r="S343" i="1"/>
  <c r="S344" i="1"/>
  <c r="S15" i="1"/>
  <c r="BJ9" i="6" l="1"/>
  <c r="BM9" i="6"/>
  <c r="BP9" i="6"/>
  <c r="BQ9" i="6"/>
  <c r="BR9" i="6"/>
  <c r="BT9" i="6"/>
  <c r="BU9" i="6"/>
  <c r="BV9" i="6"/>
  <c r="BX9" i="6"/>
  <c r="BY9" i="6"/>
  <c r="CA9" i="6"/>
  <c r="CD9" i="6"/>
  <c r="CF9" i="6"/>
  <c r="CG9" i="6"/>
  <c r="CJ9" i="6"/>
  <c r="BK10" i="6"/>
  <c r="BL10" i="6"/>
  <c r="BM10" i="6"/>
  <c r="BP10" i="6"/>
  <c r="BR10" i="6"/>
  <c r="BS10" i="6"/>
  <c r="BV10" i="6"/>
  <c r="BX10" i="6"/>
  <c r="BY10" i="6"/>
  <c r="CA10" i="6"/>
  <c r="CB10" i="6"/>
  <c r="CD10" i="6"/>
  <c r="CG10" i="6"/>
  <c r="CH10" i="6"/>
  <c r="BI11" i="6"/>
  <c r="BJ11" i="6"/>
  <c r="BL11" i="6"/>
  <c r="BM11" i="6"/>
  <c r="BO11" i="6"/>
  <c r="BQ11" i="6"/>
  <c r="BR11" i="6"/>
  <c r="BS11" i="6"/>
  <c r="BT11" i="6"/>
  <c r="BX11" i="6"/>
  <c r="CA11" i="6"/>
  <c r="CF11" i="6"/>
  <c r="BI12" i="6"/>
  <c r="BJ12" i="6"/>
  <c r="BL12" i="6"/>
  <c r="BN12" i="6"/>
  <c r="BO12" i="6"/>
  <c r="BP12" i="6"/>
  <c r="BR12" i="6"/>
  <c r="BT12" i="6"/>
  <c r="BX12" i="6"/>
  <c r="BY12" i="6"/>
  <c r="CA12" i="6"/>
  <c r="CD12" i="6"/>
  <c r="BI13" i="6"/>
  <c r="BK13" i="6"/>
  <c r="BN13" i="6"/>
  <c r="BP13" i="6"/>
  <c r="BQ13" i="6"/>
  <c r="BS13" i="6"/>
  <c r="BX13" i="6"/>
  <c r="BZ13" i="6"/>
  <c r="CB13" i="6"/>
  <c r="BI14" i="6"/>
  <c r="BJ14" i="6"/>
  <c r="BK14" i="6"/>
  <c r="BL14" i="6"/>
  <c r="BM14" i="6"/>
  <c r="BN14" i="6"/>
  <c r="BO14" i="6"/>
  <c r="BP14" i="6"/>
  <c r="BQ14" i="6"/>
  <c r="BR14" i="6"/>
  <c r="BS14" i="6"/>
  <c r="BT14" i="6"/>
  <c r="BU14" i="6"/>
  <c r="BV14" i="6"/>
  <c r="BW14" i="6"/>
  <c r="BX14" i="6"/>
  <c r="BY14" i="6"/>
  <c r="BZ14" i="6"/>
  <c r="CA14" i="6"/>
  <c r="BI15" i="6"/>
  <c r="BJ15" i="6"/>
  <c r="BK15" i="6"/>
  <c r="BL15" i="6"/>
  <c r="BM15" i="6"/>
  <c r="BN15" i="6"/>
  <c r="BO15" i="6"/>
  <c r="BP15" i="6"/>
  <c r="BQ15" i="6"/>
  <c r="BR15" i="6"/>
  <c r="BS15" i="6"/>
  <c r="BT15" i="6"/>
  <c r="BU15" i="6"/>
  <c r="BV15" i="6"/>
  <c r="BW15" i="6"/>
  <c r="BI16" i="6"/>
  <c r="BJ16" i="6"/>
  <c r="BK16" i="6"/>
  <c r="BL16" i="6"/>
  <c r="BM16" i="6"/>
  <c r="BN16" i="6"/>
  <c r="BO16" i="6"/>
  <c r="BP16" i="6"/>
  <c r="BQ16" i="6"/>
  <c r="BR16" i="6"/>
  <c r="BS16" i="6"/>
  <c r="BT16" i="6"/>
  <c r="BI17" i="6"/>
  <c r="BJ17" i="6"/>
  <c r="BK17" i="6"/>
  <c r="BL17" i="6"/>
  <c r="BM17" i="6"/>
  <c r="BN17" i="6"/>
  <c r="BO17" i="6"/>
  <c r="BP17" i="6"/>
  <c r="BI25" i="6"/>
  <c r="BI9" i="6"/>
  <c r="BK9" i="6"/>
  <c r="BL9" i="6"/>
  <c r="BN9" i="6"/>
  <c r="BO9" i="6"/>
  <c r="BS9" i="6"/>
  <c r="BW9" i="6"/>
  <c r="BZ9" i="6"/>
  <c r="CB9" i="6"/>
  <c r="CE9" i="6"/>
  <c r="CH9" i="6"/>
  <c r="CI9" i="6"/>
  <c r="BI10" i="6"/>
  <c r="BJ10" i="6"/>
  <c r="BN10" i="6"/>
  <c r="BO10" i="6"/>
  <c r="BQ10" i="6"/>
  <c r="BT10" i="6"/>
  <c r="BU10" i="6"/>
  <c r="BW10" i="6"/>
  <c r="BZ10" i="6"/>
  <c r="CE10" i="6"/>
  <c r="CF10" i="6"/>
  <c r="BK11" i="6"/>
  <c r="BN11" i="6"/>
  <c r="BP11" i="6"/>
  <c r="BU11" i="6"/>
  <c r="BV11" i="6"/>
  <c r="BW11" i="6"/>
  <c r="BY11" i="6"/>
  <c r="BZ11" i="6"/>
  <c r="CB11" i="6"/>
  <c r="CD11" i="6"/>
  <c r="CE11" i="6"/>
  <c r="CG11" i="6"/>
  <c r="BK12" i="6"/>
  <c r="BM12" i="6"/>
  <c r="BQ12" i="6"/>
  <c r="BS12" i="6"/>
  <c r="BU12" i="6"/>
  <c r="BV12" i="6"/>
  <c r="BW12" i="6"/>
  <c r="BZ12" i="6"/>
  <c r="CB12" i="6"/>
  <c r="CE12" i="6"/>
  <c r="BJ13" i="6"/>
  <c r="BL13" i="6"/>
  <c r="BM13" i="6"/>
  <c r="BO13" i="6"/>
  <c r="BR13" i="6"/>
  <c r="BT13" i="6"/>
  <c r="BU13" i="6"/>
  <c r="BV13" i="6"/>
  <c r="BW13" i="6"/>
  <c r="BY13" i="6"/>
  <c r="CA13" i="6"/>
  <c r="CD13" i="6"/>
  <c r="BW17" i="6"/>
  <c r="BX17" i="6"/>
  <c r="BY17" i="6"/>
  <c r="BZ17" i="6"/>
  <c r="CA17" i="6"/>
  <c r="CB17" i="6"/>
  <c r="CD17" i="6"/>
  <c r="CE17" i="6"/>
  <c r="CF17" i="6"/>
  <c r="CG17" i="6"/>
  <c r="CH17" i="6"/>
  <c r="BI18" i="6"/>
  <c r="BJ18" i="6"/>
  <c r="BK18" i="6"/>
  <c r="BL18" i="6"/>
  <c r="BM18" i="6"/>
  <c r="BN18" i="6"/>
  <c r="BO18" i="6"/>
  <c r="BP18" i="6"/>
  <c r="BQ18" i="6"/>
  <c r="BR18" i="6"/>
  <c r="BS18" i="6"/>
  <c r="BT18" i="6"/>
  <c r="BU18" i="6"/>
  <c r="BV18" i="6"/>
  <c r="BW18" i="6"/>
  <c r="BX18" i="6"/>
  <c r="BY18" i="6"/>
  <c r="BZ18" i="6"/>
  <c r="CA18" i="6"/>
  <c r="CB18" i="6"/>
  <c r="CD18" i="6"/>
  <c r="CE18" i="6"/>
  <c r="BI19" i="6"/>
  <c r="BJ19" i="6"/>
  <c r="BK19" i="6"/>
  <c r="BL19" i="6"/>
  <c r="BM19" i="6"/>
  <c r="BN19" i="6"/>
  <c r="BO19" i="6"/>
  <c r="BP19" i="6"/>
  <c r="BQ19" i="6"/>
  <c r="BR19" i="6"/>
  <c r="BS19" i="6"/>
  <c r="BT19" i="6"/>
  <c r="BU19" i="6"/>
  <c r="BV19" i="6"/>
  <c r="BW19" i="6"/>
  <c r="BX19" i="6"/>
  <c r="BY19" i="6"/>
  <c r="BZ19" i="6"/>
  <c r="CA19" i="6"/>
  <c r="CB19" i="6"/>
  <c r="CD19" i="6"/>
  <c r="BI20" i="6"/>
  <c r="BJ20" i="6"/>
  <c r="BK20" i="6"/>
  <c r="BL20" i="6"/>
  <c r="BM20" i="6"/>
  <c r="BN20" i="6"/>
  <c r="BO20" i="6"/>
  <c r="BP20" i="6"/>
  <c r="BQ20" i="6"/>
  <c r="BR20" i="6"/>
  <c r="BS20" i="6"/>
  <c r="BT20" i="6"/>
  <c r="BU20" i="6"/>
  <c r="BV20" i="6"/>
  <c r="BW20" i="6"/>
  <c r="BX20" i="6"/>
  <c r="BY20" i="6"/>
  <c r="BZ20" i="6"/>
  <c r="CA20" i="6"/>
  <c r="BI21" i="6"/>
  <c r="BJ21" i="6"/>
  <c r="BK21" i="6"/>
  <c r="BL21" i="6"/>
  <c r="BM21" i="6"/>
  <c r="BN21" i="6"/>
  <c r="BO21" i="6"/>
  <c r="BP21" i="6"/>
  <c r="BQ21" i="6"/>
  <c r="BR21" i="6"/>
  <c r="BS21" i="6"/>
  <c r="BT21" i="6"/>
  <c r="BU21" i="6"/>
  <c r="BV21" i="6"/>
  <c r="BW21" i="6"/>
  <c r="BI22" i="6"/>
  <c r="BJ22" i="6"/>
  <c r="BK22" i="6"/>
  <c r="BL22" i="6"/>
  <c r="BM22" i="6"/>
  <c r="BN22" i="6"/>
  <c r="BO22" i="6"/>
  <c r="BP22" i="6"/>
  <c r="BQ22" i="6"/>
  <c r="BR22" i="6"/>
  <c r="BS22" i="6"/>
  <c r="BT22" i="6"/>
  <c r="BU22" i="6"/>
  <c r="BI23" i="6"/>
  <c r="BJ23" i="6"/>
  <c r="BK23" i="6"/>
  <c r="BL23" i="6"/>
  <c r="BM23" i="6"/>
  <c r="BN23" i="6"/>
  <c r="BO23" i="6"/>
  <c r="BP23" i="6"/>
  <c r="BQ23" i="6"/>
  <c r="BR23" i="6"/>
  <c r="BU31" i="6"/>
  <c r="CI34" i="6"/>
  <c r="CJ34" i="6"/>
  <c r="CH34" i="6"/>
  <c r="CG34" i="6"/>
  <c r="CF34" i="6"/>
  <c r="CE34" i="6"/>
  <c r="CD34" i="6"/>
  <c r="CB34" i="6"/>
  <c r="CA34" i="6"/>
  <c r="BZ34" i="6"/>
  <c r="BY34" i="6"/>
  <c r="BX34" i="6"/>
  <c r="BW34" i="6"/>
  <c r="BV34" i="6"/>
  <c r="BU34" i="6"/>
  <c r="BT34" i="6"/>
  <c r="BS34" i="6"/>
  <c r="BR34" i="6"/>
  <c r="BQ34" i="6"/>
  <c r="BP34" i="6"/>
  <c r="BO34" i="6"/>
  <c r="BN34" i="6"/>
  <c r="BM34" i="6"/>
  <c r="BL34" i="6"/>
  <c r="BK34" i="6"/>
  <c r="BJ34" i="6"/>
  <c r="BI34" i="6"/>
  <c r="U10" i="3"/>
  <c r="V10" i="3"/>
  <c r="Z10" i="3"/>
  <c r="U11" i="3"/>
  <c r="T12" i="3"/>
  <c r="U12" i="3"/>
  <c r="V12" i="3"/>
  <c r="W12" i="3"/>
  <c r="X12" i="3"/>
  <c r="V13" i="3"/>
  <c r="V14" i="3"/>
  <c r="U15" i="3"/>
  <c r="V15" i="3"/>
  <c r="W15" i="3"/>
  <c r="X15" i="3"/>
  <c r="W10" i="3"/>
  <c r="T11" i="3"/>
  <c r="X11" i="3"/>
  <c r="T13" i="3"/>
  <c r="W13" i="3"/>
  <c r="U14" i="3"/>
  <c r="T15" i="3"/>
  <c r="T10" i="3"/>
  <c r="X10" i="3"/>
  <c r="V11" i="3"/>
  <c r="W11" i="3"/>
  <c r="U13" i="3"/>
  <c r="T14" i="3"/>
  <c r="Z15" i="3"/>
  <c r="W35" i="1"/>
  <c r="W36" i="1"/>
  <c r="X35" i="1"/>
  <c r="V36" i="1"/>
  <c r="X36" i="1"/>
  <c r="V34" i="1"/>
  <c r="W34" i="1"/>
  <c r="X34" i="1"/>
  <c r="V35" i="1"/>
  <c r="BE15" i="2"/>
  <c r="BD15" i="2"/>
  <c r="AY15" i="2"/>
  <c r="AU15" i="2"/>
  <c r="BG15" i="2"/>
  <c r="BC15" i="2"/>
  <c r="AX15" i="2"/>
  <c r="BF15" i="2"/>
  <c r="BB15" i="2"/>
  <c r="AZ15" i="2"/>
  <c r="AV15" i="2"/>
  <c r="AT15" i="2"/>
  <c r="BH15" i="2"/>
  <c r="BA15" i="2"/>
  <c r="AW15" i="2"/>
  <c r="AS15" i="2"/>
  <c r="X344" i="1"/>
  <c r="X343" i="1"/>
  <c r="X342" i="1"/>
  <c r="X341" i="1"/>
  <c r="X340" i="1"/>
  <c r="X339" i="1"/>
  <c r="X338" i="1"/>
  <c r="X337" i="1"/>
  <c r="X336" i="1"/>
  <c r="X335" i="1"/>
  <c r="X334" i="1"/>
  <c r="X333" i="1"/>
  <c r="X332" i="1"/>
  <c r="X331" i="1"/>
  <c r="X330" i="1"/>
  <c r="X329" i="1"/>
  <c r="X328" i="1"/>
  <c r="X327" i="1"/>
  <c r="X326" i="1"/>
  <c r="X325" i="1"/>
  <c r="X324" i="1"/>
  <c r="X323" i="1"/>
  <c r="X322" i="1"/>
  <c r="X321" i="1"/>
  <c r="X320" i="1"/>
  <c r="X319" i="1"/>
  <c r="X318" i="1"/>
  <c r="X317" i="1"/>
  <c r="X316" i="1"/>
  <c r="X315" i="1"/>
  <c r="X314" i="1"/>
  <c r="X313" i="1"/>
  <c r="X312" i="1"/>
  <c r="X311" i="1"/>
  <c r="X310" i="1"/>
  <c r="X309" i="1"/>
  <c r="X308" i="1"/>
  <c r="X307" i="1"/>
  <c r="X306" i="1"/>
  <c r="X305" i="1"/>
  <c r="X304" i="1"/>
  <c r="X303" i="1"/>
  <c r="X302" i="1"/>
  <c r="X301" i="1"/>
  <c r="X300" i="1"/>
  <c r="X299" i="1"/>
  <c r="X298" i="1"/>
  <c r="X297" i="1"/>
  <c r="X296" i="1"/>
  <c r="X295" i="1"/>
  <c r="X294" i="1"/>
  <c r="X293" i="1"/>
  <c r="X292" i="1"/>
  <c r="X291" i="1"/>
  <c r="X290" i="1"/>
  <c r="X289" i="1"/>
  <c r="X288" i="1"/>
  <c r="X287" i="1"/>
  <c r="X286" i="1"/>
  <c r="X285" i="1"/>
  <c r="X284" i="1"/>
  <c r="X283" i="1"/>
  <c r="X282" i="1"/>
  <c r="X281" i="1"/>
  <c r="X280" i="1"/>
  <c r="X279" i="1"/>
  <c r="X278" i="1"/>
  <c r="X277" i="1"/>
  <c r="X276" i="1"/>
  <c r="X275" i="1"/>
  <c r="X274" i="1"/>
  <c r="X273" i="1"/>
  <c r="X272" i="1"/>
  <c r="X271" i="1"/>
  <c r="X270" i="1"/>
  <c r="X269" i="1"/>
  <c r="X268" i="1"/>
  <c r="X267" i="1"/>
  <c r="X266" i="1"/>
  <c r="X265" i="1"/>
  <c r="X264" i="1"/>
  <c r="X263" i="1"/>
  <c r="X262" i="1"/>
  <c r="X261" i="1"/>
  <c r="X260" i="1"/>
  <c r="X259" i="1"/>
  <c r="X258" i="1"/>
  <c r="X257" i="1"/>
  <c r="X256" i="1"/>
  <c r="X255" i="1"/>
  <c r="X254" i="1"/>
  <c r="X253" i="1"/>
  <c r="X252" i="1"/>
  <c r="X251" i="1"/>
  <c r="X250" i="1"/>
  <c r="X249" i="1"/>
  <c r="X248" i="1"/>
  <c r="X247" i="1"/>
  <c r="W344" i="1"/>
  <c r="W343" i="1"/>
  <c r="W342" i="1"/>
  <c r="W341" i="1"/>
  <c r="W340" i="1"/>
  <c r="W339" i="1"/>
  <c r="W338" i="1"/>
  <c r="W337" i="1"/>
  <c r="W336" i="1"/>
  <c r="W335" i="1"/>
  <c r="W334" i="1"/>
  <c r="W333" i="1"/>
  <c r="W332" i="1"/>
  <c r="W331" i="1"/>
  <c r="W330" i="1"/>
  <c r="W329" i="1"/>
  <c r="W328" i="1"/>
  <c r="W327" i="1"/>
  <c r="W326" i="1"/>
  <c r="W325" i="1"/>
  <c r="W324" i="1"/>
  <c r="W323" i="1"/>
  <c r="W322" i="1"/>
  <c r="W321" i="1"/>
  <c r="W320" i="1"/>
  <c r="W319" i="1"/>
  <c r="W318" i="1"/>
  <c r="W317" i="1"/>
  <c r="W316" i="1"/>
  <c r="W315" i="1"/>
  <c r="W314" i="1"/>
  <c r="W313" i="1"/>
  <c r="W312" i="1"/>
  <c r="W311" i="1"/>
  <c r="W310" i="1"/>
  <c r="W309" i="1"/>
  <c r="W308" i="1"/>
  <c r="W307" i="1"/>
  <c r="W306" i="1"/>
  <c r="W305" i="1"/>
  <c r="W304" i="1"/>
  <c r="W303" i="1"/>
  <c r="W302" i="1"/>
  <c r="W301" i="1"/>
  <c r="W300" i="1"/>
  <c r="W299" i="1"/>
  <c r="W298" i="1"/>
  <c r="W297" i="1"/>
  <c r="W296" i="1"/>
  <c r="W295" i="1"/>
  <c r="W294" i="1"/>
  <c r="W293" i="1"/>
  <c r="W292" i="1"/>
  <c r="W291" i="1"/>
  <c r="W290" i="1"/>
  <c r="W289" i="1"/>
  <c r="W288" i="1"/>
  <c r="W287" i="1"/>
  <c r="W286" i="1"/>
  <c r="W285" i="1"/>
  <c r="W284" i="1"/>
  <c r="W283" i="1"/>
  <c r="W282" i="1"/>
  <c r="W281" i="1"/>
  <c r="W280" i="1"/>
  <c r="W279" i="1"/>
  <c r="W278" i="1"/>
  <c r="W277" i="1"/>
  <c r="W276" i="1"/>
  <c r="W275" i="1"/>
  <c r="W274" i="1"/>
  <c r="W273" i="1"/>
  <c r="W272" i="1"/>
  <c r="W271" i="1"/>
  <c r="W270" i="1"/>
  <c r="W269" i="1"/>
  <c r="W268" i="1"/>
  <c r="W267" i="1"/>
  <c r="W266" i="1"/>
  <c r="W265" i="1"/>
  <c r="W264" i="1"/>
  <c r="W263" i="1"/>
  <c r="W262" i="1"/>
  <c r="W261" i="1"/>
  <c r="W260" i="1"/>
  <c r="W259" i="1"/>
  <c r="W258" i="1"/>
  <c r="W257" i="1"/>
  <c r="W256" i="1"/>
  <c r="W255" i="1"/>
  <c r="W254" i="1"/>
  <c r="W253" i="1"/>
  <c r="W252" i="1"/>
  <c r="W251" i="1"/>
  <c r="W250" i="1"/>
  <c r="W249" i="1"/>
  <c r="W248" i="1"/>
  <c r="W247" i="1"/>
  <c r="V344" i="1"/>
  <c r="V343" i="1"/>
  <c r="V342" i="1"/>
  <c r="V341" i="1"/>
  <c r="V340" i="1"/>
  <c r="V339" i="1"/>
  <c r="V338" i="1"/>
  <c r="V337" i="1"/>
  <c r="V336" i="1"/>
  <c r="V335" i="1"/>
  <c r="V334" i="1"/>
  <c r="V333" i="1"/>
  <c r="V332" i="1"/>
  <c r="V331" i="1"/>
  <c r="V330" i="1"/>
  <c r="V329" i="1"/>
  <c r="V328" i="1"/>
  <c r="V327" i="1"/>
  <c r="V326" i="1"/>
  <c r="V325" i="1"/>
  <c r="V324" i="1"/>
  <c r="V323" i="1"/>
  <c r="V322" i="1"/>
  <c r="V321" i="1"/>
  <c r="V320" i="1"/>
  <c r="V319" i="1"/>
  <c r="V318" i="1"/>
  <c r="V317" i="1"/>
  <c r="V316" i="1"/>
  <c r="V315" i="1"/>
  <c r="V314" i="1"/>
  <c r="V313" i="1"/>
  <c r="V312" i="1"/>
  <c r="V311" i="1"/>
  <c r="V310" i="1"/>
  <c r="V309" i="1"/>
  <c r="V308" i="1"/>
  <c r="V307" i="1"/>
  <c r="V306" i="1"/>
  <c r="V305" i="1"/>
  <c r="V304" i="1"/>
  <c r="V303" i="1"/>
  <c r="V302" i="1"/>
  <c r="V301" i="1"/>
  <c r="V300" i="1"/>
  <c r="V299" i="1"/>
  <c r="V298" i="1"/>
  <c r="V297" i="1"/>
  <c r="V296" i="1"/>
  <c r="V295" i="1"/>
  <c r="V294" i="1"/>
  <c r="V293" i="1"/>
  <c r="V292" i="1"/>
  <c r="V291" i="1"/>
  <c r="V290" i="1"/>
  <c r="V289" i="1"/>
  <c r="V288" i="1"/>
  <c r="V287" i="1"/>
  <c r="V286" i="1"/>
  <c r="V285" i="1"/>
  <c r="V284" i="1"/>
  <c r="V283" i="1"/>
  <c r="V282" i="1"/>
  <c r="V281" i="1"/>
  <c r="V280" i="1"/>
  <c r="V279" i="1"/>
  <c r="V278" i="1"/>
  <c r="V277" i="1"/>
  <c r="V276" i="1"/>
  <c r="V275" i="1"/>
  <c r="V274" i="1"/>
  <c r="V273" i="1"/>
  <c r="V272" i="1"/>
  <c r="V271" i="1"/>
  <c r="V270" i="1"/>
  <c r="V269" i="1"/>
  <c r="V268" i="1"/>
  <c r="V267" i="1"/>
  <c r="V266" i="1"/>
  <c r="V265" i="1"/>
  <c r="V264" i="1"/>
  <c r="V263" i="1"/>
  <c r="V262" i="1"/>
  <c r="V261" i="1"/>
  <c r="V260" i="1"/>
  <c r="V259" i="1"/>
  <c r="V258" i="1"/>
  <c r="V257" i="1"/>
  <c r="V256" i="1"/>
  <c r="V255" i="1"/>
  <c r="V254" i="1"/>
  <c r="V253" i="1"/>
  <c r="V252" i="1"/>
  <c r="V251" i="1"/>
  <c r="V250" i="1"/>
  <c r="V249" i="1"/>
  <c r="V248" i="1"/>
  <c r="V247" i="1"/>
  <c r="W244" i="1"/>
  <c r="W245" i="1"/>
  <c r="X242" i="1"/>
  <c r="X243" i="1"/>
  <c r="X244" i="1"/>
  <c r="X245" i="1"/>
  <c r="X238" i="1"/>
  <c r="X239" i="1"/>
  <c r="X240" i="1"/>
  <c r="X241" i="1"/>
  <c r="X222" i="1"/>
  <c r="X223" i="1"/>
  <c r="X224" i="1"/>
  <c r="X225" i="1"/>
  <c r="X226" i="1"/>
  <c r="X227" i="1"/>
  <c r="X228" i="1"/>
  <c r="X229" i="1"/>
  <c r="X230" i="1"/>
  <c r="X231" i="1"/>
  <c r="X232" i="1"/>
  <c r="X233" i="1"/>
  <c r="X234" i="1"/>
  <c r="X235" i="1"/>
  <c r="X236" i="1"/>
  <c r="X237" i="1"/>
  <c r="W222" i="1"/>
  <c r="W223" i="1"/>
  <c r="W224" i="1"/>
  <c r="W225" i="1"/>
  <c r="W226" i="1"/>
  <c r="W227" i="1"/>
  <c r="W228" i="1"/>
  <c r="W229" i="1"/>
  <c r="W230" i="1"/>
  <c r="W231" i="1"/>
  <c r="W232" i="1"/>
  <c r="W233" i="1"/>
  <c r="W234" i="1"/>
  <c r="W235" i="1"/>
  <c r="W236" i="1"/>
  <c r="W237" i="1"/>
  <c r="W238" i="1"/>
  <c r="W239" i="1"/>
  <c r="W240" i="1"/>
  <c r="W241" i="1"/>
  <c r="W242" i="1"/>
  <c r="W243" i="1"/>
  <c r="V222" i="1"/>
  <c r="V223" i="1"/>
  <c r="V224" i="1"/>
  <c r="V225" i="1"/>
  <c r="V226" i="1"/>
  <c r="V227" i="1"/>
  <c r="V228" i="1"/>
  <c r="V229" i="1"/>
  <c r="V230" i="1"/>
  <c r="V231" i="1"/>
  <c r="V232" i="1"/>
  <c r="V233" i="1"/>
  <c r="V234" i="1"/>
  <c r="V235" i="1"/>
  <c r="V236" i="1"/>
  <c r="V237" i="1"/>
  <c r="V238" i="1"/>
  <c r="V239" i="1"/>
  <c r="V240" i="1"/>
  <c r="V241" i="1"/>
  <c r="V242" i="1"/>
  <c r="V243" i="1"/>
  <c r="V244" i="1"/>
  <c r="V245" i="1"/>
  <c r="X220" i="1"/>
  <c r="X221" i="1"/>
  <c r="W220" i="1"/>
  <c r="W221" i="1"/>
  <c r="V220" i="1"/>
  <c r="V221" i="1"/>
  <c r="W219" i="1"/>
  <c r="V219" i="1"/>
  <c r="W217" i="1"/>
  <c r="W218" i="1"/>
  <c r="V217" i="1"/>
  <c r="V218" i="1"/>
  <c r="X219" i="1"/>
  <c r="X218" i="1"/>
  <c r="X217" i="1"/>
  <c r="X216" i="1"/>
  <c r="X215" i="1"/>
  <c r="X214" i="1"/>
  <c r="X213" i="1"/>
  <c r="X212" i="1"/>
  <c r="X211" i="1"/>
  <c r="W216" i="1"/>
  <c r="W215" i="1"/>
  <c r="W214" i="1"/>
  <c r="W213" i="1"/>
  <c r="W212" i="1"/>
  <c r="W211" i="1"/>
  <c r="V216" i="1"/>
  <c r="V215" i="1"/>
  <c r="V214" i="1"/>
  <c r="V213" i="1"/>
  <c r="V212" i="1"/>
  <c r="V211" i="1"/>
  <c r="X200" i="1"/>
  <c r="X201" i="1"/>
  <c r="X202" i="1"/>
  <c r="X203" i="1"/>
  <c r="X204" i="1"/>
  <c r="X205" i="1"/>
  <c r="X206" i="1"/>
  <c r="X207" i="1"/>
  <c r="X208" i="1"/>
  <c r="X209" i="1"/>
  <c r="W200" i="1"/>
  <c r="W201" i="1"/>
  <c r="W202" i="1"/>
  <c r="W203" i="1"/>
  <c r="W204" i="1"/>
  <c r="W205" i="1"/>
  <c r="W206" i="1"/>
  <c r="W207" i="1"/>
  <c r="W208" i="1"/>
  <c r="W209" i="1"/>
  <c r="V200" i="1"/>
  <c r="V201" i="1"/>
  <c r="V202" i="1"/>
  <c r="V203" i="1"/>
  <c r="V204" i="1"/>
  <c r="V205" i="1"/>
  <c r="V206" i="1"/>
  <c r="V207" i="1"/>
  <c r="V208" i="1"/>
  <c r="V209" i="1"/>
  <c r="X179" i="1"/>
  <c r="X180" i="1"/>
  <c r="X181" i="1"/>
  <c r="X182" i="1"/>
  <c r="X183" i="1"/>
  <c r="X184" i="1"/>
  <c r="X185" i="1"/>
  <c r="X186" i="1"/>
  <c r="X187" i="1"/>
  <c r="X188" i="1"/>
  <c r="X189" i="1"/>
  <c r="X190" i="1"/>
  <c r="X191" i="1"/>
  <c r="X192" i="1"/>
  <c r="X193" i="1"/>
  <c r="X194" i="1"/>
  <c r="X195" i="1"/>
  <c r="X196" i="1"/>
  <c r="X197" i="1"/>
  <c r="X198" i="1"/>
  <c r="X199" i="1"/>
  <c r="W179" i="1"/>
  <c r="W180" i="1"/>
  <c r="W181" i="1"/>
  <c r="W182" i="1"/>
  <c r="W183" i="1"/>
  <c r="W184" i="1"/>
  <c r="W185" i="1"/>
  <c r="W186" i="1"/>
  <c r="W187" i="1"/>
  <c r="W188" i="1"/>
  <c r="W189" i="1"/>
  <c r="W190" i="1"/>
  <c r="W191" i="1"/>
  <c r="W192" i="1"/>
  <c r="W193" i="1"/>
  <c r="W194" i="1"/>
  <c r="W195" i="1"/>
  <c r="W196" i="1"/>
  <c r="W197" i="1"/>
  <c r="W198" i="1"/>
  <c r="W199" i="1"/>
  <c r="V179" i="1"/>
  <c r="V180" i="1"/>
  <c r="V181" i="1"/>
  <c r="V182" i="1"/>
  <c r="V183" i="1"/>
  <c r="V184" i="1"/>
  <c r="V185" i="1"/>
  <c r="V186" i="1"/>
  <c r="V187" i="1"/>
  <c r="V188" i="1"/>
  <c r="V189" i="1"/>
  <c r="V190" i="1"/>
  <c r="V191" i="1"/>
  <c r="V192" i="1"/>
  <c r="V193" i="1"/>
  <c r="V194" i="1"/>
  <c r="V195" i="1"/>
  <c r="V196" i="1"/>
  <c r="V197" i="1"/>
  <c r="V198" i="1"/>
  <c r="V199"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W139" i="1"/>
  <c r="W140" i="1"/>
  <c r="W141" i="1"/>
  <c r="W142" i="1"/>
  <c r="W143" i="1"/>
  <c r="W144" i="1"/>
  <c r="W145" i="1"/>
  <c r="W146" i="1"/>
  <c r="W147" i="1"/>
  <c r="W148" i="1"/>
  <c r="W149" i="1"/>
  <c r="W150" i="1"/>
  <c r="W151" i="1"/>
  <c r="W152" i="1"/>
  <c r="W153" i="1"/>
  <c r="W154" i="1"/>
  <c r="W155" i="1"/>
  <c r="W156" i="1"/>
  <c r="W157" i="1"/>
  <c r="W158" i="1"/>
  <c r="W159" i="1"/>
  <c r="W160" i="1"/>
  <c r="W161" i="1"/>
  <c r="W162" i="1"/>
  <c r="W163" i="1"/>
  <c r="W164" i="1"/>
  <c r="W165" i="1"/>
  <c r="W166" i="1"/>
  <c r="W167" i="1"/>
  <c r="W168" i="1"/>
  <c r="W169" i="1"/>
  <c r="W170" i="1"/>
  <c r="W171" i="1"/>
  <c r="W172" i="1"/>
  <c r="W173" i="1"/>
  <c r="W174" i="1"/>
  <c r="W175" i="1"/>
  <c r="W176" i="1"/>
  <c r="W177" i="1"/>
  <c r="W17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W97" i="1"/>
  <c r="W98" i="1"/>
  <c r="W99" i="1"/>
  <c r="W100" i="1"/>
  <c r="W101" i="1"/>
  <c r="W102" i="1"/>
  <c r="W103" i="1"/>
  <c r="W104" i="1"/>
  <c r="W105" i="1"/>
  <c r="W106" i="1"/>
  <c r="W107" i="1"/>
  <c r="W108" i="1"/>
  <c r="W109" i="1"/>
  <c r="W110" i="1"/>
  <c r="W111" i="1"/>
  <c r="W112" i="1"/>
  <c r="W113" i="1"/>
  <c r="W114" i="1"/>
  <c r="W115" i="1"/>
  <c r="W116" i="1"/>
  <c r="W117" i="1"/>
  <c r="W118" i="1"/>
  <c r="W119" i="1"/>
  <c r="W120" i="1"/>
  <c r="W121" i="1"/>
  <c r="W122" i="1"/>
  <c r="W123" i="1"/>
  <c r="W124" i="1"/>
  <c r="W125" i="1"/>
  <c r="W126" i="1"/>
  <c r="W127" i="1"/>
  <c r="W128" i="1"/>
  <c r="W129" i="1"/>
  <c r="W130" i="1"/>
  <c r="W131" i="1"/>
  <c r="W132" i="1"/>
  <c r="W133" i="1"/>
  <c r="W134" i="1"/>
  <c r="W135" i="1"/>
  <c r="W136" i="1"/>
  <c r="W137" i="1"/>
  <c r="W138"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X77" i="1"/>
  <c r="X78" i="1"/>
  <c r="X79" i="1"/>
  <c r="X80" i="1"/>
  <c r="X81" i="1"/>
  <c r="X82" i="1"/>
  <c r="X83" i="1"/>
  <c r="X84" i="1"/>
  <c r="X85" i="1"/>
  <c r="X86" i="1"/>
  <c r="X87" i="1"/>
  <c r="X88" i="1"/>
  <c r="X89" i="1"/>
  <c r="X90" i="1"/>
  <c r="X91" i="1"/>
  <c r="X92" i="1"/>
  <c r="X93" i="1"/>
  <c r="X94" i="1"/>
  <c r="X95" i="1"/>
  <c r="X96" i="1"/>
  <c r="W77" i="1"/>
  <c r="W78" i="1"/>
  <c r="W79" i="1"/>
  <c r="W80" i="1"/>
  <c r="W81" i="1"/>
  <c r="W82" i="1"/>
  <c r="W83" i="1"/>
  <c r="W84" i="1"/>
  <c r="W85" i="1"/>
  <c r="W86" i="1"/>
  <c r="W87" i="1"/>
  <c r="W88" i="1"/>
  <c r="W89" i="1"/>
  <c r="W90" i="1"/>
  <c r="W91" i="1"/>
  <c r="W92" i="1"/>
  <c r="W93" i="1"/>
  <c r="W94" i="1"/>
  <c r="W95" i="1"/>
  <c r="W96" i="1"/>
  <c r="V77" i="1"/>
  <c r="V78" i="1"/>
  <c r="V79" i="1"/>
  <c r="V80" i="1"/>
  <c r="V81" i="1"/>
  <c r="V82" i="1"/>
  <c r="V83" i="1"/>
  <c r="V84" i="1"/>
  <c r="V85" i="1"/>
  <c r="V86" i="1"/>
  <c r="V87" i="1"/>
  <c r="V88" i="1"/>
  <c r="V89" i="1"/>
  <c r="V90" i="1"/>
  <c r="V91" i="1"/>
  <c r="V92" i="1"/>
  <c r="V93" i="1"/>
  <c r="V94" i="1"/>
  <c r="V95" i="1"/>
  <c r="V96" i="1"/>
  <c r="X66" i="1"/>
  <c r="X67" i="1"/>
  <c r="X68" i="1"/>
  <c r="X69" i="1"/>
  <c r="X70" i="1"/>
  <c r="X71" i="1"/>
  <c r="X72" i="1"/>
  <c r="X73" i="1"/>
  <c r="X74" i="1"/>
  <c r="X75" i="1"/>
  <c r="X76" i="1"/>
  <c r="W66" i="1"/>
  <c r="W67" i="1"/>
  <c r="W68" i="1"/>
  <c r="W69" i="1"/>
  <c r="W70" i="1"/>
  <c r="W71" i="1"/>
  <c r="W72" i="1"/>
  <c r="W73" i="1"/>
  <c r="W74" i="1"/>
  <c r="W75" i="1"/>
  <c r="W76" i="1"/>
  <c r="V66" i="1"/>
  <c r="V67" i="1"/>
  <c r="V68" i="1"/>
  <c r="V69" i="1"/>
  <c r="V70" i="1"/>
  <c r="V71" i="1"/>
  <c r="V72" i="1"/>
  <c r="V73" i="1"/>
  <c r="V74" i="1"/>
  <c r="V75" i="1"/>
  <c r="V76" i="1"/>
  <c r="V59" i="1"/>
  <c r="V60" i="1"/>
  <c r="V61" i="1"/>
  <c r="V62" i="1"/>
  <c r="V63" i="1"/>
  <c r="V64" i="1"/>
  <c r="V65" i="1"/>
  <c r="X55" i="1"/>
  <c r="X56" i="1"/>
  <c r="X57" i="1"/>
  <c r="X58" i="1"/>
  <c r="X59" i="1"/>
  <c r="X60" i="1"/>
  <c r="X61" i="1"/>
  <c r="X62" i="1"/>
  <c r="X63" i="1"/>
  <c r="X64" i="1"/>
  <c r="X65" i="1"/>
  <c r="W58" i="1"/>
  <c r="W59" i="1"/>
  <c r="W60" i="1"/>
  <c r="W61" i="1"/>
  <c r="W62" i="1"/>
  <c r="W63" i="1"/>
  <c r="W64" i="1"/>
  <c r="W65" i="1"/>
  <c r="V58" i="1"/>
  <c r="V57" i="1"/>
  <c r="V56" i="1"/>
  <c r="V55" i="1"/>
  <c r="V54" i="1"/>
  <c r="V53" i="1"/>
  <c r="V52" i="1"/>
  <c r="V51" i="1"/>
  <c r="V50" i="1"/>
  <c r="V49" i="1"/>
  <c r="V48" i="1"/>
  <c r="W57" i="1"/>
  <c r="W56" i="1"/>
  <c r="W55" i="1"/>
  <c r="W54" i="1"/>
  <c r="W53" i="1"/>
  <c r="W52" i="1"/>
  <c r="W51" i="1"/>
  <c r="W50" i="1"/>
  <c r="W49" i="1"/>
  <c r="W48" i="1"/>
  <c r="W47" i="1"/>
  <c r="W46" i="1"/>
  <c r="W45" i="1"/>
  <c r="W44" i="1"/>
  <c r="W43" i="1"/>
  <c r="W42" i="1"/>
  <c r="X54" i="1"/>
  <c r="X53" i="1"/>
  <c r="X52" i="1"/>
  <c r="X51" i="1"/>
  <c r="X50" i="1"/>
  <c r="X49" i="1"/>
  <c r="X48" i="1"/>
  <c r="X47" i="1"/>
  <c r="X46" i="1"/>
  <c r="X45" i="1"/>
  <c r="X44" i="1"/>
  <c r="X43" i="1"/>
  <c r="X42" i="1"/>
  <c r="X40" i="1"/>
  <c r="X39" i="1"/>
  <c r="X38" i="1"/>
  <c r="W40" i="1"/>
  <c r="W39" i="1"/>
  <c r="W38" i="1"/>
  <c r="V47" i="1"/>
  <c r="V46" i="1"/>
  <c r="V45" i="1"/>
  <c r="V44" i="1"/>
  <c r="V43" i="1"/>
  <c r="V42" i="1"/>
  <c r="V40" i="1"/>
  <c r="V39" i="1"/>
  <c r="V38" i="1"/>
  <c r="X29" i="1"/>
  <c r="X30" i="1"/>
  <c r="X31" i="1"/>
  <c r="X32" i="1"/>
  <c r="W29" i="1"/>
  <c r="W30" i="1"/>
  <c r="W31" i="1"/>
  <c r="W32" i="1"/>
  <c r="V29" i="1"/>
  <c r="V30" i="1"/>
  <c r="V31" i="1"/>
  <c r="V32" i="1"/>
  <c r="X16" i="1"/>
  <c r="X17" i="1"/>
  <c r="X18" i="1"/>
  <c r="X19" i="1"/>
  <c r="X20" i="1"/>
  <c r="X21" i="1"/>
  <c r="X22" i="1"/>
  <c r="X23" i="1"/>
  <c r="X24" i="1"/>
  <c r="X25" i="1"/>
  <c r="X26" i="1"/>
  <c r="X27" i="1"/>
  <c r="X28" i="1"/>
  <c r="W16" i="1"/>
  <c r="W17" i="1"/>
  <c r="W18" i="1"/>
  <c r="W19" i="1"/>
  <c r="W20" i="1"/>
  <c r="W21" i="1"/>
  <c r="W22" i="1"/>
  <c r="W23" i="1"/>
  <c r="W24" i="1"/>
  <c r="W25" i="1"/>
  <c r="W26" i="1"/>
  <c r="W27" i="1"/>
  <c r="W28" i="1"/>
  <c r="V16" i="1"/>
  <c r="V17" i="1"/>
  <c r="V18" i="1"/>
  <c r="V19" i="1"/>
  <c r="V20" i="1"/>
  <c r="V21" i="1"/>
  <c r="V22" i="1"/>
  <c r="V23" i="1"/>
  <c r="V24" i="1"/>
  <c r="V25" i="1"/>
  <c r="V26" i="1"/>
  <c r="V27" i="1"/>
  <c r="V28" i="1"/>
  <c r="X15" i="1"/>
  <c r="W15" i="1"/>
  <c r="V15" i="1"/>
  <c r="U344" i="1"/>
  <c r="U343" i="1"/>
  <c r="U342" i="1"/>
  <c r="U341" i="1"/>
  <c r="U340" i="1"/>
  <c r="U339" i="1"/>
  <c r="U338" i="1"/>
  <c r="U337" i="1"/>
  <c r="U336" i="1"/>
  <c r="U335" i="1"/>
  <c r="U334" i="1"/>
  <c r="U333" i="1"/>
  <c r="U332" i="1"/>
  <c r="U331" i="1"/>
  <c r="U330" i="1"/>
  <c r="U329" i="1"/>
  <c r="U328" i="1"/>
  <c r="U327" i="1"/>
  <c r="U326" i="1"/>
  <c r="U325" i="1"/>
  <c r="U324" i="1"/>
  <c r="U323" i="1"/>
  <c r="U322" i="1"/>
  <c r="U321" i="1"/>
  <c r="U320" i="1"/>
  <c r="U319" i="1"/>
  <c r="U318" i="1"/>
  <c r="U317" i="1"/>
  <c r="U316" i="1"/>
  <c r="U315" i="1"/>
  <c r="U314" i="1"/>
  <c r="U313" i="1"/>
  <c r="U312" i="1"/>
  <c r="U311" i="1"/>
  <c r="U310" i="1"/>
  <c r="U309" i="1"/>
  <c r="U308" i="1"/>
  <c r="U307" i="1"/>
  <c r="U306" i="1"/>
  <c r="U305" i="1"/>
  <c r="U304" i="1"/>
  <c r="U303" i="1"/>
  <c r="U302" i="1"/>
  <c r="U301" i="1"/>
  <c r="U300" i="1"/>
  <c r="U299" i="1"/>
  <c r="U298" i="1"/>
  <c r="U297" i="1"/>
  <c r="U296" i="1"/>
  <c r="U295" i="1"/>
  <c r="U294" i="1"/>
  <c r="U293" i="1"/>
  <c r="U292" i="1"/>
  <c r="U291" i="1"/>
  <c r="U290" i="1"/>
  <c r="U289" i="1"/>
  <c r="U288" i="1"/>
  <c r="U287" i="1"/>
  <c r="U286" i="1"/>
  <c r="U285" i="1"/>
  <c r="U284" i="1"/>
  <c r="U283" i="1"/>
  <c r="U282" i="1"/>
  <c r="U281" i="1"/>
  <c r="U280" i="1"/>
  <c r="U279" i="1"/>
  <c r="U278" i="1"/>
  <c r="U277" i="1"/>
  <c r="U276" i="1"/>
  <c r="U275" i="1"/>
  <c r="U274" i="1"/>
  <c r="U273" i="1"/>
  <c r="U272" i="1"/>
  <c r="U271" i="1"/>
  <c r="U270" i="1"/>
  <c r="U269" i="1"/>
  <c r="U268" i="1"/>
  <c r="U267" i="1"/>
  <c r="U266" i="1"/>
  <c r="U265" i="1"/>
  <c r="U264" i="1"/>
  <c r="U263" i="1"/>
  <c r="U262" i="1"/>
  <c r="U261" i="1"/>
  <c r="U260" i="1"/>
  <c r="U259" i="1"/>
  <c r="U258" i="1"/>
  <c r="U257" i="1"/>
  <c r="U256" i="1"/>
  <c r="U255" i="1"/>
  <c r="U254" i="1"/>
  <c r="U253" i="1"/>
  <c r="U252" i="1"/>
  <c r="U251" i="1"/>
  <c r="U250" i="1"/>
  <c r="U249" i="1"/>
  <c r="U248" i="1"/>
  <c r="U247" i="1"/>
  <c r="U245" i="1"/>
  <c r="U244" i="1"/>
  <c r="U243" i="1"/>
  <c r="U242" i="1"/>
  <c r="U241" i="1"/>
  <c r="U240" i="1"/>
  <c r="U239" i="1"/>
  <c r="U238" i="1"/>
  <c r="U237" i="1"/>
  <c r="U236" i="1"/>
  <c r="U235" i="1"/>
  <c r="U234" i="1"/>
  <c r="U233" i="1"/>
  <c r="U232" i="1"/>
  <c r="U231" i="1"/>
  <c r="U230" i="1"/>
  <c r="U229" i="1"/>
  <c r="U228" i="1"/>
  <c r="U227" i="1"/>
  <c r="U226" i="1"/>
  <c r="U225" i="1"/>
  <c r="U224" i="1"/>
  <c r="U223" i="1"/>
  <c r="U222" i="1"/>
  <c r="U221" i="1"/>
  <c r="U220" i="1"/>
  <c r="U219" i="1"/>
  <c r="U218" i="1"/>
  <c r="U217" i="1"/>
  <c r="U216" i="1"/>
  <c r="U215" i="1"/>
  <c r="U214" i="1"/>
  <c r="U213" i="1"/>
  <c r="U212" i="1"/>
  <c r="U211" i="1"/>
  <c r="U209" i="1"/>
  <c r="U208" i="1"/>
  <c r="U207" i="1"/>
  <c r="U206" i="1"/>
  <c r="U205" i="1"/>
  <c r="U204" i="1"/>
  <c r="U203" i="1"/>
  <c r="U202" i="1"/>
  <c r="U201" i="1"/>
  <c r="U200" i="1"/>
  <c r="U199" i="1"/>
  <c r="U198" i="1"/>
  <c r="U197" i="1"/>
  <c r="U196" i="1"/>
  <c r="U195" i="1"/>
  <c r="U194" i="1"/>
  <c r="U193" i="1"/>
  <c r="U192" i="1"/>
  <c r="U191" i="1"/>
  <c r="U190" i="1"/>
  <c r="U189" i="1"/>
  <c r="U188" i="1"/>
  <c r="U187" i="1"/>
  <c r="U186" i="1"/>
  <c r="U185" i="1"/>
  <c r="U184" i="1"/>
  <c r="U183" i="1"/>
  <c r="U182" i="1"/>
  <c r="U181" i="1"/>
  <c r="U180" i="1"/>
  <c r="U179" i="1"/>
  <c r="U178" i="1"/>
  <c r="U177" i="1"/>
  <c r="U176" i="1"/>
  <c r="U175" i="1"/>
  <c r="U174" i="1"/>
  <c r="U173" i="1"/>
  <c r="U172" i="1"/>
  <c r="U171" i="1"/>
  <c r="U170" i="1"/>
  <c r="U169" i="1"/>
  <c r="U168" i="1"/>
  <c r="U167" i="1"/>
  <c r="U166" i="1"/>
  <c r="U165" i="1"/>
  <c r="U164" i="1"/>
  <c r="U163" i="1"/>
  <c r="U162" i="1"/>
  <c r="U161" i="1"/>
  <c r="U160" i="1"/>
  <c r="U159" i="1"/>
  <c r="U158" i="1"/>
  <c r="U157" i="1"/>
  <c r="U156" i="1"/>
  <c r="U155" i="1"/>
  <c r="U154" i="1"/>
  <c r="U153" i="1"/>
  <c r="U152" i="1"/>
  <c r="U151" i="1"/>
  <c r="U150" i="1"/>
  <c r="U149" i="1"/>
  <c r="U148" i="1"/>
  <c r="U147" i="1"/>
  <c r="U146" i="1"/>
  <c r="U145" i="1"/>
  <c r="U144" i="1"/>
  <c r="U143" i="1"/>
  <c r="U142" i="1"/>
  <c r="U141" i="1"/>
  <c r="U140" i="1"/>
  <c r="U139" i="1"/>
  <c r="U138" i="1"/>
  <c r="U137" i="1"/>
  <c r="U136" i="1"/>
  <c r="U135" i="1"/>
  <c r="U134" i="1"/>
  <c r="U133" i="1"/>
  <c r="U132" i="1"/>
  <c r="U131" i="1"/>
  <c r="U130" i="1"/>
  <c r="U129" i="1"/>
  <c r="U128" i="1"/>
  <c r="U127" i="1"/>
  <c r="U126" i="1"/>
  <c r="U125" i="1"/>
  <c r="U124" i="1"/>
  <c r="U123" i="1"/>
  <c r="U122" i="1"/>
  <c r="U121" i="1"/>
  <c r="U120" i="1"/>
  <c r="U119" i="1"/>
  <c r="U118" i="1"/>
  <c r="U117" i="1"/>
  <c r="U116" i="1"/>
  <c r="U115" i="1"/>
  <c r="U114" i="1"/>
  <c r="U113" i="1"/>
  <c r="U112" i="1"/>
  <c r="U111" i="1"/>
  <c r="U110" i="1"/>
  <c r="U109" i="1"/>
  <c r="U108" i="1"/>
  <c r="U107" i="1"/>
  <c r="U106" i="1"/>
  <c r="U105" i="1"/>
  <c r="U104" i="1"/>
  <c r="U103" i="1"/>
  <c r="U102" i="1"/>
  <c r="U101" i="1"/>
  <c r="U100" i="1"/>
  <c r="U99" i="1"/>
  <c r="U98" i="1"/>
  <c r="U97" i="1"/>
  <c r="U96" i="1"/>
  <c r="U95" i="1"/>
  <c r="U94" i="1"/>
  <c r="U93" i="1"/>
  <c r="U92" i="1"/>
  <c r="U91" i="1"/>
  <c r="U90" i="1"/>
  <c r="U89" i="1"/>
  <c r="U88" i="1"/>
  <c r="U87" i="1"/>
  <c r="U86" i="1"/>
  <c r="U85" i="1"/>
  <c r="U84" i="1"/>
  <c r="U83" i="1"/>
  <c r="U82" i="1"/>
  <c r="U81" i="1"/>
  <c r="U80" i="1"/>
  <c r="U79" i="1"/>
  <c r="U78" i="1"/>
  <c r="U77" i="1"/>
  <c r="U76" i="1"/>
  <c r="U75" i="1"/>
  <c r="U74" i="1"/>
  <c r="U73" i="1"/>
  <c r="U72" i="1"/>
  <c r="U71" i="1"/>
  <c r="U70" i="1"/>
  <c r="U69" i="1"/>
  <c r="U68" i="1"/>
  <c r="U67" i="1"/>
  <c r="U66" i="1"/>
  <c r="U65" i="1"/>
  <c r="U64" i="1"/>
  <c r="U63" i="1"/>
  <c r="U62" i="1"/>
  <c r="U61" i="1"/>
  <c r="U60" i="1"/>
  <c r="U59" i="1"/>
  <c r="U58" i="1"/>
  <c r="U57" i="1"/>
  <c r="U56" i="1"/>
  <c r="U55" i="1"/>
  <c r="U54" i="1"/>
  <c r="U53" i="1"/>
  <c r="U52" i="1"/>
  <c r="U51" i="1"/>
  <c r="U50" i="1"/>
  <c r="U49" i="1"/>
  <c r="U48" i="1"/>
  <c r="U47" i="1"/>
  <c r="U46" i="1"/>
  <c r="U45" i="1"/>
  <c r="U44" i="1"/>
  <c r="U43" i="1"/>
  <c r="U42" i="1"/>
  <c r="U40" i="1"/>
  <c r="U39" i="1"/>
  <c r="U38" i="1"/>
  <c r="U36" i="1"/>
  <c r="U35" i="1"/>
  <c r="U34" i="1"/>
  <c r="U16" i="1"/>
  <c r="U17" i="1"/>
  <c r="U18" i="1"/>
  <c r="U19" i="1"/>
  <c r="U20" i="1"/>
  <c r="U21" i="1"/>
  <c r="U22" i="1"/>
  <c r="U23" i="1"/>
  <c r="U24" i="1"/>
  <c r="U25" i="1"/>
  <c r="U26" i="1"/>
  <c r="U27" i="1"/>
  <c r="U28" i="1"/>
  <c r="U29" i="1"/>
  <c r="U30" i="1"/>
  <c r="U31" i="1"/>
  <c r="U32" i="1"/>
  <c r="T344" i="1"/>
  <c r="T343" i="1"/>
  <c r="T342" i="1"/>
  <c r="T341" i="1"/>
  <c r="T340" i="1"/>
  <c r="T339" i="1"/>
  <c r="T338" i="1"/>
  <c r="T337" i="1"/>
  <c r="T336" i="1"/>
  <c r="T335" i="1"/>
  <c r="T334" i="1"/>
  <c r="T333" i="1"/>
  <c r="T332" i="1"/>
  <c r="T331" i="1"/>
  <c r="T330" i="1"/>
  <c r="T329" i="1"/>
  <c r="T328" i="1"/>
  <c r="T327" i="1"/>
  <c r="T326" i="1"/>
  <c r="T325" i="1"/>
  <c r="T324" i="1"/>
  <c r="T323" i="1"/>
  <c r="T322" i="1"/>
  <c r="T321" i="1"/>
  <c r="T320" i="1"/>
  <c r="T319" i="1"/>
  <c r="T318" i="1"/>
  <c r="T317" i="1"/>
  <c r="T316" i="1"/>
  <c r="T315" i="1"/>
  <c r="T314" i="1"/>
  <c r="T313" i="1"/>
  <c r="T312" i="1"/>
  <c r="T311" i="1"/>
  <c r="T310" i="1"/>
  <c r="T309" i="1"/>
  <c r="T308" i="1"/>
  <c r="T307" i="1"/>
  <c r="T306" i="1"/>
  <c r="T305" i="1"/>
  <c r="T304" i="1"/>
  <c r="T303" i="1"/>
  <c r="T302" i="1"/>
  <c r="T301" i="1"/>
  <c r="T300" i="1"/>
  <c r="T299" i="1"/>
  <c r="T298" i="1"/>
  <c r="T297" i="1"/>
  <c r="T296" i="1"/>
  <c r="T295" i="1"/>
  <c r="T294" i="1"/>
  <c r="T293" i="1"/>
  <c r="T292" i="1"/>
  <c r="T291" i="1"/>
  <c r="T290" i="1"/>
  <c r="T289" i="1"/>
  <c r="T288" i="1"/>
  <c r="T287" i="1"/>
  <c r="T286" i="1"/>
  <c r="T285" i="1"/>
  <c r="T284" i="1"/>
  <c r="T283" i="1"/>
  <c r="T282" i="1"/>
  <c r="T281" i="1"/>
  <c r="T280" i="1"/>
  <c r="T279" i="1"/>
  <c r="T278" i="1"/>
  <c r="T277" i="1"/>
  <c r="T276" i="1"/>
  <c r="T275" i="1"/>
  <c r="T274" i="1"/>
  <c r="T273" i="1"/>
  <c r="T272" i="1"/>
  <c r="T271" i="1"/>
  <c r="T270" i="1"/>
  <c r="T269" i="1"/>
  <c r="T268" i="1"/>
  <c r="T267" i="1"/>
  <c r="T266" i="1"/>
  <c r="T265" i="1"/>
  <c r="T264" i="1"/>
  <c r="T263" i="1"/>
  <c r="T262" i="1"/>
  <c r="T261" i="1"/>
  <c r="T260" i="1"/>
  <c r="T259" i="1"/>
  <c r="T258" i="1"/>
  <c r="T257" i="1"/>
  <c r="T256" i="1"/>
  <c r="T255" i="1"/>
  <c r="T254" i="1"/>
  <c r="T253" i="1"/>
  <c r="T252" i="1"/>
  <c r="T251" i="1"/>
  <c r="T250" i="1"/>
  <c r="T249" i="1"/>
  <c r="T248" i="1"/>
  <c r="T247" i="1"/>
  <c r="T245" i="1"/>
  <c r="T244" i="1"/>
  <c r="T243" i="1"/>
  <c r="T242" i="1"/>
  <c r="T241" i="1"/>
  <c r="T240" i="1"/>
  <c r="T239" i="1"/>
  <c r="T238" i="1"/>
  <c r="T237" i="1"/>
  <c r="T236" i="1"/>
  <c r="T235" i="1"/>
  <c r="T234" i="1"/>
  <c r="T233" i="1"/>
  <c r="T232" i="1"/>
  <c r="T231" i="1"/>
  <c r="T230" i="1"/>
  <c r="T229" i="1"/>
  <c r="T228" i="1"/>
  <c r="T227" i="1"/>
  <c r="T226" i="1"/>
  <c r="T225" i="1"/>
  <c r="T224" i="1"/>
  <c r="T223" i="1"/>
  <c r="T222" i="1"/>
  <c r="T221" i="1"/>
  <c r="T220" i="1"/>
  <c r="T219" i="1"/>
  <c r="T218" i="1"/>
  <c r="T217" i="1"/>
  <c r="T216" i="1"/>
  <c r="T215" i="1"/>
  <c r="T214" i="1"/>
  <c r="T213" i="1"/>
  <c r="T212" i="1"/>
  <c r="T211" i="1"/>
  <c r="T209" i="1"/>
  <c r="T208" i="1"/>
  <c r="T207" i="1"/>
  <c r="T206" i="1"/>
  <c r="T205" i="1"/>
  <c r="T204" i="1"/>
  <c r="T203" i="1"/>
  <c r="T202" i="1"/>
  <c r="T201" i="1"/>
  <c r="T200" i="1"/>
  <c r="T199" i="1"/>
  <c r="T198" i="1"/>
  <c r="T197" i="1"/>
  <c r="T196" i="1"/>
  <c r="T195" i="1"/>
  <c r="T194" i="1"/>
  <c r="T193" i="1"/>
  <c r="T192" i="1"/>
  <c r="T191" i="1"/>
  <c r="T190" i="1"/>
  <c r="T189" i="1"/>
  <c r="T188" i="1"/>
  <c r="T187" i="1"/>
  <c r="T186" i="1"/>
  <c r="T185" i="1"/>
  <c r="T184" i="1"/>
  <c r="T183" i="1"/>
  <c r="T182" i="1"/>
  <c r="T181" i="1"/>
  <c r="T180" i="1"/>
  <c r="T179" i="1"/>
  <c r="T178" i="1"/>
  <c r="T177" i="1"/>
  <c r="T176" i="1"/>
  <c r="T175" i="1"/>
  <c r="T174" i="1"/>
  <c r="T173" i="1"/>
  <c r="T172" i="1"/>
  <c r="T171" i="1"/>
  <c r="T170" i="1"/>
  <c r="T169" i="1"/>
  <c r="T168" i="1"/>
  <c r="T167" i="1"/>
  <c r="T166" i="1"/>
  <c r="T165" i="1"/>
  <c r="T164" i="1"/>
  <c r="T163" i="1"/>
  <c r="T162" i="1"/>
  <c r="T161" i="1"/>
  <c r="T160" i="1"/>
  <c r="T159" i="1"/>
  <c r="T158" i="1"/>
  <c r="T157" i="1"/>
  <c r="T156" i="1"/>
  <c r="T155" i="1"/>
  <c r="T154" i="1"/>
  <c r="T153" i="1"/>
  <c r="T152" i="1"/>
  <c r="T151" i="1"/>
  <c r="T150" i="1"/>
  <c r="T149" i="1"/>
  <c r="T148" i="1"/>
  <c r="T147" i="1"/>
  <c r="T146" i="1"/>
  <c r="T145" i="1"/>
  <c r="T144" i="1"/>
  <c r="T143" i="1"/>
  <c r="T142" i="1"/>
  <c r="T141" i="1"/>
  <c r="T140" i="1"/>
  <c r="T139" i="1"/>
  <c r="T138" i="1"/>
  <c r="T137" i="1"/>
  <c r="T136" i="1"/>
  <c r="T135" i="1"/>
  <c r="T134" i="1"/>
  <c r="T133" i="1"/>
  <c r="T132" i="1"/>
  <c r="T131" i="1"/>
  <c r="T130" i="1"/>
  <c r="T129" i="1"/>
  <c r="T128" i="1"/>
  <c r="T127" i="1"/>
  <c r="T126" i="1"/>
  <c r="T125" i="1"/>
  <c r="T124" i="1"/>
  <c r="T123" i="1"/>
  <c r="T122" i="1"/>
  <c r="T121" i="1"/>
  <c r="T120" i="1"/>
  <c r="T119" i="1"/>
  <c r="T118" i="1"/>
  <c r="T117" i="1"/>
  <c r="T116" i="1"/>
  <c r="T115" i="1"/>
  <c r="T114" i="1"/>
  <c r="T113" i="1"/>
  <c r="T112" i="1"/>
  <c r="T111" i="1"/>
  <c r="T110" i="1"/>
  <c r="T109" i="1"/>
  <c r="T108" i="1"/>
  <c r="T107" i="1"/>
  <c r="T106" i="1"/>
  <c r="T105" i="1"/>
  <c r="T104" i="1"/>
  <c r="T103" i="1"/>
  <c r="T102" i="1"/>
  <c r="T101" i="1"/>
  <c r="T100" i="1"/>
  <c r="T99" i="1"/>
  <c r="T98" i="1"/>
  <c r="T97" i="1"/>
  <c r="T96" i="1"/>
  <c r="T95" i="1"/>
  <c r="T94" i="1"/>
  <c r="T93" i="1"/>
  <c r="T92" i="1"/>
  <c r="T91" i="1"/>
  <c r="T90" i="1"/>
  <c r="T89" i="1"/>
  <c r="T88" i="1"/>
  <c r="T87" i="1"/>
  <c r="T86" i="1"/>
  <c r="T85" i="1"/>
  <c r="T84" i="1"/>
  <c r="T83" i="1"/>
  <c r="T82" i="1"/>
  <c r="T81" i="1"/>
  <c r="T80" i="1"/>
  <c r="T79" i="1"/>
  <c r="T78" i="1"/>
  <c r="T77" i="1"/>
  <c r="T76" i="1"/>
  <c r="T75" i="1"/>
  <c r="T74" i="1"/>
  <c r="T73" i="1"/>
  <c r="T72" i="1"/>
  <c r="T71" i="1"/>
  <c r="T70" i="1"/>
  <c r="T69" i="1"/>
  <c r="T68" i="1"/>
  <c r="T67" i="1"/>
  <c r="T66" i="1"/>
  <c r="T65" i="1"/>
  <c r="T64" i="1"/>
  <c r="T63" i="1"/>
  <c r="T62" i="1"/>
  <c r="T61" i="1"/>
  <c r="T60" i="1"/>
  <c r="T59" i="1"/>
  <c r="T58" i="1"/>
  <c r="T57" i="1"/>
  <c r="T56" i="1"/>
  <c r="T55" i="1"/>
  <c r="T54" i="1"/>
  <c r="T53" i="1"/>
  <c r="T52" i="1"/>
  <c r="T51" i="1"/>
  <c r="T50" i="1"/>
  <c r="T49" i="1"/>
  <c r="T48" i="1"/>
  <c r="T47" i="1"/>
  <c r="T46" i="1"/>
  <c r="T45" i="1"/>
  <c r="T44" i="1"/>
  <c r="T43" i="1"/>
  <c r="T42" i="1"/>
  <c r="T40" i="1"/>
  <c r="T39" i="1"/>
  <c r="T38" i="1"/>
  <c r="T36" i="1"/>
  <c r="T35" i="1"/>
  <c r="T34" i="1"/>
  <c r="U15" i="1"/>
  <c r="T16" i="1"/>
  <c r="T17" i="1"/>
  <c r="T18" i="1"/>
  <c r="T19" i="1"/>
  <c r="T20" i="1"/>
  <c r="T21" i="1"/>
  <c r="T22" i="1"/>
  <c r="T23" i="1"/>
  <c r="T24" i="1"/>
  <c r="T25" i="1"/>
  <c r="T26" i="1"/>
  <c r="T27" i="1"/>
  <c r="T28" i="1"/>
  <c r="T29" i="1"/>
  <c r="T30" i="1"/>
  <c r="T31" i="1"/>
  <c r="T32" i="1"/>
  <c r="E345" i="1"/>
  <c r="D18" i="3"/>
  <c r="B7" i="7" s="1"/>
  <c r="C7" i="7" s="1"/>
  <c r="CC34" i="6"/>
  <c r="B10" i="7"/>
  <c r="G190" i="4"/>
  <c r="BI38" i="6" l="1"/>
  <c r="T18" i="3"/>
  <c r="AQ17" i="2"/>
  <c r="B9" i="7"/>
  <c r="C9" i="7" s="1"/>
  <c r="H190" i="4"/>
  <c r="K345" i="1"/>
  <c r="V345" i="1" s="1"/>
  <c r="M345" i="1"/>
  <c r="W345" i="1" s="1"/>
  <c r="I345" i="1"/>
  <c r="U345" i="1" s="1"/>
  <c r="O345" i="1"/>
  <c r="X345" i="1" s="1"/>
  <c r="G345" i="1"/>
  <c r="T345" i="1" s="1"/>
  <c r="S345" i="1"/>
  <c r="D17" i="2"/>
  <c r="B6" i="7" s="1"/>
  <c r="C6" i="7" s="1"/>
  <c r="E38" i="6"/>
  <c r="B8" i="7" s="1"/>
  <c r="C8" i="7" s="1"/>
  <c r="R348" i="1" l="1"/>
  <c r="C348" i="1"/>
  <c r="B5" i="7" l="1"/>
  <c r="C5" i="7" s="1"/>
</calcChain>
</file>

<file path=xl/sharedStrings.xml><?xml version="1.0" encoding="utf-8"?>
<sst xmlns="http://schemas.openxmlformats.org/spreadsheetml/2006/main" count="1685" uniqueCount="568">
  <si>
    <t>FORMATO ECONÓMICO</t>
  </si>
  <si>
    <t>ITEM</t>
  </si>
  <si>
    <t>DESCRIPCIÓN</t>
  </si>
  <si>
    <t>CANTIDAD</t>
  </si>
  <si>
    <t>MUNICIPIOS GRUPO 1 (CATEGORÍA 0 Ó ESPECIAL, 1, 2 Y 3)</t>
  </si>
  <si>
    <t>1 cápsula</t>
  </si>
  <si>
    <t>1 aviso</t>
  </si>
  <si>
    <t>Impresión de fotografía de tamaño 60x80cm, full color, impresión Luster montada en poliestireno con capa protectora UV de 3 milimetros de grosor, acabado mate. Cantidad mínima a solicitar: 120 fotografías. Incluye la entrega en el sitio donde se requiera.</t>
  </si>
  <si>
    <t>1 fotografía</t>
  </si>
  <si>
    <t>Impresión de fotografía de tamaño 70x100cm, full color, impresión Luster montada en poliestireno con capa protectora UV de 3 milimetros de grosor, acabado mate. Cantidad mínima a solicitar: 15 fotografías. Incluye la entrega en el sitio donde se requiera.</t>
  </si>
  <si>
    <t>Paneles expositivos en madera de pino de 1.50 mts de alto por 80 cm de ancho. Con bases rectas que permitan el uso de las dos caras, en la parte alta del panel habrá un marco vacio, en los bordes horizontales con pestañas para sostener las fotografías. Incluye la entrega en el sitio donde se requiera.</t>
  </si>
  <si>
    <t>1 panel</t>
  </si>
  <si>
    <t>Arco ingreso y/o salida escaleras en centro comercial o terminal de transporte, 4x0 tintas, incluye producción e instalación en el sitio donde se requiera.</t>
  </si>
  <si>
    <t>1 arco</t>
  </si>
  <si>
    <t>Bandera de posicionamiento institucional tipo Pluma Talla XL. Impresión en sublimación, doble cara y base de contenedor plástico para llenado de arena o agua. Ideal para exteriores, ferias y eventos. Medida forma de Pluma: 70x350cm. Sistema ante viento, su estructura gira en pro de no resistir al viento. Incluye entrega al lugar donde se requiera.</t>
  </si>
  <si>
    <t>1 bandera con su respectiva base</t>
  </si>
  <si>
    <t>1 arco por una semana</t>
  </si>
  <si>
    <t>1 frontal</t>
  </si>
  <si>
    <t>1 frontal por una semana</t>
  </si>
  <si>
    <t>1 par de laterales</t>
  </si>
  <si>
    <t>1 par de laterales por una semana</t>
  </si>
  <si>
    <t>Pendones en vacio en centro comercial o terminal de transporte o zona publica permitida. 150cm x 700cm, 4x4 tintas, incluye producción e instalación en el sitio donde se requiera.</t>
  </si>
  <si>
    <t>1 pendón</t>
  </si>
  <si>
    <t>1 pendón por una semana</t>
  </si>
  <si>
    <t>Rompetrafico. 60cm x 148cm. En acrilico, 4x4 tintas (doble cara), la estructura debe ser rigida en metal resistente con pintura electroestatica (ideal para exteriores) sus superficies son perpendiculares, formando un angulo recto entre su base y el soporte grafico. incluye producción y entrega en el sitio donde se requiera.</t>
  </si>
  <si>
    <t>1 rompetráfico</t>
  </si>
  <si>
    <t>Rompetrafico. 60cm x 148cm. En acrilico, 4x4 tintas (doble cara), la estructura debe ser rigida en metal resistente con pintura electroestatica (ideal para exteriores) sus superficies son perpendiculares, formando un angulo recto entre su base y el soporte grafico. incluye producción y entrega en el sitio donde se requiera.  Además incluye arrendamiento del espacio por una semana.</t>
  </si>
  <si>
    <t>1 rompetráfico por una semana</t>
  </si>
  <si>
    <t>Rompetrafico. 60cm x 148cm. En acrilico, 4x4 tintas (doble cara), la estructura debe ser rigida en metal resistente con pintura electroestatica (ideal para exteriores) sus superficies son perpendiculares, formando un angulo recto entre su base y el soporte grafico. incluye producción y entrega en el sitio donde se requiera.  Además incluye arrendamiento del espacio por un mes.</t>
  </si>
  <si>
    <t>1 rompetráfico por un mes</t>
  </si>
  <si>
    <t>Rompetrafico. 60cm x 148cm. En acrilico, 4x4 tintas (doble cara), la estructura debe ser rigida en metal resistente con pintura electroestatica (ideal para exteriores) sus superficies son perpendiculares, formando un angulo recto entre su base y el soporte grafico. incluye producción y entrega en el sitio donde se requiera.  Además incluye arrendamiento del espacio por tres meses.</t>
  </si>
  <si>
    <t>1 rompetráfico por tres meses</t>
  </si>
  <si>
    <t>Bastidor en centro comercial o terminal de transporte o zona pública permitida. Formato tabloide mediano y grande, 4x0 tintas. Incluye producción e instalación en el sitio donde se requiera.</t>
  </si>
  <si>
    <t>1 bastidor</t>
  </si>
  <si>
    <t>1 bastidor por una semana</t>
  </si>
  <si>
    <t>Vinilo adhesivo, altura 3.30 mts por 6 mts de ancho con forma troquelada para escaleras vista lateral Terminal de transporte. 4x0 tintas. Cada paral tiene 90 cm por 2 mts, 2,75 mts, 2,4 mts y 2,3 mts. Incluye producción e instalación en el sitio donde se requiera.</t>
  </si>
  <si>
    <t>1 vinilo</t>
  </si>
  <si>
    <t>1 vinilo por una semana</t>
  </si>
  <si>
    <t>Bastidor en zona de taquillas terminal de transporte: 500cm x 300cm, 4x0 tintas incluye producción e instalación en la terminal de transporte donde se requiera.</t>
  </si>
  <si>
    <t>Vinilo adhesivo de 4X0 Tintas. Altura 88 cm por 12,70 Mts. 4x0 tintas.Terminal de Transporte. incluye producción e instalación en la terminal de transporte donde se requiera.</t>
  </si>
  <si>
    <t>Pendón en banner con ojaletes en las 4 esquinas (Horizontal) de alto 2.00 Mts X 4.00 Mts de ancho. Tintas 4x0. Incluye producción e instalación en el sitio donde se requiera.</t>
  </si>
  <si>
    <t xml:space="preserve">Rompetráfico de estructura metálica armable y desarmable  base de 120 cm de alto y 70 cm de ancho, con pintura electrostática. EL soporte de impresión que sea poliestireno de 3 mm de grosor, la impresión en 4x4 full injection (doble cara, inyección de 4 tintas sobre acrílico se refiere a la impresión digital UV de alta calidad, usando CMYK)  Incluye entrega en el sitio donde se requiera.  </t>
  </si>
  <si>
    <t xml:space="preserve">1 rompetrafico </t>
  </si>
  <si>
    <t>1 rompetrafico</t>
  </si>
  <si>
    <t>Rompetráfico metálico con pintura electrostática con impresión 4x4 full injection (inyección de 4 tintas sobre acrílico se refiere a la impresión digital UV de alta calidad, usando CMYK) sobre acrílico de 3mm de grosor y base de 120 cm de alto y 70 cm de ancho. Con bases fuertes que soporten el viento. Incluye producción y entrega en el sitio donde se requiera.  Además incluye arrendamiento del espacio por una semana.</t>
  </si>
  <si>
    <t>1 rompetráfico
Arriendo por 1 semana</t>
  </si>
  <si>
    <t>Rompetráfico metálico con pintura electrostática con impresión 4x4 full injection (inyección de 4 tintas sobre acrílico se refiere a la impresión digital UV de alta calidad, usando CMYK) sobre acrílico de 3mm y base de 120 cm de alto y 70 cm de ancho. Con bases fuertes que soporten el viento. Incluye producción y entrega en el sitio donde se requiera.  Además incluye arrendamiento del espacio por un mes.</t>
  </si>
  <si>
    <t>1 rompetráfico
Arriendo por 1 mes</t>
  </si>
  <si>
    <t>Rompetráfico metálico con pintura electrostática con impresión 4x4 full injection (inyección de 4 tintas sobre acrílico se refiere a la impresión digital UV de alta calidad, usando CMYK) sobre acrílico de 3mm y base de 120 cm de alto y 70 cm de ancho. Con bases fuertes que soporten el viento. Incluye producción y entrega en el sitio donde se requiera.  Además incluye arrendamiento del espacio por tres meses</t>
  </si>
  <si>
    <t>1 rompetráfico
Arriendo por 3 meses</t>
  </si>
  <si>
    <t>Rompetráfico metálico con pintura electrostática con impresión 4x4 full injection (inyección de 4 tintas sobre acrílico se refiere a la impresión digital UV de alta calidad, usando CMYK) sobre acrílico de 3mm y base de 120 cm de alto y 70 cm de ancho. Con bases fuertes que soporten el viento. Incluye producción y entrega en el sitio donde se requiera.</t>
  </si>
  <si>
    <t xml:space="preserve">Rompetráfico metálico con pintura electrostática con impresión 4x4 vinilo adhesivo sobre acrílico de 3mm y base de 120 cm de alto y 70 cm de ancho. Con bases fuertes que soporten el viento. Incluye producción y entrega en el sitio donde se requiera. </t>
  </si>
  <si>
    <t>Rompetráfico metálico con pintura electrostática con impresión 4x4 vinilo adhesivo sobre acrílico de 3mm y base de 120 cm de alto y 70 cm de ancho. Con bases fuertes que soporten el viento. Incluye producción y entrega en el sitio donde se requiera.  Además incluye arrendamiento del espacio por una semana.</t>
  </si>
  <si>
    <t>Rompetráfico metálico con pintura electrostática con impresión 4x4 vinilo adhesivo sobre acrílico de 3mm y base de 120 cm de alto y 70 cm de ancho. Con bases fuertes que soporten el viento. Incluye producción y entrega en el sitio donde se requiera.  Además incluye arrendamiento del espacio por un mes.</t>
  </si>
  <si>
    <t>Rompetráfico metálico con pintura electrostática con impresión 4x4 full injection sobre acrílico de 3mm y base de 120 cm de alto y 70 cm de ancho. Con bases fuertes que soporten el viento. Incluye producción y entrega en el sitio donde se requiera. Además incluye arrendamiento del espacio por tres meses.</t>
  </si>
  <si>
    <t>Bastidor en lona de 4.0 mts por 2.0 mts. Tintas 4X0. Incluye producción e instalación en el sitio donde se requiera.</t>
  </si>
  <si>
    <t>Bastidor en Balcones Entrepisos: 400cm x 120cm, 4x0 tintas. Incluye producción e instalación en el sitio donde se requiera.</t>
  </si>
  <si>
    <t>Bastidor en Balcones Entrepisos: 800cm x 120cm, 4x0 tintas. Incluye producción e instalación en el sitio donde se requiera.</t>
  </si>
  <si>
    <t>Bastidores en lona, 200cm x 200cm - 4x0 tintas. Incluye producción, envío, instalación y desinstalación en el sitio donde se requiera.</t>
  </si>
  <si>
    <t>Bastidores en lona, 400cm x 200cm - 4x0 tintas. Incluye producción, envío, instalación y desinstalación en el sitio donde se requiera.</t>
  </si>
  <si>
    <t>Bastidores en lona, 600cm x 200cm - 4x0 tintas. Incluye producción, envío, instalación y desinstalación en el sitio donde se requiera.</t>
  </si>
  <si>
    <t>Pendón tipo araña a 4X0 Tintas. 2.00 mts X 1.00 mts (vertical) resolución de impresión de la máquina de al menos 1440 DPI para nitidez y colores vivos. Incluye producción y entrega en el sitio donde se requiera.</t>
  </si>
  <si>
    <t>1 pendón más arrendamiento por una semana</t>
  </si>
  <si>
    <t>1 pendón más arrendamiento por un mes</t>
  </si>
  <si>
    <t>1 pendón más arrendamiento por un tres meses</t>
  </si>
  <si>
    <t xml:space="preserve">Lámina tipo EUCOL o MUPI en paradero de transporte público tintas 2X0. Incluye  Incluye producción, envío, instalación y desinstalación en el sitio donde se requiera. Formato de impresión y recorte: 1.12 Mts X 1.64 Mts. </t>
  </si>
  <si>
    <t>20 unidades</t>
  </si>
  <si>
    <t>50 unidades</t>
  </si>
  <si>
    <t>100 unidades</t>
  </si>
  <si>
    <t xml:space="preserve">Lámina tipo EUCOL o MUPI en paradero de transporte público tintas 2X0.  Incluye producción, envío, instalación y desinstalación en el sitio donde se requiera. Formato de impresión y recorte: 1.15 Mts X 1.70 Mts. </t>
  </si>
  <si>
    <t xml:space="preserve">Lámina tipo EUCOL o MUPI en paradero de transporte público tintas 2X0.  Incluye producción, envío, instalación y desinstalación en el sitio donde se requiera. Formato de impresión y recorte: 1.20 Mts X 1.75 Mts. </t>
  </si>
  <si>
    <t xml:space="preserve">Lámina tipo EUCOL o MUPI en paradero de transporte público tintas 2X0.  Incluye producción, envío, instalación y desinstalación en el sitio donde se requiera. Formato de impresión y recorte: 1,25 Mts X 1.75 Mts. </t>
  </si>
  <si>
    <t xml:space="preserve">Lámina tipo EUCOL o MUPI en paradero de transporte público tintas 2X0.  Incluye producción, envío, instalación y desinstalación en el sitio donde se requiera. Formato de impresión y recorte: 2.00 Mts X 1.00 Mts. </t>
  </si>
  <si>
    <t xml:space="preserve">Lámina tipo EUCOL o MUPI en paradero de transporte público tintas 2X0.  Incluye producción, envío, instalación y desinstalación en el sitio donde se requiera. Formato de impresión y recorte: 1.91 Mts X 1.36 Mts. </t>
  </si>
  <si>
    <t xml:space="preserve">Lámina tipo EUCOL o MUPI en paradero de transporte público tintas 2X0. Incluye producción, envío, instalación y desinstalación en el sitio donde se requiera. Formato de impresión y recorte: 1.16 Mts X 164 Mts. </t>
  </si>
  <si>
    <t xml:space="preserve">Lámina tipo EUCOL o MUPI en paradero de transporte público tintas 4X0. Incluye producción, envío, instalación y desinstalación en el sitio donde se requiera. Formato de impresión y recorte: 1.12 Mts X 1.64 Mts. </t>
  </si>
  <si>
    <t xml:space="preserve">Lámina tipo EUCOL o MUPI en paradero de transporte público tintas 4X0. Incluye producción, envío, instalación y desinstalación en el sitio donde se requiera. Formato de impresión y recorte: 1.15 Mts X 1.70 Mts. </t>
  </si>
  <si>
    <t xml:space="preserve">Lámina tipo EUCOL o MUPI en paradero de transporte público tintas 4X0. Incluye producción, envío, instalación y desinstalación en el sitio donde se requiera. Formato de impresión y recorte: 1.20 Mts X 1.75 Mts. </t>
  </si>
  <si>
    <t xml:space="preserve">Lámina tipo EUCOL o MUPI en paradero de transporte público tintas 4X0. Incluye producción, envío, instalación y desinstalación en el sitio donde se requiera. Formato de impresión y recorte: 1,25 Mts X 1.75 Mts. </t>
  </si>
  <si>
    <t xml:space="preserve">Lámina tipo EUCOL o MUPI en paradero de transporte público tintas 4X0. Incluye producción, envío, instalación y desinstalación en el sitio donde se requiera. Formato de impresión y recorte: 2.00 Mts X 1.00 Mts. </t>
  </si>
  <si>
    <t xml:space="preserve">Lámina tipo EUCOL o MUPI en paradero de transporte público tintas 4X0. Incluye producción, envío, instalación y desinstalación en el sitio donde se requiera. Formato de impresión y recorte: 1.91 Mts X 1.36 Mts. </t>
  </si>
  <si>
    <t xml:space="preserve">Lámina tipo EUCOL o MUPI en paradero de transporte público tintas 4X0. Incluye producción, envío, instalación y desinstalación en el sitio donde se requiera. Formato de impresión y recorte: 1.16 Mts X 164 Mts. </t>
  </si>
  <si>
    <t>1 paquete de 1 a 5 pantallas por una semana</t>
  </si>
  <si>
    <t>1 paquete de 6 a 12 pantallas por una semana</t>
  </si>
  <si>
    <t>1 paquete de 13 a 19 pantallas por una semana</t>
  </si>
  <si>
    <t>1 paquete de 20 a 31 pantallas por una semana</t>
  </si>
  <si>
    <t>1 paquete de 32 a 39 pantallas por una semana</t>
  </si>
  <si>
    <t>1 paquete de 40 a 51 pantallas por una semana</t>
  </si>
  <si>
    <t>1 paquete de 1 a 5 pantallas por dos semanas</t>
  </si>
  <si>
    <t>1 paquete de 6 a 12 pantallas por dos semanas</t>
  </si>
  <si>
    <t>1 paquete de 13 a 19 pantallas por dos semanas</t>
  </si>
  <si>
    <t>1 paquete de 20 a 31 pantallas por dos semanas</t>
  </si>
  <si>
    <t>1 paquete de 32 a 39 pantallas por dos semanas</t>
  </si>
  <si>
    <t>1 paquete de 40 a 51 pantallas por dos semanas</t>
  </si>
  <si>
    <t>1 paquete de 1 a 5 pantallas por un mes</t>
  </si>
  <si>
    <t>1 paquete de 6 a 12 pantallas por un mes</t>
  </si>
  <si>
    <t>1 paquete de 13 a 19 pantallas por un mes</t>
  </si>
  <si>
    <t>1 paquete de 20 a 31 pantallas por un mes</t>
  </si>
  <si>
    <t>1 paquete de 32 a 39 pantallas por un mes</t>
  </si>
  <si>
    <t>1 paquete de 40 a 51 pantallas por un mes</t>
  </si>
  <si>
    <t>Servicio Producción de VideoMapping suministro de hardware, montaje (si se requiere se debe contemplar el uso de andamio multidireccional), operación y desmontaje de una experiencia de videomapping. Levantamiento técnico Scanning Estudio fotogramétrico de la superficie donde se proyectará (fachada o estructura) para crear la plantilla técnica. Producción de animación en 2D y 3D, Renderización: Calidad mínima 4K o superior según el área de proyección. Un (1) Proyector láser de al menos 20,000 lúmenes Pruebas Técnicas: un "Ensayo General" nocturno al menos 24 horas antes del evento. Considerar protección contra lluvia (shelters) para los proyectores y sistemas de respaldo eléctrico (UPS/Plantas) ante posibles picos de energía. Debe contar con sonido para exteriores sistema de altavoces PA (Public Address) portátil y multifuncional con batería de hasta 10 horas mezclador de 3 canales (micrófono/instrumento/Bluetooth)  Potencia minima 300W, máxima: 1000 W. Este Ítem no contempla labores de preproducción de: guion, storyboard, scouting y musicalización). De 1 a 5 videos Duración de 1 minuto cada video. Se debe instalar en cualquier lugar donde se requiera.</t>
  </si>
  <si>
    <t>Montaje por 1 día</t>
  </si>
  <si>
    <t>Servicio Producción de VideoMapping suministro de hardware, montaje (si se requiere se debe contemplar el uso de andamio multidireccional), operación y desmontaje de una experiencia de videomapping. Levantamiento técnico Scanning Estudio fotogramétrico de la superficie donde se proyectará (fachada o estructura) para crear la plantilla técnica. Producción de animación en 2D y 3D, Renderización: Calidad mínima 4K o superior según el área de proyección. Un (1) Proyector láser de al menos 20,000 lúmenes Pruebas Técnicas: un "Ensayo General" nocturno al menos 24 horas antes del evento. Considerar protección contra lluvia (shelters) para los proyectores y sistemas de respaldo eléctrico (UPS/Plantas) ante posibles picos de energía. Debe contar con sonido para exteriores sistema de altavoces PA (Public Address) portátil y multifuncional con batería de hasta 10 horas mezclador de 3 canales (micrófono/instrumento/Bluetooth)  Potencia minima 300W, máxima: 1000 W. Este Ítem no contempla labores de preproducción de: guion, storyboard, scouting y musicalización). De 1 a 5 videos Duración de 5 minutos cada video. Se debe instalar en cualquier lugar donde se requiera.</t>
  </si>
  <si>
    <t>Montaje por 3 días</t>
  </si>
  <si>
    <t>Servicio Producción de VideoMapping suministro de hardware, montaje (si se requiere se debe contemplar el uso de andamio multidireccional), operación y desmontaje de una experiencia de videomapping. Levantamiento técnico Scanning Estudio fotogramétrico de la superficie donde se proyectará (fachada o estructura) para crear la plantilla técnica. Producción de animación en 2D y 3D, Renderización: Calidad mínima 4K o superior según el área de proyección. Un (1) Proyector láser de al menos 20,000 lúmenes Pruebas Técnicas: un "Ensayo General" nocturno al menos 24 horas antes del evento. Considerar protección contra lluvia (shelters) para los proyectores y sistemas de respaldo eléctrico (UPS/Plantas) ante posibles picos de energía. Debe contar con sonido para exteriores sistema de altavoces PA (Public Address) portátil y multifuncional con batería de hasta 10 horas mezclador de 3 canales (micrófono/instrumento/Bluetooth)  Potencia minima 300W, máxima: 1000 W. Este Ítem no contempla labores de preproducción de: guion, storyboard, scouting y musicalización). De 1 a 5 videos Duración de 10 minuto cada video. Se debe instalar en cualquier lugar donde se requiera.</t>
  </si>
  <si>
    <t>Montaje por 5 días</t>
  </si>
  <si>
    <t>Montaje por 7 días</t>
  </si>
  <si>
    <t>Servicio Producción de VideoMapping suministro de hardware, montaje pequeño para fachadas de maximo 4 metros de ancho por 2 metros de alto. (si se requiere se debe contemplar el uso de andamio multidireccional), operación y desmontaje de una experiencia de videomapping. Levantamiento técnico Scanning Estudio fotogramétrico de la superficie donde se proyectará (fachada o estructura) para crear la plantilla técnica. Producción de animación en 2D y 3D, Renderización: Calidad mínima 4K o superior según el área de proyección. Un (1) Proyector láser de al menos 20,000 lúmenes Pruebas Técnicas: un "Ensayo General" nocturno al menos 24 horas antes del evento. Considerar protección contra lluvia (shelters) para los proyectores y sistemas de respaldo eléctrico (UPS/Plantas) ante posibles picos de energía. Debe contar con sonido para exteriores sistema de altavoces PA (Public Address) portátil y multifuncional con batería de hasta 10 horas mezclador de 3 canales (micrófono/instrumento/Bluetooth)  Potencia minima 300W, máxima: 1000 W. Este Ítem no contempla labores de preproducción de: guion, storyboard, scouting y musicalización). De 1 a 5 videos Duración de 1 minuto cada video. Se debe instalar en cualquier lugar donde se requiera.</t>
  </si>
  <si>
    <t>Servicio Producción de VideoMapping suministro de hardware, montaje pequeño para fachadas de maximo 4 metros de ancho por 2 metros de alto. (si se requiere se debe contemplar el uso de andamio multidireccional), operación y desmontaje de una experiencia de videomapping. Levantamiento técnico Scanning Estudio fotogramétrico de la superficie donde se proyectará (fachada o estructura) para crear la plantilla técnica. Producción de animación en 2D y 3D, Renderización: Calidad mínima 4K o superior según el área de proyección. Un (1) Proyector láser de al menos 20,000 lúmenes Pruebas Técnicas: un "Ensayo General" nocturno al menos 24 horas antes del evento. Considerar protección contra lluvia (shelters) para los proyectores y sistemas de respaldo eléctrico (UPS/Plantas) ante posibles picos de energía. Debe contar con sonido para exteriores sistema de altavoces PA (Public Address) portátil y multifuncional con batería de hasta 10 horas mezclador de 3 canales (micrófono/instrumento/Bluetooth)  Potencia minima 300W, máxima: 1000 W. Este Ítem no contempla labores de preproducción de: guion, storyboard, scouting y musicalización). De 1 a 5 videos Duración de 5 minutos cada video. Se debe instalar en cualquier lugar donde se requiera.</t>
  </si>
  <si>
    <t>Servicio Producción de VideoMapping suministro de hardware, montaje pequeño para fachadas de maximo 4 metros de ancho por 2 metros de alto. (si se requiere se debe contemplar el uso de andamio multidireccional), operación y desmontaje de una experiencia de videomapping. Levantamiento técnico Scanning Estudio fotogramétrico de la superficie donde se proyectará (fachada o estructura) para crear la plantilla técnica. Producción de animación en 2D y 3D, Renderización: Calidad mínima 4K o superior según el área de proyección. Un (1) Proyector láser de al menos 20,000 lúmenes Pruebas Técnicas: un "Ensayo General" nocturno al menos 24 horas antes del evento. Considerar protección contra lluvia (shelters) para los proyectores y sistemas de respaldo eléctrico (UPS/Plantas) ante posibles picos de energía. Debe contar con sonido para exteriores sistema de altavoces PA (Public Address) portátil y multifuncional con batería de hasta 10 horas mezclador de 3 canales (micrófono/instrumento/Bluetooth)  Potencia minima 300W, máxima: 1000 W. Este Ítem no contempla labores de preproducción de: guion, storyboard, scouting y musicalización). De 1 a 5 videos Duración de 10 minuto cada video. Se debe instalar en cualquier lugar donde se requiera.</t>
  </si>
  <si>
    <t>Servicio Producción de VideoMapping suministro de hardware, montaje (si se requiere se debe contemplar el uso de andamio multidireccional), operación y desmontaje de una experiencia de videomapping. Levantamiento técnico Scanning Estudio fotogramétrico de la superficie donde se proyectará (fachada o estructura) para crear la plantilla técnica. Producción de animación en 2D y 3D, Renderización: Calidad mínima 4K o superior según el área de proyección. Un (1) Proyector láser de al menos 20,000 lúmenes Pruebas Técnicas: un "Ensayo General" nocturno al menos 24 horas antes del evento. Considerar protección contra lluvia (shelters) para los proyectores y sistemas de respaldo eléctrico (UPS/Plantas) ante posibles picos de energía. Debe contar con sonido para exteriores sistema de altavoces PA (Public Address) portátil y multifuncional con batería de hasta 10 horas mezclador de 3 canales (micrófono/instrumento/Bluetooth) Potencia minima 300W, máxima: 1000 W. Este Ítem no contempla labores de preproducción de: guion, storyboard, scouting y musicalización). De 1 a 5 videos Duración de 1 minuto cada video. Se debe instalar en cualquier lugar donde se requiera. Este Ítem no contempla labores de preproducción de: guion, storyboard, scouting y musicalización). De 1 a 5 videos Duración de 10 minuto cada video. Se debe instalar en cualquier lugar donde se requiera.  Debe incluir tablet para que el publico general pueda elegir que historia ver agregar interfase, menú de opciones.</t>
  </si>
  <si>
    <t>Servicio Producción de VideoMapping suministro de hardware, montaje (si se requiere se debe contemplar el uso de andamio multidireccional), operación y desmontaje de una experiencia de videomapping. Levantamiento técnico Scanning Estudio fotogramétrico de la superficie donde se proyectará (fachada o estructura) para crear la plantilla técnica. Producción de animación en 2D y 3D, Renderización: Calidad mínima 4K o superior según el área de proyección. Un (1) Proyector láser de al menos 20,000 lúmenes Pruebas Técnicas: un "Ensayo General" nocturno al menos 24 horas antes del evento. Considerar protección contra lluvia (shelters) para los proyectores y sistemas de respaldo eléctrico (UPS/Plantas) ante posibles picos de energía. Debe contar con sonido para exteriores sistema de altavoces PA (Public Address) portátil y multifuncional con batería de hasta 10 horas mezclador de 3 canales (micrófono/instrumento/Bluetooth) Potencia minima 300W, máxima: 1000 W. Este Ítem no contempla labores de preproducción de: guion, storyboard, scouting y musicalización). De 1 a 5 videos Duración de 5 minutos cada video. Se debe instalar en cualquier lugar donde se requiera.  Este Ítem no contempla labores de preproducción de: guion, storyboard, scouting y musicalización). De 1 a 5 videos Duración de 10 minuto cada video. Se debe instalar en cualquier lugar donde se requiera.  Debe incluir tablet para que el publico general pueda elegir que historia ver agregar interfase, menú de opciones.</t>
  </si>
  <si>
    <t>Servicio Producción de VideoMapping suministro de hardware, montaje (si se requiere se debe contemplar el uso de andamio multidireccional), operación y desmontaje de una experiencia de videomapping. Levantamiento técnico Scanning Estudio fotogramétrico de la superficie donde se proyectará (fachada o estructura) para crear la plantilla técnica. Producción de animación en 2D y 3D, Renderización: Calidad mínima 4K o superior según el área de proyección. Un (1) Proyector láser de al menos 20,000 lúmenes Pruebas Técnicas: un "Ensayo General" nocturno al menos 24 horas antes del evento. Considerar protección contra lluvia (shelters) para los proyectores y sistemas de respaldo eléctrico (UPS/Plantas) ante posibles picos de energía. Debe contar con sonido para exteriores sistema de altavoces PA (Public Address) portátil y multifuncional con batería de hasta 10 horas mezclador de 3 canales (micrófono/instrumento/Bluetooth) Potencia minima 300W, máxima: 1000 W. Este Ítem no contempla labores de preproducción de: guion, storyboard, scouting y musicalización). De 1 a 5 videos Duración de 10 minuto cada video. Se debe instalar en cualquier lugar donde se requiera.  Debe incluir tablet para que el publico general pueda elegir que historia ver agregar interfase, menú de opciones.</t>
  </si>
  <si>
    <t xml:space="preserve">Desarrollo de Entorno Educativo Inmersivo en Realidad Virtual/Mixta: Compatibilidad aplicación nativa (.apk) optimizada para Meta Quest 3/3S.
Interfaz: Sistema de navegación UI/UX espacial con soporte para Hand Tracking 2.0 (seguimiento de manos) y controladores nativos de Meta Quest 3/3S. Gestión de Medios: Motor de reproducción capaz de renderizar videos 360° en 4K con soporte para metadatos de audio espacial.
Interactividad: Implementación de "Hotspots" interactivos dentro de los videos 360° para el despliegue de contenido pedagógico (textos, animaciones y modelos 3D). se tendría en cuenta al menos 4 videos 360° de mínimo 1 minuto. Al menos 4 infografías con menú de opciones y desplegable de opciones explicativas o animaciones 2D.
Modo de Visualización: Opción de alternar entre VR (Realidad Virtual Total) y MR (Realidad Mixta usando Passthrough a color) para facilitar la interacción con el instructor en el salón. Se debe incluir el servicio de 2 estaciones de realidad virtual (2 unidades de Meta Quest 3/3S ). Paquete de servicio por 1 día.
</t>
  </si>
  <si>
    <t>Paquete por 1 día</t>
  </si>
  <si>
    <t xml:space="preserve">Producción para el desarrollo participativo de una experiencia interactiva delimitada (entorno educativo Inmersivo en Realidad Virtual/Mixta: Compatibilidad aplicación nativa (.apk) optimizada para Meta Quest 3.
Interfaz: Sistema de navegación UI/UX espacial con soporte para Hand Tracking 2.0 (seguimiento de manos) y controladores nativos de Meta Quest 3. Gestión de Medios: Motor de reproducción capaz de renderizar videos 360° en 4K con soporte para metadatos de audio espacial.
Interactividad: Implementación de "Hotspots" interactivos dentro de los videos 360° para el despliegue de contenido pedagógico (textos, animaciones y modelos 3D). se tendría en cuenta al menos 4 videos 360° de mínimo 1 minuto. Al menos 4 infografías con menú de opciones y desplegable de opciones explicativas o animaciones 2D.
Modo de Visualización: Opción de alternar entre VR (Realidad Virtual Total) y MR (Realidad Mixta usando Passthrough a color) para facilitar la interacción con el instructor en el salón. Se debe incluir el servicio de 2 estaciones de realidad virtual (2 unidades de Meta Quest 3). Paquete de servicio por 1 día.
</t>
  </si>
  <si>
    <t>Paquete por 1 día.</t>
  </si>
  <si>
    <t xml:space="preserve">Producción para el desarrollo participativo de una experiencia interactiva delimitada (entorno educativo Inmersivo en Realidad Virtual/Mixta: Compatibilidad aplicación nativa (.apk) optimizada para Meta Quest 3.
Interfaz: Sistema de navegación UI/UX espacial con soporte para Hand Tracking 2.0 (seguimiento de manos) y controladores nativos de Meta Quest 3. Gestión de Medios: Motor de reproducción capaz de renderizar videos 360° en 4K con soporte para metadatos de audio espacial.
Interactividad: Implementación de "Hotspots" interactivos dentro de los videos 360° para el despliegue de contenido pedagógico (textos, animaciones y modelos 3D). se tendría en cuenta al menos 4 videos 360° de mínimo 1 minuto. Al menos 4 infografías con menú de opciones y desplegable de opciones explicativas o animaciones 2D.
Modo de Visualización: Opción de alternar entre VR (Realidad Virtual Total) y MR (Realidad Mixta usando Passthrough a color) para facilitar la interacción con el instructor en el salón. Se debe incluir el servicio de 2 estaciones de realidad virtual (2 unidades de Meta Quest 3). Paquete de servicio por 3 días.
</t>
  </si>
  <si>
    <t>Paquete por 3 días.</t>
  </si>
  <si>
    <t xml:space="preserve">Producción para el desarrollo participativo de una experiencia interactiva delimitada (entorno educativo Inmersivo en Realidad Virtual/Mixta: Compatibilidad aplicación nativa (.apk) optimizada para Meta Quest 3.
Interfaz: Sistema de navegación UI/UX espacial con soporte para Hand Tracking 2.0 (seguimiento de manos) y controladores nativos de Meta Quest 3. Gestión de Medios: Motor de reproducción capaz de renderizar videos 360° en 4K con soporte para metadatos de audio espacial.
Interactividad: Implementación de "Hotspots" interactivos dentro de los videos 360° para el despliegue de contenido pedagógico (textos, animaciones y modelos 3D). se tendría en cuenta al menos 4 videos 360° de mínimo 1 minuto. Al menos 4 infografías con menú de opciones y desplegable de opciones explicativas o animaciones 2D.
Modo de Visualización: Opción de alternar entre VR (Realidad Virtual Total) y MR (Realidad Mixta usando Passthrough a color) para facilitar la interacción con el instructor en el salón. Se debe incluir el servicio de 2 estaciones de realidad virtual (2 unidades de Meta Quest 3). Paquete de servicio por 5 días.
</t>
  </si>
  <si>
    <t>Paquete por 5 días.</t>
  </si>
  <si>
    <t xml:space="preserve">Producción para el desarrollo participativo de una experiencia interactiva delimitada (entorno educativo Inmersivo en Realidad Virtual/Mixta: Compatibilidad aplicación nativa (.apk) optimizada para Meta Quest 3.
Interfaz: Sistema de navegación UI/UX espacial con soporte para Hand Tracking 2.0 (seguimiento de manos) y controladores nativos de Meta Quest 3. Gestión de Medios: Motor de reproducción capaz de renderizar videos 360° en 4K con soporte para metadatos de audio espacial.
Interactividad: Implementación de "Hotspots" interactivos dentro de los videos 360° para el despliegue de contenido pedagógico (textos, animaciones y modelos 3D). se tendría en cuenta al menos 4 videos 360° de mínimo 1 minuto. Al menos 4 infografías con menú de opciones y desplegable de opciones explicativas o animaciones 2D.
Modo de Visualización: Opción de alternar entre VR (Realidad Virtual Total) y MR (Realidad Mixta usando Passthrough a color) para facilitar la interacción con el instructor en el salón. Se debe incluir el servicio de 2 estaciones de realidad virtual (2 unidades de Meta Quest 3). Paquete de servicio por 7 días.
</t>
  </si>
  <si>
    <t>Paquete por 7 días.</t>
  </si>
  <si>
    <r>
      <rPr>
        <b/>
        <u/>
        <sz val="11"/>
        <color rgb="FF000000"/>
        <rFont val="Calibri"/>
        <family val="2"/>
      </rPr>
      <t>Servicio de alquiler e instalación de stand itinerante para interiores</t>
    </r>
    <r>
      <rPr>
        <u/>
        <sz val="11"/>
        <color rgb="FF000000"/>
        <rFont val="Calibri"/>
        <family val="2"/>
      </rPr>
      <t xml:space="preserve"> </t>
    </r>
    <r>
      <rPr>
        <sz val="11"/>
        <color rgb="FF000000"/>
        <rFont val="Calibri"/>
        <family val="2"/>
      </rPr>
      <t>(montaje y desmontaje según necesidad)Incluye: Instalación VideoMapping de mínimo 1 proyector de 4 K (para proyectar sobre grandes superficies o sobre lienzos con volúmenes dinámicos) máximo 4 proyectores, relación de contraste de 1000:1 , Producción de caja oscura (zona completamente oscurecida para que la experiencia sea más inmersiva), modular armable con fines itinerantes (mínimo 3 instalaciones al año) Puede ser mínimo de 8X4 metros hasta 8 X 15 metros. Ideal para video mapping, Montaje y ensamblaje de estructuras para caja oscura, Montaje de proyectores y cableado HDMI, Montaje técnica de iluminación full control, Tener en cuenta si da a lugar contar con un desarrollo de programación para interfaz de sensores de presión o cámaras Kinect, para la interacción con el público objetivo del video mapping, Instalación de telas traslucidas de proyección. El videomapping debe contar con un cono parlante direccionado a la superficie proyectada por cada proyección realizada (debe incluir personal técnico de acompañamiento encargado del manejo, control, limpieza y mantenimiento de los equipos de proyección, con la capacidad de revisar alguna falla de este y accionar inmediatamente una respuesta. Se requiere el servicio por UNA (1) SEMANA (Comprende 7 días seguidos, incluidos días festivos y fines de semana) El servicio incluye logística, personal, transporte, instalación y desinstalación del stand. Debe contar con sonido para exteriores sistema de altavoces PA (Public Address) portátil y multifuncional con batería de hasta 10 horas mezclador de 3 canales (micrófono/instrumento/Bluetooth) Potencia minima 300W, máxima: 1000 W.</t>
    </r>
  </si>
  <si>
    <t>1 stand por 7 días</t>
  </si>
  <si>
    <t>1 stand por una semana</t>
  </si>
  <si>
    <t>Alquiler de pantalla Led de 55 pulgadas con estructura metálica con ruedas de seguridad más soporte tipo mesa atrio para computador portátil y/o teclado. "TU FECHA, NUESTRA FECHA". Se requiere el servicio por UN (1) DÍA (incluye gastos de transporte a nivel nacional y apoyo logístico para cargar e instalar, también incluye cableado eléctrico y cable HDMI).</t>
  </si>
  <si>
    <t>1 pantalla por un día</t>
  </si>
  <si>
    <t>Alquiler de pantalla Led de 55 pulgadas con estructura metálica con ruedas de seguridad más soporte tipo mesa atrio para computador portátil y/o teclado. "TU FECHA, NUESTRA FECHA". Se requiere el servicio por UNA (1) SEMANA (incluye gastos de transporte a nivel nacional y apoyo logístico para cargar e instalar, también incluye cableado eléctrico y cable HDMI).</t>
  </si>
  <si>
    <t>1 pantalla por 3 días</t>
  </si>
  <si>
    <t>1 pantalla por 7 días</t>
  </si>
  <si>
    <t>Alquiler sonido para exteriores sistema de altavoces PA (Public Address) portátil y multifuncional con batería de hasta 10 horas de autonomía mezclador de 3 canales (micrófono/instrumento/Bluetooth) Potencia minima 300W, máxima: 1000 W.</t>
  </si>
  <si>
    <t>1 parlante por un día</t>
  </si>
  <si>
    <t>1 parlante por tres dias</t>
  </si>
  <si>
    <t>1 parlante por 7 días</t>
  </si>
  <si>
    <t xml:space="preserve">Suministro, transporte e instalación de un sistema avanzado de visualización holográfica compuesto por tres (3) proyectores de tecnología LED de 6 ejes, dispuestos de tal manera que entre los tres formen una solo imagen audiovisual perfectamente definida, diseñados para generar imágenes tridimensionales de alta fidelidad y movimiento fluido. El servicio está configurado bajo la modalidad "llave en mano", garantizando la operatividad total durante el evento. Especificaciones del Hardware y Software Sistema de Proyección: Ventiladores holográficos de última generación con sistema de 6 ejes (alta densidad de LEDs) para una resolución superior y mínima transparencia de aspas.Transmisión y Control: Alta velocidad de transferencia de datos vía Wi-Fi/Cloud. El servicio Incluye gestión personalizada mediante software especializado para la carga y programación de contenidos audiovisuales. Iluminación: Sistema LED de alto brillo optimizado para entornos con iluminación controlada. Infraestructura y Montaje Adaptable El servicio garantiza la fijación segura de los dispositivos según las condiciones del recinto; de esta manera garantizan la seguridad industrial necesaria para el cuidado de todos los usuarios. Soportes Estructurales Provisión de pedestales tipo trípode reforzado, estructuras modulares o bases de madera personalizadas según requerimiento estético especificado en la orden de servicio. Instalación en Superficies: Capacidad de anclaje técnico en muros o estructuras preexistentes (truss). Adecuación de Entorno: Diseño y montaje de zona oscurecida (backings o estructuras de control lumínico) para maximizar el contraste y realismo de la proyección 3D. Para este fin pueden utilizar telas oscuras o negras en poliéster, algodón, tela banner u otras afines que contribuyan a la estética requerida de los eventos. Seguridad Industrial y Cumplimiento protección operativa: Instalación bajo normas de seguridad eléctrica. Uso de señalización si la altura de las aspas representa un riesgo al público. Gestión de Riesgos: Aseguramiento de cables y estabilización de bases para evitar volcamientos. Pantallas en acrílico para delimitar el acceso del publico en general y la protección de todas las personas que se acerquen (se debe garantizar que esta superficie no debe presentar rayones o algún distractor para la proyección del holograma). Soporte Técnico y Logística a nivel nacional Asistencia In-situ: Personal técnico especializado para el montaje, operación y desmontaje. Cobertura de jornadas completas (el horario de estas jornadas corresponde al horario del evento de alto impacto), incluyendo fines de semana y festivos mantenimiento: Limpieza de equipos y ajuste de software en tiempo real durante la vigencia del alquiler. Debe incluir sonido para exteriores sistema de altavoces PA (Public Address) portátil y multifuncional con batería de hasta 10 horas de autonomía mezclador de 3 canales (micrófono/instrumento/Bluetooth) Potencia minima 300W, máxima: 1000 W.
Nota: La anterior descripción aprueba las medidas estándar de hologramas pequeños.
52 cm - 56 cm (20.5" - 22"): el estándar para ferias y eventos. ofrece un equilibrio perfecto entre portabilidad y visibilidad. suele ser de 4 aspas.
65 cm (25.6"): el modelo profesional más solicitado. es el tamaño mínimo recomendado para instalaciones en muro en eventos medianos, ya que la imagen es lo suficientemente grande para ser vista a 5-8 metros.
</t>
  </si>
  <si>
    <t>Un paquete de proyectores por un (1) día</t>
  </si>
  <si>
    <t>Un paquete de proyectores por tres (3) días</t>
  </si>
  <si>
    <t>Un paquete de proyectores por cinco (5) días</t>
  </si>
  <si>
    <t>Un paquete de proyectores por siete (7) días</t>
  </si>
  <si>
    <t>Suministro, transporte e instalación de un sistema avanzado de visualización holográfica compuesto de un (1) proyector de tecnología LED de 6 ejes, dispuestos de tal manera que entre los tres formen una solo imagen audiovisual perfectamente definida (100 cm es el proyector individual más grande común), diseñados para generar imágenes tridimensionales de alta fidelidad y movimiento fluido. El servicio está configurado bajo la modalidad "llave en mano", garantizando la operatividad total durante el evento. Especificaciones del Hardware y Software Sistema de Proyección: Ventiladores holográficos de última generación con sistema de 6 ejes (alta densidad de LEDs) para una resolución superior y mínima transparencia de aspas. Transmisión y Control: Alta velocidad de transferencia de datos vía Wi-Fi/Cloud. El servicio Incluye gestión personalizada mediante software especializado para la carga y programación de contenidos audiovisuales. Iluminación: Sistema LED de alto brillo optimizado para entornos con iluminación controlada. Infraestructura y Montaje Adaptable El servicio garantiza la fijación segura de los dispositivos según las condiciones del recinto; de esta manera garantizan la seguridad industrial necesaria para el cuidado de todos los usuarios. Soportes Estructurales Provisión de pedestales tipo trípode reforzado, estructuras modulares o bases de madera personalizadas según requerimiento estético especificado en la orden de servicio. Instalación en Superficies: Capacidad de anclaje técnico en muros o estructuras preexistentes (truss). Adecuación de Entorno: Diseño y montaje de zona oscurecida (backings o estructuras de control lumínico) para maximizar el contraste y realismo de la proyección 3D. Para este fin pueden utilizar telas oscuras o negras en poliéster, algodón, tela banner u otras afines que contribuyan a la estética requerida de los eventos. Seguridad Industrial y Cumplimiento protección operativa: Instalación bajo normas de seguridad eléctrica. Uso de señalización si la altura de las aspas representa un riesgo al público. Gestión de Riesgos: Aseguramiento de cables y estabilización de bases para evitar volcamientos. Pantallas en acrílico para delimitar el acceso del publico en general y la protección de todas las personas que se acerquen (se debe garantizar que esta superficie no debe presentar rayones o algún distractor para la proyección del holograma). Soporte Técnico y Logística a nivel nacional Asistencia In-situ: Personal técnico especializado para el montaje, operación y desmontaje. Cobertura de jornadas completas (el horario de estas jornadas corresponde al horario del evento de alto impacto), incluyendo fines de semana y festivos mantenimiento: Limpieza de equipos y ajuste de software en tiempo real durante la vigencia del alquiler. Debe incluir sonido para exteriores sistema de altavoces PA (Public Address) portátil y multifuncional con batería de hasta 10 horas de autonomía mezclador de 3 canales (micrófono/instrumento/Bluetooth) Potencia mínima 300W, máxima: 1000 W.</t>
  </si>
  <si>
    <t>Vinilo Polimérico troquelado 4X0 (tintas) con recorte de forma según diseño (si la forma es muy grande se debe garantizar el empate de la forma durante la instalación). Acabado visual microperforado. Incluye laminado protector (para mayor durabilidad). Se cobra por metro de vinilo adhesivo. Incluye instalación en el lugar donde se requiera.</t>
  </si>
  <si>
    <t xml:space="preserve">1 metro </t>
  </si>
  <si>
    <t>Metro cuadrado de vinilo adhesivo translúcido microperforado mate, impreso a cuatro tintas. Incluye instalación o envió al lugar donde se requiera. Se cobra por metro de vinilo adhesivo</t>
  </si>
  <si>
    <t>Metro cuadrado de vinilo fundido con laminado mate, adhesivo, impreso 4X0 (tintas). Incluye instalación en el lugar donde se requiera. Se cobra por metro de vinilo adhesivo</t>
  </si>
  <si>
    <t>Metro cuadrardo de vinilo con laminado mate, adhesivo, impreso 4X0 (tintas), incluye instalación en el lugar donde se requiera. Se cobra por metro de vinilo adhesivo.</t>
  </si>
  <si>
    <t>Impresión de fotografía de tamaño medio pliego (50x70cm), a cuatro tintas, sobre papel fotográfico, montada sobre panel de cartón, Incluye instalación para colgar en superficies de vidrio o pared según requerimiento. Incluye envio donde se requiera.</t>
  </si>
  <si>
    <t>Backing tipo araña, estructura en aluminio, 300 cm x 230 cm, sistema en varilla flexible en aluminio, desarmable, sistema de lona con enganche de ojaletes, con 2 luces y maleta. Incluye envió al lugar donde se requiera.</t>
  </si>
  <si>
    <t>1 backing</t>
  </si>
  <si>
    <t>skyline tipo tela banner 3,10X2,30 Mts 4X0 tintas traslape, sistema de velcro reforzado para el banner y para la estructura metalica en aluminio desarmable (sistema de arcordeón) y maleta de almacenamiento con ruedas. Incluye envio donde se requiera.</t>
  </si>
  <si>
    <t>1 skyline</t>
  </si>
  <si>
    <t>skyline tipo tela banner 4,00X2,00 Mts 4X0 tintas traslape  sistema de velcro reforzado para el banner y para la estructura metalica en aluminio desarmable (sistema de arcordeón) y maleta de almacenamiento con ruedas. Incluye envio donde se requiera.</t>
  </si>
  <si>
    <t>Tela banner 4,00X2,00 Mts 4X0 tintas traslape  sistema de velcro reforzado para el banner y para la estructura de skyline.  Incluye envio donde se requiera.</t>
  </si>
  <si>
    <t>1 banner</t>
  </si>
  <si>
    <t>Tela banner 3,10X2,30 Mts 4X0 tintas traslape  sistema de velcro reforzado para el banner y para la estructura de skyline.  Incluye envio donde se requiera.</t>
  </si>
  <si>
    <t xml:space="preserve">Mesa Counter Portable y de fácil armado con las siguientes medidas: Alto 90 - Diámetro 60cm Cenefa sublimada impresa de 25cm diámetro Tapa superior con formica Entrepaño y base Impresión en vinilo Sistema de velcro Tula para transportar. </t>
  </si>
  <si>
    <t>1 Mesa Counter</t>
  </si>
  <si>
    <t>Panel expositivo didactico e interactivo con 9 mini estructuras giratorias triangulares con 3 caras a 4X0 tintas. La estructura construida mide 2.0 Mts de alto por 1.10 mts de ancho con 25 cm de profundidad. Incluye envio donde se requiera. Incluye envio donde se requiera.</t>
  </si>
  <si>
    <t>Pieza comunicativa de información para los enfoques diferenciales en formato poster propalcote mate de 150 gr tamaño tabloide ( 27.94 X 43.18 centímetros). 4X0 (Impresion de alta calidad y definición) Incluye envio donde se requiera.</t>
  </si>
  <si>
    <t>400 unidades</t>
  </si>
  <si>
    <t>1000 unidades</t>
  </si>
  <si>
    <t>Árbol para exposición itinerante a escala de 2 metros por 2 metros en alto relieve para instalar sobre muro, pared o carpa en exteriores. La superficie es blanca mate ideal para proyección de Videomapping. Sobre un diseño de carton comprimido con superficie blanca en vinilo blanco mate, puede ser modular (para facilitar su ensamble y envio dividir su estructura en 3 o 4 partes) sobre la superficie blanca hay 35 fotografías de las personas dadas por desaparecidas en el marco del conflicto armado de 9 cm X 11 cm (alta resolución) en tintas 4x0 sobre vinilo adhesivo. Cabe anotar que la estabilidad del árbol depende de un backing trasero o de sus bases las cuales deben estar contempladas en este item. Incluye envio donde se requiera.</t>
  </si>
  <si>
    <t>1 árbol
1 unidad</t>
  </si>
  <si>
    <t>200 unidades</t>
  </si>
  <si>
    <t>500 unidades</t>
  </si>
  <si>
    <t>10.000 unidades</t>
  </si>
  <si>
    <t>20.000 unidades</t>
  </si>
  <si>
    <t>Impresión de pieza comunicativa con contenido pedagógico a media carta 14 cm X 21,6 cm en opalina 110 grs mate standard, acabado plastificado térmico. Tintas 4X0. Incluye envío en el sitio donde se requiera.</t>
  </si>
  <si>
    <t>Impresión de pieza comunicativa con contenido pedagógico a media carta 14 cm X 21,6 cm en Bond 110 grs mate standard, acabado plastificado térmico. Tintas 4X0. Incluye envío en el sitio donde se requiera.</t>
  </si>
  <si>
    <t>Impresión de pieza comunicativa con contenido pedagógico full inyecciónTintas 4X0 sobre en poliestireno calibre 30. tamaño  16 cm X 25 cm. Incluye envío en el sitio donde se requiera.</t>
  </si>
  <si>
    <t>Impresión de pieza comunicativa con contenido pedagógico full inyecciónTintas 4X4 (ambas caras) sobre poliestireno calibre 3mm. tamaño  16 cm X 25 cm. Incluye envío en el sitio donde se requiera.</t>
  </si>
  <si>
    <t>Impresión de pieza comunicativa con contenido pedagógico: ABC de la entidad Portada: Impresión 4x4 tintas en propalcote 150 grs con plastificado mate. Interiores: 24 páginas en propalmate 115gr. impresas a 4x4 tintas.Encuadernación: cosido con ganchos (caballete). Tamaño cerrado: 10cm x 14cm. Incluye envío y entrega en el sitio donde se requiera.</t>
  </si>
  <si>
    <t>Impresión de pieza comunicativa con contenido pedagógico: Folleto de bolsillo: tamaño carta 22cmx28cm, Impresión 4x4 tintas en papel, Bond bahía 115g, debidamente refilados, grafados y plegados a 8 cuerpos, Tamaño abierto carta. Incluye envío y entrega en el sitio donde se requiera.</t>
  </si>
  <si>
    <t>Impresión de pieza comunicativa con contenido pedagógico: 5 diseños diferentes de postales con estas características: Tamaño 16cm x 22cm Impresión 4x4 tintas en papel opalina de 180gr, debidamente refiladas, con micro perforación. Incluye envío y entrega en el sitio donde se requiera.</t>
  </si>
  <si>
    <t>Impresión de pieza comunicativa con contenido pedagógico:tamaño carta 14 cm X 21,6 cm en opalina mate standard a 4X0 tintas. Acabado plastificado mate termico. Incluye envío y entrega en el sitio donde se requiera.</t>
  </si>
  <si>
    <t>Impresión de pieza comunicativa con contenido pedagógico: Tropezon con base en 4 caras (para tener estabilidad y se pueda sostener como una pieza individual). De 60 cm de alto por 20 cm de ancho (vertical) con la forma troquelada de la silueta de un hombre, totalmente pintado de negro con nombre impreso en vinilo adhesivo. Incluye envío y entrega en el sitio donde se requiera.</t>
  </si>
  <si>
    <t>Impresión de pieza comunicativa con contenido pedagógico: Tropezon con base en 4 caras (para tener estabilidad y se pueda sostener como una pieza individual). De 60 cm de alto por 20 cm de ancho (vertical) con la forma troquelada de la silueta de una mujer con falda, totalmente pintado de negro con nombre impreso en vinilo adhesivo. Incluye envío y entrega en el sitio donde se requiera.</t>
  </si>
  <si>
    <t>Impresión de pieza comunicativa con contenido pedagógico: Tropezon con base en 4 caras (para tener estabilidad y se pueda sostener como una pieza individual). De 60 cm de alto por 20 cm de ancho (vertical) con la forma troquelada de la silueta de un niño baron, totalmente pintado de negro con nombre impreso en vinilo adhesivo. Incluye envío y entrega en el sitio donde se requiera.</t>
  </si>
  <si>
    <t>Impresión de pieza comunicativa con contenido pedagógico: Tropezon con base en 4 caras (para tener estabilidad y se pueda sostener como una pieza individual). De 60 cm de alto por 20 cm de ancho (vertical) con la forma troquelada de la silueta de una niña, totalmente pintado de negro con nombre impreso en vinilo adhesivo. Incluye envío y entrega en el sitio donde se requiera.</t>
  </si>
  <si>
    <t>Impresión de pieza comunicativa con contenido pedagógico: Folleto plegado de 3 cuerpos (Tríptico) Medida abierto: A4 (21 x 29.7 cm). Papel couché (estucado) de 150g o 170g (es el peso estándar, ni muy delgado ni muy rígido) a 4X4 tintas full color. Acabado mate o brillante, Tipo de plegado: Envolvente.</t>
  </si>
  <si>
    <t>Impresión de pieza comunicativa con contenido pedagógico: volante informativo para el insentivo de solicitudes de búsqueda impresión a doble cara, en 4 tintas (full color), papel propalcote esmaltado con acabado brillante, tamaño: 21 cms de alto por 14 cms de ancho.</t>
  </si>
  <si>
    <t xml:space="preserve">Piezas comunicativas con contenido pedagógico - dummies rompetráfico en silueta troquelados en vinilo adhesivo sobre cartón panal (nido de abeja) y de 4 caras. Vinilo adhesibo sobre lámina de cartón. Cada cara es de 1,80mts x 1,10 mts cm x 17cm de fondo a escala en relieve. La estabilidad de los dummies depende de un backing trasero o de sus bases las cuales deben estar contempladas en este ítem. Incluye envío y entrega en el sitio donde se requiera.
</t>
  </si>
  <si>
    <t>1 unidad</t>
  </si>
  <si>
    <t xml:space="preserve">Piezas comunicativas con contenido pedagógico - dummies rompetráfico en silueta troquelados en vinilo adhesivo sobre madera de 4 caras (debe garantizarse su durabilidad durante 6 meses). Cada cara es de 1,80mts x 110 mts x 17 cm de fondo a escala en relieve.
</t>
  </si>
  <si>
    <t xml:space="preserve">Juegos de tarjetas con 20 cartas en cartón plastificado de 10x10cm. Tintas 4 x 4. Troqueladas. Esto debe llegar a cada lugar.
</t>
  </si>
  <si>
    <t xml:space="preserve">*Piezas comunicativas con contenido pedagógico - Plotters en opalina mate. Gramaje 110, Tamaño pliego plotter 91 cm (36 pulgadas). Imprimir en territorio para evitar costos de envío. Se imprimen cada 2 meses con igual diseño e información. </t>
  </si>
  <si>
    <t xml:space="preserve">*Piezas comunicativas con contenido pedagógico - Plotters en papel bond. Gramaje 110, Tamaño pliego plotter 91 cm (36 pulgadas). Imprimir en territorio para evitar costos de envío. Se imprimen cada 2 meses con igual diseño e información. </t>
  </si>
  <si>
    <t>Piezas comunicativas con contenido pedagógico - dummies rompetráfico en silueta troquelados en vinilo adhesivo sobre cartón panal nido de abeja y de 2 caras. Cada cara es de 1,80mts x 1,10 mts cm x 17cm de fondo a escala en relieve. Vinilo adhesivo sobre lamina de cartón. La estabilidad de los dummies depende de un backing trasero o de sus bases las cuales deben estar contempladas en este ítem. Incluye envío y entrega en el sitio donde se requiera.</t>
  </si>
  <si>
    <t>Poster con contenido pedagógico de 50 x 70 cm impresión en papel propalcote mate de 150Gr. A color por una cara (4X0) impresión litográfica, incluye entrega en el liugar donde se requiera.</t>
  </si>
  <si>
    <t>II.  CUADRO DE ITEMS - AVISOS EN PERIODICOS REGIONALES Y/O ALTERNATIVOS</t>
  </si>
  <si>
    <t>Diario del Huila</t>
  </si>
  <si>
    <t>El Colombiano / Medellín</t>
  </si>
  <si>
    <t>El Espectador / Bogotá</t>
  </si>
  <si>
    <t>El Heraldo / Barranquilla</t>
  </si>
  <si>
    <t>El Liberal / Popayán</t>
  </si>
  <si>
    <t>El Nuevo Siglo / Bogotá</t>
  </si>
  <si>
    <t>El país / Cali</t>
  </si>
  <si>
    <t>El Universal / Cartagena</t>
  </si>
  <si>
    <t>La Libertad / Barranquilla</t>
  </si>
  <si>
    <t>La Opinión / San José de Cúcuta</t>
  </si>
  <si>
    <t>La República / Bogotá</t>
  </si>
  <si>
    <t>Portafolio / Bogotá</t>
  </si>
  <si>
    <t>Publimetro / Bogotá</t>
  </si>
  <si>
    <t>Q´Hubo</t>
  </si>
  <si>
    <t>Vanguardia Liberal / Bucaramanga</t>
  </si>
  <si>
    <t>El Pilon / Valledupar</t>
  </si>
  <si>
    <t>DIFUSIÓN EN PERIODICOS REGIONALES Y/O ALTERNATIVOS</t>
  </si>
  <si>
    <t>Aviso de 1/2 página, Blanco y Negro, entre lunes y viernes</t>
  </si>
  <si>
    <t>Aviso de 1/2 página, Blanco y Negro, sabado y domingo</t>
  </si>
  <si>
    <t>Aviso de 1/4 página, Blanco y Negro, entre lunes y viernes</t>
  </si>
  <si>
    <t>Aviso de 1/4 página, Blanco y Negro, sabado y domingo</t>
  </si>
  <si>
    <t>III.  CUADRO DE ITEMS - PIEZAS EN SISTEMAS DE TRANSPORTE MASIVO DE PASAJEROS</t>
  </si>
  <si>
    <t>Bogotá (Transmilenio)</t>
  </si>
  <si>
    <t>Medellín (Metro)</t>
  </si>
  <si>
    <t>Cali (Mio)</t>
  </si>
  <si>
    <t>Barranquilla (Transmetro)</t>
  </si>
  <si>
    <t>Bucaramanga (Metrolínea)</t>
  </si>
  <si>
    <t>Pereira (Megabús)</t>
  </si>
  <si>
    <t>Cartagena (Transcaribe)</t>
  </si>
  <si>
    <t>Bastidor 2.00 X 2.00 Mts, 4x0 tintas, en estaciones de servicio de transporte público y portales del sistema. (incluye producción, arrendamiento o tarifa de pauta e instalación y desistalación)</t>
  </si>
  <si>
    <t>Bastidor 4.00 X 2.00 Mts, 4x0 tintas, en estaciones de servicio de transporte público y portales del sistema. (incluye producción, arrendamiento o tarifa de pauta e instalación y desistalación).</t>
  </si>
  <si>
    <t>Activación pedagógica - Arrendamiento del espacio dentro de la estación, portal  o troncal. Debe incluir arrendamiento del espacio, incluye gestión de permisos y condiciones de la locación. Incluye la producción y montaje de un stand con branding  cuyas medidas son ancho 90 cm, Alto 2.00 mts.</t>
  </si>
  <si>
    <t xml:space="preserve">Servicio de Branding interior bus del sistema. (incluye producción, arrendamiento o tarifa de pauta e instalación y desistalación). Incluye vinilo adhesivo semi translúcido en 6 lamparas, stickers techo x 8, franjas de techo x3 y franja techo central x1. </t>
  </si>
  <si>
    <t>1 branding bus</t>
  </si>
  <si>
    <t>Servicio de Branding interior bus zonal del sistema. (incluye producción, arrendamiento o tarifa de pauta e instalación y desistalación). Paquete de 6 lamparas por bus.</t>
  </si>
  <si>
    <t>V.  CUADRO ITEMS - GENERALES</t>
  </si>
  <si>
    <t>TIEMPO</t>
  </si>
  <si>
    <t>A. DIFUSIÓN EN RADIO NACIONAL</t>
  </si>
  <si>
    <r>
      <rPr>
        <b/>
        <sz val="11"/>
        <color theme="1"/>
        <rFont val="Arial Narrow"/>
        <family val="2"/>
      </rPr>
      <t>PROGRAMA RADIAL EN -RTVC- SISTEMA DE MEDIOS PÚBLICOS</t>
    </r>
    <r>
      <rPr>
        <sz val="11"/>
        <color theme="1"/>
        <rFont val="Arial Narrow"/>
        <family val="2"/>
      </rPr>
      <t xml:space="preserve">-  En las 73 frecuencias de Radio Nacional de Colombia. Con una frecuencia semanal en el espacio de servicio establecido entre las 02:00 p. m. y las 04:00 p.m. Este espacio debe contar con un lugar físico (cabina), dotado con 5 micrófonos para la transmisión, 5 sillas, control master, audífonos, equipos de audio y video (con sus respectivos operadores) para que el contenido radial quede disponible para redes sociales como Youtube, Facebook e Instagram, también en el programa de Adobe Autidion. Se deberá entregar una copia del programa en vídeo. La Unidad de Búsqueda asume la producción de los contenidos y el talento que realizará el programa. La realización de este producto será en Bogotá. </t>
    </r>
    <r>
      <rPr>
        <b/>
        <u/>
        <sz val="11"/>
        <color theme="1"/>
        <rFont val="Arial Narrow"/>
        <family val="2"/>
      </rPr>
      <t xml:space="preserve">Programa en vivo. </t>
    </r>
  </si>
  <si>
    <t>60 minutos</t>
  </si>
  <si>
    <t>30 minutos</t>
  </si>
  <si>
    <r>
      <rPr>
        <b/>
        <sz val="11"/>
        <color theme="1"/>
        <rFont val="Arial Narrow"/>
        <family val="2"/>
      </rPr>
      <t xml:space="preserve">PROGRAMA RADIAL EN -RTVC- SISTEMA DE MEDIOS PÚBLICOS: </t>
    </r>
    <r>
      <rPr>
        <sz val="11"/>
        <color theme="1"/>
        <rFont val="Arial Narrow"/>
        <family val="2"/>
      </rPr>
      <t xml:space="preserve">En las 73 frecuencias de Radio Nacional de Colombia. Con una frecuencia semanal en el espacio de servicio establecido entre las 02:00 p. m. y las 04:00 p.m. Este espacio debe contar con un lugar físico (cabina), dotado con 5 micrófonos para la transmisión, 5 sillas, control master, equipos de audio y video (con sus respectivos operadores) para que el contenido radial quede disponible para redes sociales como Youtube, Facebook e Instagram, también en el programa de Adobe Autidion. La Unidad de Búsqueda asume la producción de los contenidos y el talento que realizará el programa. La realización de este producto será en Bogotá.  </t>
    </r>
    <r>
      <rPr>
        <b/>
        <u/>
        <sz val="11"/>
        <color theme="1"/>
        <rFont val="Arial Narrow"/>
        <family val="2"/>
      </rPr>
      <t xml:space="preserve">Programa pregrabado, se entrega listo para emisíon. </t>
    </r>
  </si>
  <si>
    <r>
      <rPr>
        <b/>
        <sz val="11"/>
        <color theme="1"/>
        <rFont val="Arial Narrow"/>
        <family val="2"/>
      </rPr>
      <t>PROGRAMA RADIAL EN ESTUDIO.</t>
    </r>
    <r>
      <rPr>
        <sz val="11"/>
        <color theme="1"/>
        <rFont val="Arial Narrow"/>
        <family val="2"/>
      </rPr>
      <t xml:space="preserve"> Este contenido que se emitirá semanalmente deberá estar dotado con 5 micrófonos para la transmisión, 5 sillas, control master, equipos de audio y video (con sus respectivos operadores) para que el contenido radial quede disponible para redes sociales como Youtube, Facebook e Instagram, también en el programa de Adobe Autidion. La Unidad de Búsqueda asume la producción de los contenidos y el talento que realizará el programa. La realización de este producto será en Bogotá. </t>
    </r>
    <r>
      <rPr>
        <b/>
        <u/>
        <sz val="11"/>
        <color theme="1"/>
        <rFont val="Arial Narrow"/>
        <family val="2"/>
      </rPr>
      <t xml:space="preserve">Programa pregrabado, se entrega listo para emisíon. </t>
    </r>
  </si>
  <si>
    <r>
      <rPr>
        <b/>
        <sz val="11"/>
        <color theme="1"/>
        <rFont val="Arial Narrow"/>
        <family val="2"/>
      </rPr>
      <t>PROGRAMA RADIAL EN ESTUDIO EMISORAS COMUNITARIAS.</t>
    </r>
    <r>
      <rPr>
        <sz val="11"/>
        <color theme="1"/>
        <rFont val="Arial Narrow"/>
        <family val="2"/>
      </rPr>
      <t xml:space="preserve"> Con una frecuencia semanal. Este espacio debe contar con un lugar físico (cabina), dotado con 5 micrófonos para la transmisión, 5 sillas, control master, audífonos, equipos de audio y video (con sus respectivos operadores) para que el contenido radial quede disponible para redes sociales como Youtube, Facebook e Instagram, también en el programa de Adobe Autidion. Se deberá entregar una copia del programa en vídeo. La Unidad de Búsqueda asume la producción de los contenidos y el talento que realizará el programa. La realización de este producto será en Bogotá. </t>
    </r>
    <r>
      <rPr>
        <b/>
        <u/>
        <sz val="11"/>
        <color theme="1"/>
        <rFont val="Arial Narrow"/>
        <family val="2"/>
      </rPr>
      <t xml:space="preserve">Programa en vivo. </t>
    </r>
  </si>
  <si>
    <r>
      <rPr>
        <b/>
        <sz val="11"/>
        <color theme="1"/>
        <rFont val="Arial Narrow"/>
        <family val="2"/>
      </rPr>
      <t xml:space="preserve">PROGRAMA RADIAL EN ESTUDIO EMISORAS COMUNITARIAS. </t>
    </r>
    <r>
      <rPr>
        <sz val="11"/>
        <color theme="1"/>
        <rFont val="Arial Narrow"/>
        <family val="2"/>
      </rPr>
      <t xml:space="preserve">Con una frecuencia semanal. Este espacio debe contar con un lugar físico (cabina), dotado con 5 micrófonos para la transmisión, 5 sillas, control master, audífonos, equipos de audio y video (con sus respectivos operadores) para que el contenido radial quede disponible para redes sociales como Youtube, Facebook e Instagram. Se deberá entregar una copia del programa en vídeo. La Unidad de Búsqueda asume la producción de los contenidos y el talento que realizará el programa. La realización de este producto será en Bogotá. </t>
    </r>
    <r>
      <rPr>
        <b/>
        <u/>
        <sz val="11"/>
        <color theme="1"/>
        <rFont val="Arial Narrow"/>
        <family val="2"/>
      </rPr>
      <t>Programa pregrabado.</t>
    </r>
  </si>
  <si>
    <t xml:space="preserve">60 minutos </t>
  </si>
  <si>
    <r>
      <rPr>
        <b/>
        <sz val="11"/>
        <color theme="1"/>
        <rFont val="Arial Narrow"/>
        <family val="2"/>
      </rPr>
      <t>PROGRAMA RADIAL EN ESTUDIO EMISORAS COMERCIALES (BLU RADIO, LA FM, CARACOL RADIO)</t>
    </r>
    <r>
      <rPr>
        <sz val="11"/>
        <color theme="1"/>
        <rFont val="Arial Narrow"/>
        <family val="2"/>
      </rPr>
      <t xml:space="preserve">. Con una frecuencia semanal. La Unidad de Búsqueda asume la producción de los contenidos y el talento que realizará el programa. La emisión de este producto será en frecuencia nacional desde Bogotá. </t>
    </r>
    <r>
      <rPr>
        <b/>
        <u/>
        <sz val="11"/>
        <color theme="1"/>
        <rFont val="Arial Narrow"/>
        <family val="2"/>
      </rPr>
      <t>Programa pregrabado.</t>
    </r>
  </si>
  <si>
    <r>
      <rPr>
        <b/>
        <sz val="11"/>
        <color theme="1"/>
        <rFont val="Arial Narrow"/>
        <family val="2"/>
      </rPr>
      <t xml:space="preserve">PROGRAMA RADIAL EN -RTVC- SISTEMA DE MEDIOS PÚBLICOS-  </t>
    </r>
    <r>
      <rPr>
        <sz val="11"/>
        <color theme="1"/>
        <rFont val="Arial Narrow"/>
        <family val="2"/>
      </rPr>
      <t xml:space="preserve">En las 73 frecuencias de Radio Nacional de Colombia. Con una frecuencia semanal en el espacio de servicio establecido entre las 02:00 p. m. y las 04:00 p.m. Este contenido se hará desde un lugar público (parques, plazas de mercado), dotado con 5 micrófonos para la transmisión, 5 sillas, control master, audífonos, equipos de audio y video (con sus respectivos operadores) para que el contenido radial quede disponible para redes sociales como Youtube, Facebook e Instagram. Se deberá entregar una copia del programa en vídeo. La Unidad de Búsqueda asume la producción de los contenidos y el talento que realizará el programa. La realización de este producto será en Bogotá. </t>
    </r>
    <r>
      <rPr>
        <b/>
        <u/>
        <sz val="11"/>
        <color theme="1"/>
        <rFont val="Arial Narrow"/>
        <family val="2"/>
      </rPr>
      <t xml:space="preserve">Programa en vivo. </t>
    </r>
  </si>
  <si>
    <r>
      <rPr>
        <b/>
        <sz val="11"/>
        <color theme="1"/>
        <rFont val="Arial Narrow"/>
        <family val="2"/>
      </rPr>
      <t xml:space="preserve">PROGRAMA RADIAL EN -RTVC- SISTEMA DE MEDIOS PÚBLICOS- </t>
    </r>
    <r>
      <rPr>
        <sz val="11"/>
        <color theme="1"/>
        <rFont val="Arial Narrow"/>
        <family val="2"/>
      </rPr>
      <t xml:space="preserve"> En las 73 frecuencias de Radio Nacional de Colombia. Con una frecuencia semanal en el espacio de servicio establecido entre las 02:00 p. m. y las 04:00 p.m. Este contenido se hará desde un lugar público (parques, plazas de mercado), dotado con 5 micrófonos para la transmisión, 5 sillas, control master, audífonos, equipos de audio y video (con sus respectivos operadores) para que el contenido radial quede disponible para redes sociales como Youtube, Facebook e Instagram. Se deberá entregar una copia del programa en vídeo. La Unidad de Búsqueda asume la producción de los contenidos y el talento que realizará el programa. La realización de este producto será en Bogotá. </t>
    </r>
    <r>
      <rPr>
        <b/>
        <u/>
        <sz val="11"/>
        <color theme="1"/>
        <rFont val="Arial Narrow"/>
        <family val="2"/>
      </rPr>
      <t>Programa pregrabado.</t>
    </r>
  </si>
  <si>
    <r>
      <rPr>
        <b/>
        <sz val="11"/>
        <color theme="1"/>
        <rFont val="Arial Narrow"/>
        <family val="2"/>
      </rPr>
      <t xml:space="preserve">PROGRAMA RADIAL. </t>
    </r>
    <r>
      <rPr>
        <sz val="11"/>
        <color theme="1"/>
        <rFont val="Arial Narrow"/>
        <family val="2"/>
      </rPr>
      <t xml:space="preserve">Este contenido se hará desde un lugar público (parques, plazas de mercado), dotado con 5 micrófonos para la transmisión, 5 sillas, control master, audífonos, equipos de audio y video (con sus respectivos operadores) para que el contenido radial quede disponible para redes sociales como Youtube, Facebook e Instagram. Se deberá entregar una copia del programa en vídeo. La Unidad de Búsqueda asume la producción de los contenidos y el talento que realizará el programa. La realización de este producto será en Bogotá. </t>
    </r>
    <r>
      <rPr>
        <b/>
        <u/>
        <sz val="11"/>
        <color theme="1"/>
        <rFont val="Arial Narrow"/>
        <family val="2"/>
      </rPr>
      <t>Programa pregrabado.</t>
    </r>
  </si>
  <si>
    <r>
      <rPr>
        <b/>
        <sz val="11"/>
        <color theme="1"/>
        <rFont val="Arial Narrow"/>
        <family val="2"/>
      </rPr>
      <t xml:space="preserve">PROGRAMA RADIAL EN -RTVC- SISTEMA DE MEDIOS PÚBLICOS- </t>
    </r>
    <r>
      <rPr>
        <sz val="11"/>
        <color theme="1"/>
        <rFont val="Arial Narrow"/>
        <family val="2"/>
      </rPr>
      <t xml:space="preserve"> En las 73 frecuencias de Radio Nacional de Colombia. Con una frecuencia semanal en el espacio de servicio establecido entre las 02:00 p. m. y las 04:00 p.m. Este espacio debe contar con un lugar físico (cabina), dotado con 5 micrófonos para la transmisión, 5 sillas, control master, audífonos, equipos de audio y video (con sus respectivos operadores) para que el contenido radial quede disponible para redes sociales como Youtube, Facebook e Instagram. Se deberá entregar una copia del programa en vídeo. La Unidad de Búsqueda asume la producción de los contenidos y el talento que realizará el programa. La realización de este producto será en las ciudades y/o 8 municipios más cercanos en los que la Unidad de Búsqueda tiene sede. </t>
    </r>
    <r>
      <rPr>
        <b/>
        <u/>
        <sz val="11"/>
        <color theme="1"/>
        <rFont val="Arial Narrow"/>
        <family val="2"/>
      </rPr>
      <t>Programa en vivo.</t>
    </r>
    <r>
      <rPr>
        <u/>
        <sz val="11"/>
        <color theme="1"/>
        <rFont val="Arial Narrow"/>
        <family val="2"/>
      </rPr>
      <t xml:space="preserve"> </t>
    </r>
  </si>
  <si>
    <r>
      <rPr>
        <b/>
        <sz val="11"/>
        <color theme="1"/>
        <rFont val="Arial Narrow"/>
        <family val="2"/>
      </rPr>
      <t xml:space="preserve">PROGRAMA RADIAL EN -RTVC- SISTEMA DE MEDIOS PÚBLICOS- </t>
    </r>
    <r>
      <rPr>
        <sz val="11"/>
        <color theme="1"/>
        <rFont val="Arial Narrow"/>
        <family val="2"/>
      </rPr>
      <t xml:space="preserve"> En las 73 frecuencias de Radio Nacional de Colombia. Con una frecuencia semanal en el espacio de servicio establecido entre las 02:00 p. m. y las 04:00 p.m. Este espacio debe contar con un lugar físico (cabina), dotado con 5 micrófonos para la transmisión, 5 sillas, control master, audífonos, equipos de audio y video (con sus respectivos operadores) para que el contenido radial quede disponible para redes sociales como Youtube, Facebook e Instagram. Se deberá entregar una copia del programa en vídeo. La Unidad de Búsqueda asume la producción de los contenidos y el talento que realizará el programa. La realización de este producto será en las ciudades y/o 8 municipios más cercanos en los que la Unidad de Búsqueda tiene sede.</t>
    </r>
    <r>
      <rPr>
        <b/>
        <sz val="11"/>
        <color theme="1"/>
        <rFont val="Arial Narrow"/>
        <family val="2"/>
      </rPr>
      <t xml:space="preserve"> </t>
    </r>
    <r>
      <rPr>
        <b/>
        <u/>
        <sz val="11"/>
        <color theme="1"/>
        <rFont val="Arial Narrow"/>
        <family val="2"/>
      </rPr>
      <t>Programa pregrabado.</t>
    </r>
  </si>
  <si>
    <r>
      <rPr>
        <b/>
        <sz val="11"/>
        <color theme="1"/>
        <rFont val="Arial Narrow"/>
        <family val="2"/>
      </rPr>
      <t>PROGRAMA RADIAL</t>
    </r>
    <r>
      <rPr>
        <sz val="11"/>
        <color theme="1"/>
        <rFont val="Arial Narrow"/>
        <family val="2"/>
      </rPr>
      <t xml:space="preserve">  Con una frecuencia semanal. El programa se grabará en un lugar exterior (plazas, parques), dotado con 5 micrófonos para la transmisión, 5 sillas, control master, audífonos, equipos de audio y video (con sus respectivos operadores) para que el contenido radial quede disponible para redes sociales como Youtube, Facebook e Instagram. Se deberá entregar una copia del programa en vídeo. La Unidad de Búsqueda asume la producción de los contenidos y el talento que realizará el programa.  La realización de este producto será en las ciudades y/o 8 municipios más cercanos en los que la Unidad de Búsqueda tiene sede.</t>
    </r>
    <r>
      <rPr>
        <u/>
        <sz val="11"/>
        <color theme="1"/>
        <rFont val="Arial Narrow"/>
        <family val="2"/>
      </rPr>
      <t xml:space="preserve"> </t>
    </r>
    <r>
      <rPr>
        <b/>
        <u/>
        <sz val="11"/>
        <color theme="1"/>
        <rFont val="Arial Narrow"/>
        <family val="2"/>
      </rPr>
      <t>Programa pregrabado.</t>
    </r>
  </si>
  <si>
    <r>
      <rPr>
        <b/>
        <sz val="11"/>
        <color theme="1"/>
        <rFont val="Arial Narrow"/>
        <family val="2"/>
      </rPr>
      <t xml:space="preserve">PROGRAMA RADIAL EN EMISORAS COMUNITARIAS </t>
    </r>
    <r>
      <rPr>
        <sz val="11"/>
        <color theme="1"/>
        <rFont val="Arial Narrow"/>
        <family val="2"/>
      </rPr>
      <t xml:space="preserve">Con una frecuencia semanal en el espacio que establezca el emdio de comunicación. El programa se emitirá en cabina, dotado con 5 micrófonos para la transmisión, 5 sillas, control master, audífonos, equipos de audio y video (con sus respectivos operadores) para que el contenido radial quede disponible para redes sociales como Youtube, Facebook e Instagram. Se deberá entregar una copia del programa en vídeo. La Unidad de Búsqueda asume la producción de los contenidos y el talento que realizará el programa. La realización de este producto será en las ciudades y/o 8 municipios más cercanos en los que la Unidad de Búsqueda tiene sede.   </t>
    </r>
    <r>
      <rPr>
        <b/>
        <u/>
        <sz val="11"/>
        <color theme="1"/>
        <rFont val="Arial Narrow"/>
        <family val="2"/>
      </rPr>
      <t>Programa pregrabado, se entrega listo para la emisión.</t>
    </r>
  </si>
  <si>
    <t>30 Minutos</t>
  </si>
  <si>
    <r>
      <rPr>
        <b/>
        <sz val="11"/>
        <color theme="1"/>
        <rFont val="Arial Narrow"/>
        <family val="2"/>
      </rPr>
      <t>PROGRAMA RADIAL EN EMISORAS COMERCIALES</t>
    </r>
    <r>
      <rPr>
        <sz val="11"/>
        <color theme="1"/>
        <rFont val="Arial Narrow"/>
        <family val="2"/>
      </rPr>
      <t xml:space="preserve"> Con una frecuencia semanal en el espacio que establezca el emdio de comunicación. El programa se emitirá en cabina, dotado con 5 micrófonos para la transmisión, 5 sillas, control master, audífonos, equipos de audio y video (con sus respectivos operadores) para que el contenido radial quede disponible para redes sociales como Youtube, Facebook e Instagram. Se deberá entregar una copia del programa en vídeo. La Unidad de Búsqueda asume la producción de los contenidos y el talento que realizará el programa. La realización de este producto será en las ciudades y/o 8 municipios más cercanos en los que la Unidad de Búsqueda tiene sede.   </t>
    </r>
    <r>
      <rPr>
        <b/>
        <u/>
        <sz val="11"/>
        <color theme="1"/>
        <rFont val="Arial Narrow"/>
        <family val="2"/>
      </rPr>
      <t>Programa pregrabado, se entrega listo para la emisión.</t>
    </r>
    <r>
      <rPr>
        <sz val="11"/>
        <color theme="1"/>
        <rFont val="Arial Narrow"/>
        <family val="2"/>
      </rPr>
      <t xml:space="preserve">
</t>
    </r>
  </si>
  <si>
    <t xml:space="preserve">Grabación, producción y difusión de promo de 1 minuto presentando el Programa "La Búsqueda Repara". Esta debe ser un mensaje específico para los territorios donde estará dirigido el programa que será en 25 departamentos del país. </t>
  </si>
  <si>
    <t>1 minuto</t>
  </si>
  <si>
    <t xml:space="preserve">Producción (grabación a 3 cámaras full HD) y Posproducción (edición) audiovisual de programa de radio. Edición y montaje del programa de radio en vídeo. Entregar versión editable y un vídeo exportado listo para emitir. </t>
  </si>
  <si>
    <t xml:space="preserve">Posproducción (solo edición) audiovisual de programa de radio. Edición y montaje del programa de radio en vídeo. Entregar versión editable y un vídeo exportado listo para emitir. </t>
  </si>
  <si>
    <t>B. PRODUCCIÓN AUDIOVISUAL PARA LA CONSTRUCCIÓN DE PIEZAS AUDIOVISUALES DE ALTO IMPACTO E INVERSIÓN</t>
  </si>
  <si>
    <t>1 Video formato Full HD, entre 1 y 2 minutos de duración, incluye equipo humano de producción con cámaras profesionales, luces profesionales, estudio de grabación, arte / escenografía, sonido, animación, edición, corrección de color, música original y actores.  Incluye equipo personal técnico, gastos de desplazamiento y gastos de montaje al lugar donde se requiera.</t>
  </si>
  <si>
    <t>1-2 minutos</t>
  </si>
  <si>
    <t>2 Video formato Full HD, entre 1 y 2 minutos de duración, incluye equipo humano de producción con cámaras profesionales, luces profesionales, estudio de grabación, arte / escenografía, sonido, animación, edición, corrección de color, música original y actores. Con enfoque diferencial para personas con discapacidad visual.  Incluye equipo personal técnico, gastos de desplazamiento y gastos de montaje al lugar donde se requiera.</t>
  </si>
  <si>
    <t>5 minutos</t>
  </si>
  <si>
    <t>1 Video formato 4k, entre 1 y 2 minutos de duración, incluye equipo humano de producción con cámaras profesionales, luces profesionales, estudio de grabación, arte / escenografía, sonido, animación, edición, corrección de color, música original y actores.  Incluye equipo personal técnico, gastos de desplazamiento y gastos de montaje al lugar donde se requiera.</t>
  </si>
  <si>
    <t>1 Video formato 4k, entre 20 y 30 segundos de duración, incluye equipo humano de producción con cámaras profesionales, luces profesionales, estudio de grabación, arte / escenografía, sonido, animación, edición, corrección de color, música original y actores.  Incluye equipo personal técnico, gastos de desplazamiento y gastos de montaje al lugar donde se requiera.</t>
  </si>
  <si>
    <t xml:space="preserve"> 20 y 30 segundos</t>
  </si>
  <si>
    <t>Servicio de creación DCP (Digital Cinema Pack) para cualquier producto audiovisual aproximadamente de 60 minutos, para festivales de cine. Especificaciones Técnicas para la Entrega de DCP Aspect Ratio:
Flat: 3996 x 2160 (4K) o 1998 x 1080 (2K). Scope: 4096 x 1716 (4K) o 2048 x 858 (2K) (Nota: No se aceptarán formatos "Full" ni otras relaciones de aspecto personalizadas).
Opciones de Frame Rate:  24, 25 o 30 fps. No se admiten DCPs con altas frecuencias de cuadro (HFR).
Idioma y Subtitulado: Es obligatorio incluir subtítulos en inglés (proporcionados por la entidad). Estos pueden estar "quemados" en la imagen (hardcoded), incluidos como un archivo de subtítulos dentro del DCP, o mediante un DCP suplementario (VF). Se requiere proporcionar al menos un timecode de una sección no inglesa para verificar la correcta visualización de los subtítulos.
Audio: Formatos aceptados: 5.1 o Estéreo.
Estándares y Formatos:
Se aceptan paquetes tanto en estándar SMPTE como InterOp.
Los DCPs deben haber sido generados mediante software de masterización profesional (no usar adobe premiere).  Incluye equipo personal técnico, gastos de desplazamiento y gastos de montaje al lugar donde se requiera.</t>
  </si>
  <si>
    <t>1 paquete de servicio digital</t>
  </si>
  <si>
    <t>Grabación por 1 Canción , mezcla y mastering digital de 1 a 3 músicos con música propia (grabación instrumento por instrumento). incluye arreglos creativos a demanda de la entidad. Incluye equipo personal técnico, gastos de desplazamiento y gastos de montaje al lugar donde se requiera.</t>
  </si>
  <si>
    <t>Canción de maximo 5 minutos</t>
  </si>
  <si>
    <t>Grabación por 1 Canción , mezcla y mastering digital de 1 a 3 músicos con música propia (grabación instrumento por instrumento). incluye arreglos creativos a demanda de la entidad.  Incluye equipo personal técnico, gastos de desplazamiento y gastos de montaje al lugar donde se requiera.</t>
  </si>
  <si>
    <t>Canción de maximo 10 minutos</t>
  </si>
  <si>
    <t>Grabación por 1 Canción , mezcla y mastering digital de 3 a 5 músicos con música propia (grabación instrumento por instrumento). incluye arreglos creativos a demanda de la entidad.  Incluye equipo personal técnico, gastos de desplazamiento y gastos de montaje al lugar donde se requiera.</t>
  </si>
  <si>
    <t>Grabación por 1 Canción , mezcla y mastering digital de 6 a 10 músicos con música propia (grabación instrumento por instrumento). incluye arreglos creativos a demanda de la entidad.  Incluye equipo personal técnico, gastos de desplazamiento y gastos de montaje al lugar donde se requiera.</t>
  </si>
  <si>
    <t>C. PANTALLAS DE CINE</t>
  </si>
  <si>
    <t>Mensaje 30 segundos en pantallas de cine - Cine Colombia (se debe cotizar 1 sala por semana).</t>
  </si>
  <si>
    <t>Semana</t>
  </si>
  <si>
    <t>Mensaje 30 segundos en pantallas de cine - Cinemark (se debe cotizar 1 sala por semana).</t>
  </si>
  <si>
    <t>2 paquete de servicio digital</t>
  </si>
  <si>
    <t>Mensaje 30 segundos en pantallas de cine - Procinal (se debe cotizar 1 sala por semana).</t>
  </si>
  <si>
    <t>Mensaje 30 segundos en pantallas de cine - Cinepolis (se debe cotizar 1 sala por semana).</t>
  </si>
  <si>
    <t>Mensaje 1 minuto en pantallas de cine - Cine Colombia (se debe cotizar 1 sala por semana).</t>
  </si>
  <si>
    <t>Mensaje 1 minuto en pantallas de cine - Cinemark (se debe cotizar 1 sala por semana).</t>
  </si>
  <si>
    <t>Mensaje 1 minuto en pantallas de cine - Procinal (se debe cotizar 1 sala por semana).</t>
  </si>
  <si>
    <t>Mensaje 1 minuto en pantallas de cine - Cinepolis (se debe cotizar 1 sala por semana).</t>
  </si>
  <si>
    <t>D. POSICIONAMIENTO DIGITAL</t>
  </si>
  <si>
    <t>Caracoltelevision.com, formato Boton, CPM</t>
  </si>
  <si>
    <t>N/A</t>
  </si>
  <si>
    <t>Caracoltelevision.com, formato robapaginas 250x350, CPM</t>
  </si>
  <si>
    <t>Caracoltelevision.com, ubicación Home, formato Banner  81x75 replegables, 560x530 expandibles, CPM</t>
  </si>
  <si>
    <t>DIGIMARKETING SAS, ubicación RED DE PORTALES PROGRAMATIC, formato Banners tradicionales, CPM</t>
  </si>
  <si>
    <t>El espectador.com, formato Portada Falsa, DIARIA</t>
  </si>
  <si>
    <t>DIA</t>
  </si>
  <si>
    <t>Elespectador.com, ubicación Home, formato 780x380 residual 300x250, CPM</t>
  </si>
  <si>
    <t>Elespectador.com, ubicación Home, formato Toma de home tipo 1, PF</t>
  </si>
  <si>
    <t>Elespectador.com, ubicación Home, formato Toma de home tipo 2, PF</t>
  </si>
  <si>
    <t>Elespectador.com, ubicación Home, formato Toma de home, PF</t>
  </si>
  <si>
    <t xml:space="preserve">DIA  </t>
  </si>
  <si>
    <t>Eltiempo.com , ubicación Home- Politica- Bogotá, formato Cortinilla en video 400x300 , CPM</t>
  </si>
  <si>
    <t>Eltiempo.com , ubicación ROSS, formato Banner tradicional 300 x 250 en scroll, CPM</t>
  </si>
  <si>
    <t>Eltiempo.com , ubicación Toma de home, formato Toma de home, PF</t>
  </si>
  <si>
    <t xml:space="preserve"> DIA  </t>
  </si>
  <si>
    <t>Eltiempo.com, formato Toma Pre Home Mobile, DIARIA</t>
  </si>
  <si>
    <t xml:space="preserve">Meta Ads / Feed + Reels + Stories / Video vertical 9:16 / CPM Alcance / </t>
  </si>
  <si>
    <t xml:space="preserve">Meta Ads / Reels / Video corto (6–30s) / (6–30s) / CPV optimizado / </t>
  </si>
  <si>
    <t>1 reproducción</t>
  </si>
  <si>
    <t xml:space="preserve">Meta Ads / Feed / Imagen + copy / CPM Reach &amp; Frequency / </t>
  </si>
  <si>
    <t xml:space="preserve">Meta Ads / Todas / Tráfico calificado / CPC optimizado / </t>
  </si>
  <si>
    <t>1 clic</t>
  </si>
  <si>
    <t xml:space="preserve">Meta Ads / Todas / Interacción social / CPE /  </t>
  </si>
  <si>
    <t>1 interacción</t>
  </si>
  <si>
    <t xml:space="preserve">Meta Ads / Todas / /Click to WhatsApp / CPC / </t>
  </si>
  <si>
    <t xml:space="preserve">Instagram Ads / Reels / Video vertical /  CPV / </t>
  </si>
  <si>
    <t>1 vista</t>
  </si>
  <si>
    <t>Instagram Ads / Feed / Post link / CPC /</t>
  </si>
  <si>
    <t>Instagram Ads / Stories / Video/imagen / CPM /</t>
  </si>
  <si>
    <t>Google Ads / YouTube Shorts / Video vertical / CPV</t>
  </si>
  <si>
    <t xml:space="preserve">Google Ads /YouTube / In-stream saltables / CPV / </t>
  </si>
  <si>
    <t>Google Ads / YouTube / Bumper 6s / CPM /</t>
  </si>
  <si>
    <t>Google Ads / Demand Gen / Video + imagen / CPM /</t>
  </si>
  <si>
    <t xml:space="preserve">Google Ads / Búsqueda / Texto / CPC / </t>
  </si>
  <si>
    <t xml:space="preserve">Google Ads / Medios contextuales / Display nativo / CPM / </t>
  </si>
  <si>
    <t xml:space="preserve">Google Ads / Contenido / Banner contextual / CPC / </t>
  </si>
  <si>
    <t xml:space="preserve">TikTok Ads / In-feed / Video vertica 9:16 / CPV / </t>
  </si>
  <si>
    <t xml:space="preserve">TikTok Ads / In-feed / Video alcance / CPM / </t>
  </si>
  <si>
    <t xml:space="preserve">Spotify Ads / Audio digital / Audio 30s / CPM / </t>
  </si>
  <si>
    <t xml:space="preserve">Spotify Ads / Podcast / Mención o cuña / CPM / </t>
  </si>
  <si>
    <t xml:space="preserve">X - Ads / Timeline / Post patrocinado (texto = imagen) / CPM / </t>
  </si>
  <si>
    <t xml:space="preserve">X - Ads / Timeline / Video corito ( 6-30s) / CPV / </t>
  </si>
  <si>
    <t xml:space="preserve">X - Ads / Timeline / Post patrocinado / CPE (engagement) / </t>
  </si>
  <si>
    <t xml:space="preserve">X - Ads / Timeline / Tráfico a sitio / landing / CPC / </t>
  </si>
  <si>
    <t xml:space="preserve">X - Ads / Timeline / Conversación patrocinada / CPE / </t>
  </si>
  <si>
    <t xml:space="preserve">X - Ads / Timeline / Hilo patrocinado / CPM / </t>
  </si>
  <si>
    <t xml:space="preserve">X - Ads / Timeline / Alcance institucional / CPM / </t>
  </si>
  <si>
    <t xml:space="preserve">X - Ads / Timeline / Recordación de mensaje / CPM / </t>
  </si>
  <si>
    <t xml:space="preserve">X - Ads / Timeline / Pauta por hashtag/ CPM / </t>
  </si>
  <si>
    <t xml:space="preserve">X - Ads / Timeline / Evento - live / CPM / </t>
  </si>
  <si>
    <t xml:space="preserve">Programmatic / Video Out-stream / Medios noticiosos / CPM / </t>
  </si>
  <si>
    <t>Programmatic / Display contextual / territorio / CPM /</t>
  </si>
  <si>
    <t xml:space="preserve">Meta Ads / Click to WhatsApp / Mensaje iniciado / CPC / </t>
  </si>
  <si>
    <t xml:space="preserve">Konekti Programmatic / Medios afiliados / Video In-stream / CPM / </t>
  </si>
  <si>
    <t>Konekti Programmatic / Medios afiliados / Video Out-stream / CPM /</t>
  </si>
  <si>
    <r>
      <rPr>
        <u/>
        <sz val="11"/>
        <color rgb="FF0563C1"/>
        <rFont val="Arial Narrow"/>
        <family val="2"/>
      </rPr>
      <t>Primerapagina.com.co</t>
    </r>
    <r>
      <rPr>
        <sz val="11"/>
        <color rgb="FF000000"/>
        <rFont val="Arial Narrow"/>
        <family val="2"/>
      </rPr>
      <t xml:space="preserve"> / Home / Artículo / Contenido patrocinado a la medida / CPI /</t>
    </r>
  </si>
  <si>
    <t>Publicaciones semana SA, ubicación Home , formato Formatos tradicionales: 320 x 250 / 130 x 600 / 320 x 50, CPM</t>
  </si>
  <si>
    <t>1000 impresiones</t>
  </si>
  <si>
    <t>Publicaciones semana SA, ubicación TOMA HOME PARA DESKTOP+MOBILE, formato TOMA DE HOME DESKTOP + MOBILE, DIARIA</t>
  </si>
  <si>
    <t>Publimetro / Desktop + Mobile / Rich Media Video / Diario /</t>
  </si>
  <si>
    <t>Publimetro / Desktop + Mobile / Toma de Home / Diario /</t>
  </si>
  <si>
    <t>Publimetro Colombia S.A.S, ubicación DESKTOP - MOBILE, formato TOMA HOME + 1 SITIO, DIARIA</t>
  </si>
  <si>
    <t>Publimetro Colombia S.A.S, ubicación DESKTOP - MOBILE, formato TOMA HOME, DIARIA</t>
  </si>
  <si>
    <t>Publimetro Colombia S.A.S, ubicación DESKTOP, formato BARRA FLOTANTE, DIARIA</t>
  </si>
  <si>
    <t>Publimetro Colombia S.A.S, ubicación DESKTOP, formato HALF PAGE, DIARIA</t>
  </si>
  <si>
    <t>Publimetro Colombia S.A.S, ubicación DESKTOP, formato ROBA PÁGINA, DIARIA</t>
  </si>
  <si>
    <t>Publimetro Colombia S.A.S, ubicación DESKTOP, formato TOMA DE CANAL, CPM ROSS</t>
  </si>
  <si>
    <t>Publimetro Colombia S.A.S, ubicación DESKTOP, formato TOMA DE SITIO, DIARIA</t>
  </si>
  <si>
    <t>Publimetro Colombia S.A.S, ubicación DESKTOP, formato TOP BANNER, DIARIA</t>
  </si>
  <si>
    <t>Publimetro Colombia S.A.S, ubicación DESKTOP, formato VIDEO EXPANDIBLE, DIARIA</t>
  </si>
  <si>
    <r>
      <rPr>
        <u/>
        <sz val="11"/>
        <color rgb="FF0563C1"/>
        <rFont val="Arial Narrow"/>
        <family val="2"/>
      </rPr>
      <t>Pulzo.com</t>
    </r>
    <r>
      <rPr>
        <sz val="11"/>
        <color rgb="FF000000"/>
        <rFont val="Arial Narrow"/>
        <family val="2"/>
      </rPr>
      <t xml:space="preserve"> / Portal / RRSS / Contenido patrocinado / CPI / </t>
    </r>
  </si>
  <si>
    <r>
      <rPr>
        <u/>
        <sz val="11"/>
        <color rgb="FF0563C1"/>
        <rFont val="Arial Narrow"/>
        <family val="2"/>
      </rPr>
      <t>Pulzo.com</t>
    </r>
    <r>
      <rPr>
        <sz val="11"/>
        <color rgb="FF000000"/>
        <rFont val="Arial Narrow"/>
        <family val="2"/>
      </rPr>
      <t xml:space="preserve"> / Facebook Live / Live patrocinado / Evento /</t>
    </r>
  </si>
  <si>
    <t>1 transmisión</t>
  </si>
  <si>
    <t xml:space="preserve">Taptap Networks / Mobile / Audio / Audio Ad / CPE / </t>
  </si>
  <si>
    <t>Taptap Networks / Mobile / Rich Media Video / CPM /</t>
  </si>
  <si>
    <t>1.000 impresiones</t>
  </si>
  <si>
    <t xml:space="preserve">La Silla Vacía / Portal / Especial editorial patrocinado / CPI / </t>
  </si>
  <si>
    <t>Cuestión Pública / Portal / Reportaje patrocinado / CPI /</t>
  </si>
  <si>
    <t>Vorágine / Portal / Crónica patrocinada / CPI /</t>
  </si>
  <si>
    <t xml:space="preserve">Vanguardia / Portal web / Contenido patrocinado a la medida / CPI / </t>
  </si>
  <si>
    <t xml:space="preserve">Vanguardia / Portal + RRSS / Video nativo / CPM / CPV / </t>
  </si>
  <si>
    <t xml:space="preserve">1.000 imp </t>
  </si>
  <si>
    <t xml:space="preserve">Vanguardia / Home desktop + mobile / Toma de Home / Diario / </t>
  </si>
  <si>
    <t>1 día</t>
  </si>
  <si>
    <t xml:space="preserve">Vanguardia / Secciones informativas / Banner contextual / CPM / </t>
  </si>
  <si>
    <t>www.pulzo.com, formato Contenido Patrocinado a la medida, CPI</t>
  </si>
  <si>
    <t>1 instalación</t>
  </si>
  <si>
    <t>www.pulzo.com, formato Facebook Live con contenido Patrocinado de la marca,</t>
  </si>
  <si>
    <t>www.pulzo.com, formato Formatos tradicionales , CPC</t>
  </si>
  <si>
    <t xml:space="preserve">El Heraldo / Portal / RRSS / Contenido patrocinado a la medida / CPI / </t>
  </si>
  <si>
    <t>El País (Cali) / Portal / Especial editorial patrocinado / CPI /</t>
  </si>
  <si>
    <t xml:space="preserve">La Patria / Portal / Contenido patrocinado / CPI / </t>
  </si>
  <si>
    <t>Llano 7 Días / Portal /Pauta directa territorial / CPI</t>
  </si>
  <si>
    <t>Llano 7 Días / Portal /Pauta directa territorial / CPM</t>
  </si>
  <si>
    <t>La Voz del Guaviare / Portal / Contenido comunitario / CPI /</t>
  </si>
  <si>
    <t>La Voz del Guaviare / Portal / Contenido comunitario / CPM /</t>
  </si>
  <si>
    <t>Colombia+20 / Portal / Especial patrocinado / CPI /</t>
  </si>
  <si>
    <t>Colombia+20 / Portal / Especial patrocinado / CPM /</t>
  </si>
  <si>
    <t xml:space="preserve">E. AUTOMATIZACIÓN DE LA ESTRATEGIA DIGITAL </t>
  </si>
  <si>
    <t>Emailing – Newsletters (Correo masivo) - Diseño de mailing HTML (página)</t>
  </si>
  <si>
    <t xml:space="preserve">Emailing – Newsletters (Correo masivo) Envío de correos personalizados </t>
  </si>
  <si>
    <t>1 a 200</t>
  </si>
  <si>
    <t>201 a 500</t>
  </si>
  <si>
    <t>501 a 1000</t>
  </si>
  <si>
    <t>1001 a 2000</t>
  </si>
  <si>
    <t>2001 a 5000</t>
  </si>
  <si>
    <t>Más de 5000</t>
  </si>
  <si>
    <t>SMS: Mensajes de texto a móvil - Diseño de mensaje</t>
  </si>
  <si>
    <t>SMS: Mensajes de texto a móvil - Envío de mensajes personalizados</t>
  </si>
  <si>
    <t>501 a 100</t>
  </si>
  <si>
    <t>Mas de 5000</t>
  </si>
  <si>
    <t>Servicios de mensajería (WhatsApp, Telegram, etc.) - Diseño de mensaje</t>
  </si>
  <si>
    <t>Servicios de mensajería (WhatsApp, Telegram, etc.) - Envío de mensajes personalizados</t>
  </si>
  <si>
    <t>F. SUSCRIPCIONES PARA LA EJECUCIÓN DE LA ESTRATEGIA DIGITAL Y DE COMUNICACIÓN EXTERNA</t>
  </si>
  <si>
    <t>Adquirir Licencia para la UBPD usuario comunicaciones. MailChimp, plan Standard: Gestor de mensajería por correo electrónico para crear y enviar newsletters y correos informativos a organizaciones sociales, cooperantes y entidades públicas o de otra índole que trabajan o colaboran con la misión de la Unidad de Búsqueda. Suscripción anual. Se necesita que el plan tenga posibilidad de envio minimo de 5000 contactos.</t>
  </si>
  <si>
    <t>1 paquete</t>
  </si>
  <si>
    <t>Anual</t>
  </si>
  <si>
    <t>Adquirir Licencia para la UBPD usuario comunicaciones. StreamYard plan básico, permite organizar transmisiones profesionales en vivo por plataformas en YouTube y Facebook. Además, es posible personalizar logos, fondos y otros elementos de pantalla; y se pueden conectar hasta 10 personas de manera simultánea, suscripción anual.</t>
  </si>
  <si>
    <t>Adquirir Licencia para la UBPD usuario comunicaciones. Genially plan Pro: herramienta que permite hacer infografías e interactivos para páginas web. Ideal para el sitio principal de la entidad, la intranet y ejercicios digitales que deseen hacer desde Pedagogía. App para el diseño rapido de herramientas digitales. Edición y plantillas para redes sociales, suscripción anual.</t>
  </si>
  <si>
    <t>Adquirir Licencia para la UBPD usuario comunicaciones. Metricool versión advanced: herramienta para seguimiento de métricas a redes sociales como X (Antes Twitter), Instagram y TikTok. Genera reportes mensuales y semanales para revisar alcance de seguidores y publicaciones. App para el diseño rapido de herramientas digitales. Edición y plantillas para redes sociales, suscripción anual.</t>
  </si>
  <si>
    <t>Adquirir Licencia para la UBPD usuario comunicaciones. Metricool versión Starter: herramienta para seguimiento de métricas a redes sociales como Facebook y YouTube. Genera reportes mensuales y semanales para revisar alcance de seguidores y publicaciones. App para el diseño rapido de herramientas digitales. Edición y plantillas para redes sociales, suscripción anual.</t>
  </si>
  <si>
    <t>Adquirir Licencia para la UBPD usuario comunicaciones. Meta Verified es una suscripción para creadores y empresas que te ayuda a generar más confianza entre audiencias nuevas, proteger tu marca frente a la suplantación e interactuar con tu audiencia de una forma más eficaz.</t>
  </si>
  <si>
    <t xml:space="preserve">Adquirir Licencia para la UBPD usuario comunicaciones. Envato Elements Individual: Herramienta con materia de apoyo para los contenidos audiovisuales en pro de tener musica con autorización de uso, recursos de animación o material en video que sirva como material de apoyo. </t>
  </si>
  <si>
    <t>1 paquete individual anual</t>
  </si>
  <si>
    <t>Adquirir Licencia para la UBPD usuario comunicaciones. Jira plan Standard con cinco usuarios - Herramienta para seguimiento a proyectos de diseño, contenido y mercadeo. También funciona para planificar roles y tareas dentro de los equipos de contenido. Suscripción anual.</t>
  </si>
  <si>
    <t>Adquirir Licencia para la UBPD usuario comunicaciones .Licencia de CapCut Pro para App ios o android (celular), Herramienta de edición de video para móviles y contenidos para redes sociales. Además, incluye la transcripción automática de voces y filtros que agilizan la edición. Suscripción anual.</t>
  </si>
  <si>
    <t>Adquirir Licencia para la UBPD usuario comunicaciones. Freepik Premium: Herramienta para poder descargar con licencia de uso libre para la edición de iconos, vectores y composiciones gráficas.</t>
  </si>
  <si>
    <t xml:space="preserve">Adquirir Licencia para la UBPD usuario comunicaciones. Adobe stock: Portal que brinda material fotográfico en alta definición para poder apoyar la linea de producción grafica de las piezas informativas de la entidad.Adquirir Licencia para la UBPD usuario comunicaciones. </t>
  </si>
  <si>
    <t>Adquirir Licencia para la UBPD usuario comunicaciones. Canva Versión Equipos (Para 10 personas):herramienta de diseño gráfico Canva, en pro de diseñar plantillas, presentaciones e iconos de apoyo a la gestión de divulgación de la entidad en los diferentes grupos internos de trabajo territorial.</t>
  </si>
  <si>
    <t>G. TRADUCCIÓN E INTERPRETACIÓN LENGUAS</t>
  </si>
  <si>
    <t xml:space="preserve">Servicio de interpretación a lenguaje de señas colombiana presencial para evento en vivo o eventos virtuales. El servicio debe incluir reconocimiento facial, documento de consentimiento de uso de imagen para diferentes piezas audiovisuales en pro de la divulgación de la entidad. 1 hora de servicio. </t>
  </si>
  <si>
    <t>Hora</t>
  </si>
  <si>
    <t>Servicio de interpretación a lenguaje de señas colombiana presencial para evento en vivo o eventos virtuales. El servicio debe incluir reconocimiento facial, documento de consentimiento de uso de imagen para diferentes piezas audiovisuales en pro de la divulgación de la entidad. La jornada laboral del servicio es de 4 horas. Nota: Tener en cuenta que para este servicio es necesario considerar el servicio solicitado por pares, es decir el servicio según el tiempo estimado del evento debe tener en cuenta la pareja pedagógica: Según estándares del INSOR y la normativa de salud ocupacional, un intérprete no debe trabajar solo más de 40-60 minutos continuos. Para una jornada de 4 horas, necesitas cotizar dos intérpretes que se turnen según lo estipulado por la normativa colombiana.</t>
  </si>
  <si>
    <t>Servicio de traducción a lenguaje de señas colombiana de producto audio fónico o audiovisual pre grabado, este servicio incluye entrega de video en full HD con la traducción al lenguaje de señas (1920 – 1080 a 30 cuadros progresivos por segundo) con fondo verde para realizar Croma Key. El servicio debe incluir reconocimiento facial, documento de consentimiento de uso de imagen para diferentes piezas audiovisuales en pro de la divulgación de la entidad. El video que entrega el/la interprete debe estar editado y sincronizado con la pieza que la entidad haya enviado previamente.</t>
  </si>
  <si>
    <t>minuto</t>
  </si>
  <si>
    <t>Servicio de traducción a lenguaje de señas colombiana de producto audio fónico o audiovisual pre grabado,  este servicio incluye entrega de video en full HD con la traducción al lenguaje de señas (1920 – 1080 a 30 cuadros progresivos por segundo) con fondo verde para realizar Croma Key. El servicio debe incluir reconocimiento facial, documento de consentimiento de uso de imagen para diferentes piezas audiovisuales en pro de la divulgación de la entidad. El video que entrega el/la interprete debe estar editado y sincronizado con la pieza que la entidad haya enviado previamente.</t>
  </si>
  <si>
    <t>Servicio de traducción certificada en ingles, frances, aleman, manderín y cantones por cuartilla en tamaño 12 aproximadamente de 300 - 400 palabras por página.</t>
  </si>
  <si>
    <t>1 Cuartilla</t>
  </si>
  <si>
    <t>Servicio de traducción avalada por las comunidades autóctonas correspondientes de las diferentes lenguas indigenas como: Awá, Embera Chamí, Embera Eyabida, Embera Katío, Inga, Kamëntšá, Kankuamo, Misak, Nasa, Sikuani, Wayúu, Wiwa, Zenú, Embera Dóbida y Cofán por cuartilla en tamaño 12 aproximadamente de 300 - 400 palabras por página.</t>
  </si>
  <si>
    <t xml:space="preserve"> </t>
  </si>
  <si>
    <t>VI. PORCENTAJE DE INTERMEDIACIÓN</t>
  </si>
  <si>
    <t>ÍTEM</t>
  </si>
  <si>
    <t>NOMBRE</t>
  </si>
  <si>
    <t>OBSERVACIONES</t>
  </si>
  <si>
    <t>PORCENTAJE DE INTERMEDIACION</t>
  </si>
  <si>
    <t xml:space="preserve">El porcentaje de intermediación incluye todos los costos directos e indirectos asociados a la gestión del contratista, tales como gastos administrativos, financieros, operativos, utilidades y demás erogaciones necesarias para la ejecución de la intermediación.
El porcentaje de intermediación ofertado corresponde al valor base de la comisión del contratista y no incluye el Impuesto al Valor Agregado (IVA). En consecuencia, el porcentaje se calculará antes de IVA, y a dicho valor se le aplicará el impuesto correspondiente conforme a la normatividad tributaria vigente.
El porcentaje (%) de intermediación aplicará únicamente para aquellos elementos o servicios que se requieran durante la ejecución del contrato que no estén previstos en el cuadro de ítems proyectados (tarifario) y que sean prestados por el contratista 
Para efectos de la liquidación de la comisión, el porcentaje de intermediación se aplicará sobre el valor del bien o servicio contratado antes de impuestos, el cual deberá estar soportado mediante cotización, orden de servicio o factura emitida por dicho proveedor.
</t>
  </si>
  <si>
    <t>IV.  CUADRO DE ITEMS - PIEZAS EN AEROPUERTOS Y BUSES URBANOS</t>
  </si>
  <si>
    <t>Bogotá</t>
  </si>
  <si>
    <t>Cali</t>
  </si>
  <si>
    <t>Medellín</t>
  </si>
  <si>
    <t>Barranquilla</t>
  </si>
  <si>
    <t>Bucaramanga</t>
  </si>
  <si>
    <t>Santa Marta</t>
  </si>
  <si>
    <t>Quibdó</t>
  </si>
  <si>
    <t xml:space="preserve">Barrancabermeja </t>
  </si>
  <si>
    <t xml:space="preserve">Cúcuta </t>
  </si>
  <si>
    <t>Manizales</t>
  </si>
  <si>
    <t>Pereira</t>
  </si>
  <si>
    <t>Armenia</t>
  </si>
  <si>
    <t>Florencia</t>
  </si>
  <si>
    <t>Neiva</t>
  </si>
  <si>
    <t>Mocoa</t>
  </si>
  <si>
    <t xml:space="preserve">Popayán </t>
  </si>
  <si>
    <t>Pasto</t>
  </si>
  <si>
    <t>Sincelejo</t>
  </si>
  <si>
    <t>Valledupar</t>
  </si>
  <si>
    <t>Apartadó</t>
  </si>
  <si>
    <t xml:space="preserve">Montería </t>
  </si>
  <si>
    <t>Ibagué</t>
  </si>
  <si>
    <t>Tunja</t>
  </si>
  <si>
    <t>Villavicencio</t>
  </si>
  <si>
    <t>Arauca</t>
  </si>
  <si>
    <t>Yopal</t>
  </si>
  <si>
    <t>San José de Guaviare</t>
  </si>
  <si>
    <t>A. PIEZAS EN AEROPUERTOS</t>
  </si>
  <si>
    <t xml:space="preserve">Arco ingreso y/o salida escaleras en aeropuerto, 4x0 tintas, incluye producción e instalación en el sitio donde se requiera. </t>
  </si>
  <si>
    <t xml:space="preserve">Frontal ascensor en aeropuerto, 4x0 tintas, incluye producción e instalación en el sitio donde se requiera. </t>
  </si>
  <si>
    <t xml:space="preserve">Laterales escaleras electricas (2 caras) en aeropuerto, 4x0 tintas, incluye producción e instalación en el sitio donde se requiera. </t>
  </si>
  <si>
    <t xml:space="preserve">Pendones en vacio en aeropuerto. 150cm x 700cm, 4x4 tintas, incluye producción e instalación en el sitio donde se requiera. </t>
  </si>
  <si>
    <t xml:space="preserve">Rompetrafico en aeropuerto. 60cm x 148cm. En acrilico, 4x4 tintas, incluye producción y entrega en el sitio donde se requiera. </t>
  </si>
  <si>
    <t xml:space="preserve">Bastidor en aeropuerto. Formato tabloide mediano y grande, 4x0 tintas. Incluye producción e instalación en el sitio donde se requiera. </t>
  </si>
  <si>
    <t>Circuito AirTv, pantallas Led en aeropuerto. En full HD (Vertical y horizontal) Spot 10 segundos. Pauta por una (1) semana.</t>
  </si>
  <si>
    <t>1 spot por una semana</t>
  </si>
  <si>
    <t>Circuito AirTv, pantallas Led en aeropuerto. En full HD (Vertical y horizontal) Spot 10 segundos. Pauta por dos (2) semanas.</t>
  </si>
  <si>
    <t>Circuito AirTv, pantallas Led en aeropuerto. En full HD (Vertical y horizontal) Spot 10 segundos. Pauta por un (1) mes.</t>
  </si>
  <si>
    <t>B. PIEZAS EN BUSES DE SERVICIO PUBLICO URBANOS</t>
  </si>
  <si>
    <t>Servicio de branding interior en buses urbanos (incluye costo de arrendamiento del espacio o tarifa de pauta, la producción de la pieza gráfica, instalación y desinstalación del mismo) de 5 a 7 vinilos adhesivos en la ventana superior más luneta trasera, el tamaño varia según el modelo del bus, costeando el rango de 7 a 15 mts de ancho por 2 de vinilo adhesivo.</t>
  </si>
  <si>
    <t>1 - 5 buses</t>
  </si>
  <si>
    <t>6 - 10 buses</t>
  </si>
  <si>
    <t>11 - 20 buses</t>
  </si>
  <si>
    <t>Servicio de branding interior en buses urbanos (incluye costo de arrendamiento del espacio o tarifa de pauta, la producción de la pieza gráfica, instalación y desinstalación del mismo) separadores laterales de 52x65 o 52x52 cm en vinilo adhesivo. Dado el caso debe incluir mamparas.</t>
  </si>
  <si>
    <t>Servicio proyección de video (sin sonido) en buses urbanos que cuenten con pantallas laterales superior derecho o izquierdo. Medidas de pantalla: 2.80X 80 - VIDEO: 2430X780 MP4 OO WMV.
Duración: 1 minuto.
Exibición aproximada de 11 horas al día.</t>
  </si>
  <si>
    <t>TOTAL</t>
  </si>
  <si>
    <r>
      <t xml:space="preserve">CAPSULA INFORMATIVA EN </t>
    </r>
    <r>
      <rPr>
        <b/>
        <u/>
        <sz val="11"/>
        <color theme="1"/>
        <rFont val="Calibri"/>
        <family val="2"/>
      </rPr>
      <t>EMISORA COMERCIAL DE CUBRIMIENTO ZONAL RESTRINGIDO</t>
    </r>
    <r>
      <rPr>
        <b/>
        <sz val="11"/>
        <color theme="1"/>
        <rFont val="Calibri"/>
        <family val="2"/>
      </rPr>
      <t>:</t>
    </r>
    <r>
      <rPr>
        <sz val="11"/>
        <color theme="1"/>
        <rFont val="Calibri"/>
        <family val="2"/>
      </rPr>
      <t xml:space="preserve"> (Resolución 2614 de 2022 de Mintic) que cubran los programas líderes en horarios 6 am a 8 am. </t>
    </r>
    <r>
      <rPr>
        <b/>
        <u/>
        <sz val="11"/>
        <color theme="1"/>
        <rFont val="Calibri"/>
        <family val="2"/>
      </rPr>
      <t>Incluye solo la emisión</t>
    </r>
    <r>
      <rPr>
        <sz val="11"/>
        <color theme="1"/>
        <rFont val="Calibri"/>
        <family val="2"/>
      </rPr>
      <t xml:space="preserve"> (La UBPD proporciona la pieza radiofónica para su difusión). </t>
    </r>
    <r>
      <rPr>
        <b/>
        <u/>
        <sz val="11"/>
        <color theme="1"/>
        <rFont val="Calibri"/>
        <family val="2"/>
      </rPr>
      <t>DURACIÓN: 1 MINUTO.</t>
    </r>
  </si>
  <si>
    <r>
      <t xml:space="preserve">CAPSULA INFORMATIVA EN </t>
    </r>
    <r>
      <rPr>
        <u/>
        <sz val="11"/>
        <color theme="1"/>
        <rFont val="Calibri"/>
        <family val="2"/>
      </rPr>
      <t>EMISORA COMERCIAL DE CUBRIMIENTO ZONAL RESTRINGIDO</t>
    </r>
    <r>
      <rPr>
        <sz val="11"/>
        <color theme="1"/>
        <rFont val="Calibri"/>
        <family val="2"/>
      </rPr>
      <t xml:space="preserve">: (Resolución 2614 de 2022 de Mintic) que cubran los programas líderes en horarios 6 am a 8 am. </t>
    </r>
    <r>
      <rPr>
        <u/>
        <sz val="11"/>
        <color theme="1"/>
        <rFont val="Calibri"/>
        <family val="2"/>
      </rPr>
      <t>Incluye solo la emisión</t>
    </r>
    <r>
      <rPr>
        <sz val="11"/>
        <color theme="1"/>
        <rFont val="Calibri"/>
        <family val="2"/>
      </rPr>
      <t xml:space="preserve"> (La UBPD proporciona la pieza radiofónica para su difusión). </t>
    </r>
    <r>
      <rPr>
        <u/>
        <sz val="11"/>
        <color theme="1"/>
        <rFont val="Calibri"/>
        <family val="2"/>
      </rPr>
      <t>DURACIÓN: 5 MINUTOS.</t>
    </r>
  </si>
  <si>
    <r>
      <t xml:space="preserve">CAPSULA INFORMATIVA EN </t>
    </r>
    <r>
      <rPr>
        <b/>
        <u/>
        <sz val="11"/>
        <color theme="1"/>
        <rFont val="Calibri"/>
        <family val="2"/>
      </rPr>
      <t>EMISORA COMUNITARIA DE CUBRIMIENTO LOCAL RESTRINGID</t>
    </r>
    <r>
      <rPr>
        <b/>
        <sz val="11"/>
        <color theme="1"/>
        <rFont val="Calibri"/>
        <family val="2"/>
      </rPr>
      <t>O:</t>
    </r>
    <r>
      <rPr>
        <sz val="11"/>
        <color theme="1"/>
        <rFont val="Calibri"/>
        <family val="2"/>
      </rPr>
      <t xml:space="preserve">  (Resolución 2614 de 2022 de Mintic) que cubran los programas líderes en horarios 6 am a 8 am. </t>
    </r>
    <r>
      <rPr>
        <b/>
        <u/>
        <sz val="11"/>
        <color theme="1"/>
        <rFont val="Calibri"/>
        <family val="2"/>
      </rPr>
      <t>Incluye solo la emisión</t>
    </r>
    <r>
      <rPr>
        <sz val="11"/>
        <color theme="1"/>
        <rFont val="Calibri"/>
        <family val="2"/>
      </rPr>
      <t xml:space="preserve"> (La UBPD proporciona la pieza radiofónica para su difusión). </t>
    </r>
    <r>
      <rPr>
        <b/>
        <u/>
        <sz val="11"/>
        <color theme="1"/>
        <rFont val="Calibri"/>
        <family val="2"/>
      </rPr>
      <t>DURACIÓN: 30 SEGUNDOS.</t>
    </r>
  </si>
  <si>
    <r>
      <t xml:space="preserve">CAPSULA INFORMATIVA EN </t>
    </r>
    <r>
      <rPr>
        <b/>
        <u/>
        <sz val="11"/>
        <color theme="1"/>
        <rFont val="Calibri"/>
        <family val="2"/>
      </rPr>
      <t>EMISORA COMUNITARIA DE CUBRIMIENTO LOCAL RESTRINGID</t>
    </r>
    <r>
      <rPr>
        <b/>
        <sz val="11"/>
        <color theme="1"/>
        <rFont val="Calibri"/>
        <family val="2"/>
      </rPr>
      <t>O:</t>
    </r>
    <r>
      <rPr>
        <sz val="11"/>
        <color theme="1"/>
        <rFont val="Calibri"/>
        <family val="2"/>
      </rPr>
      <t xml:space="preserve"> (Resolución 2614 de 2022 de Mintic) que cubran los programas líderes en horarios 6 am a 8 am. </t>
    </r>
    <r>
      <rPr>
        <b/>
        <u/>
        <sz val="11"/>
        <color theme="1"/>
        <rFont val="Calibri"/>
        <family val="2"/>
      </rPr>
      <t>Incluye solo la emisión</t>
    </r>
    <r>
      <rPr>
        <sz val="11"/>
        <color theme="1"/>
        <rFont val="Calibri"/>
        <family val="2"/>
      </rPr>
      <t xml:space="preserve"> (La UBPD proporciona la pieza radiofónica para su difusión). </t>
    </r>
    <r>
      <rPr>
        <b/>
        <u/>
        <sz val="11"/>
        <color theme="1"/>
        <rFont val="Calibri"/>
        <family val="2"/>
      </rPr>
      <t>DURACIÓN: 1 MINUTO.</t>
    </r>
  </si>
  <si>
    <r>
      <t xml:space="preserve">CAPSULA INFORMATIVA EN </t>
    </r>
    <r>
      <rPr>
        <b/>
        <u/>
        <sz val="11"/>
        <color theme="1"/>
        <rFont val="Calibri"/>
        <family val="2"/>
      </rPr>
      <t>EMISORA COMUNITARIA DE CUBRIMIENTO LOCAL RESTRINGID</t>
    </r>
    <r>
      <rPr>
        <b/>
        <sz val="11"/>
        <color theme="1"/>
        <rFont val="Calibri"/>
        <family val="2"/>
      </rPr>
      <t>O:</t>
    </r>
    <r>
      <rPr>
        <sz val="11"/>
        <color theme="1"/>
        <rFont val="Calibri"/>
        <family val="2"/>
      </rPr>
      <t xml:space="preserve"> (Resolución 2614 de 2022 de Mintic) que cubran los programas líderes en horarios 6 am a 8 am. </t>
    </r>
    <r>
      <rPr>
        <b/>
        <u/>
        <sz val="11"/>
        <color theme="1"/>
        <rFont val="Calibri"/>
        <family val="2"/>
      </rPr>
      <t>Incluye solo la emisión</t>
    </r>
    <r>
      <rPr>
        <sz val="11"/>
        <color theme="1"/>
        <rFont val="Calibri"/>
        <family val="2"/>
      </rPr>
      <t xml:space="preserve"> (La UBPD proporciona la pieza radiofónica para su difusión). </t>
    </r>
    <r>
      <rPr>
        <b/>
        <u/>
        <sz val="11"/>
        <color theme="1"/>
        <rFont val="Calibri"/>
        <family val="2"/>
      </rPr>
      <t>DURACIÓN: 5 MINUTOS.</t>
    </r>
  </si>
  <si>
    <r>
      <t xml:space="preserve">CAPSULA INFORMATIVA EN </t>
    </r>
    <r>
      <rPr>
        <b/>
        <u/>
        <sz val="11"/>
        <color theme="1"/>
        <rFont val="Calibri"/>
        <family val="2"/>
      </rPr>
      <t>EMISORA COMUNITARIA INDÍGENA DE CUBRIMIENTO LOCAL RESTRINGIDO</t>
    </r>
    <r>
      <rPr>
        <b/>
        <sz val="11"/>
        <color theme="1"/>
        <rFont val="Calibri"/>
        <family val="2"/>
      </rPr>
      <t>:</t>
    </r>
    <r>
      <rPr>
        <sz val="11"/>
        <color theme="1"/>
        <rFont val="Calibri"/>
        <family val="2"/>
      </rPr>
      <t xml:space="preserve">(Resolución 2614 de 2022 de Mintic) que cubran los programas líderes en horarios 6 am a 8 am. </t>
    </r>
    <r>
      <rPr>
        <b/>
        <u/>
        <sz val="11"/>
        <color theme="1"/>
        <rFont val="Calibri"/>
        <family val="2"/>
      </rPr>
      <t>Incluye solo la emisión</t>
    </r>
    <r>
      <rPr>
        <sz val="11"/>
        <color theme="1"/>
        <rFont val="Calibri"/>
        <family val="2"/>
      </rPr>
      <t xml:space="preserve"> (La UBPD proporciona la pieza radiofónica para su difusión). </t>
    </r>
    <r>
      <rPr>
        <b/>
        <u/>
        <sz val="11"/>
        <color theme="1"/>
        <rFont val="Calibri"/>
        <family val="2"/>
      </rPr>
      <t>DURACIÓN: 30 SEGUNDOS.</t>
    </r>
  </si>
  <si>
    <r>
      <t xml:space="preserve">CAPSULA INFORMATIVA EN </t>
    </r>
    <r>
      <rPr>
        <b/>
        <u/>
        <sz val="11"/>
        <color theme="1"/>
        <rFont val="Calibri"/>
        <family val="2"/>
      </rPr>
      <t>EMISORA COMUNITARIA INDÍGENA DE CUBRIMIENTO LOCAL RESTRINGIDO</t>
    </r>
    <r>
      <rPr>
        <b/>
        <sz val="11"/>
        <color theme="1"/>
        <rFont val="Calibri"/>
        <family val="2"/>
      </rPr>
      <t>:</t>
    </r>
    <r>
      <rPr>
        <sz val="11"/>
        <color theme="1"/>
        <rFont val="Calibri"/>
        <family val="2"/>
      </rPr>
      <t xml:space="preserve">(Resolución 2614 de 2022 de Mintic) que cubran los programas líderes en horarios 6 am a 8 am. </t>
    </r>
    <r>
      <rPr>
        <b/>
        <u/>
        <sz val="11"/>
        <color theme="1"/>
        <rFont val="Calibri"/>
        <family val="2"/>
      </rPr>
      <t>Incluye solo la emisión</t>
    </r>
    <r>
      <rPr>
        <sz val="11"/>
        <color theme="1"/>
        <rFont val="Calibri"/>
        <family val="2"/>
      </rPr>
      <t xml:space="preserve"> (La UBPD proporciona la pieza radiofónica para su difusión). </t>
    </r>
    <r>
      <rPr>
        <b/>
        <u/>
        <sz val="11"/>
        <color theme="1"/>
        <rFont val="Calibri"/>
        <family val="2"/>
      </rPr>
      <t>DURACIÓN: 1 MINUTO.</t>
    </r>
  </si>
  <si>
    <r>
      <t xml:space="preserve">CAPSULA INFORMATIVA EN </t>
    </r>
    <r>
      <rPr>
        <b/>
        <u/>
        <sz val="11"/>
        <color theme="1"/>
        <rFont val="Calibri"/>
        <family val="2"/>
      </rPr>
      <t>EMISORA COMUNITARIA INDÍGENA DE CUBRIMIENTO LOCAL RESTRINGIDO</t>
    </r>
    <r>
      <rPr>
        <b/>
        <sz val="11"/>
        <color theme="1"/>
        <rFont val="Calibri"/>
        <family val="2"/>
      </rPr>
      <t>:</t>
    </r>
    <r>
      <rPr>
        <sz val="11"/>
        <color theme="1"/>
        <rFont val="Calibri"/>
        <family val="2"/>
      </rPr>
      <t xml:space="preserve">(Resolución 2614 de 2022 de Mintic) que cubran los programas líderes en horarios 6 am a 8 am. </t>
    </r>
    <r>
      <rPr>
        <b/>
        <u/>
        <sz val="11"/>
        <color theme="1"/>
        <rFont val="Calibri"/>
        <family val="2"/>
      </rPr>
      <t>Incluye solo la emisión</t>
    </r>
    <r>
      <rPr>
        <sz val="11"/>
        <color theme="1"/>
        <rFont val="Calibri"/>
        <family val="2"/>
      </rPr>
      <t xml:space="preserve"> (La UBPD proporciona la pieza radiofónica para su difusión). </t>
    </r>
    <r>
      <rPr>
        <b/>
        <u/>
        <sz val="11"/>
        <color theme="1"/>
        <rFont val="Calibri"/>
        <family val="2"/>
      </rPr>
      <t>DURACIÓN: 5 MINUTOS.</t>
    </r>
  </si>
  <si>
    <r>
      <t xml:space="preserve">CAPSULA INFORMATIVA EN </t>
    </r>
    <r>
      <rPr>
        <b/>
        <u/>
        <sz val="11"/>
        <color theme="1"/>
        <rFont val="Calibri"/>
        <family val="2"/>
      </rPr>
      <t>EMISORA COMERCIAL DE CUBRIMIENTO ZONAL RESTRINGIDO</t>
    </r>
    <r>
      <rPr>
        <b/>
        <sz val="11"/>
        <color theme="1"/>
        <rFont val="Calibri"/>
        <family val="2"/>
      </rPr>
      <t>:</t>
    </r>
    <r>
      <rPr>
        <sz val="11"/>
        <color theme="1"/>
        <rFont val="Calibri"/>
        <family val="2"/>
      </rPr>
      <t xml:space="preserve"> (Resolución 2614 de 2022 de Mintic) que cubran los programas líderes en horarios 6 am a 8 am. </t>
    </r>
    <r>
      <rPr>
        <b/>
        <u/>
        <sz val="11"/>
        <color theme="1"/>
        <rFont val="Calibri"/>
        <family val="2"/>
      </rPr>
      <t>Incluye producción de la pieza</t>
    </r>
    <r>
      <rPr>
        <sz val="11"/>
        <color theme="1"/>
        <rFont val="Calibri"/>
        <family val="2"/>
      </rPr>
      <t xml:space="preserve"> radiofonica y entrega de la misma en formatos: Wav y/o Mp3 y/o AiFF. </t>
    </r>
    <r>
      <rPr>
        <b/>
        <u/>
        <sz val="11"/>
        <color theme="1"/>
        <rFont val="Calibri"/>
        <family val="2"/>
      </rPr>
      <t>DURACIÓN: 30 SEGUNDOS.</t>
    </r>
  </si>
  <si>
    <r>
      <t xml:space="preserve">CAPSULA INFORMATIVA EN </t>
    </r>
    <r>
      <rPr>
        <b/>
        <u/>
        <sz val="11"/>
        <color theme="1"/>
        <rFont val="Calibri"/>
        <family val="2"/>
      </rPr>
      <t>EMISORA COMERCIAL DE CUBRIMIENTO ZONAL RESTRINGIDO</t>
    </r>
    <r>
      <rPr>
        <b/>
        <sz val="11"/>
        <color theme="1"/>
        <rFont val="Calibri"/>
        <family val="2"/>
      </rPr>
      <t>:</t>
    </r>
    <r>
      <rPr>
        <sz val="11"/>
        <color theme="1"/>
        <rFont val="Calibri"/>
        <family val="2"/>
      </rPr>
      <t xml:space="preserve"> (Resolución 2614 de 2022 de Mintic) que cubran los programas líderes en horarios 6 am a 8 am. </t>
    </r>
    <r>
      <rPr>
        <b/>
        <u/>
        <sz val="11"/>
        <color theme="1"/>
        <rFont val="Calibri"/>
        <family val="2"/>
      </rPr>
      <t xml:space="preserve">Incluye producción de la pieza </t>
    </r>
    <r>
      <rPr>
        <sz val="11"/>
        <color theme="1"/>
        <rFont val="Calibri"/>
        <family val="2"/>
      </rPr>
      <t xml:space="preserve">radiofonica y entrega de la misma en formatos: Wav y/o Mp3 y/o AiFF.. </t>
    </r>
    <r>
      <rPr>
        <b/>
        <u/>
        <sz val="11"/>
        <color theme="1"/>
        <rFont val="Calibri"/>
        <family val="2"/>
      </rPr>
      <t>DURACIÓN: 1 MINUTO.</t>
    </r>
  </si>
  <si>
    <r>
      <t xml:space="preserve">CAPSULA INFORMATIVA EN </t>
    </r>
    <r>
      <rPr>
        <b/>
        <u/>
        <sz val="11"/>
        <color theme="1"/>
        <rFont val="Calibri"/>
        <family val="2"/>
      </rPr>
      <t>EMISORA COMERCIAL DE CUBRIMIENTO ZONAL RESTRINGIDO</t>
    </r>
    <r>
      <rPr>
        <b/>
        <sz val="11"/>
        <color theme="1"/>
        <rFont val="Calibri"/>
        <family val="2"/>
      </rPr>
      <t>:</t>
    </r>
    <r>
      <rPr>
        <sz val="11"/>
        <color theme="1"/>
        <rFont val="Calibri"/>
        <family val="2"/>
      </rPr>
      <t xml:space="preserve"> (Resolución 2614 de 2022 de Mintic) que cubran los programas líderes en horarios 6 am a 8 am. </t>
    </r>
    <r>
      <rPr>
        <b/>
        <u/>
        <sz val="11"/>
        <color theme="1"/>
        <rFont val="Calibri"/>
        <family val="2"/>
      </rPr>
      <t>Incluye producción de la pieza</t>
    </r>
    <r>
      <rPr>
        <sz val="11"/>
        <color theme="1"/>
        <rFont val="Calibri"/>
        <family val="2"/>
      </rPr>
      <t xml:space="preserve"> radiofonica y entrega de la misma en formatos: Wav y/o Mp3 y/o AiFF. </t>
    </r>
    <r>
      <rPr>
        <b/>
        <u/>
        <sz val="11"/>
        <color theme="1"/>
        <rFont val="Calibri"/>
        <family val="2"/>
      </rPr>
      <t>DURACIÓN: 5 MINUTOS.</t>
    </r>
  </si>
  <si>
    <r>
      <t xml:space="preserve">CAPSULA INFORMATIVA EN </t>
    </r>
    <r>
      <rPr>
        <b/>
        <u/>
        <sz val="11"/>
        <color theme="1"/>
        <rFont val="Calibri"/>
        <family val="2"/>
      </rPr>
      <t>EMISORA COMUNITARIA DE CUBRIMIENTO LOCAL RESTRINGID</t>
    </r>
    <r>
      <rPr>
        <b/>
        <sz val="11"/>
        <color theme="1"/>
        <rFont val="Calibri"/>
        <family val="2"/>
      </rPr>
      <t>O:</t>
    </r>
    <r>
      <rPr>
        <sz val="11"/>
        <color theme="1"/>
        <rFont val="Calibri"/>
        <family val="2"/>
      </rPr>
      <t xml:space="preserve">  (Resolución 2614 de 2022 de Mintic) que cubran los programas líderes en horarios 6 am a 8 am. </t>
    </r>
    <r>
      <rPr>
        <b/>
        <u/>
        <sz val="11"/>
        <color theme="1"/>
        <rFont val="Calibri"/>
        <family val="2"/>
      </rPr>
      <t>Incluye producción de la pieza</t>
    </r>
    <r>
      <rPr>
        <sz val="11"/>
        <color theme="1"/>
        <rFont val="Calibri"/>
        <family val="2"/>
      </rPr>
      <t xml:space="preserve"> radiofonica y entrega de la misma en formatos: Wav y/o Mp3 y/o AiFF.. </t>
    </r>
    <r>
      <rPr>
        <b/>
        <u/>
        <sz val="11"/>
        <color theme="1"/>
        <rFont val="Calibri"/>
        <family val="2"/>
      </rPr>
      <t>DURACIÓN: 30 SEGUNDOS.</t>
    </r>
  </si>
  <si>
    <r>
      <t xml:space="preserve">CAPSULA INFORMATIVA EN </t>
    </r>
    <r>
      <rPr>
        <b/>
        <u/>
        <sz val="11"/>
        <color theme="1"/>
        <rFont val="Calibri"/>
        <family val="2"/>
      </rPr>
      <t>EMISORA COMUNITARIA DE CUBRIMIENTO LOCAL RESTRINGID</t>
    </r>
    <r>
      <rPr>
        <b/>
        <sz val="11"/>
        <color theme="1"/>
        <rFont val="Calibri"/>
        <family val="2"/>
      </rPr>
      <t>O:</t>
    </r>
    <r>
      <rPr>
        <sz val="11"/>
        <color theme="1"/>
        <rFont val="Calibri"/>
        <family val="2"/>
      </rPr>
      <t xml:space="preserve"> (Resolución 2614 de 2022 de Mintic) que cubran los programas líderes en horarios 6 am a 8 am. </t>
    </r>
    <r>
      <rPr>
        <b/>
        <u/>
        <sz val="11"/>
        <color theme="1"/>
        <rFont val="Calibri"/>
        <family val="2"/>
      </rPr>
      <t>Incluye producción de la pieza</t>
    </r>
    <r>
      <rPr>
        <sz val="11"/>
        <color theme="1"/>
        <rFont val="Calibri"/>
        <family val="2"/>
      </rPr>
      <t xml:space="preserve"> radiofonica y entrega de la misma en formatos: Wav y/o Mp3 y/o AiFF.. </t>
    </r>
    <r>
      <rPr>
        <b/>
        <u/>
        <sz val="11"/>
        <color theme="1"/>
        <rFont val="Calibri"/>
        <family val="2"/>
      </rPr>
      <t>DURACIÓN: 1 MINUTO.</t>
    </r>
  </si>
  <si>
    <r>
      <t xml:space="preserve">CAPSULA INFORMATIVA EN </t>
    </r>
    <r>
      <rPr>
        <b/>
        <u/>
        <sz val="11"/>
        <color theme="1"/>
        <rFont val="Calibri"/>
        <family val="2"/>
      </rPr>
      <t>EMISORA COMUNITARIA DE CUBRIMIENTO LOCAL RESTRINGID</t>
    </r>
    <r>
      <rPr>
        <b/>
        <sz val="11"/>
        <color theme="1"/>
        <rFont val="Calibri"/>
        <family val="2"/>
      </rPr>
      <t>O:</t>
    </r>
    <r>
      <rPr>
        <sz val="11"/>
        <color theme="1"/>
        <rFont val="Calibri"/>
        <family val="2"/>
      </rPr>
      <t xml:space="preserve"> (Resolución 2614 de 2022 de Mintic) que cubran los programas líderes en horarios 6 am a 8 am. </t>
    </r>
    <r>
      <rPr>
        <b/>
        <u/>
        <sz val="11"/>
        <color theme="1"/>
        <rFont val="Calibri"/>
        <family val="2"/>
      </rPr>
      <t>Incluye producción de la pieza</t>
    </r>
    <r>
      <rPr>
        <sz val="11"/>
        <color theme="1"/>
        <rFont val="Calibri"/>
        <family val="2"/>
      </rPr>
      <t xml:space="preserve"> radiofonica y entrega de la misma en formatos: Wav y/o Mp3 y/o AiFF.. </t>
    </r>
    <r>
      <rPr>
        <b/>
        <u/>
        <sz val="11"/>
        <color theme="1"/>
        <rFont val="Calibri"/>
        <family val="2"/>
      </rPr>
      <t>DURACIÓN: 5 MINUTOS.</t>
    </r>
  </si>
  <si>
    <r>
      <t xml:space="preserve">CAPSULA INFORMATIVA EN </t>
    </r>
    <r>
      <rPr>
        <b/>
        <u/>
        <sz val="11"/>
        <color theme="1"/>
        <rFont val="Calibri"/>
        <family val="2"/>
      </rPr>
      <t>EMISORA COMUNITARIA INDÍGENA DE CUBRIMIENTO LOCAL RESTRINGIDO</t>
    </r>
    <r>
      <rPr>
        <b/>
        <sz val="11"/>
        <color theme="1"/>
        <rFont val="Calibri"/>
        <family val="2"/>
      </rPr>
      <t>:</t>
    </r>
    <r>
      <rPr>
        <sz val="11"/>
        <color theme="1"/>
        <rFont val="Calibri"/>
        <family val="2"/>
      </rPr>
      <t xml:space="preserve">(Resolución 2614 de 2022 de Mintic) que cubran los programas líderes en horarios 6 am a 8 am. </t>
    </r>
    <r>
      <rPr>
        <b/>
        <u/>
        <sz val="11"/>
        <color theme="1"/>
        <rFont val="Calibri"/>
        <family val="2"/>
      </rPr>
      <t xml:space="preserve">Incluye producción de la pieza </t>
    </r>
    <r>
      <rPr>
        <sz val="11"/>
        <color theme="1"/>
        <rFont val="Calibri"/>
        <family val="2"/>
      </rPr>
      <t xml:space="preserve">radiofonica y entrega de la misma en formatos: Wav y/o Mp3 y/o AiFF. </t>
    </r>
    <r>
      <rPr>
        <b/>
        <u/>
        <sz val="11"/>
        <color theme="1"/>
        <rFont val="Calibri"/>
        <family val="2"/>
      </rPr>
      <t>DURACIÓN: 30 SEGUNDOS.</t>
    </r>
  </si>
  <si>
    <r>
      <t xml:space="preserve">CAPSULA INFORMATIVA EN </t>
    </r>
    <r>
      <rPr>
        <b/>
        <u/>
        <sz val="11"/>
        <color theme="1"/>
        <rFont val="Calibri"/>
        <family val="2"/>
      </rPr>
      <t>EMISORA COMUNITARIA INDÍGENA DE CUBRIMIENTO LOCAL RESTRINGIDO</t>
    </r>
    <r>
      <rPr>
        <b/>
        <sz val="11"/>
        <color theme="1"/>
        <rFont val="Calibri"/>
        <family val="2"/>
      </rPr>
      <t>:</t>
    </r>
    <r>
      <rPr>
        <sz val="11"/>
        <color theme="1"/>
        <rFont val="Calibri"/>
        <family val="2"/>
      </rPr>
      <t xml:space="preserve">(Resolución 2614 de 2022 de Mintic) que cubran los programas líderes en horarios 6 am a 8 am. </t>
    </r>
    <r>
      <rPr>
        <b/>
        <u/>
        <sz val="11"/>
        <color theme="1"/>
        <rFont val="Calibri"/>
        <family val="2"/>
      </rPr>
      <t>Incluye producción de la pieza</t>
    </r>
    <r>
      <rPr>
        <sz val="11"/>
        <color theme="1"/>
        <rFont val="Calibri"/>
        <family val="2"/>
      </rPr>
      <t xml:space="preserve"> radiofonica y entrega de la misma en formatos: Wav y/o Mp3 y/o AiFF. </t>
    </r>
    <r>
      <rPr>
        <b/>
        <u/>
        <sz val="11"/>
        <color theme="1"/>
        <rFont val="Calibri"/>
        <family val="2"/>
      </rPr>
      <t>DURACIÓN: 1 MINUTO.</t>
    </r>
  </si>
  <si>
    <r>
      <t xml:space="preserve">CAPSULA INFORMATIVA EN </t>
    </r>
    <r>
      <rPr>
        <b/>
        <u/>
        <sz val="11"/>
        <color theme="1"/>
        <rFont val="Calibri"/>
        <family val="2"/>
      </rPr>
      <t>EMISORA COMUNITARIA INDÍGENA DE CUBRIMIENTO LOCAL RESTRINGIDO</t>
    </r>
    <r>
      <rPr>
        <b/>
        <sz val="11"/>
        <color theme="1"/>
        <rFont val="Calibri"/>
        <family val="2"/>
      </rPr>
      <t>:</t>
    </r>
    <r>
      <rPr>
        <sz val="11"/>
        <color theme="1"/>
        <rFont val="Calibri"/>
        <family val="2"/>
      </rPr>
      <t xml:space="preserve">(Resolución 2614 de 2022 de Mintic) que cubran los programas líderes en horarios 6 am a 8 am. </t>
    </r>
    <r>
      <rPr>
        <b/>
        <u/>
        <sz val="11"/>
        <color theme="1"/>
        <rFont val="Calibri"/>
        <family val="2"/>
      </rPr>
      <t>Incluye producción de la pieza</t>
    </r>
    <r>
      <rPr>
        <sz val="11"/>
        <color theme="1"/>
        <rFont val="Calibri"/>
        <family val="2"/>
      </rPr>
      <t xml:space="preserve"> radiofonica y entrega de la misma en formatos: Wav y/o Mp3 y/o AiFF. </t>
    </r>
    <r>
      <rPr>
        <b/>
        <u/>
        <sz val="11"/>
        <color theme="1"/>
        <rFont val="Calibri"/>
        <family val="2"/>
      </rPr>
      <t>DURACIÓN: 5 MINUTOS.</t>
    </r>
  </si>
  <si>
    <r>
      <t>Aviso de</t>
    </r>
    <r>
      <rPr>
        <u/>
        <sz val="11"/>
        <color theme="1"/>
        <rFont val="Calibri"/>
        <family val="2"/>
      </rPr>
      <t xml:space="preserve"> </t>
    </r>
    <r>
      <rPr>
        <b/>
        <u/>
        <sz val="11"/>
        <color theme="1"/>
        <rFont val="Calibri"/>
        <family val="2"/>
      </rPr>
      <t>1 página completa, Blanco y Negro</t>
    </r>
    <r>
      <rPr>
        <sz val="11"/>
        <color theme="1"/>
        <rFont val="Calibri"/>
        <family val="2"/>
      </rPr>
      <t>, en periodico alternativo y/o comunitario</t>
    </r>
  </si>
  <si>
    <r>
      <t>Aviso de</t>
    </r>
    <r>
      <rPr>
        <b/>
        <sz val="11"/>
        <color theme="1"/>
        <rFont val="Calibri"/>
        <family val="2"/>
      </rPr>
      <t xml:space="preserve"> </t>
    </r>
    <r>
      <rPr>
        <b/>
        <u/>
        <sz val="11"/>
        <color theme="1"/>
        <rFont val="Calibri"/>
        <family val="2"/>
      </rPr>
      <t>1/2 página, Blanco y Negro</t>
    </r>
    <r>
      <rPr>
        <sz val="11"/>
        <color theme="1"/>
        <rFont val="Calibri"/>
        <family val="2"/>
      </rPr>
      <t>, en periodico alternativo y/o comunitario</t>
    </r>
  </si>
  <si>
    <r>
      <t xml:space="preserve">Aviso de </t>
    </r>
    <r>
      <rPr>
        <b/>
        <u/>
        <sz val="11"/>
        <color theme="1"/>
        <rFont val="Calibri"/>
        <family val="2"/>
      </rPr>
      <t>1/4 página, Blanco y Negro</t>
    </r>
    <r>
      <rPr>
        <sz val="11"/>
        <color theme="1"/>
        <rFont val="Calibri"/>
        <family val="2"/>
      </rPr>
      <t>, en periodico alternativo y/o comunitario</t>
    </r>
  </si>
  <si>
    <r>
      <t xml:space="preserve">Pendones en vacio en centro comercial o terminal de transporte o zona publica permitida. 150cm x 700cm, 4x4 tintas, incluye producción e instalación en el sitio donde se requiera. </t>
    </r>
    <r>
      <rPr>
        <b/>
        <u/>
        <sz val="11"/>
        <color rgb="FF000000"/>
        <rFont val="Calibri"/>
        <family val="2"/>
      </rPr>
      <t>Además incluye arrendamiento del espacio por una semana.</t>
    </r>
  </si>
  <si>
    <r>
      <t xml:space="preserve">Bastidor en centro comercial o terminal de transporte o zona pública permitida. Formato tabloide mediano y grande, 4x0 tintas. Incluye producción e instalación en el sitio donde se requiera. </t>
    </r>
    <r>
      <rPr>
        <b/>
        <u/>
        <sz val="11"/>
        <color rgb="FF000000"/>
        <rFont val="Calibri"/>
        <family val="2"/>
      </rPr>
      <t>Además incluye arrendamiento del espacio por una semana.</t>
    </r>
  </si>
  <si>
    <r>
      <t xml:space="preserve">Vinilo adhesivo, altura 3.30 mts por 6 mts de ancho con forma troquelada para escaleras vista lateral Terminal de transporte. 4x0 tintas. Cada paral tiene 90 cm por 2 mts, 2,75 mts, 2,4 mts y 2,3 mts. Incluye producción e instalación en el sitio donde se requiera. </t>
    </r>
    <r>
      <rPr>
        <b/>
        <u/>
        <sz val="11"/>
        <color rgb="FF000000"/>
        <rFont val="Calibri"/>
        <family val="2"/>
      </rPr>
      <t>Además incluye arrendamiento del espacio por una semana.</t>
    </r>
  </si>
  <si>
    <r>
      <t xml:space="preserve">Bastidor en zona de taquillas terminal de transporte: 500cm x 300cm, 4x0 tintas incluye producción e instalación en la terminal de transporte donde se requiera. </t>
    </r>
    <r>
      <rPr>
        <b/>
        <u/>
        <sz val="11"/>
        <color rgb="FF000000"/>
        <rFont val="Calibri"/>
        <family val="2"/>
      </rPr>
      <t>Además incluye arrendamiento del espacio por una semana.</t>
    </r>
  </si>
  <si>
    <r>
      <t xml:space="preserve">Vinilo adhesivo de 4X0 Tintas. Altura 88 cm por 12,70 Mts. 4x0 tintas.Terminal de Transporte. incluye producción e instalación en la terminal de transporte donde se requiera. </t>
    </r>
    <r>
      <rPr>
        <b/>
        <u/>
        <sz val="11"/>
        <color rgb="FF000000"/>
        <rFont val="Calibri"/>
        <family val="2"/>
      </rPr>
      <t>Además incluye arrendamiento del espacio por una semana.</t>
    </r>
  </si>
  <si>
    <r>
      <t xml:space="preserve">Pendón en banner con ojaletes en las 4 esquinas (Horizontal) de alto 2.00 Mts X 4.00 Mts de ancho. Tintas 4x0. Incluye producción e instalación en el sitio donde se requiera. </t>
    </r>
    <r>
      <rPr>
        <b/>
        <u/>
        <sz val="11"/>
        <color rgb="FF000000"/>
        <rFont val="Calibri"/>
        <family val="2"/>
      </rPr>
      <t>Además incluye arrendamiento del espacio por una semana.</t>
    </r>
  </si>
  <si>
    <r>
      <t xml:space="preserve">Bastidor en lona de 4.0 mts por 2.0 mts. Tintas 4X0. Incluye producción e instalación en el sitio donde se requiera. </t>
    </r>
    <r>
      <rPr>
        <b/>
        <u/>
        <sz val="11"/>
        <color rgb="FF000000"/>
        <rFont val="Calibri"/>
        <family val="2"/>
      </rPr>
      <t>Además incluye arrendamiento del espacio por una semana.</t>
    </r>
  </si>
  <si>
    <r>
      <t xml:space="preserve">Bastidor en Balcones Entrepisos: 400cm x 120cm, 4x0 tintas. Incluye producción e instalación en el sitio donde se requiera. </t>
    </r>
    <r>
      <rPr>
        <b/>
        <u/>
        <sz val="11"/>
        <color rgb="FF000000"/>
        <rFont val="Calibri"/>
        <family val="2"/>
      </rPr>
      <t>Además incluye arrendamiento del espacio por una semana.</t>
    </r>
  </si>
  <si>
    <r>
      <t xml:space="preserve">Bastidor en Balcones Entrepisos: 800cm x 120cm, 4x0 tintas. Incluye producción e instalación en el sitio donde se requiera. </t>
    </r>
    <r>
      <rPr>
        <b/>
        <u/>
        <sz val="11"/>
        <color rgb="FF000000"/>
        <rFont val="Calibri"/>
        <family val="2"/>
      </rPr>
      <t>Además incluye arrendamiento del espacio por una semana.</t>
    </r>
  </si>
  <si>
    <r>
      <t xml:space="preserve">Bastidores en lona, 200cm x 200cm - 4x0 tintas. Incluye producción, envío, instalación y desinstalación en el sitio donde se requiera. </t>
    </r>
    <r>
      <rPr>
        <b/>
        <u/>
        <sz val="11"/>
        <color rgb="FF000000"/>
        <rFont val="Calibri"/>
        <family val="2"/>
      </rPr>
      <t>Además incluye arrendamiento del espacio por una semana.</t>
    </r>
  </si>
  <si>
    <r>
      <t xml:space="preserve">Bastidores en lona, 400cm x 200cm - 4x0 tintas. Incluye producción, envío, instalación y desinstalación en el sitio donde se requiera. </t>
    </r>
    <r>
      <rPr>
        <b/>
        <u/>
        <sz val="11"/>
        <color rgb="FF000000"/>
        <rFont val="Calibri"/>
        <family val="2"/>
      </rPr>
      <t>Además incluye arrendamiento del espacio por una semana.</t>
    </r>
  </si>
  <si>
    <r>
      <t xml:space="preserve">Bastidores en lona, 600cm x 200cm - 4x0 tintas. Incluye producción, envío, instalación y desinstalación en el sitio donde se requiera. </t>
    </r>
    <r>
      <rPr>
        <b/>
        <u/>
        <sz val="11"/>
        <color rgb="FF000000"/>
        <rFont val="Calibri"/>
        <family val="2"/>
      </rPr>
      <t>Además incluye arrendamiento del espacio por una semana.</t>
    </r>
  </si>
  <si>
    <r>
      <t xml:space="preserve">Pendón tipo araña a 4X0 Tintas. 2.00 mts X 1.00 mts (vertical) resolución de impresión de la máquina de al menos 1440 DPI para nitidez y colores vivos. Incluye producción y entrega en el sitio donde se requiera. </t>
    </r>
    <r>
      <rPr>
        <b/>
        <u/>
        <sz val="11"/>
        <color rgb="FF000000"/>
        <rFont val="Calibri"/>
        <family val="2"/>
      </rPr>
      <t>Además incluye arrendamiento del espacio por una semana.</t>
    </r>
  </si>
  <si>
    <r>
      <t xml:space="preserve">Pendón tipo araña a 4X0 Tintas. 2.00 mts X 1.00 mts (vertical) resolución de impresión de la máquina de al menos 1440 DPI para nitidez y colores vivos. Incluye producción y entrega en el sitio donde se requiera. </t>
    </r>
    <r>
      <rPr>
        <b/>
        <u/>
        <sz val="11"/>
        <color rgb="FF000000"/>
        <rFont val="Calibri"/>
        <family val="2"/>
      </rPr>
      <t>Además incluye arrendamiento del espacio indicado por la entidad por un mes.</t>
    </r>
  </si>
  <si>
    <r>
      <t xml:space="preserve">Pendón tipo araña a 4X0 Tintas. 2.00 mts X 1.00 mts (vertical) resolución de impresión de la máquina de al menos 1440 DPI para nitidez y colores vivos. Incluye producción y entrega en el sitio donde se requiera. </t>
    </r>
    <r>
      <rPr>
        <b/>
        <u/>
        <sz val="11"/>
        <color rgb="FF000000"/>
        <rFont val="Calibri"/>
        <family val="2"/>
      </rPr>
      <t>Además incluye arrendamiento del espacio indicado por la entidad por tres meses.</t>
    </r>
  </si>
  <si>
    <r>
      <t xml:space="preserve">Lámina tipo EUCOL o MUPI en paradero de transporte público tintas 2X0. Incluye  Incluye producción, envío, instalación y desinstalación en el sitio donde se requiera. Formato de impresión y recorte: 1.12 Mts X 1.64 Mts. </t>
    </r>
    <r>
      <rPr>
        <b/>
        <u/>
        <sz val="11"/>
        <color theme="1"/>
        <rFont val="Calibri"/>
        <family val="2"/>
      </rPr>
      <t>Además incluye arrendamiento del espacio por una semana.</t>
    </r>
  </si>
  <si>
    <r>
      <t xml:space="preserve">Lámina tipo EUCOL o MUPI en paradero de transporte público tintas 2X0.  Incluye producción, envío, instalación y desinstalación en el sitio donde se requiera. Formato de impresión y recorte: 1.15 Mts X 1.70 Mts. </t>
    </r>
    <r>
      <rPr>
        <b/>
        <u/>
        <sz val="11"/>
        <color theme="1"/>
        <rFont val="Calibri"/>
        <family val="2"/>
      </rPr>
      <t>Además incluye arrendamiento del espacio por una semana.</t>
    </r>
  </si>
  <si>
    <r>
      <t xml:space="preserve">Lámina tipo EUCOL o MUPI en paradero de transporte público tintas 2X0.  Incluye producción, envío, instalación y desinstalación en el sitio donde se requiera. Formato de impresión y recorte: 1.20 Mts X 1.75 Mts. </t>
    </r>
    <r>
      <rPr>
        <b/>
        <u/>
        <sz val="11"/>
        <color theme="1"/>
        <rFont val="Calibri"/>
        <family val="2"/>
      </rPr>
      <t>Además incluye arrendamiento del espacio por una semana.</t>
    </r>
  </si>
  <si>
    <r>
      <t xml:space="preserve">Lámina tipo EUCOL o MUPI en paradero de transporte público tintas 2X0.  Incluye producción, envío, instalación y desinstalación en el sitio donde se requiera. Formato de impresión y recorte: 1,25 Mts X 1.75 Mts. </t>
    </r>
    <r>
      <rPr>
        <b/>
        <u/>
        <sz val="11"/>
        <color theme="1"/>
        <rFont val="Calibri"/>
        <family val="2"/>
      </rPr>
      <t>Además incluye arrendamiento del espacio por una semana.</t>
    </r>
  </si>
  <si>
    <r>
      <t xml:space="preserve">Lámina tipo EUCOL o MUPI en paradero de transporte público tintas 2X0.  Incluye producción, envío, instalación y desinstalación en el sitio donde se requiera. Formato de impresión y recorte: 2.00 Mts X 1.00 Mts. </t>
    </r>
    <r>
      <rPr>
        <b/>
        <u/>
        <sz val="11"/>
        <color theme="1"/>
        <rFont val="Calibri"/>
        <family val="2"/>
      </rPr>
      <t>Además incluye arrendamiento del espacio por una semana.</t>
    </r>
  </si>
  <si>
    <r>
      <t xml:space="preserve">Lámina tipo EUCOL o MUPI en paradero de transporte público tintas 2X0.  Incluye producción, envío, instalación y desinstalación en el sitio donde se requiera. Formato de impresión y recorte: 1.91 Mts X 1.36 Mts. </t>
    </r>
    <r>
      <rPr>
        <b/>
        <u/>
        <sz val="11"/>
        <color theme="1"/>
        <rFont val="Calibri"/>
        <family val="2"/>
      </rPr>
      <t>Además incluye arrendamiento del espacio por una semana.</t>
    </r>
  </si>
  <si>
    <r>
      <t xml:space="preserve">Lámina tipo EUCOL o MUPI en paradero de transporte público tintas 2X0. Incluye producción, envío, instalación y desinstalación en el sitio donde se requiera. Formato de impresión y recorte: 1.16 Mts X 164 Mts. </t>
    </r>
    <r>
      <rPr>
        <b/>
        <u/>
        <sz val="11"/>
        <color theme="1"/>
        <rFont val="Calibri"/>
        <family val="2"/>
      </rPr>
      <t>Además incluye arrendamiento del espacio por una semana.</t>
    </r>
  </si>
  <si>
    <r>
      <t xml:space="preserve">Lámina tipo EUCOL o MUPI en paradero de transporte público tintas 4X0. Incluye producción, envío, instalación y desinstalación en el sitio donde se requiera. Formato de impresión y recorte: 1.12 Mts X 1.64 Mts. </t>
    </r>
    <r>
      <rPr>
        <b/>
        <u/>
        <sz val="11"/>
        <color theme="1"/>
        <rFont val="Calibri"/>
        <family val="2"/>
      </rPr>
      <t>Además incluye arrendamiento del espacio por una semana.</t>
    </r>
  </si>
  <si>
    <r>
      <t xml:space="preserve">Lámina tipo EUCOL o MUPI en paradero de transporte público tintas 4X0. Incluye producción, envío, instalación y desinstalación en el sitio donde se requiera. Formato de impresión y recorte: 1.15 Mts X 1.70 Mts. </t>
    </r>
    <r>
      <rPr>
        <b/>
        <u/>
        <sz val="11"/>
        <color theme="1"/>
        <rFont val="Calibri"/>
        <family val="2"/>
      </rPr>
      <t>Además incluye arrendamiento del espacio por una semana.</t>
    </r>
  </si>
  <si>
    <r>
      <t xml:space="preserve">Lámina tipo EUCOL o MUPI en paradero de transporte público tintas 4X0. Incluye producción, envío, instalación y desinstalación en el sitio donde se requiera. Formato de impresión y recorte: 1.20 Mts X 1.75 Mts. </t>
    </r>
    <r>
      <rPr>
        <b/>
        <u/>
        <sz val="11"/>
        <color theme="1"/>
        <rFont val="Calibri"/>
        <family val="2"/>
      </rPr>
      <t>Además incluye arrendamiento del espacio por una semana.</t>
    </r>
  </si>
  <si>
    <r>
      <t xml:space="preserve">Lámina tipo EUCOL o MUPI en paradero de transporte público tintas 4X0. Incluye producción, envío, instalación y desinstalación en el sitio donde se requiera. Formato de impresión y recorte: 1,25 Mts X 1.75 Mts. </t>
    </r>
    <r>
      <rPr>
        <b/>
        <u/>
        <sz val="11"/>
        <color theme="1"/>
        <rFont val="Calibri"/>
        <family val="2"/>
      </rPr>
      <t>Además incluye arrendamiento del espacio por una semana.</t>
    </r>
  </si>
  <si>
    <r>
      <t xml:space="preserve">Lámina tipo EUCOL o MUPI en paradero de transporte público tintas 4X0. Incluye producción, envío, instalación y desinstalación en el sitio donde se requiera. Formato de impresión y recorte: 2.00 Mts X 1.00 Mts. </t>
    </r>
    <r>
      <rPr>
        <b/>
        <u/>
        <sz val="11"/>
        <color theme="1"/>
        <rFont val="Calibri"/>
        <family val="2"/>
      </rPr>
      <t>Además incluye arrendamiento del espacio por una semana.</t>
    </r>
  </si>
  <si>
    <r>
      <t xml:space="preserve">Lámina tipo EUCOL o MUPI en paradero de transporte público tintas 4X0. Incluye producción, envío, instalación y desinstalación en el sitio donde se requiera. Formato de impresión y recorte: 1.91 Mts X 1.36 Mts. </t>
    </r>
    <r>
      <rPr>
        <b/>
        <u/>
        <sz val="11"/>
        <color theme="1"/>
        <rFont val="Calibri"/>
        <family val="2"/>
      </rPr>
      <t>Además incluye arrendamiento del espacio por una semana.</t>
    </r>
  </si>
  <si>
    <r>
      <t xml:space="preserve">Lámina tipo EUCOL o MUPI en paradero de transporte público tintas 4X0. Incluye producción, envío, instalación y desinstalación en el sitio donde se requiera. Formato de impresión y recorte: 1.16 Mts X 164 Mts. </t>
    </r>
    <r>
      <rPr>
        <b/>
        <u/>
        <sz val="11"/>
        <color theme="1"/>
        <rFont val="Calibri"/>
        <family val="2"/>
      </rPr>
      <t>Además incluye arrendamiento del espacio por una semana.</t>
    </r>
  </si>
  <si>
    <r>
      <t xml:space="preserve">DIVULGACIÓN EN SISTEMAS DE COMUNICACIÓN DIGITAL AUDIOVISUAL - Arrendamiento pantallas en Terminales de transporte y divulgación DOOD. </t>
    </r>
    <r>
      <rPr>
        <b/>
        <u/>
        <sz val="11"/>
        <color theme="1"/>
        <rFont val="Calibri"/>
        <family val="2"/>
      </rPr>
      <t>SPOT 10 segundos.</t>
    </r>
    <r>
      <rPr>
        <sz val="11"/>
        <color theme="1"/>
        <rFont val="Calibri"/>
        <family val="2"/>
      </rPr>
      <t xml:space="preserve"> En los formatos 1660x660 Mp4/MPEG4/H265/50 MB.
1000x168
1330x330 
448x640
1920x1080
1536x512
880x480
1360x760
4K
</t>
    </r>
    <r>
      <rPr>
        <b/>
        <u/>
        <sz val="11"/>
        <color theme="1"/>
        <rFont val="Calibri"/>
        <family val="2"/>
      </rPr>
      <t>Paquetes por una (1) semana.</t>
    </r>
  </si>
  <si>
    <r>
      <t xml:space="preserve">DIVULGACIÓN EN SISTEMAS DE COMUNICACIÓN DIGITAL AUDIOVISUAL - Arrendamiento pantallas en Terminales de transporte y divulgación DOOD. </t>
    </r>
    <r>
      <rPr>
        <b/>
        <u/>
        <sz val="11"/>
        <color theme="1"/>
        <rFont val="Calibri"/>
        <family val="2"/>
      </rPr>
      <t>SPOT 10 segundos</t>
    </r>
    <r>
      <rPr>
        <u/>
        <sz val="11"/>
        <color theme="1"/>
        <rFont val="Calibri"/>
        <family val="2"/>
      </rPr>
      <t>.</t>
    </r>
    <r>
      <rPr>
        <sz val="11"/>
        <color theme="1"/>
        <rFont val="Calibri"/>
        <family val="2"/>
      </rPr>
      <t xml:space="preserve"> En los formatos 1660x660 Mp4/MPEG4/H265/50 MB.
1000x168
1330x330 
448x640
1920x1080
1536x512
880x480
1360x760
4K
</t>
    </r>
    <r>
      <rPr>
        <b/>
        <u/>
        <sz val="11"/>
        <color theme="1"/>
        <rFont val="Calibri"/>
        <family val="2"/>
      </rPr>
      <t>Paquetes por dos (2) semanas.</t>
    </r>
  </si>
  <si>
    <r>
      <t xml:space="preserve">DIVULGACIÓN EN SISTEMAS DE COMUNICACIÓN DIGITAL AUDIOVISUAL - Arrendamiento pantallas en Terminales de transporte y divulgación DOOD. </t>
    </r>
    <r>
      <rPr>
        <b/>
        <u/>
        <sz val="11"/>
        <color theme="1"/>
        <rFont val="Calibri"/>
        <family val="2"/>
      </rPr>
      <t>SPOT 10 segundos</t>
    </r>
    <r>
      <rPr>
        <sz val="11"/>
        <color theme="1"/>
        <rFont val="Calibri"/>
        <family val="2"/>
      </rPr>
      <t xml:space="preserve">. En los formatos 1660x660 Mp4/MPEG4/H265/50 MB.
1000x168
1330x330 
448x640
1920x1080
1536x512
880x480
1360x760
4K
</t>
    </r>
    <r>
      <rPr>
        <b/>
        <u/>
        <sz val="11"/>
        <color theme="1"/>
        <rFont val="Calibri"/>
        <family val="2"/>
      </rPr>
      <t>Paquetes por un (1) mes.</t>
    </r>
  </si>
  <si>
    <r>
      <t xml:space="preserve">DIVULGACIÓN EN SISTEMAS DE COMUNICACIÓN DIGITAL AUDIOVISUAL - Arrendamiento pantallas en Terminales de transporte y divulgación DOOD. </t>
    </r>
    <r>
      <rPr>
        <b/>
        <u/>
        <sz val="11"/>
        <color theme="1"/>
        <rFont val="Calibri"/>
        <family val="2"/>
      </rPr>
      <t>SPOT 20 segundos.</t>
    </r>
    <r>
      <rPr>
        <sz val="11"/>
        <color theme="1"/>
        <rFont val="Calibri"/>
        <family val="2"/>
      </rPr>
      <t xml:space="preserve"> En los formatos 1660x660 Mp4/MPEG4/H265/50 MB.
1000x168
1330x330 
448x640
1920x1080
1536x512
880x480
1360x760
4K
</t>
    </r>
    <r>
      <rPr>
        <b/>
        <u/>
        <sz val="11"/>
        <color theme="1"/>
        <rFont val="Calibri"/>
        <family val="2"/>
      </rPr>
      <t>Paquetes por una (1) semana.</t>
    </r>
  </si>
  <si>
    <r>
      <t xml:space="preserve">DIVULGACIÓN EN SISTEMAS DE COMUNICACIÓN DIGITAL AUDIOVISUAL - Arrendamiento pantallas en Terminales de transporte y divulgación DOOD. </t>
    </r>
    <r>
      <rPr>
        <b/>
        <u/>
        <sz val="11"/>
        <color theme="1"/>
        <rFont val="Calibri"/>
        <family val="2"/>
      </rPr>
      <t>SPOT 20 segundos</t>
    </r>
    <r>
      <rPr>
        <sz val="11"/>
        <color theme="1"/>
        <rFont val="Calibri"/>
        <family val="2"/>
      </rPr>
      <t xml:space="preserve">. En los formatos 1660x660 Mp4/MPEG4/H265/50 MB.
1000x168
1330x330 
448x640
1920x1080
1536x512
880x480
1360x760
4K
</t>
    </r>
    <r>
      <rPr>
        <b/>
        <u/>
        <sz val="11"/>
        <color theme="1"/>
        <rFont val="Calibri"/>
        <family val="2"/>
      </rPr>
      <t>Paquetes por dos (2) semanas.</t>
    </r>
  </si>
  <si>
    <r>
      <t xml:space="preserve">DIVULGACIÓN EN SISTEMAS DE COMUNICACIÓN DIGITAL AUDIOVISUAL - Arrendamiento pantallas en Terminales de transporte y divulgación DOOD. </t>
    </r>
    <r>
      <rPr>
        <b/>
        <u/>
        <sz val="11"/>
        <color theme="1"/>
        <rFont val="Calibri"/>
        <family val="2"/>
      </rPr>
      <t>SPOT 20 segundos</t>
    </r>
    <r>
      <rPr>
        <sz val="11"/>
        <color theme="1"/>
        <rFont val="Calibri"/>
        <family val="2"/>
      </rPr>
      <t xml:space="preserve">. En los formatos 1660x660 Mp4/MPEG4/H265/50 MB.
1000x168
1330x330 
448x640
1920x1080
1536x512
880x480
1360x760
4K
</t>
    </r>
    <r>
      <rPr>
        <b/>
        <u/>
        <sz val="11"/>
        <color theme="1"/>
        <rFont val="Calibri"/>
        <family val="2"/>
      </rPr>
      <t>Paquetes por un (1) mes.</t>
    </r>
  </si>
  <si>
    <t xml:space="preserve">TOTAL </t>
  </si>
  <si>
    <t xml:space="preserve">TOTAL SUMATORIA VALORES TECHO </t>
  </si>
  <si>
    <t>CAPSULA INFORMATIVA EN EMISORA COMERCIAL DE CUBRIMIENTO ZONAL RESTRINGIDO: (Resolución 2614 de 2022 de Mintic) que cubran los programas líderes en horarios 6 am a 8 am. Incluye solo la emisión (La UBPD proporciona la pieza radiofónica para su difusión). DURACIÓN: 30 SEGUNDOS.</t>
  </si>
  <si>
    <r>
      <t>Alquiler de pantalla oled de 55 pulgadas con estructura metálica con ruedas de seguridad más soporte tipo mesa atrio para computador portátil y/o teclado. "TU FECHA, NUESTRA FECHA". Se requiere el servicio</t>
    </r>
    <r>
      <rPr>
        <sz val="11"/>
        <color rgb="FFFF0000"/>
        <rFont val="Calibri"/>
        <family val="2"/>
      </rPr>
      <t xml:space="preserve"> por UN (1) DÍA</t>
    </r>
    <r>
      <rPr>
        <sz val="11"/>
        <color rgb="FF000000"/>
        <rFont val="Calibri"/>
        <family val="2"/>
      </rPr>
      <t xml:space="preserve"> (incluye gastos de transporte a nivel nacional y apoyo logístico para cargar e instalar, también incluye cableado eléctrico y cable HDMI).</t>
    </r>
  </si>
  <si>
    <r>
      <t xml:space="preserve">Alquiler de pantalla oled de 55 pulgadas con estructura metálica con ruedas de seguridad más soporte tipo mesa atrio para computador portátil y/o teclado. "TU FECHA, NUESTRA FECHA". Se requiere el servicio por </t>
    </r>
    <r>
      <rPr>
        <sz val="11"/>
        <color rgb="FFFF0000"/>
        <rFont val="Calibri"/>
        <family val="2"/>
      </rPr>
      <t>UN (1) DÍA</t>
    </r>
    <r>
      <rPr>
        <sz val="11"/>
        <color rgb="FF000000"/>
        <rFont val="Calibri"/>
        <family val="2"/>
      </rPr>
      <t xml:space="preserve"> (incluye gastos de transporte a nivel nacional y apoyo logístico para cargar e instalar, también incluye cableado eléctrico y cable HDMI).</t>
    </r>
  </si>
  <si>
    <r>
      <t>Impresión de pieza comunicativa con contenido pedagógico a ambas caras en papel opalina 180 grs tamaño tabloide 43,2 cm X 27,9 cm. cara externa full color 4 tintas. cara interna a una tinta 4X1 acabados doblez en la parte central, tomando de referencia la ubicación vertical de la hoja. Esto generará cuatro caras, dos externas y dos internas, plastificadas.</t>
    </r>
    <r>
      <rPr>
        <sz val="11"/>
        <color rgb="FFFF0000"/>
        <rFont val="Calibri"/>
        <family val="2"/>
      </rPr>
      <t xml:space="preserve">  Incluye envio donde se requiera.</t>
    </r>
  </si>
  <si>
    <t>Frontal ascensor en centro comercial, 4x0 tintas, incluye producción e instalación en el sitio donde se requiera. Incluye envio y entrega al lugar donde se requiera.</t>
  </si>
  <si>
    <t>Laterales escaleras electricas (2 caras) en centro comercial, 4x0 tintas, incluye producción e instalación en el sitio donde se requiera. Incluye envio y entrega al lugar donde se requiera.</t>
  </si>
  <si>
    <r>
      <t xml:space="preserve">Arco ingreso y/o salida escaleras en centro comercial o terminal de transporte, 4x0 tintas, incluye producción e instalación en el sitio donde se requiera. </t>
    </r>
    <r>
      <rPr>
        <b/>
        <u/>
        <sz val="11"/>
        <rFont val="Calibri"/>
        <family val="2"/>
      </rPr>
      <t>Además incluye arrendamiento del espacio por una semana. Incluye envio y entrega al lugar donde se requiera.</t>
    </r>
  </si>
  <si>
    <r>
      <t xml:space="preserve">Frontal ascensor en centro comercial, 4x0 tintas, incluye producción e instalación en el sitio donde se requiera. </t>
    </r>
    <r>
      <rPr>
        <b/>
        <u/>
        <sz val="11"/>
        <rFont val="Calibri"/>
        <family val="2"/>
      </rPr>
      <t xml:space="preserve">Además incluye arrendamiento del espacio por una semana. </t>
    </r>
    <r>
      <rPr>
        <sz val="11"/>
        <rFont val="Calibri"/>
        <family val="2"/>
      </rPr>
      <t>Incluye envio y entrega al lugar donde se requiera.</t>
    </r>
  </si>
  <si>
    <r>
      <t xml:space="preserve">Laterales escaleras electricas (2 caras) en centro comercial, 4x0 tintas, incluye producción e instalación en el sitio donde se requiera. </t>
    </r>
    <r>
      <rPr>
        <b/>
        <u/>
        <sz val="11"/>
        <rFont val="Calibri"/>
        <family val="2"/>
      </rPr>
      <t>Además incluye arrendamiento del espacio por una semana.</t>
    </r>
  </si>
  <si>
    <t xml:space="preserve">En vereda, inspección o corregimiento Valor  Techo  </t>
  </si>
  <si>
    <t xml:space="preserve">Valor Propuesta </t>
  </si>
  <si>
    <t xml:space="preserve">En casco urbano de municipio no capital Valor  Techo </t>
  </si>
  <si>
    <t xml:space="preserve">En zona urbana de ciudad capital 
Valor Techo </t>
  </si>
  <si>
    <t>En zona urbana de ciudad capital 
Valor Techo</t>
  </si>
  <si>
    <t>MUNICIPIOS GRUPO 2 (CATEGORÍA 0 Ó ESPECIAL, 4,5,6)</t>
  </si>
  <si>
    <t>PRESUPUESTO ESTIMADO</t>
  </si>
  <si>
    <t xml:space="preserve">OFERTA ECONOMICA </t>
  </si>
  <si>
    <t xml:space="preserve">La Tarde / Pereira </t>
  </si>
  <si>
    <t>SERVICIO</t>
  </si>
  <si>
    <t>GRUPO-CATEG MUNICIPIOS</t>
  </si>
  <si>
    <t>PERIODICOS REGIONALES</t>
  </si>
  <si>
    <t xml:space="preserve">PIEZAS EN SISTEMAS DE TRANSPORTE MASIVO DE PASAJEROS </t>
  </si>
  <si>
    <t xml:space="preserve">PIEZAS EN AEROPUERTOS Y BUSES URBANOS </t>
  </si>
  <si>
    <t>GENERALES</t>
  </si>
  <si>
    <t xml:space="preserve"> PORCENTAJE DE INTERMEDIACIÓN</t>
  </si>
  <si>
    <t xml:space="preserve">SUMATORIA </t>
  </si>
  <si>
    <t>TOTAL VALORES</t>
  </si>
  <si>
    <r>
      <t xml:space="preserve">Arco ingreso y/o salida escaleras en aeropuerto, 4x0 tintas, incluye producción e instalación en el sitio donde se requiera. </t>
    </r>
    <r>
      <rPr>
        <b/>
        <sz val="11"/>
        <rFont val="Arial Narrow"/>
        <family val="2"/>
      </rPr>
      <t>Además incluye arrendamiento del espacio por una semana.</t>
    </r>
  </si>
  <si>
    <r>
      <t xml:space="preserve">Frontal ascensor en aeropuerto, 4x0 tintas, incluye producción e instalación en el sitio donde se requiera. </t>
    </r>
    <r>
      <rPr>
        <b/>
        <sz val="11"/>
        <rFont val="Arial Narrow"/>
        <family val="2"/>
      </rPr>
      <t>Además incluye arrendamiento del espacio por una semana.</t>
    </r>
  </si>
  <si>
    <r>
      <t xml:space="preserve">Laterales escaleras electricas (2 caras) en aeropuerto, 4x0 tintas, incluye producción e instalación en el sitio donde se requiera. </t>
    </r>
    <r>
      <rPr>
        <b/>
        <sz val="11"/>
        <rFont val="Arial Narrow"/>
        <family val="2"/>
      </rPr>
      <t>Además incluye arrendamiento del espacio por una semana.</t>
    </r>
  </si>
  <si>
    <r>
      <t xml:space="preserve">Pendones en vacio en aeropuerto. 150cm x 700cm, 4x4 tintas, incluye producción e instalación en el sitio donde se requiera. </t>
    </r>
    <r>
      <rPr>
        <b/>
        <sz val="11"/>
        <rFont val="Arial Narrow"/>
        <family val="2"/>
      </rPr>
      <t>Además incluye arrendamiento del espacio por una semana.</t>
    </r>
  </si>
  <si>
    <r>
      <t xml:space="preserve">Rompetrafico en aeropuerto. 60cm x 148cm. En acrilico, 4x4 tintas, incluye producción y entrega en el sitio donde se requiera. </t>
    </r>
    <r>
      <rPr>
        <b/>
        <sz val="11"/>
        <rFont val="Arial Narrow"/>
        <family val="2"/>
      </rPr>
      <t>Además incluye arrendamiento del espacio por una semana.</t>
    </r>
  </si>
  <si>
    <r>
      <t xml:space="preserve">Bastidor en aeropuerto. Formato tabloide mediano y grande, 4x0 tintas. Incluye producción e instalación en el sitio donde se requiera. </t>
    </r>
    <r>
      <rPr>
        <b/>
        <sz val="11"/>
        <rFont val="Arial Narrow"/>
        <family val="2"/>
      </rPr>
      <t>Además incluye arrendamiento del espacio por una semana.</t>
    </r>
  </si>
  <si>
    <t xml:space="preserve">VALOR OFERTADO DE DESCUENTO </t>
  </si>
  <si>
    <t>OFERTA INICIAL</t>
  </si>
  <si>
    <t>VALOR SUMATORIA UNITARIOS OFERTADOS INICIALMENTE</t>
  </si>
  <si>
    <t>OFERTA  DESPUÉS DE DESCUENTO</t>
  </si>
  <si>
    <t>OFERTA  INICIAL</t>
  </si>
  <si>
    <t>OFERTA DESPUÉS DE DESCUENTO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</si>
</sst>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7" formatCode="&quot;$&quot;\ #,##0.00;\-&quot;$&quot;\ #,##0.00"/>
    <numFmt numFmtId="44" formatCode="_-&quot;$&quot;\ * #,##0.00_-;\-&quot;$&quot;\ * #,##0.00_-;_-&quot;$&quot;\ * &quot;-&quot;??_-;_-@_-"/>
    <numFmt numFmtId="43" formatCode="_-* #,##0.00_-;\-* #,##0.00_-;_-* &quot;-&quot;??_-;_-@_-"/>
    <numFmt numFmtId="164" formatCode="_-[$$-240A]\ * #,##0.00_-;\-[$$-240A]\ * #,##0.00_-;_-[$$-240A]\ * &quot;-&quot;_-;_-@"/>
    <numFmt numFmtId="165" formatCode="_-&quot;$&quot;\ * #,##0_-;\-&quot;$&quot;\ * #,##0_-;_-&quot;$&quot;\ * &quot;-&quot;??_-;_-@"/>
    <numFmt numFmtId="166" formatCode="_-&quot;$&quot;\ * #,##0.00_-;\-&quot;$&quot;\ * #,##0.00_-;_-&quot;$&quot;\ * &quot;-&quot;??_-;_-@"/>
    <numFmt numFmtId="167" formatCode="_-[$$-240A]\ * #,##0.00_-;\-[$$-240A]\ * #,##0.00_-;_-[$$-240A]\ * &quot;-&quot;??_-;_-@"/>
    <numFmt numFmtId="168" formatCode="_-&quot;$&quot;* #,##0.00_-;\-&quot;$&quot;* #,##0.00_-;_-&quot;$&quot;* &quot;-&quot;_-;_-@"/>
    <numFmt numFmtId="169" formatCode="0\ &quot;impresiones&quot;"/>
    <numFmt numFmtId="170" formatCode="_-&quot;$&quot;\ * #,##0_-;\-&quot;$&quot;\ * #,##0_-;_-&quot;$&quot;\ * &quot;-&quot;??_-;_-@_-"/>
    <numFmt numFmtId="171" formatCode="_-[$$-240A]\ * #,##0_-;\-[$$-240A]\ * #,##0_-;_-[$$-240A]\ * &quot;-&quot;_-;_-@"/>
    <numFmt numFmtId="172" formatCode="_-&quot;$&quot;* #,##0_-;\-&quot;$&quot;* #,##0_-;_-&quot;$&quot;* &quot;-&quot;_-;_-@"/>
    <numFmt numFmtId="173" formatCode="&quot;$&quot;\ #,##0"/>
    <numFmt numFmtId="174" formatCode="_-* #,##0_-;\-* #,##0_-;_-* &quot;-&quot;??_-;_-@_-"/>
    <numFmt numFmtId="175" formatCode="_-[$$-240A]\ * #,##0.00_-;\-[$$-240A]\ * #,##0.00_-;_-[$$-240A]\ * &quot;-&quot;??_-;_-@_-"/>
    <numFmt numFmtId="176" formatCode="0.00000%"/>
  </numFmts>
  <fonts count="52" x14ac:knownFonts="1">
    <font>
      <sz val="11"/>
      <color theme="1"/>
      <name val="Arial"/>
      <scheme val="minor"/>
    </font>
    <font>
      <sz val="11"/>
      <color theme="1"/>
      <name val="Arial"/>
      <family val="2"/>
      <scheme val="minor"/>
    </font>
    <font>
      <sz val="11"/>
      <color theme="1"/>
      <name val="Arial"/>
      <family val="2"/>
      <scheme val="minor"/>
    </font>
    <font>
      <sz val="11"/>
      <color theme="1"/>
      <name val="Calibri"/>
      <family val="2"/>
    </font>
    <font>
      <b/>
      <sz val="11"/>
      <color theme="1"/>
      <name val="Calibri"/>
      <family val="2"/>
    </font>
    <font>
      <sz val="11"/>
      <color theme="1"/>
      <name val="Calibri"/>
      <family val="2"/>
    </font>
    <font>
      <b/>
      <sz val="16"/>
      <color theme="1"/>
      <name val="Calibri"/>
      <family val="2"/>
    </font>
    <font>
      <b/>
      <sz val="22"/>
      <color theme="1"/>
      <name val="Calibri"/>
      <family val="2"/>
    </font>
    <font>
      <b/>
      <sz val="14"/>
      <color theme="0"/>
      <name val="Calibri"/>
      <family val="2"/>
    </font>
    <font>
      <b/>
      <sz val="14"/>
      <color theme="1"/>
      <name val="Calibri"/>
      <family val="2"/>
    </font>
    <font>
      <sz val="11"/>
      <name val="Arial"/>
      <family val="2"/>
    </font>
    <font>
      <b/>
      <sz val="10"/>
      <color theme="1"/>
      <name val="Calibri"/>
      <family val="2"/>
    </font>
    <font>
      <sz val="11"/>
      <color rgb="FF000000"/>
      <name val="Calibri"/>
      <family val="2"/>
    </font>
    <font>
      <sz val="11"/>
      <color theme="1"/>
      <name val="Arial Narrow"/>
      <family val="2"/>
    </font>
    <font>
      <b/>
      <sz val="22"/>
      <color theme="1"/>
      <name val="Arial Narrow"/>
      <family val="2"/>
    </font>
    <font>
      <b/>
      <sz val="11"/>
      <color theme="1"/>
      <name val="Arial Narrow"/>
      <family val="2"/>
    </font>
    <font>
      <sz val="11"/>
      <color theme="1"/>
      <name val="Arial"/>
      <family val="2"/>
    </font>
    <font>
      <b/>
      <sz val="16"/>
      <color theme="1"/>
      <name val="Arial Narrow"/>
      <family val="2"/>
    </font>
    <font>
      <b/>
      <sz val="10"/>
      <color theme="1"/>
      <name val="Arial Narrow"/>
      <family val="2"/>
    </font>
    <font>
      <b/>
      <sz val="11"/>
      <color rgb="FF000000"/>
      <name val="Arial Narrow"/>
      <family val="2"/>
    </font>
    <font>
      <sz val="11"/>
      <color theme="1"/>
      <name val="Arial Narrow"/>
      <family val="2"/>
    </font>
    <font>
      <sz val="11"/>
      <color rgb="FF000000"/>
      <name val="Arial Narrow"/>
      <family val="2"/>
    </font>
    <font>
      <u/>
      <sz val="11"/>
      <color rgb="FF0000FF"/>
      <name val="Arial Narrow"/>
      <family val="2"/>
    </font>
    <font>
      <b/>
      <sz val="11"/>
      <color theme="1"/>
      <name val="Arial"/>
      <family val="2"/>
    </font>
    <font>
      <sz val="11"/>
      <color theme="1"/>
      <name val="Arial"/>
      <family val="2"/>
      <scheme val="minor"/>
    </font>
    <font>
      <b/>
      <u/>
      <sz val="11"/>
      <color theme="1"/>
      <name val="Calibri"/>
      <family val="2"/>
    </font>
    <font>
      <u/>
      <sz val="11"/>
      <color theme="1"/>
      <name val="Calibri"/>
      <family val="2"/>
    </font>
    <font>
      <b/>
      <u/>
      <sz val="11"/>
      <color rgb="FF000000"/>
      <name val="Calibri"/>
      <family val="2"/>
    </font>
    <font>
      <u/>
      <sz val="11"/>
      <color rgb="FF000000"/>
      <name val="Calibri"/>
      <family val="2"/>
    </font>
    <font>
      <b/>
      <u/>
      <sz val="11"/>
      <color theme="1"/>
      <name val="Arial Narrow"/>
      <family val="2"/>
    </font>
    <font>
      <u/>
      <sz val="11"/>
      <color theme="1"/>
      <name val="Arial Narrow"/>
      <family val="2"/>
    </font>
    <font>
      <u/>
      <sz val="11"/>
      <color rgb="FF0563C1"/>
      <name val="Arial Narrow"/>
      <family val="2"/>
    </font>
    <font>
      <sz val="11"/>
      <color theme="1"/>
      <name val="Arial"/>
      <family val="2"/>
      <scheme val="minor"/>
    </font>
    <font>
      <b/>
      <sz val="11"/>
      <color theme="1"/>
      <name val="Arial"/>
      <family val="2"/>
      <scheme val="minor"/>
    </font>
    <font>
      <sz val="8"/>
      <name val="Arial"/>
      <family val="2"/>
      <scheme val="minor"/>
    </font>
    <font>
      <b/>
      <sz val="11"/>
      <name val="Arial Narrow"/>
      <family val="2"/>
    </font>
    <font>
      <sz val="11"/>
      <color rgb="FFFF0000"/>
      <name val="Calibri"/>
      <family val="2"/>
    </font>
    <font>
      <sz val="11"/>
      <name val="Calibri"/>
      <family val="2"/>
    </font>
    <font>
      <b/>
      <u/>
      <sz val="11"/>
      <name val="Calibri"/>
      <family val="2"/>
    </font>
    <font>
      <sz val="11"/>
      <color theme="1"/>
      <name val="Arial"/>
      <family val="2"/>
      <scheme val="minor"/>
    </font>
    <font>
      <sz val="11"/>
      <color theme="1"/>
      <name val="Arial"/>
      <family val="2"/>
      <scheme val="minor"/>
    </font>
    <font>
      <b/>
      <sz val="11"/>
      <color rgb="FFFF0000"/>
      <name val="Calibri"/>
      <family val="2"/>
    </font>
    <font>
      <sz val="11"/>
      <color rgb="FFFF0000"/>
      <name val="Arial"/>
      <family val="2"/>
      <scheme val="minor"/>
    </font>
    <font>
      <b/>
      <sz val="11"/>
      <name val="Calibri"/>
      <family val="2"/>
    </font>
    <font>
      <b/>
      <sz val="11"/>
      <name val="Arial"/>
      <family val="2"/>
      <scheme val="minor"/>
    </font>
    <font>
      <sz val="11"/>
      <name val="Arial"/>
      <family val="2"/>
      <scheme val="minor"/>
    </font>
    <font>
      <sz val="11"/>
      <name val="Arial Narrow"/>
      <family val="2"/>
    </font>
    <font>
      <b/>
      <sz val="11"/>
      <name val="Arial"/>
      <family val="2"/>
    </font>
    <font>
      <sz val="30"/>
      <color theme="1"/>
      <name val="Calibri"/>
      <family val="2"/>
    </font>
    <font>
      <sz val="40"/>
      <color theme="1"/>
      <name val="Arial"/>
      <family val="2"/>
      <scheme val="minor"/>
    </font>
    <font>
      <sz val="35"/>
      <color theme="1"/>
      <name val="Arial"/>
      <family val="2"/>
      <scheme val="minor"/>
    </font>
    <font>
      <b/>
      <sz val="15"/>
      <color theme="1"/>
      <name val="Arial Narrow"/>
      <family val="2"/>
    </font>
  </fonts>
  <fills count="19">
    <fill>
      <patternFill patternType="none"/>
    </fill>
    <fill>
      <patternFill patternType="gray125"/>
    </fill>
    <fill>
      <patternFill patternType="solid">
        <fgColor rgb="FF00B050"/>
        <bgColor rgb="FF00B050"/>
      </patternFill>
    </fill>
    <fill>
      <patternFill patternType="solid">
        <fgColor rgb="FFFFD966"/>
        <bgColor rgb="FFFFD966"/>
      </patternFill>
    </fill>
    <fill>
      <patternFill patternType="solid">
        <fgColor rgb="FFFFD965"/>
        <bgColor rgb="FFFFD965"/>
      </patternFill>
    </fill>
    <fill>
      <patternFill patternType="solid">
        <fgColor rgb="FFBDD6EE"/>
        <bgColor rgb="FFBDD6EE"/>
      </patternFill>
    </fill>
    <fill>
      <patternFill patternType="solid">
        <fgColor rgb="FFB6D7A8"/>
        <bgColor rgb="FFB6D7A8"/>
      </patternFill>
    </fill>
    <fill>
      <patternFill patternType="solid">
        <fgColor rgb="FFFFFFFF"/>
        <bgColor rgb="FFFFFFFF"/>
      </patternFill>
    </fill>
    <fill>
      <patternFill patternType="solid">
        <fgColor theme="0"/>
        <bgColor theme="0"/>
      </patternFill>
    </fill>
    <fill>
      <patternFill patternType="solid">
        <fgColor rgb="FFFFE598"/>
        <bgColor rgb="FFFFE598"/>
      </patternFill>
    </fill>
    <fill>
      <patternFill patternType="solid">
        <fgColor theme="4" tint="0.79998168889431442"/>
        <bgColor rgb="FFFFD966"/>
      </patternFill>
    </fill>
    <fill>
      <patternFill patternType="solid">
        <fgColor theme="4" tint="0.79998168889431442"/>
        <bgColor rgb="FFFFD965"/>
      </patternFill>
    </fill>
    <fill>
      <patternFill patternType="solid">
        <fgColor theme="4" tint="0.79998168889431442"/>
        <bgColor rgb="FFBDD6EE"/>
      </patternFill>
    </fill>
    <fill>
      <patternFill patternType="solid">
        <fgColor theme="4" tint="0.59999389629810485"/>
        <bgColor rgb="FF2E75B5"/>
      </patternFill>
    </fill>
    <fill>
      <patternFill patternType="solid">
        <fgColor theme="4" tint="0.59999389629810485"/>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theme="8" tint="0.79998168889431442"/>
        <bgColor indexed="64"/>
      </patternFill>
    </fill>
  </fills>
  <borders count="83">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diagonal/>
    </border>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000000"/>
      </left>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rgb="FF000000"/>
      </left>
      <right/>
      <top style="thin">
        <color auto="1"/>
      </top>
      <bottom style="thin">
        <color auto="1"/>
      </bottom>
      <diagonal/>
    </border>
    <border>
      <left style="thin">
        <color auto="1"/>
      </left>
      <right/>
      <top style="thin">
        <color rgb="FF000000"/>
      </top>
      <bottom style="thin">
        <color auto="1"/>
      </bottom>
      <diagonal/>
    </border>
    <border>
      <left/>
      <right style="thin">
        <color auto="1"/>
      </right>
      <top style="thin">
        <color rgb="FF000000"/>
      </top>
      <bottom style="thin">
        <color auto="1"/>
      </bottom>
      <diagonal/>
    </border>
    <border>
      <left style="thin">
        <color auto="1"/>
      </left>
      <right/>
      <top style="thin">
        <color rgb="FF000000"/>
      </top>
      <bottom/>
      <diagonal/>
    </border>
    <border>
      <left style="thin">
        <color auto="1"/>
      </left>
      <right/>
      <top style="thin">
        <color auto="1"/>
      </top>
      <bottom/>
      <diagonal/>
    </border>
    <border>
      <left/>
      <right style="thin">
        <color rgb="FF000000"/>
      </right>
      <top style="thin">
        <color auto="1"/>
      </top>
      <bottom/>
      <diagonal/>
    </border>
    <border>
      <left/>
      <right style="thin">
        <color rgb="FF000000"/>
      </right>
      <top style="thin">
        <color auto="1"/>
      </top>
      <bottom style="thin">
        <color auto="1"/>
      </bottom>
      <diagonal/>
    </border>
    <border>
      <left style="thin">
        <color rgb="FF000000"/>
      </left>
      <right/>
      <top style="thin">
        <color auto="1"/>
      </top>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rgb="FF000000"/>
      </right>
      <top style="thin">
        <color rgb="FF000000"/>
      </top>
      <bottom style="thin">
        <color rgb="FF000000"/>
      </bottom>
      <diagonal/>
    </border>
    <border>
      <left style="medium">
        <color indexed="64"/>
      </left>
      <right/>
      <top style="thin">
        <color rgb="FF000000"/>
      </top>
      <bottom style="thin">
        <color rgb="FF000000"/>
      </bottom>
      <diagonal/>
    </border>
    <border>
      <left style="medium">
        <color indexed="64"/>
      </left>
      <right/>
      <top style="thin">
        <color auto="1"/>
      </top>
      <bottom style="thin">
        <color auto="1"/>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top/>
      <bottom style="thin">
        <color auto="1"/>
      </bottom>
      <diagonal/>
    </border>
    <border>
      <left/>
      <right style="medium">
        <color indexed="64"/>
      </right>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thin">
        <color auto="1"/>
      </left>
      <right/>
      <top/>
      <bottom style="thin">
        <color auto="1"/>
      </bottom>
      <diagonal/>
    </border>
    <border>
      <left style="thin">
        <color auto="1"/>
      </left>
      <right style="medium">
        <color indexed="64"/>
      </right>
      <top/>
      <bottom/>
      <diagonal/>
    </border>
    <border>
      <left style="medium">
        <color indexed="64"/>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medium">
        <color indexed="64"/>
      </right>
      <top/>
      <bottom/>
      <diagonal/>
    </border>
    <border>
      <left style="thin">
        <color rgb="FF000000"/>
      </left>
      <right style="medium">
        <color indexed="64"/>
      </right>
      <top style="thin">
        <color rgb="FF000000"/>
      </top>
      <bottom style="thin">
        <color rgb="FF000000"/>
      </bottom>
      <diagonal/>
    </border>
    <border>
      <left/>
      <right style="medium">
        <color indexed="64"/>
      </right>
      <top/>
      <bottom style="medium">
        <color indexed="64"/>
      </bottom>
      <diagonal/>
    </border>
    <border>
      <left/>
      <right/>
      <top style="medium">
        <color indexed="64"/>
      </top>
      <bottom style="thin">
        <color auto="1"/>
      </bottom>
      <diagonal/>
    </border>
    <border>
      <left/>
      <right style="medium">
        <color indexed="64"/>
      </right>
      <top style="thin">
        <color auto="1"/>
      </top>
      <bottom style="thin">
        <color auto="1"/>
      </bottom>
      <diagonal/>
    </border>
    <border>
      <left style="thin">
        <color rgb="FF000000"/>
      </left>
      <right style="medium">
        <color indexed="64"/>
      </right>
      <top style="thin">
        <color rgb="FF000000"/>
      </top>
      <bottom/>
      <diagonal/>
    </border>
    <border>
      <left style="medium">
        <color indexed="64"/>
      </left>
      <right style="thin">
        <color rgb="FF000000"/>
      </right>
      <top/>
      <bottom/>
      <diagonal/>
    </border>
    <border>
      <left style="thin">
        <color rgb="FF000000"/>
      </left>
      <right style="medium">
        <color indexed="64"/>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style="thin">
        <color auto="1"/>
      </right>
      <top style="medium">
        <color indexed="64"/>
      </top>
      <bottom style="medium">
        <color indexed="64"/>
      </bottom>
      <diagonal/>
    </border>
    <border>
      <left/>
      <right style="thin">
        <color rgb="FF000000"/>
      </right>
      <top/>
      <bottom/>
      <diagonal/>
    </border>
    <border>
      <left/>
      <right style="thin">
        <color rgb="FF000000"/>
      </right>
      <top/>
      <bottom style="thin">
        <color rgb="FF000000"/>
      </bottom>
      <diagonal/>
    </border>
    <border>
      <left style="medium">
        <color indexed="64"/>
      </left>
      <right/>
      <top style="thin">
        <color auto="1"/>
      </top>
      <bottom/>
      <diagonal/>
    </border>
  </borders>
  <cellStyleXfs count="11">
    <xf numFmtId="0" fontId="0" fillId="0" borderId="0"/>
    <xf numFmtId="44" fontId="32" fillId="0" borderId="0" applyFont="0" applyFill="0" applyBorder="0" applyAlignment="0" applyProtection="0"/>
    <xf numFmtId="0" fontId="39" fillId="0" borderId="13"/>
    <xf numFmtId="44" fontId="2" fillId="0" borderId="13" applyFont="0" applyFill="0" applyBorder="0" applyAlignment="0" applyProtection="0"/>
    <xf numFmtId="0" fontId="39" fillId="0" borderId="13"/>
    <xf numFmtId="0" fontId="39" fillId="0" borderId="13"/>
    <xf numFmtId="0" fontId="39" fillId="0" borderId="13"/>
    <xf numFmtId="0" fontId="39" fillId="0" borderId="13"/>
    <xf numFmtId="0" fontId="39" fillId="0" borderId="13"/>
    <xf numFmtId="0" fontId="39" fillId="0" borderId="13"/>
    <xf numFmtId="43" fontId="40" fillId="0" borderId="0" applyFont="0" applyFill="0" applyBorder="0" applyAlignment="0" applyProtection="0"/>
  </cellStyleXfs>
  <cellXfs count="391">
    <xf numFmtId="0" fontId="0" fillId="0" borderId="0" xfId="0"/>
    <xf numFmtId="0" fontId="3" fillId="0" borderId="0" xfId="0" applyFont="1" applyAlignment="1">
      <alignment wrapText="1"/>
    </xf>
    <xf numFmtId="0" fontId="3" fillId="0" borderId="0" xfId="0" applyFont="1"/>
    <xf numFmtId="0" fontId="5" fillId="0" borderId="0" xfId="0" applyFont="1"/>
    <xf numFmtId="0" fontId="7" fillId="0" borderId="0" xfId="0" applyFont="1" applyAlignment="1">
      <alignment horizontal="center" wrapText="1"/>
    </xf>
    <xf numFmtId="164" fontId="8" fillId="0" borderId="0" xfId="0" applyNumberFormat="1" applyFont="1" applyAlignment="1">
      <alignment horizontal="center"/>
    </xf>
    <xf numFmtId="0" fontId="6" fillId="0" borderId="0" xfId="0" applyFont="1" applyAlignment="1">
      <alignment horizontal="left" vertical="center" wrapText="1"/>
    </xf>
    <xf numFmtId="164" fontId="9" fillId="0" borderId="0" xfId="0" applyNumberFormat="1" applyFont="1" applyAlignment="1">
      <alignment horizontal="center"/>
    </xf>
    <xf numFmtId="10" fontId="3" fillId="0" borderId="0" xfId="0" applyNumberFormat="1" applyFont="1"/>
    <xf numFmtId="164" fontId="3" fillId="0" borderId="0" xfId="0" applyNumberFormat="1" applyFont="1"/>
    <xf numFmtId="0" fontId="3" fillId="0" borderId="0" xfId="0" applyFont="1" applyAlignment="1">
      <alignment vertical="center" wrapText="1"/>
    </xf>
    <xf numFmtId="0" fontId="3" fillId="0" borderId="0" xfId="0" applyFont="1" applyAlignment="1">
      <alignment horizontal="center" vertical="center" wrapText="1"/>
    </xf>
    <xf numFmtId="0" fontId="3" fillId="0" borderId="0" xfId="0" applyFont="1" applyAlignment="1">
      <alignment horizontal="center"/>
    </xf>
    <xf numFmtId="0" fontId="6" fillId="0" borderId="0" xfId="0" applyFont="1" applyAlignment="1">
      <alignment vertical="center"/>
    </xf>
    <xf numFmtId="0" fontId="13" fillId="0" borderId="0" xfId="0" applyFont="1" applyAlignment="1">
      <alignment wrapText="1"/>
    </xf>
    <xf numFmtId="0" fontId="14" fillId="0" borderId="0" xfId="0" applyFont="1" applyAlignment="1">
      <alignment horizontal="center" wrapText="1"/>
    </xf>
    <xf numFmtId="0" fontId="13" fillId="0" borderId="0" xfId="0" applyFont="1"/>
    <xf numFmtId="0" fontId="15" fillId="0" borderId="0" xfId="0" applyFont="1" applyAlignment="1">
      <alignment horizontal="center" vertical="center" wrapText="1"/>
    </xf>
    <xf numFmtId="0" fontId="16" fillId="0" borderId="0" xfId="0" applyFont="1"/>
    <xf numFmtId="0" fontId="16" fillId="0" borderId="0" xfId="0" applyFont="1" applyAlignment="1">
      <alignment horizontal="center"/>
    </xf>
    <xf numFmtId="0" fontId="17" fillId="0" borderId="0" xfId="0" applyFont="1" applyAlignment="1">
      <alignment horizontal="left" vertical="center" wrapText="1"/>
    </xf>
    <xf numFmtId="167" fontId="16" fillId="0" borderId="0" xfId="0" applyNumberFormat="1" applyFont="1"/>
    <xf numFmtId="0" fontId="13" fillId="0" borderId="9" xfId="0" applyFont="1" applyBorder="1" applyAlignment="1">
      <alignment horizontal="center" vertical="center" wrapText="1"/>
    </xf>
    <xf numFmtId="0" fontId="13" fillId="0" borderId="0" xfId="0" applyFont="1" applyAlignment="1">
      <alignment horizontal="center" wrapText="1"/>
    </xf>
    <xf numFmtId="0" fontId="13" fillId="0" borderId="0" xfId="0" applyFont="1" applyAlignment="1">
      <alignment vertical="center" wrapText="1"/>
    </xf>
    <xf numFmtId="0" fontId="13" fillId="0" borderId="0" xfId="0" applyFont="1" applyAlignment="1">
      <alignment horizontal="center" vertical="center" wrapText="1"/>
    </xf>
    <xf numFmtId="0" fontId="15" fillId="0" borderId="0" xfId="0" applyFont="1" applyAlignment="1">
      <alignment wrapText="1"/>
    </xf>
    <xf numFmtId="0" fontId="13" fillId="0" borderId="0" xfId="0" applyFont="1" applyAlignment="1">
      <alignment horizontal="center" vertical="center"/>
    </xf>
    <xf numFmtId="0" fontId="20" fillId="0" borderId="0" xfId="0" applyFont="1"/>
    <xf numFmtId="10" fontId="13" fillId="0" borderId="0" xfId="0" applyNumberFormat="1" applyFont="1"/>
    <xf numFmtId="0" fontId="15" fillId="4" borderId="9" xfId="0" applyFont="1" applyFill="1" applyBorder="1" applyAlignment="1">
      <alignment horizontal="center" vertical="center" wrapText="1"/>
    </xf>
    <xf numFmtId="0" fontId="20" fillId="3" borderId="9" xfId="0" applyFont="1" applyFill="1" applyBorder="1" applyAlignment="1">
      <alignment horizontal="center" vertical="center"/>
    </xf>
    <xf numFmtId="3" fontId="13" fillId="0" borderId="9" xfId="0" applyNumberFormat="1" applyFont="1" applyBorder="1" applyAlignment="1">
      <alignment horizontal="center" vertical="center" wrapText="1"/>
    </xf>
    <xf numFmtId="168" fontId="13" fillId="0" borderId="9" xfId="0" applyNumberFormat="1" applyFont="1" applyBorder="1" applyAlignment="1">
      <alignment horizontal="center" vertical="center" wrapText="1"/>
    </xf>
    <xf numFmtId="0" fontId="13" fillId="0" borderId="9" xfId="0" applyFont="1" applyBorder="1" applyAlignment="1">
      <alignment horizontal="left" vertical="center" wrapText="1"/>
    </xf>
    <xf numFmtId="3" fontId="15" fillId="4" borderId="9" xfId="0" applyNumberFormat="1" applyFont="1" applyFill="1" applyBorder="1" applyAlignment="1">
      <alignment horizontal="center" vertical="center" wrapText="1"/>
    </xf>
    <xf numFmtId="168" fontId="15" fillId="4" borderId="9" xfId="0" applyNumberFormat="1" applyFont="1" applyFill="1" applyBorder="1" applyAlignment="1">
      <alignment horizontal="center" vertical="center" wrapText="1"/>
    </xf>
    <xf numFmtId="0" fontId="20" fillId="7" borderId="0" xfId="0" applyFont="1" applyFill="1"/>
    <xf numFmtId="3" fontId="13" fillId="7" borderId="9" xfId="0" applyNumberFormat="1" applyFont="1" applyFill="1" applyBorder="1" applyAlignment="1">
      <alignment horizontal="center" vertical="center" wrapText="1"/>
    </xf>
    <xf numFmtId="0" fontId="13" fillId="7" borderId="9" xfId="0" applyFont="1" applyFill="1" applyBorder="1" applyAlignment="1">
      <alignment horizontal="left" vertical="center" wrapText="1"/>
    </xf>
    <xf numFmtId="3" fontId="13" fillId="0" borderId="9" xfId="0" applyNumberFormat="1" applyFont="1" applyBorder="1" applyAlignment="1">
      <alignment horizontal="center" vertical="center"/>
    </xf>
    <xf numFmtId="3" fontId="13" fillId="7" borderId="9" xfId="0" applyNumberFormat="1" applyFont="1" applyFill="1" applyBorder="1" applyAlignment="1">
      <alignment horizontal="center" vertical="center"/>
    </xf>
    <xf numFmtId="168" fontId="13" fillId="7" borderId="9" xfId="0" applyNumberFormat="1" applyFont="1" applyFill="1" applyBorder="1" applyAlignment="1">
      <alignment horizontal="center" vertical="center" wrapText="1"/>
    </xf>
    <xf numFmtId="0" fontId="21" fillId="7" borderId="9" xfId="0" applyFont="1" applyFill="1" applyBorder="1"/>
    <xf numFmtId="0" fontId="13" fillId="7" borderId="9" xfId="0" applyFont="1" applyFill="1" applyBorder="1" applyAlignment="1">
      <alignment horizontal="left" vertical="center"/>
    </xf>
    <xf numFmtId="169" fontId="13" fillId="7" borderId="9" xfId="0" applyNumberFormat="1" applyFont="1" applyFill="1" applyBorder="1" applyAlignment="1">
      <alignment horizontal="center" vertical="center"/>
    </xf>
    <xf numFmtId="168" fontId="13" fillId="7" borderId="9" xfId="0" applyNumberFormat="1" applyFont="1" applyFill="1" applyBorder="1" applyAlignment="1">
      <alignment horizontal="center" vertical="center"/>
    </xf>
    <xf numFmtId="0" fontId="22" fillId="7" borderId="9" xfId="0" applyFont="1" applyFill="1" applyBorder="1" applyAlignment="1">
      <alignment horizontal="left" vertical="center"/>
    </xf>
    <xf numFmtId="0" fontId="21" fillId="7" borderId="7" xfId="0" applyFont="1" applyFill="1" applyBorder="1"/>
    <xf numFmtId="168" fontId="21" fillId="0" borderId="9" xfId="0" applyNumberFormat="1" applyFont="1" applyBorder="1" applyAlignment="1">
      <alignment horizontal="center"/>
    </xf>
    <xf numFmtId="168" fontId="13" fillId="4" borderId="9" xfId="0" applyNumberFormat="1" applyFont="1" applyFill="1" applyBorder="1" applyAlignment="1">
      <alignment horizontal="center" vertical="center"/>
    </xf>
    <xf numFmtId="168" fontId="13" fillId="8" borderId="9" xfId="0" applyNumberFormat="1" applyFont="1" applyFill="1" applyBorder="1" applyAlignment="1">
      <alignment horizontal="center" vertical="center" wrapText="1"/>
    </xf>
    <xf numFmtId="0" fontId="13" fillId="7" borderId="0" xfId="0" applyFont="1" applyFill="1"/>
    <xf numFmtId="0" fontId="20" fillId="0" borderId="9" xfId="0" applyFont="1" applyBorder="1" applyAlignment="1">
      <alignment wrapText="1"/>
    </xf>
    <xf numFmtId="0" fontId="20" fillId="0" borderId="0" xfId="0" applyFont="1" applyAlignment="1">
      <alignment horizontal="center" vertical="center"/>
    </xf>
    <xf numFmtId="0" fontId="15" fillId="0" borderId="0" xfId="0" applyFont="1" applyAlignment="1">
      <alignment vertical="center" wrapText="1"/>
    </xf>
    <xf numFmtId="0" fontId="15" fillId="0" borderId="0" xfId="0" applyFont="1"/>
    <xf numFmtId="0" fontId="16" fillId="0" borderId="0" xfId="0" applyFont="1" applyAlignment="1">
      <alignment wrapText="1"/>
    </xf>
    <xf numFmtId="0" fontId="19" fillId="9" borderId="9" xfId="0" applyFont="1" applyFill="1" applyBorder="1" applyAlignment="1">
      <alignment horizontal="center" vertical="center" wrapText="1"/>
    </xf>
    <xf numFmtId="0" fontId="21" fillId="0" borderId="7" xfId="0" applyFont="1" applyBorder="1" applyAlignment="1">
      <alignment horizontal="center" vertical="center" wrapText="1"/>
    </xf>
    <xf numFmtId="0" fontId="23" fillId="0" borderId="0" xfId="0" applyFont="1"/>
    <xf numFmtId="0" fontId="24" fillId="0" borderId="0" xfId="0" applyFont="1" applyAlignment="1">
      <alignment wrapText="1"/>
    </xf>
    <xf numFmtId="168" fontId="16" fillId="0" borderId="0" xfId="0" applyNumberFormat="1" applyFont="1"/>
    <xf numFmtId="0" fontId="0" fillId="0" borderId="0" xfId="0" applyAlignment="1">
      <alignment vertical="top"/>
    </xf>
    <xf numFmtId="0" fontId="20" fillId="0" borderId="9" xfId="0" applyFont="1" applyBorder="1" applyAlignment="1">
      <alignment horizontal="center" vertical="center" wrapText="1"/>
    </xf>
    <xf numFmtId="0" fontId="0" fillId="0" borderId="0" xfId="0" applyAlignment="1">
      <alignment horizontal="center" vertical="center"/>
    </xf>
    <xf numFmtId="0" fontId="0" fillId="0" borderId="20" xfId="0" applyBorder="1"/>
    <xf numFmtId="0" fontId="3" fillId="0" borderId="20" xfId="0" applyFont="1" applyBorder="1" applyAlignment="1">
      <alignment vertical="center" wrapText="1"/>
    </xf>
    <xf numFmtId="164" fontId="3" fillId="0" borderId="20" xfId="0" applyNumberFormat="1" applyFont="1" applyBorder="1" applyAlignment="1">
      <alignment vertical="center"/>
    </xf>
    <xf numFmtId="164" fontId="3" fillId="6" borderId="20" xfId="0" applyNumberFormat="1" applyFont="1" applyFill="1" applyBorder="1" applyAlignment="1">
      <alignment vertical="center"/>
    </xf>
    <xf numFmtId="164" fontId="4" fillId="6" borderId="20" xfId="0" applyNumberFormat="1" applyFont="1" applyFill="1" applyBorder="1" applyAlignment="1">
      <alignment vertical="center"/>
    </xf>
    <xf numFmtId="0" fontId="12" fillId="0" borderId="20" xfId="0" applyFont="1" applyBorder="1" applyAlignment="1">
      <alignment vertical="center" wrapText="1"/>
    </xf>
    <xf numFmtId="0" fontId="4" fillId="6" borderId="20" xfId="0" applyFont="1" applyFill="1" applyBorder="1" applyAlignment="1">
      <alignment vertical="center"/>
    </xf>
    <xf numFmtId="0" fontId="3" fillId="6" borderId="20" xfId="0" applyFont="1" applyFill="1" applyBorder="1" applyAlignment="1">
      <alignment vertical="center"/>
    </xf>
    <xf numFmtId="164" fontId="3" fillId="0" borderId="20" xfId="0" applyNumberFormat="1" applyFont="1" applyBorder="1" applyAlignment="1">
      <alignment vertical="center" wrapText="1"/>
    </xf>
    <xf numFmtId="164" fontId="12" fillId="0" borderId="20" xfId="0" applyNumberFormat="1" applyFont="1" applyBorder="1" applyAlignment="1">
      <alignment vertical="center" wrapText="1"/>
    </xf>
    <xf numFmtId="0" fontId="12" fillId="7" borderId="20" xfId="0" applyFont="1" applyFill="1" applyBorder="1" applyAlignment="1">
      <alignment vertical="center" wrapText="1"/>
    </xf>
    <xf numFmtId="164" fontId="12" fillId="7" borderId="20" xfId="0" applyNumberFormat="1" applyFont="1" applyFill="1" applyBorder="1" applyAlignment="1">
      <alignment vertical="center" wrapText="1"/>
    </xf>
    <xf numFmtId="164" fontId="4" fillId="3" borderId="20" xfId="0" applyNumberFormat="1" applyFont="1" applyFill="1" applyBorder="1" applyAlignment="1">
      <alignment vertical="center"/>
    </xf>
    <xf numFmtId="164" fontId="3" fillId="2" borderId="20" xfId="0" applyNumberFormat="1" applyFont="1" applyFill="1" applyBorder="1" applyAlignment="1">
      <alignment vertical="center"/>
    </xf>
    <xf numFmtId="0" fontId="15" fillId="4" borderId="17" xfId="0" applyFont="1" applyFill="1" applyBorder="1" applyAlignment="1">
      <alignment horizontal="center" vertical="center" wrapText="1"/>
    </xf>
    <xf numFmtId="0" fontId="20" fillId="3" borderId="17" xfId="0" applyFont="1" applyFill="1" applyBorder="1"/>
    <xf numFmtId="168" fontId="13" fillId="4" borderId="17" xfId="0" applyNumberFormat="1" applyFont="1" applyFill="1" applyBorder="1"/>
    <xf numFmtId="10" fontId="15" fillId="0" borderId="22" xfId="0" applyNumberFormat="1" applyFont="1" applyBorder="1" applyAlignment="1">
      <alignment horizontal="center" vertical="center"/>
    </xf>
    <xf numFmtId="164" fontId="4" fillId="0" borderId="0" xfId="0" applyNumberFormat="1" applyFont="1"/>
    <xf numFmtId="0" fontId="4" fillId="0" borderId="13" xfId="0" applyFont="1" applyBorder="1" applyAlignment="1">
      <alignment horizontal="center"/>
    </xf>
    <xf numFmtId="166" fontId="4" fillId="0" borderId="0" xfId="0" applyNumberFormat="1" applyFont="1"/>
    <xf numFmtId="0" fontId="4" fillId="0" borderId="0" xfId="0" applyFont="1"/>
    <xf numFmtId="0" fontId="13" fillId="0" borderId="10" xfId="0" applyFont="1" applyBorder="1" applyAlignment="1">
      <alignment horizontal="center" vertical="center" wrapText="1"/>
    </xf>
    <xf numFmtId="0" fontId="33" fillId="0" borderId="20" xfId="0" applyFont="1" applyBorder="1"/>
    <xf numFmtId="171" fontId="33" fillId="0" borderId="20" xfId="0" applyNumberFormat="1" applyFont="1" applyBorder="1"/>
    <xf numFmtId="0" fontId="3" fillId="0" borderId="24" xfId="0" applyFont="1" applyBorder="1" applyAlignment="1">
      <alignment vertical="center" wrapText="1"/>
    </xf>
    <xf numFmtId="0" fontId="3" fillId="0" borderId="25" xfId="0" applyFont="1" applyBorder="1" applyAlignment="1">
      <alignment vertical="center" wrapText="1"/>
    </xf>
    <xf numFmtId="0" fontId="3" fillId="0" borderId="22" xfId="0" applyFont="1" applyBorder="1" applyAlignment="1">
      <alignment vertical="center" wrapText="1"/>
    </xf>
    <xf numFmtId="0" fontId="37" fillId="0" borderId="20" xfId="0" applyFont="1" applyBorder="1" applyAlignment="1">
      <alignment vertical="center" wrapText="1"/>
    </xf>
    <xf numFmtId="0" fontId="11" fillId="5" borderId="20" xfId="0" applyFont="1" applyFill="1" applyBorder="1" applyAlignment="1">
      <alignment horizontal="center" vertical="center" wrapText="1"/>
    </xf>
    <xf numFmtId="0" fontId="5" fillId="0" borderId="13" xfId="0" applyFont="1" applyBorder="1"/>
    <xf numFmtId="0" fontId="1" fillId="0" borderId="0" xfId="0" applyFont="1"/>
    <xf numFmtId="0" fontId="11" fillId="5" borderId="20" xfId="0" applyFont="1" applyFill="1" applyBorder="1" applyAlignment="1">
      <alignment vertical="center" wrapText="1"/>
    </xf>
    <xf numFmtId="0" fontId="18" fillId="5" borderId="20" xfId="0" applyFont="1" applyFill="1" applyBorder="1" applyAlignment="1">
      <alignment vertical="center" wrapText="1"/>
    </xf>
    <xf numFmtId="0" fontId="15" fillId="11" borderId="20" xfId="0" applyFont="1" applyFill="1" applyBorder="1" applyAlignment="1">
      <alignment horizontal="center" vertical="center" wrapText="1"/>
    </xf>
    <xf numFmtId="0" fontId="15" fillId="11" borderId="23" xfId="0" applyFont="1" applyFill="1" applyBorder="1" applyAlignment="1">
      <alignment horizontal="center" vertical="center" wrapText="1"/>
    </xf>
    <xf numFmtId="0" fontId="15" fillId="11" borderId="27" xfId="0" applyFont="1" applyFill="1" applyBorder="1" applyAlignment="1">
      <alignment horizontal="center" vertical="center" wrapText="1"/>
    </xf>
    <xf numFmtId="0" fontId="35" fillId="13" borderId="20" xfId="0" applyFont="1" applyFill="1" applyBorder="1" applyAlignment="1">
      <alignment horizontal="center" vertical="center" wrapText="1"/>
    </xf>
    <xf numFmtId="170" fontId="0" fillId="0" borderId="20" xfId="0" applyNumberFormat="1" applyBorder="1"/>
    <xf numFmtId="10" fontId="0" fillId="0" borderId="20" xfId="0" applyNumberFormat="1" applyBorder="1"/>
    <xf numFmtId="170" fontId="1" fillId="0" borderId="20" xfId="0" applyNumberFormat="1" applyFont="1" applyBorder="1"/>
    <xf numFmtId="0" fontId="13" fillId="0" borderId="10" xfId="0" applyFont="1" applyBorder="1" applyAlignment="1">
      <alignment horizontal="left" vertical="center" wrapText="1"/>
    </xf>
    <xf numFmtId="168" fontId="13" fillId="0" borderId="10" xfId="0" applyNumberFormat="1" applyFont="1" applyBorder="1" applyAlignment="1">
      <alignment horizontal="center" vertical="center" wrapText="1"/>
    </xf>
    <xf numFmtId="0" fontId="33" fillId="0" borderId="0" xfId="0" applyFont="1"/>
    <xf numFmtId="44" fontId="16" fillId="0" borderId="0" xfId="0" applyNumberFormat="1" applyFont="1"/>
    <xf numFmtId="0" fontId="36" fillId="0" borderId="0" xfId="0" applyFont="1"/>
    <xf numFmtId="0" fontId="41" fillId="6" borderId="20" xfId="0" applyFont="1" applyFill="1" applyBorder="1" applyAlignment="1">
      <alignment vertical="center"/>
    </xf>
    <xf numFmtId="164" fontId="36" fillId="0" borderId="0" xfId="0" applyNumberFormat="1" applyFont="1"/>
    <xf numFmtId="0" fontId="42" fillId="0" borderId="0" xfId="0" applyFont="1"/>
    <xf numFmtId="173" fontId="44" fillId="0" borderId="20" xfId="1" applyNumberFormat="1" applyFont="1" applyBorder="1" applyAlignment="1">
      <alignment vertical="center"/>
    </xf>
    <xf numFmtId="164" fontId="37" fillId="6" borderId="20" xfId="0" applyNumberFormat="1" applyFont="1" applyFill="1" applyBorder="1" applyAlignment="1">
      <alignment vertical="center"/>
    </xf>
    <xf numFmtId="164" fontId="43" fillId="6" borderId="20" xfId="0" applyNumberFormat="1" applyFont="1" applyFill="1" applyBorder="1" applyAlignment="1">
      <alignment vertical="center"/>
    </xf>
    <xf numFmtId="164" fontId="37" fillId="2" borderId="20" xfId="0" applyNumberFormat="1" applyFont="1" applyFill="1" applyBorder="1" applyAlignment="1">
      <alignment vertical="center"/>
    </xf>
    <xf numFmtId="173" fontId="45" fillId="0" borderId="20" xfId="1" applyNumberFormat="1" applyFont="1" applyBorder="1" applyAlignment="1">
      <alignment vertical="center"/>
    </xf>
    <xf numFmtId="164" fontId="43" fillId="2" borderId="20" xfId="0" applyNumberFormat="1" applyFont="1" applyFill="1" applyBorder="1" applyAlignment="1">
      <alignment vertical="center"/>
    </xf>
    <xf numFmtId="0" fontId="37" fillId="0" borderId="0" xfId="0" applyFont="1"/>
    <xf numFmtId="0" fontId="37" fillId="0" borderId="9" xfId="0" applyFont="1" applyBorder="1" applyAlignment="1">
      <alignment horizontal="center" wrapText="1"/>
    </xf>
    <xf numFmtId="0" fontId="37" fillId="0" borderId="9" xfId="0" applyFont="1" applyBorder="1" applyAlignment="1">
      <alignment horizontal="center"/>
    </xf>
    <xf numFmtId="165" fontId="35" fillId="0" borderId="9" xfId="0" applyNumberFormat="1" applyFont="1" applyBorder="1" applyAlignment="1">
      <alignment horizontal="center" vertical="center" wrapText="1"/>
    </xf>
    <xf numFmtId="0" fontId="45" fillId="0" borderId="0" xfId="0" applyFont="1"/>
    <xf numFmtId="0" fontId="10" fillId="0" borderId="0" xfId="0" applyFont="1"/>
    <xf numFmtId="0" fontId="46" fillId="0" borderId="9" xfId="0" applyFont="1" applyBorder="1" applyAlignment="1">
      <alignment horizontal="center" vertical="center" wrapText="1"/>
    </xf>
    <xf numFmtId="0" fontId="46" fillId="0" borderId="2" xfId="0" applyFont="1" applyBorder="1" applyAlignment="1">
      <alignment vertical="center" wrapText="1"/>
    </xf>
    <xf numFmtId="171" fontId="47" fillId="0" borderId="18" xfId="0" applyNumberFormat="1" applyFont="1" applyBorder="1"/>
    <xf numFmtId="171" fontId="47" fillId="0" borderId="16" xfId="0" applyNumberFormat="1" applyFont="1" applyBorder="1"/>
    <xf numFmtId="171" fontId="47" fillId="0" borderId="20" xfId="0" applyNumberFormat="1" applyFont="1" applyBorder="1"/>
    <xf numFmtId="0" fontId="46" fillId="0" borderId="9" xfId="0" applyFont="1" applyBorder="1" applyAlignment="1">
      <alignment vertical="center" wrapText="1"/>
    </xf>
    <xf numFmtId="0" fontId="46" fillId="0" borderId="10" xfId="0" applyFont="1" applyBorder="1" applyAlignment="1">
      <alignment horizontal="center" vertical="center" wrapText="1"/>
    </xf>
    <xf numFmtId="0" fontId="46" fillId="0" borderId="10" xfId="0" applyFont="1" applyBorder="1" applyAlignment="1">
      <alignment vertical="center" wrapText="1"/>
    </xf>
    <xf numFmtId="171" fontId="47" fillId="0" borderId="8" xfId="0" applyNumberFormat="1" applyFont="1" applyBorder="1"/>
    <xf numFmtId="171" fontId="47" fillId="0" borderId="21" xfId="0" applyNumberFormat="1" applyFont="1" applyBorder="1"/>
    <xf numFmtId="0" fontId="46" fillId="0" borderId="9" xfId="0" applyFont="1" applyBorder="1" applyAlignment="1">
      <alignment horizontal="left" vertical="center" wrapText="1"/>
    </xf>
    <xf numFmtId="170" fontId="45" fillId="0" borderId="20" xfId="1" applyNumberFormat="1" applyFont="1" applyBorder="1" applyAlignment="1">
      <alignment vertical="center"/>
    </xf>
    <xf numFmtId="168" fontId="10" fillId="0" borderId="20" xfId="0" applyNumberFormat="1" applyFont="1" applyBorder="1" applyAlignment="1">
      <alignment vertical="center"/>
    </xf>
    <xf numFmtId="174" fontId="20" fillId="0" borderId="0" xfId="10" applyNumberFormat="1" applyFont="1"/>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2" xfId="0" applyFont="1" applyBorder="1" applyAlignment="1">
      <alignment horizontal="center" vertical="center" wrapText="1"/>
    </xf>
    <xf numFmtId="170" fontId="0" fillId="0" borderId="0" xfId="0" applyNumberFormat="1"/>
    <xf numFmtId="173" fontId="5" fillId="0" borderId="0" xfId="0" applyNumberFormat="1" applyFont="1"/>
    <xf numFmtId="175" fontId="5" fillId="0" borderId="0" xfId="0" applyNumberFormat="1" applyFont="1"/>
    <xf numFmtId="0" fontId="0" fillId="0" borderId="13" xfId="0" applyBorder="1"/>
    <xf numFmtId="0" fontId="0" fillId="0" borderId="41" xfId="0" applyBorder="1"/>
    <xf numFmtId="0" fontId="11" fillId="5" borderId="43" xfId="0" applyFont="1" applyFill="1" applyBorder="1" applyAlignment="1">
      <alignment horizontal="center" vertical="center" wrapText="1"/>
    </xf>
    <xf numFmtId="0" fontId="11" fillId="5" borderId="42" xfId="0" applyFont="1" applyFill="1" applyBorder="1" applyAlignment="1">
      <alignment vertical="center" wrapText="1"/>
    </xf>
    <xf numFmtId="166" fontId="37" fillId="0" borderId="19" xfId="0" applyNumberFormat="1" applyFont="1" applyBorder="1" applyAlignment="1">
      <alignment horizontal="center"/>
    </xf>
    <xf numFmtId="0" fontId="5" fillId="0" borderId="44" xfId="0" applyFont="1" applyBorder="1"/>
    <xf numFmtId="165" fontId="35" fillId="0" borderId="47" xfId="0" applyNumberFormat="1" applyFont="1" applyBorder="1" applyAlignment="1">
      <alignment horizontal="center" vertical="center" wrapText="1"/>
    </xf>
    <xf numFmtId="0" fontId="18" fillId="5" borderId="42" xfId="0" applyFont="1" applyFill="1" applyBorder="1" applyAlignment="1">
      <alignment vertical="center" wrapText="1"/>
    </xf>
    <xf numFmtId="0" fontId="18" fillId="5" borderId="43" xfId="0" applyFont="1" applyFill="1" applyBorder="1" applyAlignment="1">
      <alignment vertical="center" wrapText="1"/>
    </xf>
    <xf numFmtId="0" fontId="46" fillId="0" borderId="1" xfId="0" applyFont="1" applyBorder="1" applyAlignment="1">
      <alignment horizontal="center" vertical="center" wrapText="1"/>
    </xf>
    <xf numFmtId="0" fontId="46" fillId="0" borderId="17" xfId="0" applyFont="1" applyBorder="1" applyAlignment="1">
      <alignment horizontal="center" vertical="center" wrapText="1"/>
    </xf>
    <xf numFmtId="0" fontId="46" fillId="0" borderId="14" xfId="0" applyFont="1" applyBorder="1" applyAlignment="1">
      <alignment horizontal="center" vertical="center" wrapText="1"/>
    </xf>
    <xf numFmtId="171" fontId="47" fillId="0" borderId="50" xfId="0" applyNumberFormat="1" applyFont="1" applyBorder="1"/>
    <xf numFmtId="171" fontId="47" fillId="0" borderId="51" xfId="0" applyNumberFormat="1" applyFont="1" applyBorder="1"/>
    <xf numFmtId="0" fontId="15" fillId="11" borderId="43" xfId="0" applyFont="1" applyFill="1" applyBorder="1" applyAlignment="1">
      <alignment horizontal="center" vertical="center" wrapText="1"/>
    </xf>
    <xf numFmtId="0" fontId="0" fillId="0" borderId="43" xfId="0" applyBorder="1"/>
    <xf numFmtId="0" fontId="13" fillId="0" borderId="13" xfId="0" applyFont="1" applyBorder="1"/>
    <xf numFmtId="168" fontId="13" fillId="0" borderId="17" xfId="0" applyNumberFormat="1" applyFont="1" applyBorder="1" applyAlignment="1">
      <alignment horizontal="center" vertical="center" wrapText="1"/>
    </xf>
    <xf numFmtId="168" fontId="15" fillId="4" borderId="17" xfId="0" applyNumberFormat="1" applyFont="1" applyFill="1" applyBorder="1" applyAlignment="1">
      <alignment horizontal="center" vertical="center" wrapText="1"/>
    </xf>
    <xf numFmtId="168" fontId="13" fillId="7" borderId="17" xfId="0" applyNumberFormat="1" applyFont="1" applyFill="1" applyBorder="1" applyAlignment="1">
      <alignment horizontal="center" vertical="center" wrapText="1"/>
    </xf>
    <xf numFmtId="168" fontId="21" fillId="0" borderId="17" xfId="0" applyNumberFormat="1" applyFont="1" applyBorder="1" applyAlignment="1">
      <alignment horizontal="center"/>
    </xf>
    <xf numFmtId="168" fontId="13" fillId="0" borderId="14" xfId="0" applyNumberFormat="1" applyFont="1" applyBorder="1" applyAlignment="1">
      <alignment horizontal="center" vertical="center" wrapText="1"/>
    </xf>
    <xf numFmtId="172" fontId="15" fillId="0" borderId="49" xfId="0" applyNumberFormat="1" applyFont="1" applyBorder="1" applyAlignment="1">
      <alignment horizontal="center" vertical="center"/>
    </xf>
    <xf numFmtId="168" fontId="15" fillId="4" borderId="49" xfId="0" applyNumberFormat="1" applyFont="1" applyFill="1" applyBorder="1" applyAlignment="1">
      <alignment horizontal="center" vertical="center" wrapText="1"/>
    </xf>
    <xf numFmtId="0" fontId="15" fillId="16" borderId="37" xfId="0" applyFont="1" applyFill="1" applyBorder="1" applyAlignment="1">
      <alignment vertical="center" wrapText="1"/>
    </xf>
    <xf numFmtId="0" fontId="15" fillId="17" borderId="52" xfId="0" applyFont="1" applyFill="1" applyBorder="1" applyAlignment="1">
      <alignment vertical="center" wrapText="1"/>
    </xf>
    <xf numFmtId="0" fontId="35" fillId="13" borderId="61" xfId="0" applyFont="1" applyFill="1" applyBorder="1" applyAlignment="1">
      <alignment horizontal="center" vertical="center" wrapText="1"/>
    </xf>
    <xf numFmtId="10" fontId="35" fillId="0" borderId="61" xfId="0" applyNumberFormat="1" applyFont="1" applyBorder="1" applyAlignment="1">
      <alignment horizontal="center" vertical="center"/>
    </xf>
    <xf numFmtId="0" fontId="35" fillId="13" borderId="67" xfId="0" applyFont="1" applyFill="1" applyBorder="1" applyAlignment="1">
      <alignment horizontal="center" vertical="center" wrapText="1"/>
    </xf>
    <xf numFmtId="10" fontId="35" fillId="0" borderId="37" xfId="0" applyNumberFormat="1" applyFont="1" applyBorder="1" applyAlignment="1">
      <alignment horizontal="center" vertical="center"/>
    </xf>
    <xf numFmtId="165" fontId="35" fillId="0" borderId="68" xfId="0" applyNumberFormat="1" applyFont="1" applyBorder="1" applyAlignment="1">
      <alignment horizontal="center" vertical="center" wrapText="1"/>
    </xf>
    <xf numFmtId="168" fontId="46" fillId="0" borderId="17" xfId="0" applyNumberFormat="1" applyFont="1" applyBorder="1" applyAlignment="1">
      <alignment horizontal="center" vertical="center" wrapText="1"/>
    </xf>
    <xf numFmtId="168" fontId="10" fillId="0" borderId="17" xfId="0" applyNumberFormat="1" applyFont="1" applyBorder="1" applyAlignment="1">
      <alignment vertical="center"/>
    </xf>
    <xf numFmtId="0" fontId="15" fillId="11" borderId="42" xfId="0" applyFont="1" applyFill="1" applyBorder="1" applyAlignment="1">
      <alignment horizontal="center" vertical="center" wrapText="1"/>
    </xf>
    <xf numFmtId="170" fontId="45" fillId="0" borderId="42" xfId="1" applyNumberFormat="1" applyFont="1" applyBorder="1" applyAlignment="1">
      <alignment vertical="center"/>
    </xf>
    <xf numFmtId="170" fontId="45" fillId="0" borderId="43" xfId="1" applyNumberFormat="1" applyFont="1" applyBorder="1" applyAlignment="1">
      <alignment vertical="center"/>
    </xf>
    <xf numFmtId="172" fontId="46" fillId="0" borderId="43" xfId="0" applyNumberFormat="1" applyFont="1" applyBorder="1" applyAlignment="1">
      <alignment horizontal="center" vertical="center"/>
    </xf>
    <xf numFmtId="168" fontId="13" fillId="4" borderId="48" xfId="0" applyNumberFormat="1" applyFont="1" applyFill="1" applyBorder="1" applyAlignment="1">
      <alignment horizontal="center" vertical="center"/>
    </xf>
    <xf numFmtId="168" fontId="13" fillId="4" borderId="49" xfId="0" applyNumberFormat="1" applyFont="1" applyFill="1" applyBorder="1" applyAlignment="1">
      <alignment horizontal="center" vertical="center"/>
    </xf>
    <xf numFmtId="176" fontId="13" fillId="0" borderId="0" xfId="0" applyNumberFormat="1" applyFont="1"/>
    <xf numFmtId="0" fontId="15" fillId="4" borderId="13" xfId="0" applyFont="1" applyFill="1" applyBorder="1" applyAlignment="1">
      <alignment vertical="center" wrapText="1"/>
    </xf>
    <xf numFmtId="0" fontId="15" fillId="4" borderId="41" xfId="0" applyFont="1" applyFill="1" applyBorder="1" applyAlignment="1">
      <alignment vertical="center" wrapText="1"/>
    </xf>
    <xf numFmtId="0" fontId="51" fillId="16" borderId="40" xfId="0" applyFont="1" applyFill="1" applyBorder="1" applyAlignment="1">
      <alignment horizontal="center" vertical="center" wrapText="1"/>
    </xf>
    <xf numFmtId="7" fontId="0" fillId="0" borderId="20" xfId="0" applyNumberFormat="1" applyBorder="1"/>
    <xf numFmtId="0" fontId="18" fillId="5" borderId="49" xfId="0" applyFont="1" applyFill="1" applyBorder="1" applyAlignment="1">
      <alignment vertical="center" wrapText="1"/>
    </xf>
    <xf numFmtId="0" fontId="18" fillId="5" borderId="29" xfId="0" applyFont="1" applyFill="1" applyBorder="1" applyAlignment="1">
      <alignment vertical="center" wrapText="1"/>
    </xf>
    <xf numFmtId="0" fontId="18" fillId="5" borderId="31" xfId="0" applyFont="1" applyFill="1" applyBorder="1" applyAlignment="1">
      <alignment vertical="center" wrapText="1"/>
    </xf>
    <xf numFmtId="0" fontId="15" fillId="11" borderId="28" xfId="0" applyFont="1" applyFill="1" applyBorder="1" applyAlignment="1">
      <alignment horizontal="center" vertical="center" wrapText="1"/>
    </xf>
    <xf numFmtId="0" fontId="15" fillId="11" borderId="35" xfId="0" applyFont="1" applyFill="1" applyBorder="1" applyAlignment="1">
      <alignment horizontal="center" vertical="center" wrapText="1"/>
    </xf>
    <xf numFmtId="0" fontId="18" fillId="12" borderId="28" xfId="0" applyFont="1" applyFill="1" applyBorder="1" applyAlignment="1">
      <alignment horizontal="center" vertical="center" wrapText="1"/>
    </xf>
    <xf numFmtId="0" fontId="15" fillId="11" borderId="49" xfId="0" applyFont="1" applyFill="1" applyBorder="1" applyAlignment="1">
      <alignment horizontal="center" vertical="center" wrapText="1"/>
    </xf>
    <xf numFmtId="0" fontId="18" fillId="12" borderId="32" xfId="0" applyFont="1" applyFill="1" applyBorder="1" applyAlignment="1">
      <alignment horizontal="center" vertical="center" wrapText="1"/>
    </xf>
    <xf numFmtId="164" fontId="12" fillId="0" borderId="24" xfId="0" applyNumberFormat="1" applyFont="1" applyBorder="1" applyAlignment="1">
      <alignment vertical="center" wrapText="1"/>
    </xf>
    <xf numFmtId="173" fontId="44" fillId="0" borderId="24" xfId="1" applyNumberFormat="1" applyFont="1" applyBorder="1" applyAlignment="1">
      <alignment vertical="center"/>
    </xf>
    <xf numFmtId="173" fontId="45" fillId="0" borderId="24" xfId="1" applyNumberFormat="1" applyFont="1" applyBorder="1" applyAlignment="1">
      <alignment vertical="center"/>
    </xf>
    <xf numFmtId="0" fontId="4" fillId="18" borderId="20" xfId="0" applyFont="1" applyFill="1" applyBorder="1" applyAlignment="1">
      <alignment horizontal="center" vertical="center"/>
    </xf>
    <xf numFmtId="164" fontId="43" fillId="18" borderId="20" xfId="0" applyNumberFormat="1" applyFont="1" applyFill="1" applyBorder="1" applyAlignment="1">
      <alignment vertical="center"/>
    </xf>
    <xf numFmtId="173" fontId="44" fillId="18" borderId="20" xfId="1" applyNumberFormat="1" applyFont="1" applyFill="1" applyBorder="1" applyAlignment="1">
      <alignment vertical="center"/>
    </xf>
    <xf numFmtId="0" fontId="0" fillId="18" borderId="20" xfId="0" applyFill="1" applyBorder="1" applyAlignment="1">
      <alignment vertical="center"/>
    </xf>
    <xf numFmtId="0" fontId="11" fillId="5" borderId="49" xfId="0" applyFont="1" applyFill="1" applyBorder="1" applyAlignment="1">
      <alignment horizontal="center" vertical="center" wrapText="1"/>
    </xf>
    <xf numFmtId="0" fontId="37" fillId="0" borderId="10" xfId="0" applyFont="1" applyBorder="1" applyAlignment="1">
      <alignment horizontal="center" wrapText="1"/>
    </xf>
    <xf numFmtId="0" fontId="37" fillId="0" borderId="10" xfId="0" applyFont="1" applyBorder="1" applyAlignment="1">
      <alignment horizontal="center"/>
    </xf>
    <xf numFmtId="166" fontId="37" fillId="0" borderId="15" xfId="0" applyNumberFormat="1" applyFont="1" applyBorder="1" applyAlignment="1">
      <alignment horizontal="center"/>
    </xf>
    <xf numFmtId="166" fontId="43" fillId="18" borderId="45" xfId="0" applyNumberFormat="1" applyFont="1" applyFill="1" applyBorder="1"/>
    <xf numFmtId="166" fontId="43" fillId="18" borderId="46" xfId="0" applyNumberFormat="1" applyFont="1" applyFill="1" applyBorder="1"/>
    <xf numFmtId="166" fontId="43" fillId="18" borderId="69" xfId="0" applyNumberFormat="1" applyFont="1" applyFill="1" applyBorder="1"/>
    <xf numFmtId="0" fontId="0" fillId="18" borderId="0" xfId="0" applyFill="1"/>
    <xf numFmtId="165" fontId="35" fillId="0" borderId="10" xfId="0" applyNumberFormat="1" applyFont="1" applyBorder="1" applyAlignment="1">
      <alignment horizontal="center" vertical="center" wrapText="1"/>
    </xf>
    <xf numFmtId="165" fontId="35" fillId="0" borderId="72" xfId="0" applyNumberFormat="1" applyFont="1" applyBorder="1" applyAlignment="1">
      <alignment horizontal="center" vertical="center" wrapText="1"/>
    </xf>
    <xf numFmtId="166" fontId="43" fillId="18" borderId="53" xfId="0" applyNumberFormat="1" applyFont="1" applyFill="1" applyBorder="1" applyAlignment="1">
      <alignment vertical="center"/>
    </xf>
    <xf numFmtId="166" fontId="43" fillId="18" borderId="37" xfId="0" applyNumberFormat="1" applyFont="1" applyFill="1" applyBorder="1" applyAlignment="1">
      <alignment vertical="center"/>
    </xf>
    <xf numFmtId="171" fontId="47" fillId="0" borderId="73" xfId="0" applyNumberFormat="1" applyFont="1" applyBorder="1"/>
    <xf numFmtId="171" fontId="47" fillId="0" borderId="24" xfId="0" applyNumberFormat="1" applyFont="1" applyBorder="1"/>
    <xf numFmtId="171" fontId="47" fillId="0" borderId="74" xfId="0" applyNumberFormat="1" applyFont="1" applyBorder="1"/>
    <xf numFmtId="0" fontId="45" fillId="0" borderId="13" xfId="0" applyFont="1" applyBorder="1"/>
    <xf numFmtId="164" fontId="47" fillId="18" borderId="76" xfId="0" applyNumberFormat="1" applyFont="1" applyFill="1" applyBorder="1" applyAlignment="1">
      <alignment vertical="center"/>
    </xf>
    <xf numFmtId="164" fontId="47" fillId="18" borderId="77" xfId="0" applyNumberFormat="1" applyFont="1" applyFill="1" applyBorder="1" applyAlignment="1">
      <alignment vertical="center"/>
    </xf>
    <xf numFmtId="164" fontId="47" fillId="18" borderId="78" xfId="0" applyNumberFormat="1" applyFont="1" applyFill="1" applyBorder="1" applyAlignment="1">
      <alignment vertical="center"/>
    </xf>
    <xf numFmtId="0" fontId="0" fillId="18" borderId="53" xfId="0" applyFill="1" applyBorder="1" applyAlignment="1">
      <alignment vertical="center"/>
    </xf>
    <xf numFmtId="164" fontId="47" fillId="18" borderId="79" xfId="0" applyNumberFormat="1" applyFont="1" applyFill="1" applyBorder="1" applyAlignment="1">
      <alignment vertical="center"/>
    </xf>
    <xf numFmtId="164" fontId="47" fillId="18" borderId="37" xfId="0" applyNumberFormat="1" applyFont="1" applyFill="1" applyBorder="1" applyAlignment="1">
      <alignment vertical="center"/>
    </xf>
    <xf numFmtId="164" fontId="47" fillId="18" borderId="52" xfId="0" applyNumberFormat="1" applyFont="1" applyFill="1" applyBorder="1" applyAlignment="1">
      <alignment vertical="center"/>
    </xf>
    <xf numFmtId="168" fontId="46" fillId="0" borderId="14" xfId="0" applyNumberFormat="1" applyFont="1" applyBorder="1" applyAlignment="1">
      <alignment horizontal="center" vertical="center" wrapText="1"/>
    </xf>
    <xf numFmtId="170" fontId="45" fillId="0" borderId="59" xfId="1" applyNumberFormat="1" applyFont="1" applyBorder="1" applyAlignment="1">
      <alignment vertical="center"/>
    </xf>
    <xf numFmtId="170" fontId="45" fillId="0" borderId="24" xfId="1" applyNumberFormat="1" applyFont="1" applyBorder="1" applyAlignment="1">
      <alignment vertical="center"/>
    </xf>
    <xf numFmtId="168" fontId="10" fillId="0" borderId="24" xfId="0" applyNumberFormat="1" applyFont="1" applyBorder="1" applyAlignment="1">
      <alignment vertical="center"/>
    </xf>
    <xf numFmtId="170" fontId="45" fillId="0" borderId="60" xfId="1" applyNumberFormat="1" applyFont="1" applyBorder="1" applyAlignment="1">
      <alignment vertical="center"/>
    </xf>
    <xf numFmtId="168" fontId="47" fillId="18" borderId="52" xfId="0" applyNumberFormat="1" applyFont="1" applyFill="1" applyBorder="1"/>
    <xf numFmtId="168" fontId="47" fillId="18" borderId="53" xfId="0" applyNumberFormat="1" applyFont="1" applyFill="1" applyBorder="1"/>
    <xf numFmtId="168" fontId="47" fillId="18" borderId="54" xfId="0" applyNumberFormat="1" applyFont="1" applyFill="1" applyBorder="1"/>
    <xf numFmtId="0" fontId="33" fillId="18" borderId="53" xfId="0" applyFont="1" applyFill="1" applyBorder="1"/>
    <xf numFmtId="170" fontId="44" fillId="18" borderId="52" xfId="1" applyNumberFormat="1" applyFont="1" applyFill="1" applyBorder="1" applyAlignment="1">
      <alignment vertical="center"/>
    </xf>
    <xf numFmtId="170" fontId="44" fillId="18" borderId="37" xfId="1" applyNumberFormat="1" applyFont="1" applyFill="1" applyBorder="1" applyAlignment="1">
      <alignment vertical="center"/>
    </xf>
    <xf numFmtId="172" fontId="15" fillId="0" borderId="82" xfId="0" applyNumberFormat="1" applyFont="1" applyBorder="1" applyAlignment="1">
      <alignment horizontal="center" vertical="center"/>
    </xf>
    <xf numFmtId="172" fontId="46" fillId="0" borderId="60" xfId="0" applyNumberFormat="1" applyFont="1" applyBorder="1" applyAlignment="1">
      <alignment horizontal="center" vertical="center"/>
    </xf>
    <xf numFmtId="44" fontId="44" fillId="18" borderId="53" xfId="1" applyFont="1" applyFill="1" applyBorder="1" applyAlignment="1">
      <alignment vertical="center"/>
    </xf>
    <xf numFmtId="172" fontId="33" fillId="18" borderId="37" xfId="0" applyNumberFormat="1" applyFont="1" applyFill="1" applyBorder="1" applyAlignment="1">
      <alignment vertical="center"/>
    </xf>
    <xf numFmtId="0" fontId="33" fillId="14" borderId="20" xfId="0" applyFont="1" applyFill="1" applyBorder="1" applyAlignment="1">
      <alignment horizontal="center" vertical="center" wrapText="1"/>
    </xf>
    <xf numFmtId="0" fontId="0" fillId="0" borderId="20" xfId="0" applyBorder="1" applyAlignment="1">
      <alignment wrapText="1"/>
    </xf>
    <xf numFmtId="170" fontId="0" fillId="0" borderId="20" xfId="0" applyNumberFormat="1" applyBorder="1" applyAlignment="1">
      <alignment vertical="center"/>
    </xf>
    <xf numFmtId="7" fontId="0" fillId="0" borderId="20" xfId="0" applyNumberFormat="1" applyBorder="1" applyAlignment="1">
      <alignment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2"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22" xfId="0" applyFont="1" applyBorder="1" applyAlignment="1">
      <alignment horizontal="center" vertical="center" wrapText="1"/>
    </xf>
    <xf numFmtId="0" fontId="4" fillId="6" borderId="23" xfId="0" applyFont="1" applyFill="1" applyBorder="1" applyAlignment="1">
      <alignment vertical="center"/>
    </xf>
    <xf numFmtId="0" fontId="4" fillId="6" borderId="26" xfId="0" applyFont="1" applyFill="1" applyBorder="1" applyAlignment="1">
      <alignment vertical="center"/>
    </xf>
    <xf numFmtId="0" fontId="4" fillId="0" borderId="0" xfId="0" applyFont="1" applyAlignment="1">
      <alignment horizontal="center" vertical="center" wrapText="1"/>
    </xf>
    <xf numFmtId="0" fontId="0" fillId="0" borderId="0" xfId="0"/>
    <xf numFmtId="0" fontId="7" fillId="0" borderId="0" xfId="0" applyFont="1" applyAlignment="1">
      <alignment horizontal="center" wrapText="1"/>
    </xf>
    <xf numFmtId="0" fontId="4" fillId="3" borderId="20" xfId="0" applyFont="1" applyFill="1" applyBorder="1" applyAlignment="1">
      <alignment vertical="center" wrapText="1"/>
    </xf>
    <xf numFmtId="0" fontId="6" fillId="14" borderId="20" xfId="0" applyFont="1" applyFill="1" applyBorder="1" applyAlignment="1">
      <alignment horizontal="center" vertical="center" wrapText="1"/>
    </xf>
    <xf numFmtId="0" fontId="4" fillId="10" borderId="20" xfId="0" applyFont="1" applyFill="1" applyBorder="1" applyAlignment="1">
      <alignment vertical="center" wrapText="1"/>
    </xf>
    <xf numFmtId="0" fontId="4" fillId="6" borderId="20" xfId="0" applyFont="1" applyFill="1" applyBorder="1" applyAlignment="1">
      <alignment vertical="center"/>
    </xf>
    <xf numFmtId="0" fontId="43" fillId="10" borderId="24" xfId="0" applyFont="1" applyFill="1" applyBorder="1" applyAlignment="1">
      <alignment horizontal="center" vertical="center" wrapText="1"/>
    </xf>
    <xf numFmtId="0" fontId="43" fillId="10" borderId="25" xfId="0" applyFont="1" applyFill="1" applyBorder="1" applyAlignment="1">
      <alignment horizontal="center" vertical="center" wrapText="1"/>
    </xf>
    <xf numFmtId="0" fontId="43" fillId="10" borderId="22" xfId="0" applyFont="1" applyFill="1" applyBorder="1" applyAlignment="1">
      <alignment horizontal="center" vertical="center" wrapText="1"/>
    </xf>
    <xf numFmtId="0" fontId="4" fillId="10" borderId="24" xfId="0" applyFont="1" applyFill="1" applyBorder="1" applyAlignment="1">
      <alignment horizontal="center" vertical="center" wrapText="1"/>
    </xf>
    <xf numFmtId="0" fontId="4" fillId="10" borderId="25" xfId="0" applyFont="1" applyFill="1" applyBorder="1" applyAlignment="1">
      <alignment horizontal="center" vertical="center" wrapText="1"/>
    </xf>
    <xf numFmtId="0" fontId="4" fillId="10" borderId="22" xfId="0" applyFont="1" applyFill="1" applyBorder="1" applyAlignment="1">
      <alignment horizontal="center" vertical="center" wrapText="1"/>
    </xf>
    <xf numFmtId="0" fontId="4" fillId="3" borderId="23" xfId="0" applyFont="1" applyFill="1" applyBorder="1" applyAlignment="1">
      <alignment horizontal="center" vertical="center" wrapText="1"/>
    </xf>
    <xf numFmtId="0" fontId="4" fillId="3" borderId="27" xfId="0" applyFont="1" applyFill="1" applyBorder="1" applyAlignment="1">
      <alignment horizontal="center" vertical="center" wrapText="1"/>
    </xf>
    <xf numFmtId="0" fontId="4" fillId="3" borderId="26" xfId="0" applyFont="1" applyFill="1" applyBorder="1" applyAlignment="1">
      <alignment horizontal="center" vertical="center" wrapText="1"/>
    </xf>
    <xf numFmtId="0" fontId="6" fillId="15" borderId="20" xfId="0" applyFont="1" applyFill="1" applyBorder="1" applyAlignment="1">
      <alignment horizontal="center" vertical="center" wrapText="1"/>
    </xf>
    <xf numFmtId="0" fontId="4" fillId="3" borderId="24" xfId="0" applyFont="1" applyFill="1" applyBorder="1" applyAlignment="1">
      <alignment horizontal="center" vertical="center" wrapText="1"/>
    </xf>
    <xf numFmtId="0" fontId="4" fillId="3" borderId="25" xfId="0" applyFont="1" applyFill="1" applyBorder="1" applyAlignment="1">
      <alignment horizontal="center" vertical="center" wrapText="1"/>
    </xf>
    <xf numFmtId="0" fontId="4" fillId="3" borderId="22" xfId="0" applyFont="1" applyFill="1" applyBorder="1" applyAlignment="1">
      <alignment horizontal="center" vertical="center" wrapText="1"/>
    </xf>
    <xf numFmtId="0" fontId="4" fillId="10" borderId="20" xfId="0" applyFont="1" applyFill="1" applyBorder="1" applyAlignment="1">
      <alignment horizontal="center" vertical="center" wrapText="1"/>
    </xf>
    <xf numFmtId="0" fontId="48" fillId="14" borderId="38" xfId="0" applyFont="1" applyFill="1" applyBorder="1" applyAlignment="1">
      <alignment horizontal="center"/>
    </xf>
    <xf numFmtId="0" fontId="48" fillId="14" borderId="39" xfId="0" applyFont="1" applyFill="1" applyBorder="1" applyAlignment="1">
      <alignment horizontal="center"/>
    </xf>
    <xf numFmtId="0" fontId="48" fillId="14" borderId="40" xfId="0" applyFont="1" applyFill="1" applyBorder="1" applyAlignment="1">
      <alignment horizontal="center"/>
    </xf>
    <xf numFmtId="0" fontId="11" fillId="5" borderId="23" xfId="0" applyFont="1" applyFill="1" applyBorder="1" applyAlignment="1">
      <alignment horizontal="center" vertical="center" wrapText="1"/>
    </xf>
    <xf numFmtId="0" fontId="11" fillId="5" borderId="26" xfId="0" applyFont="1" applyFill="1" applyBorder="1" applyAlignment="1">
      <alignment horizontal="center" vertical="center" wrapText="1"/>
    </xf>
    <xf numFmtId="0" fontId="4" fillId="4" borderId="57" xfId="0" applyFont="1" applyFill="1" applyBorder="1" applyAlignment="1">
      <alignment horizontal="center" vertical="center" wrapText="1"/>
    </xf>
    <xf numFmtId="0" fontId="4" fillId="4" borderId="36" xfId="0" applyFont="1" applyFill="1" applyBorder="1" applyAlignment="1">
      <alignment horizontal="center" vertical="center" wrapText="1"/>
    </xf>
    <xf numFmtId="0" fontId="4" fillId="4" borderId="58" xfId="0" applyFont="1" applyFill="1" applyBorder="1" applyAlignment="1">
      <alignment horizontal="center" vertical="center" wrapText="1"/>
    </xf>
    <xf numFmtId="0" fontId="4" fillId="18" borderId="52" xfId="0" applyFont="1" applyFill="1" applyBorder="1" applyAlignment="1">
      <alignment horizontal="center" vertical="center" wrapText="1"/>
    </xf>
    <xf numFmtId="0" fontId="4" fillId="18" borderId="53" xfId="0" applyFont="1" applyFill="1" applyBorder="1" applyAlignment="1">
      <alignment horizontal="center" vertical="center" wrapText="1"/>
    </xf>
    <xf numFmtId="0" fontId="4" fillId="18" borderId="54"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10" fillId="0" borderId="4" xfId="0" applyFont="1" applyBorder="1"/>
    <xf numFmtId="0" fontId="10" fillId="0" borderId="5" xfId="0" applyFont="1" applyBorder="1"/>
    <xf numFmtId="0" fontId="4" fillId="4" borderId="2" xfId="0" applyFont="1" applyFill="1" applyBorder="1" applyAlignment="1">
      <alignment horizontal="center" vertical="center" wrapText="1"/>
    </xf>
    <xf numFmtId="0" fontId="10" fillId="0" borderId="6" xfId="0" applyFont="1" applyBorder="1"/>
    <xf numFmtId="0" fontId="10" fillId="0" borderId="7" xfId="0" applyFont="1" applyBorder="1"/>
    <xf numFmtId="0" fontId="4" fillId="4" borderId="14" xfId="0" applyFont="1" applyFill="1" applyBorder="1" applyAlignment="1">
      <alignment horizontal="center" vertical="center" wrapText="1"/>
    </xf>
    <xf numFmtId="0" fontId="10" fillId="0" borderId="21" xfId="0" applyFont="1" applyBorder="1"/>
    <xf numFmtId="0" fontId="10" fillId="0" borderId="16" xfId="0" applyFont="1" applyBorder="1"/>
    <xf numFmtId="0" fontId="11" fillId="5" borderId="71" xfId="0" applyFont="1" applyFill="1" applyBorder="1" applyAlignment="1">
      <alignment horizontal="center" vertical="center" wrapText="1"/>
    </xf>
    <xf numFmtId="0" fontId="48" fillId="15" borderId="55" xfId="0" applyFont="1" applyFill="1" applyBorder="1" applyAlignment="1">
      <alignment horizontal="center"/>
    </xf>
    <xf numFmtId="0" fontId="48" fillId="15" borderId="56" xfId="0" applyFont="1" applyFill="1" applyBorder="1" applyAlignment="1">
      <alignment horizontal="center"/>
    </xf>
    <xf numFmtId="0" fontId="4" fillId="4" borderId="27" xfId="0" applyFont="1" applyFill="1" applyBorder="1" applyAlignment="1">
      <alignment horizontal="center" vertical="center" wrapText="1"/>
    </xf>
    <xf numFmtId="0" fontId="4" fillId="4" borderId="71" xfId="0" applyFont="1" applyFill="1" applyBorder="1" applyAlignment="1">
      <alignment horizontal="center" vertical="center" wrapText="1"/>
    </xf>
    <xf numFmtId="0" fontId="11" fillId="5" borderId="49" xfId="0" applyFont="1" applyFill="1" applyBorder="1" applyAlignment="1">
      <alignment horizontal="center" vertical="center" wrapText="1"/>
    </xf>
    <xf numFmtId="0" fontId="14" fillId="0" borderId="0" xfId="0" applyFont="1" applyAlignment="1">
      <alignment horizontal="center" wrapText="1"/>
    </xf>
    <xf numFmtId="0" fontId="17" fillId="0" borderId="0" xfId="0" applyFont="1" applyAlignment="1">
      <alignment horizontal="left" vertical="center" wrapText="1"/>
    </xf>
    <xf numFmtId="0" fontId="15" fillId="4" borderId="2" xfId="0" applyFont="1" applyFill="1" applyBorder="1" applyAlignment="1">
      <alignment horizontal="center" vertical="center" wrapText="1"/>
    </xf>
    <xf numFmtId="0" fontId="10" fillId="0" borderId="8" xfId="0" applyFont="1" applyBorder="1"/>
    <xf numFmtId="0" fontId="15" fillId="4" borderId="14" xfId="0" applyFont="1" applyFill="1" applyBorder="1" applyAlignment="1">
      <alignment horizontal="center" vertical="center" wrapText="1"/>
    </xf>
    <xf numFmtId="0" fontId="50" fillId="15" borderId="53" xfId="0" applyFont="1" applyFill="1" applyBorder="1" applyAlignment="1">
      <alignment horizontal="center"/>
    </xf>
    <xf numFmtId="0" fontId="50" fillId="15" borderId="54" xfId="0" applyFont="1" applyFill="1" applyBorder="1" applyAlignment="1">
      <alignment horizontal="center"/>
    </xf>
    <xf numFmtId="0" fontId="33" fillId="18" borderId="75" xfId="0" applyFont="1" applyFill="1" applyBorder="1" applyAlignment="1">
      <alignment horizontal="center" vertical="center"/>
    </xf>
    <xf numFmtId="0" fontId="33" fillId="18" borderId="76" xfId="0" applyFont="1" applyFill="1" applyBorder="1" applyAlignment="1">
      <alignment horizontal="center" vertical="center"/>
    </xf>
    <xf numFmtId="0" fontId="33" fillId="18" borderId="78" xfId="0" applyFont="1" applyFill="1" applyBorder="1" applyAlignment="1">
      <alignment horizontal="center" vertical="center"/>
    </xf>
    <xf numFmtId="0" fontId="18" fillId="5" borderId="49" xfId="0" applyFont="1" applyFill="1" applyBorder="1" applyAlignment="1">
      <alignment horizontal="center" vertical="center" wrapText="1"/>
    </xf>
    <xf numFmtId="0" fontId="18" fillId="5" borderId="26" xfId="0" applyFont="1" applyFill="1" applyBorder="1" applyAlignment="1">
      <alignment horizontal="center" vertical="center" wrapText="1"/>
    </xf>
    <xf numFmtId="0" fontId="18" fillId="5" borderId="29" xfId="0" applyFont="1" applyFill="1" applyBorder="1" applyAlignment="1">
      <alignment horizontal="center" vertical="center" wrapText="1"/>
    </xf>
    <xf numFmtId="0" fontId="18" fillId="5" borderId="30" xfId="0" applyFont="1" applyFill="1" applyBorder="1" applyAlignment="1">
      <alignment horizontal="center" vertical="center" wrapText="1"/>
    </xf>
    <xf numFmtId="0" fontId="18" fillId="5" borderId="31" xfId="0" applyFont="1" applyFill="1" applyBorder="1" applyAlignment="1">
      <alignment horizontal="center" vertical="center" wrapText="1"/>
    </xf>
    <xf numFmtId="0" fontId="18" fillId="5" borderId="12" xfId="0" applyFont="1" applyFill="1" applyBorder="1" applyAlignment="1">
      <alignment horizontal="center" vertical="center" wrapText="1"/>
    </xf>
    <xf numFmtId="0" fontId="18" fillId="5" borderId="21" xfId="0" applyFont="1" applyFill="1" applyBorder="1" applyAlignment="1">
      <alignment horizontal="center" vertical="center" wrapText="1"/>
    </xf>
    <xf numFmtId="0" fontId="18" fillId="5" borderId="41" xfId="0" applyFont="1" applyFill="1" applyBorder="1" applyAlignment="1">
      <alignment horizontal="center" vertical="center" wrapText="1"/>
    </xf>
    <xf numFmtId="0" fontId="50" fillId="14" borderId="52" xfId="0" applyFont="1" applyFill="1" applyBorder="1" applyAlignment="1">
      <alignment horizontal="center"/>
    </xf>
    <xf numFmtId="0" fontId="50" fillId="14" borderId="53" xfId="0" applyFont="1" applyFill="1" applyBorder="1" applyAlignment="1">
      <alignment horizontal="center"/>
    </xf>
    <xf numFmtId="0" fontId="50" fillId="14" borderId="54" xfId="0" applyFont="1" applyFill="1" applyBorder="1" applyAlignment="1">
      <alignment horizontal="center"/>
    </xf>
    <xf numFmtId="0" fontId="15" fillId="4" borderId="38" xfId="0" applyFont="1" applyFill="1" applyBorder="1" applyAlignment="1">
      <alignment horizontal="center" vertical="center" wrapText="1"/>
    </xf>
    <xf numFmtId="0" fontId="15" fillId="4" borderId="39" xfId="0" applyFont="1" applyFill="1" applyBorder="1" applyAlignment="1">
      <alignment horizontal="center" vertical="center" wrapText="1"/>
    </xf>
    <xf numFmtId="0" fontId="15" fillId="4" borderId="40" xfId="0" applyFont="1" applyFill="1" applyBorder="1" applyAlignment="1">
      <alignment horizontal="center" vertical="center" wrapText="1"/>
    </xf>
    <xf numFmtId="0" fontId="15" fillId="11" borderId="28" xfId="0" applyFont="1" applyFill="1" applyBorder="1" applyAlignment="1">
      <alignment horizontal="center" vertical="center" wrapText="1"/>
    </xf>
    <xf numFmtId="0" fontId="15" fillId="11" borderId="34" xfId="0" applyFont="1" applyFill="1" applyBorder="1" applyAlignment="1">
      <alignment horizontal="center" vertical="center" wrapText="1"/>
    </xf>
    <xf numFmtId="0" fontId="49" fillId="14" borderId="52" xfId="0" applyFont="1" applyFill="1" applyBorder="1" applyAlignment="1">
      <alignment horizontal="center"/>
    </xf>
    <xf numFmtId="0" fontId="49" fillId="14" borderId="53" xfId="0" applyFont="1" applyFill="1" applyBorder="1" applyAlignment="1">
      <alignment horizontal="center"/>
    </xf>
    <xf numFmtId="0" fontId="49" fillId="14" borderId="54" xfId="0" applyFont="1" applyFill="1" applyBorder="1" applyAlignment="1">
      <alignment horizontal="center"/>
    </xf>
    <xf numFmtId="0" fontId="15" fillId="11" borderId="35" xfId="0" applyFont="1" applyFill="1" applyBorder="1" applyAlignment="1">
      <alignment horizontal="center" vertical="center" wrapText="1"/>
    </xf>
    <xf numFmtId="0" fontId="15" fillId="11" borderId="33" xfId="0" applyFont="1" applyFill="1" applyBorder="1" applyAlignment="1">
      <alignment horizontal="center" vertical="center" wrapText="1"/>
    </xf>
    <xf numFmtId="0" fontId="15" fillId="11" borderId="27" xfId="0" applyFont="1" applyFill="1" applyBorder="1" applyAlignment="1">
      <alignment horizontal="center" vertical="center" wrapText="1"/>
    </xf>
    <xf numFmtId="0" fontId="15" fillId="4" borderId="63" xfId="0" applyFont="1" applyFill="1" applyBorder="1" applyAlignment="1">
      <alignment horizontal="center" vertical="center" wrapText="1"/>
    </xf>
    <xf numFmtId="0" fontId="15" fillId="4" borderId="70" xfId="0" applyFont="1" applyFill="1" applyBorder="1" applyAlignment="1">
      <alignment horizontal="center" vertical="center" wrapText="1"/>
    </xf>
    <xf numFmtId="0" fontId="15" fillId="4" borderId="64" xfId="0" applyFont="1" applyFill="1" applyBorder="1" applyAlignment="1">
      <alignment horizontal="center" vertical="center" wrapText="1"/>
    </xf>
    <xf numFmtId="0" fontId="15" fillId="4" borderId="72" xfId="0" applyFont="1" applyFill="1" applyBorder="1" applyAlignment="1">
      <alignment horizontal="center" vertical="center" wrapText="1"/>
    </xf>
    <xf numFmtId="0" fontId="15" fillId="4" borderId="74" xfId="0" applyFont="1" applyFill="1" applyBorder="1" applyAlignment="1">
      <alignment horizontal="center" vertical="center" wrapText="1"/>
    </xf>
    <xf numFmtId="0" fontId="15" fillId="4" borderId="51" xfId="0" applyFont="1" applyFill="1" applyBorder="1" applyAlignment="1">
      <alignment horizontal="center" vertical="center" wrapText="1"/>
    </xf>
    <xf numFmtId="0" fontId="18" fillId="12" borderId="28" xfId="0" applyFont="1" applyFill="1" applyBorder="1" applyAlignment="1">
      <alignment horizontal="center" vertical="center" wrapText="1"/>
    </xf>
    <xf numFmtId="0" fontId="18" fillId="12" borderId="34" xfId="0" applyFont="1" applyFill="1" applyBorder="1" applyAlignment="1">
      <alignment horizontal="center" vertical="center" wrapText="1"/>
    </xf>
    <xf numFmtId="0" fontId="15" fillId="11" borderId="20" xfId="0" applyFont="1" applyFill="1" applyBorder="1" applyAlignment="1">
      <alignment horizontal="center" vertical="center" wrapText="1"/>
    </xf>
    <xf numFmtId="0" fontId="15" fillId="11" borderId="43" xfId="0" applyFont="1" applyFill="1" applyBorder="1" applyAlignment="1">
      <alignment horizontal="center" vertical="center" wrapText="1"/>
    </xf>
    <xf numFmtId="0" fontId="15" fillId="4" borderId="10" xfId="0" applyFont="1" applyFill="1" applyBorder="1" applyAlignment="1">
      <alignment horizontal="center" vertical="center" wrapText="1"/>
    </xf>
    <xf numFmtId="0" fontId="15" fillId="4" borderId="18" xfId="0" applyFont="1" applyFill="1" applyBorder="1" applyAlignment="1">
      <alignment horizontal="center" vertical="center" wrapText="1"/>
    </xf>
    <xf numFmtId="0" fontId="15" fillId="4" borderId="12" xfId="0" applyFont="1" applyFill="1" applyBorder="1" applyAlignment="1">
      <alignment horizontal="center" vertical="center" wrapText="1"/>
    </xf>
    <xf numFmtId="0" fontId="15" fillId="4" borderId="80" xfId="0" applyFont="1" applyFill="1" applyBorder="1" applyAlignment="1">
      <alignment horizontal="center" vertical="center" wrapText="1"/>
    </xf>
    <xf numFmtId="0" fontId="15" fillId="4" borderId="81" xfId="0" applyFont="1" applyFill="1" applyBorder="1" applyAlignment="1">
      <alignment horizontal="center" vertical="center" wrapText="1"/>
    </xf>
    <xf numFmtId="0" fontId="15" fillId="4" borderId="17" xfId="0" applyFont="1" applyFill="1" applyBorder="1" applyAlignment="1">
      <alignment horizontal="center" vertical="center" wrapText="1"/>
    </xf>
    <xf numFmtId="0" fontId="15" fillId="4" borderId="19" xfId="0" applyFont="1" applyFill="1" applyBorder="1" applyAlignment="1">
      <alignment horizontal="center" vertical="center" wrapText="1"/>
    </xf>
    <xf numFmtId="0" fontId="49" fillId="16" borderId="53" xfId="0" applyFont="1" applyFill="1" applyBorder="1" applyAlignment="1">
      <alignment horizontal="center"/>
    </xf>
    <xf numFmtId="0" fontId="49" fillId="16" borderId="54" xfId="0" applyFont="1" applyFill="1" applyBorder="1" applyAlignment="1">
      <alignment horizontal="center"/>
    </xf>
    <xf numFmtId="0" fontId="33" fillId="18" borderId="52" xfId="0" applyFont="1" applyFill="1" applyBorder="1" applyAlignment="1">
      <alignment horizontal="center"/>
    </xf>
    <xf numFmtId="0" fontId="33" fillId="18" borderId="53" xfId="0" applyFont="1" applyFill="1" applyBorder="1" applyAlignment="1">
      <alignment horizontal="center"/>
    </xf>
    <xf numFmtId="0" fontId="15" fillId="11" borderId="49" xfId="0" applyFont="1" applyFill="1" applyBorder="1" applyAlignment="1">
      <alignment horizontal="center" vertical="center" wrapText="1"/>
    </xf>
    <xf numFmtId="0" fontId="15" fillId="11" borderId="26" xfId="0" applyFont="1" applyFill="1" applyBorder="1" applyAlignment="1">
      <alignment horizontal="center" vertical="center" wrapText="1"/>
    </xf>
    <xf numFmtId="0" fontId="18" fillId="12" borderId="32" xfId="0" applyFont="1" applyFill="1" applyBorder="1" applyAlignment="1">
      <alignment horizontal="center" vertical="center" wrapText="1"/>
    </xf>
    <xf numFmtId="0" fontId="18" fillId="12" borderId="33" xfId="0" applyFont="1" applyFill="1" applyBorder="1" applyAlignment="1">
      <alignment horizontal="center" vertical="center" wrapText="1"/>
    </xf>
    <xf numFmtId="0" fontId="46" fillId="0" borderId="2" xfId="0" applyFont="1" applyBorder="1" applyAlignment="1">
      <alignment horizontal="center" vertical="center" wrapText="1"/>
    </xf>
    <xf numFmtId="0" fontId="10" fillId="0" borderId="6" xfId="0" applyFont="1" applyBorder="1" applyAlignment="1">
      <alignment vertical="center"/>
    </xf>
    <xf numFmtId="0" fontId="10" fillId="0" borderId="7" xfId="0" applyFont="1" applyBorder="1" applyAlignment="1">
      <alignment vertical="center"/>
    </xf>
    <xf numFmtId="0" fontId="10" fillId="0" borderId="8" xfId="0" applyFont="1" applyBorder="1" applyAlignment="1">
      <alignment vertical="center"/>
    </xf>
    <xf numFmtId="0" fontId="46" fillId="0" borderId="2" xfId="0" applyFont="1" applyBorder="1" applyAlignment="1">
      <alignment vertical="center" wrapText="1"/>
    </xf>
    <xf numFmtId="168" fontId="35" fillId="4" borderId="3" xfId="0" applyNumberFormat="1" applyFont="1" applyFill="1" applyBorder="1" applyAlignment="1">
      <alignment horizontal="left" vertical="center" wrapText="1"/>
    </xf>
    <xf numFmtId="0" fontId="10" fillId="0" borderId="4" xfId="0" applyFont="1" applyBorder="1" applyAlignment="1">
      <alignment vertical="center"/>
    </xf>
    <xf numFmtId="0" fontId="10" fillId="0" borderId="5" xfId="0" applyFont="1" applyBorder="1" applyAlignment="1">
      <alignment vertical="center"/>
    </xf>
    <xf numFmtId="0" fontId="13" fillId="0" borderId="2" xfId="0" applyFont="1" applyBorder="1" applyAlignment="1">
      <alignment vertical="top" wrapText="1"/>
    </xf>
    <xf numFmtId="0" fontId="13" fillId="0" borderId="6" xfId="0" applyFont="1" applyBorder="1" applyAlignment="1">
      <alignment horizontal="center" vertical="center" wrapText="1"/>
    </xf>
    <xf numFmtId="0" fontId="13" fillId="0" borderId="2" xfId="0" applyFont="1" applyBorder="1" applyAlignment="1">
      <alignment horizontal="center" vertical="center" wrapText="1"/>
    </xf>
    <xf numFmtId="0" fontId="15" fillId="3" borderId="3" xfId="0" applyFont="1" applyFill="1" applyBorder="1" applyAlignment="1">
      <alignment horizontal="center" vertical="center" wrapText="1"/>
    </xf>
    <xf numFmtId="0" fontId="15" fillId="0" borderId="2" xfId="0" applyFont="1" applyBorder="1" applyAlignment="1">
      <alignment vertical="top" wrapText="1"/>
    </xf>
    <xf numFmtId="168" fontId="15" fillId="4" borderId="3" xfId="0" applyNumberFormat="1" applyFont="1" applyFill="1" applyBorder="1" applyAlignment="1">
      <alignment horizontal="center" vertical="center" wrapText="1"/>
    </xf>
    <xf numFmtId="0" fontId="15" fillId="18" borderId="75" xfId="0" applyFont="1" applyFill="1" applyBorder="1" applyAlignment="1">
      <alignment horizontal="center" vertical="center" wrapText="1"/>
    </xf>
    <xf numFmtId="0" fontId="15" fillId="18" borderId="76" xfId="0" applyFont="1" applyFill="1" applyBorder="1" applyAlignment="1">
      <alignment horizontal="center" vertical="center" wrapText="1"/>
    </xf>
    <xf numFmtId="0" fontId="15" fillId="18" borderId="78" xfId="0" applyFont="1" applyFill="1" applyBorder="1" applyAlignment="1">
      <alignment horizontal="center" vertical="center" wrapText="1"/>
    </xf>
    <xf numFmtId="0" fontId="18" fillId="5" borderId="59" xfId="0" applyFont="1" applyFill="1" applyBorder="1" applyAlignment="1">
      <alignment horizontal="center" vertical="center" wrapText="1"/>
    </xf>
    <xf numFmtId="0" fontId="18" fillId="5" borderId="65" xfId="0" applyFont="1" applyFill="1" applyBorder="1" applyAlignment="1">
      <alignment horizontal="center" vertical="center" wrapText="1"/>
    </xf>
    <xf numFmtId="0" fontId="13" fillId="0" borderId="2" xfId="0" applyFont="1" applyBorder="1" applyAlignment="1">
      <alignment vertical="center" wrapText="1"/>
    </xf>
    <xf numFmtId="0" fontId="13" fillId="0" borderId="2" xfId="0" applyFont="1" applyBorder="1" applyAlignment="1">
      <alignment horizontal="left" vertical="center" wrapText="1"/>
    </xf>
    <xf numFmtId="0" fontId="51" fillId="17" borderId="63" xfId="0" applyFont="1" applyFill="1" applyBorder="1" applyAlignment="1">
      <alignment horizontal="center" vertical="center"/>
    </xf>
    <xf numFmtId="0" fontId="51" fillId="17" borderId="64" xfId="0" applyFont="1" applyFill="1" applyBorder="1" applyAlignment="1">
      <alignment horizontal="center" vertical="center"/>
    </xf>
    <xf numFmtId="0" fontId="18" fillId="5" borderId="60" xfId="0" applyFont="1" applyFill="1" applyBorder="1" applyAlignment="1">
      <alignment horizontal="center" vertical="center" wrapText="1"/>
    </xf>
    <xf numFmtId="0" fontId="18" fillId="5" borderId="62" xfId="0" applyFont="1" applyFill="1" applyBorder="1" applyAlignment="1">
      <alignment horizontal="center" vertical="center" wrapText="1"/>
    </xf>
    <xf numFmtId="0" fontId="18" fillId="5" borderId="66" xfId="0" applyFont="1" applyFill="1" applyBorder="1" applyAlignment="1">
      <alignment horizontal="center" vertical="center" wrapText="1"/>
    </xf>
    <xf numFmtId="0" fontId="19" fillId="9" borderId="3" xfId="0" applyFont="1" applyFill="1" applyBorder="1" applyAlignment="1">
      <alignment horizontal="center" vertical="center" wrapText="1"/>
    </xf>
    <xf numFmtId="0" fontId="10" fillId="0" borderId="11" xfId="0" applyFont="1" applyBorder="1"/>
    <xf numFmtId="0" fontId="13" fillId="0" borderId="16" xfId="0" applyFont="1" applyBorder="1" applyAlignment="1">
      <alignment horizontal="left" vertical="center" wrapText="1"/>
    </xf>
    <xf numFmtId="0" fontId="10" fillId="0" borderId="1" xfId="0" applyFont="1" applyBorder="1"/>
    <xf numFmtId="0" fontId="15" fillId="0" borderId="0" xfId="0" applyFont="1" applyAlignment="1">
      <alignment horizontal="center" vertical="center" wrapText="1"/>
    </xf>
  </cellXfs>
  <cellStyles count="11">
    <cellStyle name="Millares" xfId="10" builtinId="3"/>
    <cellStyle name="Moneda" xfId="1" builtinId="4"/>
    <cellStyle name="Moneda 2" xfId="3" xr:uid="{0D20C058-242A-4706-B4AF-4B50011C4C87}"/>
    <cellStyle name="Normal" xfId="0" builtinId="0"/>
    <cellStyle name="Normal 2" xfId="2" xr:uid="{35C48F02-0288-4830-A40F-5B2FD5955E8E}"/>
    <cellStyle name="Normal 3" xfId="4" xr:uid="{7E8A05DD-DF1B-414F-A2ED-783A71EBD1C0}"/>
    <cellStyle name="Normal 4" xfId="5" xr:uid="{756BA2D4-4267-433C-AC5F-858661A399BC}"/>
    <cellStyle name="Normal 5" xfId="6" xr:uid="{39F61EC6-8A5C-49B3-BECD-8ED67EC1E443}"/>
    <cellStyle name="Normal 6" xfId="7" xr:uid="{6CE15CFF-1078-4DF6-A413-672749C83FDE}"/>
    <cellStyle name="Normal 7" xfId="8" xr:uid="{9080C067-C91B-485B-A330-EC02339B5DAD}"/>
    <cellStyle name="Normal 8" xfId="9" xr:uid="{D131C10A-DC2C-486E-A7D6-D11036CFED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290285</xdr:colOff>
      <xdr:row>3</xdr:row>
      <xdr:rowOff>77107</xdr:rowOff>
    </xdr:from>
    <xdr:ext cx="1352550" cy="1171575"/>
    <xdr:pic>
      <xdr:nvPicPr>
        <xdr:cNvPr id="2" name="image1.pn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290285" y="748393"/>
          <a:ext cx="1352550" cy="117157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43039</xdr:colOff>
      <xdr:row>4</xdr:row>
      <xdr:rowOff>75494</xdr:rowOff>
    </xdr:from>
    <xdr:ext cx="1352550" cy="1171575"/>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840317" y="1239661"/>
          <a:ext cx="1352550" cy="1171575"/>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784225</xdr:colOff>
      <xdr:row>4</xdr:row>
      <xdr:rowOff>327025</xdr:rowOff>
    </xdr:from>
    <xdr:ext cx="1352550" cy="1171575"/>
    <xdr:pic>
      <xdr:nvPicPr>
        <xdr:cNvPr id="2" name="image1.png" title="Imagen">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xfrm>
          <a:off x="1920875" y="1177925"/>
          <a:ext cx="1352550" cy="1171575"/>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514350</xdr:colOff>
      <xdr:row>4</xdr:row>
      <xdr:rowOff>76201</xdr:rowOff>
    </xdr:from>
    <xdr:ext cx="1352550" cy="895350"/>
    <xdr:pic>
      <xdr:nvPicPr>
        <xdr:cNvPr id="2" name="image1.png" title="Imagen">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xfrm>
          <a:off x="1130300" y="1244601"/>
          <a:ext cx="13525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92075</xdr:colOff>
      <xdr:row>2</xdr:row>
      <xdr:rowOff>69850</xdr:rowOff>
    </xdr:from>
    <xdr:ext cx="1352550" cy="1171575"/>
    <xdr:pic>
      <xdr:nvPicPr>
        <xdr:cNvPr id="2" name="image1.png" title="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xfrm>
          <a:off x="892175" y="889000"/>
          <a:ext cx="1352550" cy="1171575"/>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276225</xdr:colOff>
      <xdr:row>0</xdr:row>
      <xdr:rowOff>0</xdr:rowOff>
    </xdr:from>
    <xdr:ext cx="1009650" cy="895350"/>
    <xdr:pic>
      <xdr:nvPicPr>
        <xdr:cNvPr id="2" name="image1.png" title="Imagen">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hyperlink" Target="http://pulzo.com/" TargetMode="External"/><Relationship Id="rId2" Type="http://schemas.openxmlformats.org/officeDocument/2006/relationships/hyperlink" Target="http://pulzo.com/" TargetMode="External"/><Relationship Id="rId1" Type="http://schemas.openxmlformats.org/officeDocument/2006/relationships/hyperlink" Target="http://primerapagina.com.co/"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DEEAF6"/>
    <pageSetUpPr fitToPage="1"/>
  </sheetPr>
  <dimension ref="A1:X1188"/>
  <sheetViews>
    <sheetView showGridLines="0" tabSelected="1" view="pageBreakPreview" zoomScale="50" zoomScaleNormal="69" zoomScaleSheetLayoutView="50" workbookViewId="0">
      <selection sqref="A1:B1"/>
    </sheetView>
  </sheetViews>
  <sheetFormatPr baseColWidth="10" defaultColWidth="12.58203125" defaultRowHeight="15" customHeight="1" x14ac:dyDescent="0.3"/>
  <cols>
    <col min="1" max="1" width="78" customWidth="1"/>
    <col min="2" max="2" width="15.33203125" hidden="1" customWidth="1"/>
    <col min="3" max="3" width="25.08203125" hidden="1" customWidth="1"/>
    <col min="4" max="4" width="23.25" hidden="1" customWidth="1"/>
    <col min="5" max="5" width="23.33203125" style="114" hidden="1" customWidth="1"/>
    <col min="6" max="7" width="23.5" hidden="1" customWidth="1"/>
    <col min="8" max="9" width="23.83203125" hidden="1" customWidth="1"/>
    <col min="10" max="10" width="19.58203125" hidden="1" customWidth="1"/>
    <col min="11" max="11" width="24.08203125" hidden="1" customWidth="1"/>
    <col min="12" max="12" width="19.58203125" hidden="1" customWidth="1"/>
    <col min="13" max="13" width="24.08203125" hidden="1" customWidth="1"/>
    <col min="14" max="14" width="24.5" hidden="1" customWidth="1"/>
    <col min="15" max="15" width="24.33203125" hidden="1" customWidth="1"/>
    <col min="16" max="16" width="4.33203125" hidden="1" customWidth="1"/>
    <col min="17" max="18" width="30" customWidth="1"/>
    <col min="19" max="24" width="23.08203125" customWidth="1"/>
  </cols>
  <sheetData>
    <row r="1" spans="1:24" ht="14.5" x14ac:dyDescent="0.35">
      <c r="A1" s="256"/>
      <c r="B1" s="257"/>
      <c r="C1" s="3"/>
      <c r="D1" s="3"/>
      <c r="E1" s="111"/>
      <c r="F1" s="3"/>
      <c r="G1" s="3"/>
      <c r="H1" s="3"/>
      <c r="I1" s="3"/>
      <c r="J1" s="3"/>
      <c r="K1" s="3"/>
      <c r="L1" s="3"/>
      <c r="M1" s="3"/>
      <c r="O1" s="3"/>
    </row>
    <row r="2" spans="1:24" ht="14.5" x14ac:dyDescent="0.35">
      <c r="A2" s="256"/>
      <c r="B2" s="257"/>
      <c r="C2" s="3"/>
      <c r="D2" s="3"/>
      <c r="E2" s="111"/>
      <c r="F2" s="3"/>
      <c r="G2" s="3"/>
      <c r="H2" s="3"/>
      <c r="I2" s="3"/>
      <c r="J2" s="3"/>
      <c r="K2" s="3"/>
      <c r="L2" s="3"/>
      <c r="M2" s="3"/>
      <c r="O2" s="3"/>
    </row>
    <row r="3" spans="1:24" ht="24" customHeight="1" x14ac:dyDescent="0.65">
      <c r="A3" s="258" t="s">
        <v>0</v>
      </c>
      <c r="B3" s="257"/>
      <c r="C3" s="5"/>
      <c r="D3" s="3"/>
      <c r="E3" s="111"/>
      <c r="F3" s="3"/>
      <c r="G3" s="3"/>
      <c r="H3" s="3"/>
      <c r="I3" s="3"/>
      <c r="J3" s="3"/>
      <c r="K3" s="3"/>
      <c r="L3" s="3"/>
      <c r="M3" s="3"/>
      <c r="O3" s="3"/>
    </row>
    <row r="4" spans="1:24" ht="18.75" customHeight="1" x14ac:dyDescent="0.45">
      <c r="A4" s="6"/>
      <c r="B4" s="6"/>
      <c r="C4" s="5"/>
      <c r="D4" s="3"/>
      <c r="E4" s="111"/>
      <c r="F4" s="3"/>
      <c r="G4" s="145"/>
      <c r="H4" s="3"/>
      <c r="I4" s="3"/>
      <c r="J4" s="3"/>
      <c r="K4" s="3"/>
      <c r="L4" s="3"/>
      <c r="M4" s="3"/>
      <c r="O4" s="3"/>
    </row>
    <row r="5" spans="1:24" ht="18.75" customHeight="1" x14ac:dyDescent="0.45">
      <c r="A5" s="6"/>
      <c r="B5" s="6"/>
      <c r="C5" s="7"/>
      <c r="D5" s="3"/>
      <c r="E5" s="111"/>
      <c r="F5" s="3"/>
      <c r="G5" s="3"/>
      <c r="H5" s="3"/>
      <c r="I5" s="3"/>
      <c r="J5" s="3"/>
      <c r="K5" s="3"/>
      <c r="L5" s="3"/>
      <c r="M5" s="3"/>
      <c r="O5" s="3"/>
    </row>
    <row r="6" spans="1:24" ht="18.75" customHeight="1" x14ac:dyDescent="0.45">
      <c r="A6" s="6"/>
      <c r="B6" s="6"/>
      <c r="C6" s="7"/>
      <c r="D6" s="3"/>
      <c r="E6" s="111"/>
      <c r="F6" s="3"/>
      <c r="G6" s="3"/>
      <c r="H6" s="3"/>
      <c r="I6" s="3"/>
      <c r="J6" s="3"/>
      <c r="K6" s="3"/>
      <c r="L6" s="3"/>
      <c r="M6" s="3"/>
      <c r="O6" s="3"/>
    </row>
    <row r="7" spans="1:24" ht="18.75" customHeight="1" x14ac:dyDescent="0.45">
      <c r="A7" s="6"/>
      <c r="B7" s="6"/>
      <c r="C7" s="5"/>
      <c r="D7" s="3"/>
      <c r="E7" s="111"/>
      <c r="F7" s="3"/>
      <c r="G7" s="3"/>
      <c r="H7" s="3"/>
      <c r="I7" s="3"/>
      <c r="J7" s="3"/>
      <c r="K7" s="3"/>
      <c r="L7" s="8"/>
      <c r="M7" s="8"/>
      <c r="O7" s="8"/>
    </row>
    <row r="8" spans="1:24" ht="53.25" customHeight="1" x14ac:dyDescent="0.3">
      <c r="A8" s="6"/>
      <c r="B8" s="260" t="s">
        <v>563</v>
      </c>
      <c r="C8" s="260"/>
      <c r="D8" s="260"/>
      <c r="E8" s="260"/>
      <c r="F8" s="260"/>
      <c r="G8" s="260"/>
      <c r="H8" s="260"/>
      <c r="I8" s="260"/>
      <c r="J8" s="260"/>
      <c r="K8" s="260"/>
      <c r="L8" s="260"/>
      <c r="M8" s="260"/>
      <c r="N8" s="260"/>
      <c r="O8" s="260"/>
      <c r="Q8" s="272" t="s">
        <v>565</v>
      </c>
      <c r="R8" s="272"/>
      <c r="S8" s="272"/>
      <c r="T8" s="272"/>
      <c r="U8" s="272"/>
      <c r="V8" s="272"/>
      <c r="W8" s="272"/>
      <c r="X8" s="272"/>
    </row>
    <row r="9" spans="1:24" ht="24" customHeight="1" x14ac:dyDescent="0.3">
      <c r="A9" s="259" t="s">
        <v>2</v>
      </c>
      <c r="B9" s="259" t="s">
        <v>3</v>
      </c>
      <c r="C9" s="259" t="s">
        <v>3</v>
      </c>
      <c r="D9" s="269" t="s">
        <v>4</v>
      </c>
      <c r="E9" s="270"/>
      <c r="F9" s="270"/>
      <c r="G9" s="270"/>
      <c r="H9" s="270"/>
      <c r="I9" s="271"/>
      <c r="J9" s="269" t="s">
        <v>543</v>
      </c>
      <c r="K9" s="270"/>
      <c r="L9" s="270"/>
      <c r="M9" s="270"/>
      <c r="N9" s="270"/>
      <c r="O9" s="271"/>
      <c r="Q9" s="273" t="s">
        <v>3</v>
      </c>
      <c r="R9" s="273" t="s">
        <v>3</v>
      </c>
      <c r="S9" s="270"/>
      <c r="T9" s="270"/>
      <c r="U9" s="271"/>
      <c r="V9" s="270"/>
      <c r="W9" s="270"/>
      <c r="X9" s="271"/>
    </row>
    <row r="10" spans="1:24" ht="14.15" customHeight="1" x14ac:dyDescent="0.3">
      <c r="A10" s="259"/>
      <c r="B10" s="259"/>
      <c r="C10" s="259"/>
      <c r="D10" s="261" t="s">
        <v>538</v>
      </c>
      <c r="E10" s="263" t="s">
        <v>539</v>
      </c>
      <c r="F10" s="261" t="s">
        <v>540</v>
      </c>
      <c r="G10" s="266" t="s">
        <v>539</v>
      </c>
      <c r="H10" s="261" t="s">
        <v>541</v>
      </c>
      <c r="I10" s="266" t="s">
        <v>539</v>
      </c>
      <c r="J10" s="261" t="s">
        <v>538</v>
      </c>
      <c r="K10" s="266" t="s">
        <v>539</v>
      </c>
      <c r="L10" s="261" t="s">
        <v>540</v>
      </c>
      <c r="M10" s="266" t="s">
        <v>539</v>
      </c>
      <c r="N10" s="261" t="s">
        <v>542</v>
      </c>
      <c r="O10" s="266" t="s">
        <v>539</v>
      </c>
      <c r="Q10" s="274"/>
      <c r="R10" s="274"/>
      <c r="S10" s="276" t="s">
        <v>538</v>
      </c>
      <c r="T10" s="276" t="s">
        <v>540</v>
      </c>
      <c r="U10" s="276" t="s">
        <v>541</v>
      </c>
      <c r="V10" s="276" t="s">
        <v>538</v>
      </c>
      <c r="W10" s="276" t="s">
        <v>540</v>
      </c>
      <c r="X10" s="266" t="s">
        <v>542</v>
      </c>
    </row>
    <row r="11" spans="1:24" ht="13.5" customHeight="1" x14ac:dyDescent="0.3">
      <c r="A11" s="259"/>
      <c r="B11" s="259"/>
      <c r="C11" s="259"/>
      <c r="D11" s="261"/>
      <c r="E11" s="264"/>
      <c r="F11" s="261"/>
      <c r="G11" s="267"/>
      <c r="H11" s="261"/>
      <c r="I11" s="267"/>
      <c r="J11" s="261"/>
      <c r="K11" s="267"/>
      <c r="L11" s="261"/>
      <c r="M11" s="267"/>
      <c r="N11" s="261"/>
      <c r="O11" s="267"/>
      <c r="Q11" s="274"/>
      <c r="R11" s="274"/>
      <c r="S11" s="276"/>
      <c r="T11" s="276"/>
      <c r="U11" s="276"/>
      <c r="V11" s="276"/>
      <c r="W11" s="276"/>
      <c r="X11" s="267"/>
    </row>
    <row r="12" spans="1:24" ht="14.15" customHeight="1" x14ac:dyDescent="0.3">
      <c r="A12" s="259"/>
      <c r="B12" s="259"/>
      <c r="C12" s="259"/>
      <c r="D12" s="261"/>
      <c r="E12" s="264"/>
      <c r="F12" s="261"/>
      <c r="G12" s="267"/>
      <c r="H12" s="261"/>
      <c r="I12" s="267"/>
      <c r="J12" s="261"/>
      <c r="K12" s="267"/>
      <c r="L12" s="261"/>
      <c r="M12" s="267"/>
      <c r="N12" s="261"/>
      <c r="O12" s="267"/>
      <c r="Q12" s="274"/>
      <c r="R12" s="274"/>
      <c r="S12" s="276"/>
      <c r="T12" s="276"/>
      <c r="U12" s="276"/>
      <c r="V12" s="276"/>
      <c r="W12" s="276"/>
      <c r="X12" s="267"/>
    </row>
    <row r="13" spans="1:24" ht="14.15" customHeight="1" x14ac:dyDescent="0.3">
      <c r="A13" s="259"/>
      <c r="B13" s="259"/>
      <c r="C13" s="259"/>
      <c r="D13" s="261"/>
      <c r="E13" s="265"/>
      <c r="F13" s="261"/>
      <c r="G13" s="268"/>
      <c r="H13" s="261"/>
      <c r="I13" s="268"/>
      <c r="J13" s="261"/>
      <c r="K13" s="268"/>
      <c r="L13" s="261"/>
      <c r="M13" s="268"/>
      <c r="N13" s="261"/>
      <c r="O13" s="268"/>
      <c r="Q13" s="275"/>
      <c r="R13" s="275"/>
      <c r="S13" s="276"/>
      <c r="T13" s="276"/>
      <c r="U13" s="276"/>
      <c r="V13" s="276"/>
      <c r="W13" s="276"/>
      <c r="X13" s="268"/>
    </row>
    <row r="14" spans="1:24" ht="19.5" customHeight="1" x14ac:dyDescent="0.3">
      <c r="A14" s="262"/>
      <c r="B14" s="262"/>
      <c r="C14" s="73"/>
      <c r="D14" s="72"/>
      <c r="E14" s="112"/>
      <c r="F14" s="72"/>
      <c r="G14" s="72"/>
      <c r="H14" s="73"/>
      <c r="I14" s="73"/>
      <c r="J14" s="73"/>
      <c r="K14" s="73"/>
      <c r="L14" s="73"/>
      <c r="M14" s="73"/>
      <c r="N14" s="73"/>
      <c r="O14" s="73"/>
      <c r="Q14" s="254"/>
      <c r="R14" s="255"/>
      <c r="S14" s="72"/>
      <c r="T14" s="72"/>
      <c r="U14" s="73"/>
      <c r="V14" s="73"/>
      <c r="W14" s="73"/>
      <c r="X14" s="73"/>
    </row>
    <row r="15" spans="1:24" ht="114" customHeight="1" x14ac:dyDescent="0.3">
      <c r="A15" s="67" t="s">
        <v>529</v>
      </c>
      <c r="B15" s="74" t="s">
        <v>5</v>
      </c>
      <c r="C15" s="74" t="s">
        <v>5</v>
      </c>
      <c r="D15" s="115">
        <v>189996</v>
      </c>
      <c r="E15" s="115">
        <v>178500</v>
      </c>
      <c r="F15" s="115">
        <v>150905</v>
      </c>
      <c r="G15" s="115">
        <v>142800</v>
      </c>
      <c r="H15" s="115">
        <v>4651795</v>
      </c>
      <c r="I15" s="115">
        <v>1999200</v>
      </c>
      <c r="J15" s="115">
        <v>562707</v>
      </c>
      <c r="K15" s="115">
        <v>178500</v>
      </c>
      <c r="L15" s="115">
        <v>226718</v>
      </c>
      <c r="M15" s="115">
        <v>142800</v>
      </c>
      <c r="N15" s="115">
        <v>4481252</v>
      </c>
      <c r="O15" s="115">
        <v>1999200</v>
      </c>
      <c r="Q15" s="67" t="str">
        <f t="shared" ref="Q15:Q32" si="0">B15</f>
        <v>1 cápsula</v>
      </c>
      <c r="R15" s="74" t="str">
        <f t="shared" ref="R15:R32" si="1">C15</f>
        <v>1 cápsula</v>
      </c>
      <c r="S15" s="115">
        <f t="shared" ref="S15:S32" si="2">E15*12.5%</f>
        <v>22312.5</v>
      </c>
      <c r="T15" s="115">
        <f t="shared" ref="T15:T32" si="3">G15*12.5%</f>
        <v>17850</v>
      </c>
      <c r="U15" s="115">
        <f t="shared" ref="U15:U32" si="4">I15*12.5%</f>
        <v>249900</v>
      </c>
      <c r="V15" s="115">
        <f t="shared" ref="V15:V32" si="5">K15*12.5%</f>
        <v>22312.5</v>
      </c>
      <c r="W15" s="115">
        <f t="shared" ref="W15:W32" si="6">M15*12.5%</f>
        <v>17850</v>
      </c>
      <c r="X15" s="115">
        <f t="shared" ref="X15" si="7">O15*12.5%</f>
        <v>249900</v>
      </c>
    </row>
    <row r="16" spans="1:24" ht="114" customHeight="1" x14ac:dyDescent="0.3">
      <c r="A16" s="67" t="s">
        <v>472</v>
      </c>
      <c r="B16" s="74" t="s">
        <v>5</v>
      </c>
      <c r="C16" s="74" t="s">
        <v>5</v>
      </c>
      <c r="D16" s="115">
        <v>375507</v>
      </c>
      <c r="E16" s="115">
        <v>287980</v>
      </c>
      <c r="F16" s="115">
        <v>308316</v>
      </c>
      <c r="G16" s="115">
        <v>287980</v>
      </c>
      <c r="H16" s="115">
        <v>9303871</v>
      </c>
      <c r="I16" s="115">
        <v>4403000</v>
      </c>
      <c r="J16" s="115">
        <v>743089</v>
      </c>
      <c r="K16" s="115">
        <v>357000</v>
      </c>
      <c r="L16" s="115">
        <v>467928</v>
      </c>
      <c r="M16" s="115">
        <v>357000</v>
      </c>
      <c r="N16" s="115">
        <v>2488926</v>
      </c>
      <c r="O16" s="115">
        <v>833000</v>
      </c>
      <c r="Q16" s="67" t="str">
        <f t="shared" si="0"/>
        <v>1 cápsula</v>
      </c>
      <c r="R16" s="74" t="str">
        <f t="shared" si="1"/>
        <v>1 cápsula</v>
      </c>
      <c r="S16" s="115">
        <f t="shared" si="2"/>
        <v>35997.5</v>
      </c>
      <c r="T16" s="115">
        <f t="shared" si="3"/>
        <v>35997.5</v>
      </c>
      <c r="U16" s="115">
        <f t="shared" si="4"/>
        <v>550375</v>
      </c>
      <c r="V16" s="115">
        <f t="shared" si="5"/>
        <v>44625</v>
      </c>
      <c r="W16" s="115">
        <f t="shared" si="6"/>
        <v>44625</v>
      </c>
      <c r="X16" s="115">
        <f t="shared" ref="X16:X32" si="8">O16*12.5%</f>
        <v>104125</v>
      </c>
    </row>
    <row r="17" spans="1:24" ht="114" customHeight="1" x14ac:dyDescent="0.3">
      <c r="A17" s="67" t="s">
        <v>473</v>
      </c>
      <c r="B17" s="74" t="s">
        <v>5</v>
      </c>
      <c r="C17" s="74" t="s">
        <v>5</v>
      </c>
      <c r="D17" s="115">
        <v>1726659</v>
      </c>
      <c r="E17" s="115">
        <v>1190000</v>
      </c>
      <c r="F17" s="115">
        <v>1362313</v>
      </c>
      <c r="G17" s="115">
        <v>1190000</v>
      </c>
      <c r="H17" s="115">
        <v>42834787</v>
      </c>
      <c r="I17" s="115">
        <v>6902000</v>
      </c>
      <c r="J17" s="115">
        <v>5223710</v>
      </c>
      <c r="K17" s="115">
        <v>1190000</v>
      </c>
      <c r="L17" s="115">
        <v>2089937</v>
      </c>
      <c r="M17" s="115">
        <v>1190000</v>
      </c>
      <c r="N17" s="115">
        <v>30930132</v>
      </c>
      <c r="O17" s="115">
        <v>3927000</v>
      </c>
      <c r="Q17" s="67" t="str">
        <f t="shared" si="0"/>
        <v>1 cápsula</v>
      </c>
      <c r="R17" s="74" t="str">
        <f t="shared" si="1"/>
        <v>1 cápsula</v>
      </c>
      <c r="S17" s="115">
        <f t="shared" si="2"/>
        <v>148750</v>
      </c>
      <c r="T17" s="115">
        <f t="shared" si="3"/>
        <v>148750</v>
      </c>
      <c r="U17" s="115">
        <f t="shared" si="4"/>
        <v>862750</v>
      </c>
      <c r="V17" s="115">
        <f t="shared" si="5"/>
        <v>148750</v>
      </c>
      <c r="W17" s="115">
        <f t="shared" si="6"/>
        <v>148750</v>
      </c>
      <c r="X17" s="115">
        <f t="shared" si="8"/>
        <v>490875</v>
      </c>
    </row>
    <row r="18" spans="1:24" ht="114" customHeight="1" x14ac:dyDescent="0.3">
      <c r="A18" s="67" t="s">
        <v>474</v>
      </c>
      <c r="B18" s="74" t="s">
        <v>5</v>
      </c>
      <c r="C18" s="74" t="s">
        <v>5</v>
      </c>
      <c r="D18" s="115">
        <v>266373</v>
      </c>
      <c r="E18" s="115">
        <v>199920</v>
      </c>
      <c r="F18" s="115">
        <v>498529</v>
      </c>
      <c r="G18" s="115">
        <v>199920</v>
      </c>
      <c r="H18" s="115">
        <v>868375</v>
      </c>
      <c r="I18" s="115">
        <v>297500</v>
      </c>
      <c r="J18" s="115">
        <v>245181</v>
      </c>
      <c r="K18" s="115">
        <v>199920</v>
      </c>
      <c r="L18" s="115">
        <v>509721</v>
      </c>
      <c r="M18" s="115">
        <v>199920</v>
      </c>
      <c r="N18" s="115">
        <v>847246</v>
      </c>
      <c r="O18" s="115">
        <v>199920</v>
      </c>
      <c r="Q18" s="67" t="str">
        <f t="shared" si="0"/>
        <v>1 cápsula</v>
      </c>
      <c r="R18" s="74" t="str">
        <f t="shared" si="1"/>
        <v>1 cápsula</v>
      </c>
      <c r="S18" s="115">
        <f t="shared" si="2"/>
        <v>24990</v>
      </c>
      <c r="T18" s="115">
        <f t="shared" si="3"/>
        <v>24990</v>
      </c>
      <c r="U18" s="115">
        <f t="shared" si="4"/>
        <v>37187.5</v>
      </c>
      <c r="V18" s="115">
        <f t="shared" si="5"/>
        <v>24990</v>
      </c>
      <c r="W18" s="115">
        <f t="shared" si="6"/>
        <v>24990</v>
      </c>
      <c r="X18" s="115">
        <f t="shared" si="8"/>
        <v>24990</v>
      </c>
    </row>
    <row r="19" spans="1:24" ht="114" customHeight="1" x14ac:dyDescent="0.3">
      <c r="A19" s="67" t="s">
        <v>475</v>
      </c>
      <c r="B19" s="74" t="s">
        <v>5</v>
      </c>
      <c r="C19" s="74" t="s">
        <v>5</v>
      </c>
      <c r="D19" s="115">
        <v>546325</v>
      </c>
      <c r="E19" s="115">
        <v>357000</v>
      </c>
      <c r="F19" s="115">
        <v>1036347</v>
      </c>
      <c r="G19" s="115">
        <v>357000</v>
      </c>
      <c r="H19" s="115">
        <v>1756580</v>
      </c>
      <c r="I19" s="115">
        <v>357000</v>
      </c>
      <c r="J19" s="115">
        <v>573673</v>
      </c>
      <c r="K19" s="115">
        <v>357000</v>
      </c>
      <c r="L19" s="115">
        <v>1039040</v>
      </c>
      <c r="M19" s="115">
        <v>357000</v>
      </c>
      <c r="N19" s="115">
        <v>1684685</v>
      </c>
      <c r="O19" s="115">
        <v>357000</v>
      </c>
      <c r="Q19" s="67" t="str">
        <f t="shared" si="0"/>
        <v>1 cápsula</v>
      </c>
      <c r="R19" s="74" t="str">
        <f t="shared" si="1"/>
        <v>1 cápsula</v>
      </c>
      <c r="S19" s="115">
        <f t="shared" si="2"/>
        <v>44625</v>
      </c>
      <c r="T19" s="115">
        <f t="shared" si="3"/>
        <v>44625</v>
      </c>
      <c r="U19" s="115">
        <f t="shared" si="4"/>
        <v>44625</v>
      </c>
      <c r="V19" s="115">
        <f t="shared" si="5"/>
        <v>44625</v>
      </c>
      <c r="W19" s="115">
        <f t="shared" si="6"/>
        <v>44625</v>
      </c>
      <c r="X19" s="115">
        <f t="shared" si="8"/>
        <v>44625</v>
      </c>
    </row>
    <row r="20" spans="1:24" ht="114" customHeight="1" x14ac:dyDescent="0.3">
      <c r="A20" s="67" t="s">
        <v>476</v>
      </c>
      <c r="B20" s="74" t="s">
        <v>5</v>
      </c>
      <c r="C20" s="74" t="s">
        <v>5</v>
      </c>
      <c r="D20" s="115">
        <v>2851445</v>
      </c>
      <c r="E20" s="115">
        <v>1190000</v>
      </c>
      <c r="F20" s="115">
        <v>5274133</v>
      </c>
      <c r="G20" s="115">
        <v>1190000</v>
      </c>
      <c r="H20" s="115">
        <v>9186720</v>
      </c>
      <c r="I20" s="115">
        <v>4998000</v>
      </c>
      <c r="J20" s="115">
        <v>4582577</v>
      </c>
      <c r="K20" s="115">
        <v>1190000</v>
      </c>
      <c r="L20" s="115">
        <v>6785675</v>
      </c>
      <c r="M20" s="115">
        <v>1190000</v>
      </c>
      <c r="N20" s="115">
        <v>8175621</v>
      </c>
      <c r="O20" s="115">
        <v>1190000</v>
      </c>
      <c r="Q20" s="67" t="str">
        <f t="shared" si="0"/>
        <v>1 cápsula</v>
      </c>
      <c r="R20" s="74" t="str">
        <f t="shared" si="1"/>
        <v>1 cápsula</v>
      </c>
      <c r="S20" s="115">
        <f t="shared" si="2"/>
        <v>148750</v>
      </c>
      <c r="T20" s="115">
        <f t="shared" si="3"/>
        <v>148750</v>
      </c>
      <c r="U20" s="115">
        <f t="shared" si="4"/>
        <v>624750</v>
      </c>
      <c r="V20" s="115">
        <f t="shared" si="5"/>
        <v>148750</v>
      </c>
      <c r="W20" s="115">
        <f t="shared" si="6"/>
        <v>148750</v>
      </c>
      <c r="X20" s="115">
        <f t="shared" si="8"/>
        <v>148750</v>
      </c>
    </row>
    <row r="21" spans="1:24" ht="114" customHeight="1" x14ac:dyDescent="0.3">
      <c r="A21" s="67" t="s">
        <v>477</v>
      </c>
      <c r="B21" s="74" t="s">
        <v>5</v>
      </c>
      <c r="C21" s="74" t="s">
        <v>5</v>
      </c>
      <c r="D21" s="115">
        <v>38745</v>
      </c>
      <c r="E21" s="115">
        <v>36890</v>
      </c>
      <c r="F21" s="115">
        <v>36559</v>
      </c>
      <c r="G21" s="115">
        <v>34510</v>
      </c>
      <c r="H21" s="115">
        <v>53754</v>
      </c>
      <c r="I21" s="115">
        <v>49980</v>
      </c>
      <c r="J21" s="115">
        <v>53417</v>
      </c>
      <c r="K21" s="115">
        <v>49980</v>
      </c>
      <c r="L21" s="115">
        <v>57542</v>
      </c>
      <c r="M21" s="115">
        <v>49980</v>
      </c>
      <c r="N21" s="115">
        <v>50267</v>
      </c>
      <c r="O21" s="115">
        <v>49980</v>
      </c>
      <c r="Q21" s="67" t="str">
        <f t="shared" si="0"/>
        <v>1 cápsula</v>
      </c>
      <c r="R21" s="74" t="str">
        <f t="shared" si="1"/>
        <v>1 cápsula</v>
      </c>
      <c r="S21" s="115">
        <f t="shared" si="2"/>
        <v>4611.25</v>
      </c>
      <c r="T21" s="115">
        <f t="shared" si="3"/>
        <v>4313.75</v>
      </c>
      <c r="U21" s="115">
        <f t="shared" si="4"/>
        <v>6247.5</v>
      </c>
      <c r="V21" s="115">
        <f t="shared" si="5"/>
        <v>6247.5</v>
      </c>
      <c r="W21" s="115">
        <f t="shared" si="6"/>
        <v>6247.5</v>
      </c>
      <c r="X21" s="115">
        <f t="shared" si="8"/>
        <v>6247.5</v>
      </c>
    </row>
    <row r="22" spans="1:24" ht="114" customHeight="1" x14ac:dyDescent="0.3">
      <c r="A22" s="67" t="s">
        <v>478</v>
      </c>
      <c r="B22" s="74" t="s">
        <v>5</v>
      </c>
      <c r="C22" s="74" t="s">
        <v>5</v>
      </c>
      <c r="D22" s="115">
        <v>68860</v>
      </c>
      <c r="E22" s="115">
        <v>50000</v>
      </c>
      <c r="F22" s="115">
        <v>89364</v>
      </c>
      <c r="G22" s="115">
        <v>50000</v>
      </c>
      <c r="H22" s="115">
        <v>107507</v>
      </c>
      <c r="I22" s="115">
        <v>50000</v>
      </c>
      <c r="J22" s="115">
        <v>106275</v>
      </c>
      <c r="K22" s="115">
        <v>50000</v>
      </c>
      <c r="L22" s="115">
        <v>114481</v>
      </c>
      <c r="M22" s="115">
        <v>50000</v>
      </c>
      <c r="N22" s="115">
        <v>100009</v>
      </c>
      <c r="O22" s="115">
        <v>50000</v>
      </c>
      <c r="Q22" s="67" t="str">
        <f t="shared" si="0"/>
        <v>1 cápsula</v>
      </c>
      <c r="R22" s="74" t="str">
        <f t="shared" si="1"/>
        <v>1 cápsula</v>
      </c>
      <c r="S22" s="115">
        <f t="shared" si="2"/>
        <v>6250</v>
      </c>
      <c r="T22" s="115">
        <f t="shared" si="3"/>
        <v>6250</v>
      </c>
      <c r="U22" s="115">
        <f t="shared" si="4"/>
        <v>6250</v>
      </c>
      <c r="V22" s="115">
        <f t="shared" si="5"/>
        <v>6250</v>
      </c>
      <c r="W22" s="115">
        <f t="shared" si="6"/>
        <v>6250</v>
      </c>
      <c r="X22" s="115">
        <f t="shared" si="8"/>
        <v>6250</v>
      </c>
    </row>
    <row r="23" spans="1:24" ht="114" customHeight="1" x14ac:dyDescent="0.3">
      <c r="A23" s="67" t="s">
        <v>479</v>
      </c>
      <c r="B23" s="74" t="s">
        <v>5</v>
      </c>
      <c r="C23" s="74" t="s">
        <v>5</v>
      </c>
      <c r="D23" s="115">
        <v>192837</v>
      </c>
      <c r="E23" s="115">
        <v>180000</v>
      </c>
      <c r="F23" s="115">
        <v>203901</v>
      </c>
      <c r="G23" s="115">
        <v>190000</v>
      </c>
      <c r="H23" s="115">
        <v>248365</v>
      </c>
      <c r="I23" s="115">
        <v>200000</v>
      </c>
      <c r="J23" s="115">
        <v>242438</v>
      </c>
      <c r="K23" s="115">
        <v>200000</v>
      </c>
      <c r="L23" s="115">
        <v>261159</v>
      </c>
      <c r="M23" s="115">
        <v>200000</v>
      </c>
      <c r="N23" s="115">
        <v>228143</v>
      </c>
      <c r="O23" s="115">
        <v>214454</v>
      </c>
      <c r="Q23" s="67" t="str">
        <f t="shared" si="0"/>
        <v>1 cápsula</v>
      </c>
      <c r="R23" s="74" t="str">
        <f t="shared" si="1"/>
        <v>1 cápsula</v>
      </c>
      <c r="S23" s="115">
        <f t="shared" si="2"/>
        <v>22500</v>
      </c>
      <c r="T23" s="115">
        <f t="shared" si="3"/>
        <v>23750</v>
      </c>
      <c r="U23" s="115">
        <f t="shared" si="4"/>
        <v>25000</v>
      </c>
      <c r="V23" s="115">
        <f t="shared" si="5"/>
        <v>25000</v>
      </c>
      <c r="W23" s="115">
        <f t="shared" si="6"/>
        <v>25000</v>
      </c>
      <c r="X23" s="115">
        <f t="shared" si="8"/>
        <v>26806.75</v>
      </c>
    </row>
    <row r="24" spans="1:24" ht="114" customHeight="1" x14ac:dyDescent="0.3">
      <c r="A24" s="67" t="s">
        <v>480</v>
      </c>
      <c r="B24" s="74" t="s">
        <v>5</v>
      </c>
      <c r="C24" s="74" t="s">
        <v>5</v>
      </c>
      <c r="D24" s="115">
        <v>1317327</v>
      </c>
      <c r="E24" s="115">
        <v>1238287</v>
      </c>
      <c r="F24" s="115">
        <v>1289879</v>
      </c>
      <c r="G24" s="115">
        <v>1212486</v>
      </c>
      <c r="H24" s="115">
        <v>8354770</v>
      </c>
      <c r="I24" s="115">
        <v>7000000</v>
      </c>
      <c r="J24" s="115">
        <v>1565627</v>
      </c>
      <c r="K24" s="115">
        <v>1471689</v>
      </c>
      <c r="L24" s="115">
        <v>1302323</v>
      </c>
      <c r="M24" s="115">
        <v>1224184</v>
      </c>
      <c r="N24" s="115">
        <v>4448249</v>
      </c>
      <c r="O24" s="115">
        <v>4181354</v>
      </c>
      <c r="Q24" s="67" t="str">
        <f t="shared" si="0"/>
        <v>1 cápsula</v>
      </c>
      <c r="R24" s="74" t="str">
        <f t="shared" si="1"/>
        <v>1 cápsula</v>
      </c>
      <c r="S24" s="115">
        <f t="shared" si="2"/>
        <v>154785.875</v>
      </c>
      <c r="T24" s="115">
        <f t="shared" si="3"/>
        <v>151560.75</v>
      </c>
      <c r="U24" s="115">
        <f t="shared" si="4"/>
        <v>875000</v>
      </c>
      <c r="V24" s="115">
        <f t="shared" si="5"/>
        <v>183961.125</v>
      </c>
      <c r="W24" s="115">
        <f t="shared" si="6"/>
        <v>153023</v>
      </c>
      <c r="X24" s="115">
        <f t="shared" si="8"/>
        <v>522669.25</v>
      </c>
    </row>
    <row r="25" spans="1:24" ht="114" customHeight="1" x14ac:dyDescent="0.3">
      <c r="A25" s="67" t="s">
        <v>481</v>
      </c>
      <c r="B25" s="74" t="s">
        <v>5</v>
      </c>
      <c r="C25" s="74" t="s">
        <v>5</v>
      </c>
      <c r="D25" s="115">
        <v>2064410</v>
      </c>
      <c r="E25" s="115">
        <v>1900000</v>
      </c>
      <c r="F25" s="115">
        <v>2018063</v>
      </c>
      <c r="G25" s="115">
        <v>1800000</v>
      </c>
      <c r="H25" s="115">
        <v>16006578</v>
      </c>
      <c r="I25" s="115">
        <v>4000000</v>
      </c>
      <c r="J25" s="115">
        <v>2434280</v>
      </c>
      <c r="K25" s="115">
        <v>1900000</v>
      </c>
      <c r="L25" s="115">
        <v>2046793</v>
      </c>
      <c r="M25" s="115">
        <v>1800000</v>
      </c>
      <c r="N25" s="115">
        <v>7336528</v>
      </c>
      <c r="O25" s="115">
        <v>4000000</v>
      </c>
      <c r="Q25" s="67" t="str">
        <f t="shared" si="0"/>
        <v>1 cápsula</v>
      </c>
      <c r="R25" s="74" t="str">
        <f t="shared" si="1"/>
        <v>1 cápsula</v>
      </c>
      <c r="S25" s="115">
        <f t="shared" si="2"/>
        <v>237500</v>
      </c>
      <c r="T25" s="115">
        <f t="shared" si="3"/>
        <v>225000</v>
      </c>
      <c r="U25" s="115">
        <f t="shared" si="4"/>
        <v>500000</v>
      </c>
      <c r="V25" s="115">
        <f t="shared" si="5"/>
        <v>237500</v>
      </c>
      <c r="W25" s="115">
        <f t="shared" si="6"/>
        <v>225000</v>
      </c>
      <c r="X25" s="115">
        <f t="shared" si="8"/>
        <v>500000</v>
      </c>
    </row>
    <row r="26" spans="1:24" ht="114" customHeight="1" x14ac:dyDescent="0.3">
      <c r="A26" s="67" t="s">
        <v>482</v>
      </c>
      <c r="B26" s="74" t="s">
        <v>5</v>
      </c>
      <c r="C26" s="74" t="s">
        <v>5</v>
      </c>
      <c r="D26" s="115">
        <v>6755498</v>
      </c>
      <c r="E26" s="115">
        <v>3927000</v>
      </c>
      <c r="F26" s="115">
        <v>6624445</v>
      </c>
      <c r="G26" s="115">
        <v>3927000</v>
      </c>
      <c r="H26" s="115">
        <v>71583594</v>
      </c>
      <c r="I26" s="115">
        <v>6000000</v>
      </c>
      <c r="J26" s="115">
        <v>7802145</v>
      </c>
      <c r="K26" s="115">
        <v>3927000</v>
      </c>
      <c r="L26" s="115">
        <v>6711435</v>
      </c>
      <c r="M26" s="115">
        <v>3927000</v>
      </c>
      <c r="N26" s="115">
        <v>21561988</v>
      </c>
      <c r="O26" s="115">
        <v>3927000</v>
      </c>
      <c r="Q26" s="67" t="str">
        <f t="shared" si="0"/>
        <v>1 cápsula</v>
      </c>
      <c r="R26" s="74" t="str">
        <f t="shared" si="1"/>
        <v>1 cápsula</v>
      </c>
      <c r="S26" s="115">
        <f t="shared" si="2"/>
        <v>490875</v>
      </c>
      <c r="T26" s="115">
        <f t="shared" si="3"/>
        <v>490875</v>
      </c>
      <c r="U26" s="115">
        <f t="shared" si="4"/>
        <v>750000</v>
      </c>
      <c r="V26" s="115">
        <f t="shared" si="5"/>
        <v>490875</v>
      </c>
      <c r="W26" s="115">
        <f t="shared" si="6"/>
        <v>490875</v>
      </c>
      <c r="X26" s="115">
        <f t="shared" si="8"/>
        <v>490875</v>
      </c>
    </row>
    <row r="27" spans="1:24" ht="114" customHeight="1" x14ac:dyDescent="0.3">
      <c r="A27" s="67" t="s">
        <v>483</v>
      </c>
      <c r="B27" s="74" t="s">
        <v>5</v>
      </c>
      <c r="C27" s="74" t="s">
        <v>5</v>
      </c>
      <c r="D27" s="115">
        <v>993414</v>
      </c>
      <c r="E27" s="115">
        <v>750000</v>
      </c>
      <c r="F27" s="115">
        <v>1540084</v>
      </c>
      <c r="G27" s="115">
        <v>750000</v>
      </c>
      <c r="H27" s="115">
        <v>2226045</v>
      </c>
      <c r="I27" s="115">
        <v>750000</v>
      </c>
      <c r="J27" s="115">
        <v>1280120</v>
      </c>
      <c r="K27" s="115">
        <v>750000</v>
      </c>
      <c r="L27" s="115">
        <v>1552661</v>
      </c>
      <c r="M27" s="115">
        <v>750000</v>
      </c>
      <c r="N27" s="115">
        <v>1529847</v>
      </c>
      <c r="O27" s="115">
        <v>750000</v>
      </c>
      <c r="Q27" s="67" t="str">
        <f t="shared" si="0"/>
        <v>1 cápsula</v>
      </c>
      <c r="R27" s="74" t="str">
        <f t="shared" si="1"/>
        <v>1 cápsula</v>
      </c>
      <c r="S27" s="115">
        <f t="shared" si="2"/>
        <v>93750</v>
      </c>
      <c r="T27" s="115">
        <f t="shared" si="3"/>
        <v>93750</v>
      </c>
      <c r="U27" s="115">
        <f t="shared" si="4"/>
        <v>93750</v>
      </c>
      <c r="V27" s="115">
        <f t="shared" si="5"/>
        <v>93750</v>
      </c>
      <c r="W27" s="115">
        <f t="shared" si="6"/>
        <v>93750</v>
      </c>
      <c r="X27" s="115">
        <f t="shared" si="8"/>
        <v>93750</v>
      </c>
    </row>
    <row r="28" spans="1:24" ht="114" customHeight="1" x14ac:dyDescent="0.3">
      <c r="A28" s="67" t="s">
        <v>484</v>
      </c>
      <c r="B28" s="74" t="s">
        <v>5</v>
      </c>
      <c r="C28" s="74" t="s">
        <v>5</v>
      </c>
      <c r="D28" s="115">
        <v>2454538</v>
      </c>
      <c r="E28" s="115">
        <v>980000</v>
      </c>
      <c r="F28" s="115">
        <v>2945686</v>
      </c>
      <c r="G28" s="115">
        <v>980000</v>
      </c>
      <c r="H28" s="115">
        <v>4554291</v>
      </c>
      <c r="I28" s="115">
        <v>980000</v>
      </c>
      <c r="J28" s="115">
        <v>2512696</v>
      </c>
      <c r="K28" s="115">
        <v>980000</v>
      </c>
      <c r="L28" s="115">
        <v>2963064</v>
      </c>
      <c r="M28" s="115">
        <v>980000</v>
      </c>
      <c r="N28" s="115">
        <v>2884606</v>
      </c>
      <c r="O28" s="115">
        <v>980000</v>
      </c>
      <c r="Q28" s="67" t="str">
        <f t="shared" si="0"/>
        <v>1 cápsula</v>
      </c>
      <c r="R28" s="74" t="str">
        <f t="shared" si="1"/>
        <v>1 cápsula</v>
      </c>
      <c r="S28" s="115">
        <f t="shared" si="2"/>
        <v>122500</v>
      </c>
      <c r="T28" s="115">
        <f t="shared" si="3"/>
        <v>122500</v>
      </c>
      <c r="U28" s="115">
        <f t="shared" si="4"/>
        <v>122500</v>
      </c>
      <c r="V28" s="115">
        <f t="shared" si="5"/>
        <v>122500</v>
      </c>
      <c r="W28" s="115">
        <f t="shared" si="6"/>
        <v>122500</v>
      </c>
      <c r="X28" s="115">
        <f t="shared" si="8"/>
        <v>122500</v>
      </c>
    </row>
    <row r="29" spans="1:24" ht="114" customHeight="1" x14ac:dyDescent="0.3">
      <c r="A29" s="67" t="s">
        <v>485</v>
      </c>
      <c r="B29" s="74" t="s">
        <v>5</v>
      </c>
      <c r="C29" s="74" t="s">
        <v>5</v>
      </c>
      <c r="D29" s="115">
        <v>7742465</v>
      </c>
      <c r="E29" s="115">
        <v>2000000</v>
      </c>
      <c r="F29" s="115">
        <v>9157766</v>
      </c>
      <c r="G29" s="115">
        <v>2000000</v>
      </c>
      <c r="H29" s="115">
        <v>20764671</v>
      </c>
      <c r="I29" s="115">
        <v>2000000</v>
      </c>
      <c r="J29" s="115">
        <v>7939997</v>
      </c>
      <c r="K29" s="115">
        <v>2000000</v>
      </c>
      <c r="L29" s="115">
        <v>9223967</v>
      </c>
      <c r="M29" s="115">
        <v>2000000</v>
      </c>
      <c r="N29" s="115">
        <v>8871466</v>
      </c>
      <c r="O29" s="115">
        <v>2000000</v>
      </c>
      <c r="Q29" s="67" t="str">
        <f t="shared" si="0"/>
        <v>1 cápsula</v>
      </c>
      <c r="R29" s="74" t="str">
        <f t="shared" si="1"/>
        <v>1 cápsula</v>
      </c>
      <c r="S29" s="115">
        <f t="shared" si="2"/>
        <v>250000</v>
      </c>
      <c r="T29" s="115">
        <f t="shared" si="3"/>
        <v>250000</v>
      </c>
      <c r="U29" s="115">
        <f t="shared" si="4"/>
        <v>250000</v>
      </c>
      <c r="V29" s="115">
        <f t="shared" si="5"/>
        <v>250000</v>
      </c>
      <c r="W29" s="115">
        <f t="shared" si="6"/>
        <v>250000</v>
      </c>
      <c r="X29" s="115">
        <f t="shared" si="8"/>
        <v>250000</v>
      </c>
    </row>
    <row r="30" spans="1:24" ht="114" customHeight="1" x14ac:dyDescent="0.3">
      <c r="A30" s="67" t="s">
        <v>486</v>
      </c>
      <c r="B30" s="74" t="s">
        <v>5</v>
      </c>
      <c r="C30" s="74" t="s">
        <v>5</v>
      </c>
      <c r="D30" s="115">
        <v>1053871</v>
      </c>
      <c r="E30" s="115">
        <v>750000</v>
      </c>
      <c r="F30" s="115">
        <v>1135248</v>
      </c>
      <c r="G30" s="115">
        <v>750000</v>
      </c>
      <c r="H30" s="115">
        <v>1580690</v>
      </c>
      <c r="I30" s="115">
        <v>750000</v>
      </c>
      <c r="J30" s="115">
        <v>1061130</v>
      </c>
      <c r="K30" s="115">
        <v>750000</v>
      </c>
      <c r="L30" s="115">
        <v>1143068</v>
      </c>
      <c r="M30" s="115">
        <v>750000</v>
      </c>
      <c r="N30" s="115">
        <v>998562</v>
      </c>
      <c r="O30" s="115">
        <v>750000</v>
      </c>
      <c r="Q30" s="67" t="str">
        <f t="shared" si="0"/>
        <v>1 cápsula</v>
      </c>
      <c r="R30" s="74" t="str">
        <f t="shared" si="1"/>
        <v>1 cápsula</v>
      </c>
      <c r="S30" s="115">
        <f t="shared" si="2"/>
        <v>93750</v>
      </c>
      <c r="T30" s="115">
        <f t="shared" si="3"/>
        <v>93750</v>
      </c>
      <c r="U30" s="115">
        <f t="shared" si="4"/>
        <v>93750</v>
      </c>
      <c r="V30" s="115">
        <f t="shared" si="5"/>
        <v>93750</v>
      </c>
      <c r="W30" s="115">
        <f t="shared" si="6"/>
        <v>93750</v>
      </c>
      <c r="X30" s="115">
        <f t="shared" si="8"/>
        <v>93750</v>
      </c>
    </row>
    <row r="31" spans="1:24" ht="114" customHeight="1" x14ac:dyDescent="0.3">
      <c r="A31" s="67" t="s">
        <v>487</v>
      </c>
      <c r="B31" s="74" t="s">
        <v>5</v>
      </c>
      <c r="C31" s="74" t="s">
        <v>5</v>
      </c>
      <c r="D31" s="115">
        <v>1477606</v>
      </c>
      <c r="E31" s="115">
        <v>980000</v>
      </c>
      <c r="F31" s="115">
        <v>1591702</v>
      </c>
      <c r="G31" s="115">
        <v>980000</v>
      </c>
      <c r="H31" s="115">
        <v>1868497</v>
      </c>
      <c r="I31" s="115">
        <v>980000</v>
      </c>
      <c r="J31" s="115">
        <v>1480603</v>
      </c>
      <c r="K31" s="115">
        <v>980000</v>
      </c>
      <c r="L31" s="115">
        <v>1594931</v>
      </c>
      <c r="M31" s="115">
        <v>980000</v>
      </c>
      <c r="N31" s="115">
        <v>1393301</v>
      </c>
      <c r="O31" s="115">
        <v>980000</v>
      </c>
      <c r="Q31" s="67" t="str">
        <f t="shared" si="0"/>
        <v>1 cápsula</v>
      </c>
      <c r="R31" s="74" t="str">
        <f t="shared" si="1"/>
        <v>1 cápsula</v>
      </c>
      <c r="S31" s="115">
        <f t="shared" si="2"/>
        <v>122500</v>
      </c>
      <c r="T31" s="115">
        <f t="shared" si="3"/>
        <v>122500</v>
      </c>
      <c r="U31" s="115">
        <f t="shared" si="4"/>
        <v>122500</v>
      </c>
      <c r="V31" s="115">
        <f t="shared" si="5"/>
        <v>122500</v>
      </c>
      <c r="W31" s="115">
        <f t="shared" si="6"/>
        <v>122500</v>
      </c>
      <c r="X31" s="115">
        <f t="shared" si="8"/>
        <v>122500</v>
      </c>
    </row>
    <row r="32" spans="1:24" ht="114" customHeight="1" x14ac:dyDescent="0.3">
      <c r="A32" s="67" t="s">
        <v>488</v>
      </c>
      <c r="B32" s="74" t="s">
        <v>5</v>
      </c>
      <c r="C32" s="74" t="s">
        <v>5</v>
      </c>
      <c r="D32" s="115">
        <v>3259867</v>
      </c>
      <c r="E32" s="115">
        <v>1200000</v>
      </c>
      <c r="F32" s="115">
        <v>3511585</v>
      </c>
      <c r="G32" s="115">
        <v>1200000</v>
      </c>
      <c r="H32" s="115">
        <v>4761723</v>
      </c>
      <c r="I32" s="115">
        <v>1200000</v>
      </c>
      <c r="J32" s="115">
        <v>3260716</v>
      </c>
      <c r="K32" s="115">
        <v>1200000</v>
      </c>
      <c r="L32" s="115">
        <v>3512500</v>
      </c>
      <c r="M32" s="115">
        <v>1200000</v>
      </c>
      <c r="N32" s="115">
        <v>3068451</v>
      </c>
      <c r="O32" s="115">
        <v>1200000</v>
      </c>
      <c r="Q32" s="67" t="str">
        <f t="shared" si="0"/>
        <v>1 cápsula</v>
      </c>
      <c r="R32" s="74" t="str">
        <f t="shared" si="1"/>
        <v>1 cápsula</v>
      </c>
      <c r="S32" s="115">
        <f t="shared" si="2"/>
        <v>150000</v>
      </c>
      <c r="T32" s="115">
        <f t="shared" si="3"/>
        <v>150000</v>
      </c>
      <c r="U32" s="115">
        <f t="shared" si="4"/>
        <v>150000</v>
      </c>
      <c r="V32" s="115">
        <f t="shared" si="5"/>
        <v>150000</v>
      </c>
      <c r="W32" s="115">
        <f t="shared" si="6"/>
        <v>150000</v>
      </c>
      <c r="X32" s="115">
        <f t="shared" si="8"/>
        <v>150000</v>
      </c>
    </row>
    <row r="33" spans="1:24" ht="26.5" customHeight="1" x14ac:dyDescent="0.3">
      <c r="A33" s="70"/>
      <c r="B33" s="70"/>
      <c r="C33" s="69"/>
      <c r="D33" s="115"/>
      <c r="E33" s="115"/>
      <c r="F33" s="115"/>
      <c r="G33" s="115"/>
      <c r="H33" s="116"/>
      <c r="I33" s="116"/>
      <c r="J33" s="116"/>
      <c r="K33" s="116"/>
      <c r="L33" s="116"/>
      <c r="M33" s="116"/>
      <c r="N33" s="115"/>
      <c r="O33" s="116"/>
      <c r="Q33" s="70"/>
      <c r="R33" s="70"/>
      <c r="S33" s="70"/>
      <c r="T33" s="70"/>
      <c r="U33" s="116"/>
      <c r="V33" s="116"/>
      <c r="W33" s="116"/>
      <c r="X33" s="116"/>
    </row>
    <row r="34" spans="1:24" ht="72.5" customHeight="1" x14ac:dyDescent="0.3">
      <c r="A34" s="67" t="s">
        <v>489</v>
      </c>
      <c r="B34" s="68" t="s">
        <v>6</v>
      </c>
      <c r="C34" s="68" t="s">
        <v>6</v>
      </c>
      <c r="D34" s="115">
        <v>12354572</v>
      </c>
      <c r="E34" s="115">
        <v>4941829</v>
      </c>
      <c r="F34" s="115">
        <v>10726543</v>
      </c>
      <c r="G34" s="115">
        <v>4290617</v>
      </c>
      <c r="H34" s="115">
        <v>7098647</v>
      </c>
      <c r="I34" s="115">
        <v>2839459</v>
      </c>
      <c r="J34" s="115">
        <v>12457303</v>
      </c>
      <c r="K34" s="115">
        <v>4982921</v>
      </c>
      <c r="L34" s="115">
        <v>12457303</v>
      </c>
      <c r="M34" s="115">
        <v>4982921</v>
      </c>
      <c r="N34" s="115">
        <v>8102105</v>
      </c>
      <c r="O34" s="115">
        <v>3240842</v>
      </c>
      <c r="Q34" s="67" t="str">
        <f t="shared" ref="Q34:R36" si="9">B34</f>
        <v>1 aviso</v>
      </c>
      <c r="R34" s="68" t="str">
        <f t="shared" si="9"/>
        <v>1 aviso</v>
      </c>
      <c r="S34" s="115">
        <f>E34*12.5%</f>
        <v>617728.625</v>
      </c>
      <c r="T34" s="115">
        <f>G34*12.5%</f>
        <v>536327.125</v>
      </c>
      <c r="U34" s="115">
        <f>I34*12.5%</f>
        <v>354932.375</v>
      </c>
      <c r="V34" s="115">
        <f>K34*12.5%</f>
        <v>622865.125</v>
      </c>
      <c r="W34" s="115">
        <f>M34*12.5%</f>
        <v>622865.125</v>
      </c>
      <c r="X34" s="115">
        <f t="shared" ref="X34:X36" si="10">O34*12.5%</f>
        <v>405105.25</v>
      </c>
    </row>
    <row r="35" spans="1:24" ht="72.5" customHeight="1" x14ac:dyDescent="0.3">
      <c r="A35" s="67" t="s">
        <v>490</v>
      </c>
      <c r="B35" s="68" t="s">
        <v>6</v>
      </c>
      <c r="C35" s="68" t="s">
        <v>6</v>
      </c>
      <c r="D35" s="115">
        <v>6719343</v>
      </c>
      <c r="E35" s="115">
        <v>2687737</v>
      </c>
      <c r="F35" s="115">
        <v>6780172</v>
      </c>
      <c r="G35" s="115">
        <v>2712069</v>
      </c>
      <c r="H35" s="115">
        <v>3583910</v>
      </c>
      <c r="I35" s="115">
        <v>1433564</v>
      </c>
      <c r="J35" s="115">
        <v>7130026</v>
      </c>
      <c r="K35" s="115">
        <v>2852010</v>
      </c>
      <c r="L35" s="115">
        <v>6728353</v>
      </c>
      <c r="M35" s="115">
        <v>2691341</v>
      </c>
      <c r="N35" s="115">
        <v>4441460</v>
      </c>
      <c r="O35" s="115">
        <v>1776584</v>
      </c>
      <c r="Q35" s="67" t="str">
        <f t="shared" si="9"/>
        <v>1 aviso</v>
      </c>
      <c r="R35" s="68" t="str">
        <f t="shared" si="9"/>
        <v>1 aviso</v>
      </c>
      <c r="S35" s="115">
        <f>E35*12.5%</f>
        <v>335967.125</v>
      </c>
      <c r="T35" s="115">
        <f>G35*12.5%</f>
        <v>339008.625</v>
      </c>
      <c r="U35" s="115">
        <f>I35*12.5%</f>
        <v>179195.5</v>
      </c>
      <c r="V35" s="115">
        <f>K35*12.5%</f>
        <v>356501.25</v>
      </c>
      <c r="W35" s="115">
        <f>M35*12.5%</f>
        <v>336417.625</v>
      </c>
      <c r="X35" s="115">
        <f t="shared" si="10"/>
        <v>222073</v>
      </c>
    </row>
    <row r="36" spans="1:24" ht="72.5" customHeight="1" x14ac:dyDescent="0.3">
      <c r="A36" s="67" t="s">
        <v>491</v>
      </c>
      <c r="B36" s="68" t="s">
        <v>6</v>
      </c>
      <c r="C36" s="68" t="s">
        <v>6</v>
      </c>
      <c r="D36" s="115">
        <v>3673012</v>
      </c>
      <c r="E36" s="115">
        <v>1469205</v>
      </c>
      <c r="F36" s="115">
        <v>3706263</v>
      </c>
      <c r="G36" s="115">
        <v>1482505</v>
      </c>
      <c r="H36" s="115">
        <v>1839882</v>
      </c>
      <c r="I36" s="115">
        <v>735953</v>
      </c>
      <c r="J36" s="115">
        <v>4130693</v>
      </c>
      <c r="K36" s="115">
        <v>1652277</v>
      </c>
      <c r="L36" s="115">
        <v>4130693</v>
      </c>
      <c r="M36" s="115">
        <v>1652277</v>
      </c>
      <c r="N36" s="115">
        <v>2223608</v>
      </c>
      <c r="O36" s="115">
        <v>889443</v>
      </c>
      <c r="Q36" s="67" t="str">
        <f t="shared" si="9"/>
        <v>1 aviso</v>
      </c>
      <c r="R36" s="68" t="str">
        <f t="shared" si="9"/>
        <v>1 aviso</v>
      </c>
      <c r="S36" s="115">
        <f>E36*12.5%</f>
        <v>183650.625</v>
      </c>
      <c r="T36" s="115">
        <f>G36*12.5%</f>
        <v>185313.125</v>
      </c>
      <c r="U36" s="115">
        <f>I36*12.5%</f>
        <v>91994.125</v>
      </c>
      <c r="V36" s="115">
        <f>K36*12.5%</f>
        <v>206534.625</v>
      </c>
      <c r="W36" s="115">
        <f>M36*12.5%</f>
        <v>206534.625</v>
      </c>
      <c r="X36" s="115">
        <f t="shared" si="10"/>
        <v>111180.375</v>
      </c>
    </row>
    <row r="37" spans="1:24" ht="26.5" customHeight="1" x14ac:dyDescent="0.3">
      <c r="A37" s="70"/>
      <c r="B37" s="70"/>
      <c r="C37" s="69"/>
      <c r="D37" s="115"/>
      <c r="E37" s="115"/>
      <c r="F37" s="115"/>
      <c r="G37" s="115"/>
      <c r="H37" s="116"/>
      <c r="I37" s="116"/>
      <c r="J37" s="116"/>
      <c r="K37" s="116"/>
      <c r="L37" s="116"/>
      <c r="M37" s="116"/>
      <c r="N37" s="115"/>
      <c r="O37" s="116"/>
      <c r="Q37" s="70"/>
      <c r="R37" s="70"/>
      <c r="S37" s="70"/>
      <c r="T37" s="70"/>
      <c r="U37" s="116"/>
      <c r="V37" s="116"/>
      <c r="W37" s="116"/>
      <c r="X37" s="116"/>
    </row>
    <row r="38" spans="1:24" ht="72.5" customHeight="1" x14ac:dyDescent="0.3">
      <c r="A38" s="67" t="s">
        <v>7</v>
      </c>
      <c r="B38" s="68" t="s">
        <v>8</v>
      </c>
      <c r="C38" s="68" t="s">
        <v>8</v>
      </c>
      <c r="D38" s="115">
        <v>63827</v>
      </c>
      <c r="E38" s="115">
        <v>59500</v>
      </c>
      <c r="F38" s="115">
        <v>61041</v>
      </c>
      <c r="G38" s="115">
        <v>59500</v>
      </c>
      <c r="H38" s="115">
        <v>58856</v>
      </c>
      <c r="I38" s="115">
        <v>58310</v>
      </c>
      <c r="J38" s="115">
        <v>67159</v>
      </c>
      <c r="K38" s="115">
        <v>59500</v>
      </c>
      <c r="L38" s="115">
        <v>64228</v>
      </c>
      <c r="M38" s="115">
        <v>59500</v>
      </c>
      <c r="N38" s="115">
        <v>61928</v>
      </c>
      <c r="O38" s="115">
        <v>59500</v>
      </c>
      <c r="Q38" s="67" t="str">
        <f t="shared" ref="Q38:R40" si="11">B38</f>
        <v>1 fotografía</v>
      </c>
      <c r="R38" s="68" t="str">
        <f t="shared" si="11"/>
        <v>1 fotografía</v>
      </c>
      <c r="S38" s="115">
        <f>E38*12.5%</f>
        <v>7437.5</v>
      </c>
      <c r="T38" s="115">
        <f>G38*12.5%</f>
        <v>7437.5</v>
      </c>
      <c r="U38" s="115">
        <f>I38*12.5%</f>
        <v>7288.75</v>
      </c>
      <c r="V38" s="115">
        <f>K38*12.5%</f>
        <v>7437.5</v>
      </c>
      <c r="W38" s="115">
        <f>M38*12.5%</f>
        <v>7437.5</v>
      </c>
      <c r="X38" s="115">
        <f t="shared" ref="X38:X40" si="12">O38*12.5%</f>
        <v>7437.5</v>
      </c>
    </row>
    <row r="39" spans="1:24" ht="72.5" customHeight="1" x14ac:dyDescent="0.3">
      <c r="A39" s="67" t="s">
        <v>9</v>
      </c>
      <c r="B39" s="68" t="s">
        <v>8</v>
      </c>
      <c r="C39" s="68" t="s">
        <v>8</v>
      </c>
      <c r="D39" s="115">
        <v>80088</v>
      </c>
      <c r="E39" s="115">
        <v>71400</v>
      </c>
      <c r="F39" s="115">
        <v>76592</v>
      </c>
      <c r="G39" s="115">
        <v>71400</v>
      </c>
      <c r="H39" s="115">
        <v>73850</v>
      </c>
      <c r="I39" s="115">
        <v>71400</v>
      </c>
      <c r="J39" s="115">
        <v>83571</v>
      </c>
      <c r="K39" s="115">
        <v>71400</v>
      </c>
      <c r="L39" s="115">
        <v>79924</v>
      </c>
      <c r="M39" s="115">
        <v>71400</v>
      </c>
      <c r="N39" s="115">
        <v>77062</v>
      </c>
      <c r="O39" s="115">
        <v>71400</v>
      </c>
      <c r="Q39" s="67" t="str">
        <f t="shared" si="11"/>
        <v>1 fotografía</v>
      </c>
      <c r="R39" s="68" t="str">
        <f t="shared" si="11"/>
        <v>1 fotografía</v>
      </c>
      <c r="S39" s="115">
        <f>E39*12.5%</f>
        <v>8925</v>
      </c>
      <c r="T39" s="115">
        <f>G39*12.5%</f>
        <v>8925</v>
      </c>
      <c r="U39" s="115">
        <f>I39*12.5%</f>
        <v>8925</v>
      </c>
      <c r="V39" s="115">
        <f>K39*12.5%</f>
        <v>8925</v>
      </c>
      <c r="W39" s="115">
        <f>M39*12.5%</f>
        <v>8925</v>
      </c>
      <c r="X39" s="115">
        <f t="shared" si="12"/>
        <v>8925</v>
      </c>
    </row>
    <row r="40" spans="1:24" ht="72.5" customHeight="1" x14ac:dyDescent="0.3">
      <c r="A40" s="67" t="s">
        <v>10</v>
      </c>
      <c r="B40" s="68" t="s">
        <v>11</v>
      </c>
      <c r="C40" s="68" t="s">
        <v>11</v>
      </c>
      <c r="D40" s="115">
        <v>999688</v>
      </c>
      <c r="E40" s="115">
        <v>885360</v>
      </c>
      <c r="F40" s="115">
        <v>939942</v>
      </c>
      <c r="G40" s="115">
        <v>885360</v>
      </c>
      <c r="H40" s="115">
        <v>886244</v>
      </c>
      <c r="I40" s="115">
        <v>868700</v>
      </c>
      <c r="J40" s="115">
        <v>1068085</v>
      </c>
      <c r="K40" s="115">
        <v>885360</v>
      </c>
      <c r="L40" s="115">
        <v>974968</v>
      </c>
      <c r="M40" s="115">
        <v>885360</v>
      </c>
      <c r="N40" s="115">
        <v>937558</v>
      </c>
      <c r="O40" s="115">
        <v>885360</v>
      </c>
      <c r="Q40" s="67" t="str">
        <f t="shared" si="11"/>
        <v>1 panel</v>
      </c>
      <c r="R40" s="68" t="str">
        <f t="shared" si="11"/>
        <v>1 panel</v>
      </c>
      <c r="S40" s="115">
        <f>E40*12.5%</f>
        <v>110670</v>
      </c>
      <c r="T40" s="115">
        <f>G40*12.5%</f>
        <v>110670</v>
      </c>
      <c r="U40" s="115">
        <f>I40*12.5%</f>
        <v>108587.5</v>
      </c>
      <c r="V40" s="115">
        <f>K40*12.5%</f>
        <v>110670</v>
      </c>
      <c r="W40" s="115">
        <f>M40*12.5%</f>
        <v>110670</v>
      </c>
      <c r="X40" s="115">
        <f t="shared" si="12"/>
        <v>110670</v>
      </c>
    </row>
    <row r="41" spans="1:24" ht="26.5" customHeight="1" x14ac:dyDescent="0.3">
      <c r="A41" s="70"/>
      <c r="B41" s="70"/>
      <c r="C41" s="69"/>
      <c r="D41" s="115"/>
      <c r="E41" s="115"/>
      <c r="F41" s="115"/>
      <c r="G41" s="115"/>
      <c r="H41" s="116"/>
      <c r="I41" s="116"/>
      <c r="J41" s="116"/>
      <c r="K41" s="116"/>
      <c r="L41" s="116"/>
      <c r="M41" s="116"/>
      <c r="N41" s="117"/>
      <c r="O41" s="116"/>
      <c r="Q41" s="70"/>
      <c r="R41" s="70"/>
      <c r="S41" s="70"/>
      <c r="T41" s="70"/>
      <c r="U41" s="116"/>
      <c r="V41" s="116"/>
      <c r="W41" s="116"/>
      <c r="X41" s="117"/>
    </row>
    <row r="42" spans="1:24" ht="72.5" customHeight="1" x14ac:dyDescent="0.3">
      <c r="A42" s="94" t="s">
        <v>12</v>
      </c>
      <c r="B42" s="75" t="s">
        <v>13</v>
      </c>
      <c r="C42" s="75" t="s">
        <v>13</v>
      </c>
      <c r="D42" s="115">
        <v>10176411</v>
      </c>
      <c r="E42" s="115">
        <v>6000000</v>
      </c>
      <c r="F42" s="115">
        <v>6255699</v>
      </c>
      <c r="G42" s="115">
        <v>6000000</v>
      </c>
      <c r="H42" s="115">
        <v>10246354</v>
      </c>
      <c r="I42" s="115">
        <v>6000000</v>
      </c>
      <c r="J42" s="115">
        <v>13107893</v>
      </c>
      <c r="K42" s="115">
        <v>6000000</v>
      </c>
      <c r="L42" s="115">
        <v>7292529</v>
      </c>
      <c r="M42" s="115">
        <v>6000000</v>
      </c>
      <c r="N42" s="115">
        <v>12204126</v>
      </c>
      <c r="O42" s="115">
        <v>6000000</v>
      </c>
      <c r="Q42" s="94" t="str">
        <f t="shared" ref="Q42:Q73" si="13">B42</f>
        <v>1 arco</v>
      </c>
      <c r="R42" s="75" t="str">
        <f t="shared" ref="R42:R73" si="14">C42</f>
        <v>1 arco</v>
      </c>
      <c r="S42" s="115">
        <f t="shared" ref="S42:S73" si="15">E42*12.5%</f>
        <v>750000</v>
      </c>
      <c r="T42" s="115">
        <f t="shared" ref="T42:T73" si="16">G42*12.5%</f>
        <v>750000</v>
      </c>
      <c r="U42" s="115">
        <f t="shared" ref="U42:U73" si="17">I42*12.5%</f>
        <v>750000</v>
      </c>
      <c r="V42" s="115">
        <f t="shared" ref="V42:V73" si="18">K42*12.5%</f>
        <v>750000</v>
      </c>
      <c r="W42" s="115">
        <f t="shared" ref="W42:W73" si="19">M42*12.5%</f>
        <v>750000</v>
      </c>
      <c r="X42" s="115">
        <f t="shared" ref="X42:X79" si="20">O42*12.5%</f>
        <v>750000</v>
      </c>
    </row>
    <row r="43" spans="1:24" ht="72.5" customHeight="1" x14ac:dyDescent="0.3">
      <c r="A43" s="94" t="s">
        <v>14</v>
      </c>
      <c r="B43" s="75" t="s">
        <v>15</v>
      </c>
      <c r="C43" s="75" t="s">
        <v>15</v>
      </c>
      <c r="D43" s="115">
        <v>2515296</v>
      </c>
      <c r="E43" s="115">
        <v>2400000</v>
      </c>
      <c r="F43" s="115">
        <v>6262084</v>
      </c>
      <c r="G43" s="115">
        <v>5000000</v>
      </c>
      <c r="H43" s="115">
        <v>6669048</v>
      </c>
      <c r="I43" s="115">
        <v>5000000</v>
      </c>
      <c r="J43" s="115">
        <v>6761461</v>
      </c>
      <c r="K43" s="115">
        <v>5000000</v>
      </c>
      <c r="L43" s="115">
        <v>5645206</v>
      </c>
      <c r="M43" s="115">
        <v>5000000</v>
      </c>
      <c r="N43" s="115">
        <v>6851258</v>
      </c>
      <c r="O43" s="115">
        <v>5000000</v>
      </c>
      <c r="Q43" s="94" t="str">
        <f t="shared" si="13"/>
        <v>1 bandera con su respectiva base</v>
      </c>
      <c r="R43" s="75" t="str">
        <f t="shared" si="14"/>
        <v>1 bandera con su respectiva base</v>
      </c>
      <c r="S43" s="115">
        <f t="shared" si="15"/>
        <v>300000</v>
      </c>
      <c r="T43" s="115">
        <f t="shared" si="16"/>
        <v>625000</v>
      </c>
      <c r="U43" s="115">
        <f t="shared" si="17"/>
        <v>625000</v>
      </c>
      <c r="V43" s="115">
        <f t="shared" si="18"/>
        <v>625000</v>
      </c>
      <c r="W43" s="115">
        <f t="shared" si="19"/>
        <v>625000</v>
      </c>
      <c r="X43" s="115">
        <f t="shared" si="20"/>
        <v>625000</v>
      </c>
    </row>
    <row r="44" spans="1:24" ht="72.5" customHeight="1" x14ac:dyDescent="0.3">
      <c r="A44" s="94" t="s">
        <v>535</v>
      </c>
      <c r="B44" s="75" t="s">
        <v>16</v>
      </c>
      <c r="C44" s="75" t="s">
        <v>16</v>
      </c>
      <c r="D44" s="115">
        <v>13910610</v>
      </c>
      <c r="E44" s="115">
        <v>13800000</v>
      </c>
      <c r="F44" s="115">
        <v>13948008</v>
      </c>
      <c r="G44" s="115">
        <v>13800000</v>
      </c>
      <c r="H44" s="115">
        <v>16291109</v>
      </c>
      <c r="I44" s="115">
        <v>15971000</v>
      </c>
      <c r="J44" s="115">
        <v>11775441</v>
      </c>
      <c r="K44" s="115">
        <v>10971800</v>
      </c>
      <c r="L44" s="115">
        <v>10545125</v>
      </c>
      <c r="M44" s="115">
        <v>10000000</v>
      </c>
      <c r="N44" s="115">
        <v>14223244</v>
      </c>
      <c r="O44" s="115">
        <v>10971800</v>
      </c>
      <c r="Q44" s="94" t="str">
        <f t="shared" si="13"/>
        <v>1 arco por una semana</v>
      </c>
      <c r="R44" s="75" t="str">
        <f t="shared" si="14"/>
        <v>1 arco por una semana</v>
      </c>
      <c r="S44" s="115">
        <f t="shared" si="15"/>
        <v>1725000</v>
      </c>
      <c r="T44" s="115">
        <f t="shared" si="16"/>
        <v>1725000</v>
      </c>
      <c r="U44" s="115">
        <f t="shared" si="17"/>
        <v>1996375</v>
      </c>
      <c r="V44" s="115">
        <f t="shared" si="18"/>
        <v>1371475</v>
      </c>
      <c r="W44" s="115">
        <f t="shared" si="19"/>
        <v>1250000</v>
      </c>
      <c r="X44" s="115">
        <f t="shared" si="20"/>
        <v>1371475</v>
      </c>
    </row>
    <row r="45" spans="1:24" ht="72.5" customHeight="1" x14ac:dyDescent="0.3">
      <c r="A45" s="94" t="s">
        <v>533</v>
      </c>
      <c r="B45" s="75" t="s">
        <v>17</v>
      </c>
      <c r="C45" s="75" t="s">
        <v>17</v>
      </c>
      <c r="D45" s="115">
        <v>17909446</v>
      </c>
      <c r="E45" s="115">
        <v>6500000</v>
      </c>
      <c r="F45" s="115">
        <v>21206753</v>
      </c>
      <c r="G45" s="115">
        <v>6500000</v>
      </c>
      <c r="H45" s="115">
        <v>22056665</v>
      </c>
      <c r="I45" s="115">
        <v>6500000</v>
      </c>
      <c r="J45" s="115">
        <v>12908376</v>
      </c>
      <c r="K45" s="115">
        <v>6500000</v>
      </c>
      <c r="L45" s="115">
        <v>12936486</v>
      </c>
      <c r="M45" s="115">
        <v>6500000</v>
      </c>
      <c r="N45" s="115">
        <v>16807629</v>
      </c>
      <c r="O45" s="115">
        <v>6500000</v>
      </c>
      <c r="Q45" s="94" t="str">
        <f t="shared" si="13"/>
        <v>1 frontal</v>
      </c>
      <c r="R45" s="75" t="str">
        <f t="shared" si="14"/>
        <v>1 frontal</v>
      </c>
      <c r="S45" s="115">
        <f t="shared" si="15"/>
        <v>812500</v>
      </c>
      <c r="T45" s="115">
        <f t="shared" si="16"/>
        <v>812500</v>
      </c>
      <c r="U45" s="115">
        <f t="shared" si="17"/>
        <v>812500</v>
      </c>
      <c r="V45" s="115">
        <f t="shared" si="18"/>
        <v>812500</v>
      </c>
      <c r="W45" s="115">
        <f t="shared" si="19"/>
        <v>812500</v>
      </c>
      <c r="X45" s="115">
        <f t="shared" si="20"/>
        <v>812500</v>
      </c>
    </row>
    <row r="46" spans="1:24" ht="72.5" customHeight="1" x14ac:dyDescent="0.3">
      <c r="A46" s="94" t="s">
        <v>536</v>
      </c>
      <c r="B46" s="75" t="s">
        <v>18</v>
      </c>
      <c r="C46" s="75" t="s">
        <v>18</v>
      </c>
      <c r="D46" s="115">
        <v>23908852</v>
      </c>
      <c r="E46" s="115">
        <v>23191586</v>
      </c>
      <c r="F46" s="115">
        <v>28310710</v>
      </c>
      <c r="G46" s="115">
        <v>27461389</v>
      </c>
      <c r="H46" s="115">
        <v>29445329</v>
      </c>
      <c r="I46" s="115">
        <v>28561969</v>
      </c>
      <c r="J46" s="115">
        <v>14078190</v>
      </c>
      <c r="K46" s="115">
        <v>13655844</v>
      </c>
      <c r="L46" s="115">
        <v>12176385</v>
      </c>
      <c r="M46" s="115">
        <v>11811093</v>
      </c>
      <c r="N46" s="115">
        <v>19466616</v>
      </c>
      <c r="O46" s="115">
        <v>18882618</v>
      </c>
      <c r="Q46" s="94" t="str">
        <f t="shared" si="13"/>
        <v>1 frontal por una semana</v>
      </c>
      <c r="R46" s="75" t="str">
        <f t="shared" si="14"/>
        <v>1 frontal por una semana</v>
      </c>
      <c r="S46" s="115">
        <f t="shared" si="15"/>
        <v>2898948.25</v>
      </c>
      <c r="T46" s="115">
        <f t="shared" si="16"/>
        <v>3432673.625</v>
      </c>
      <c r="U46" s="115">
        <f t="shared" si="17"/>
        <v>3570246.125</v>
      </c>
      <c r="V46" s="115">
        <f t="shared" si="18"/>
        <v>1706980.5</v>
      </c>
      <c r="W46" s="115">
        <f t="shared" si="19"/>
        <v>1476386.625</v>
      </c>
      <c r="X46" s="115">
        <f t="shared" si="20"/>
        <v>2360327.25</v>
      </c>
    </row>
    <row r="47" spans="1:24" ht="72.5" customHeight="1" x14ac:dyDescent="0.3">
      <c r="A47" s="94" t="s">
        <v>534</v>
      </c>
      <c r="B47" s="75" t="s">
        <v>19</v>
      </c>
      <c r="C47" s="75" t="s">
        <v>19</v>
      </c>
      <c r="D47" s="115">
        <v>11951291</v>
      </c>
      <c r="E47" s="115">
        <v>6000000</v>
      </c>
      <c r="F47" s="115">
        <v>11195506</v>
      </c>
      <c r="G47" s="115">
        <v>9000000</v>
      </c>
      <c r="H47" s="115">
        <v>15383635</v>
      </c>
      <c r="I47" s="115">
        <v>9000000</v>
      </c>
      <c r="J47" s="115">
        <v>11111542</v>
      </c>
      <c r="K47" s="115">
        <v>6000000</v>
      </c>
      <c r="L47" s="115">
        <v>9217398</v>
      </c>
      <c r="M47" s="115">
        <v>6000000</v>
      </c>
      <c r="N47" s="115">
        <v>13924226</v>
      </c>
      <c r="O47" s="115">
        <v>6000000</v>
      </c>
      <c r="Q47" s="94" t="str">
        <f t="shared" si="13"/>
        <v>1 par de laterales</v>
      </c>
      <c r="R47" s="75" t="str">
        <f t="shared" si="14"/>
        <v>1 par de laterales</v>
      </c>
      <c r="S47" s="115">
        <f t="shared" si="15"/>
        <v>750000</v>
      </c>
      <c r="T47" s="115">
        <f t="shared" si="16"/>
        <v>1125000</v>
      </c>
      <c r="U47" s="115">
        <f t="shared" si="17"/>
        <v>1125000</v>
      </c>
      <c r="V47" s="115">
        <f t="shared" si="18"/>
        <v>750000</v>
      </c>
      <c r="W47" s="115">
        <f t="shared" si="19"/>
        <v>750000</v>
      </c>
      <c r="X47" s="115">
        <f t="shared" si="20"/>
        <v>750000</v>
      </c>
    </row>
    <row r="48" spans="1:24" ht="72.5" customHeight="1" x14ac:dyDescent="0.3">
      <c r="A48" s="94" t="s">
        <v>537</v>
      </c>
      <c r="B48" s="75" t="s">
        <v>20</v>
      </c>
      <c r="C48" s="75" t="s">
        <v>20</v>
      </c>
      <c r="D48" s="115">
        <v>11600787</v>
      </c>
      <c r="E48" s="115">
        <v>10000000</v>
      </c>
      <c r="F48" s="115">
        <v>12547464</v>
      </c>
      <c r="G48" s="115">
        <v>12000000</v>
      </c>
      <c r="H48" s="115">
        <v>14784833</v>
      </c>
      <c r="I48" s="115">
        <v>14000000</v>
      </c>
      <c r="J48" s="115">
        <v>10813362</v>
      </c>
      <c r="K48" s="115">
        <v>10000000</v>
      </c>
      <c r="L48" s="115">
        <v>14736345</v>
      </c>
      <c r="M48" s="115">
        <v>12000000</v>
      </c>
      <c r="N48" s="115">
        <v>12851525</v>
      </c>
      <c r="O48" s="115">
        <v>10000000</v>
      </c>
      <c r="Q48" s="94" t="str">
        <f t="shared" si="13"/>
        <v>1 par de laterales por una semana</v>
      </c>
      <c r="R48" s="75" t="str">
        <f t="shared" si="14"/>
        <v>1 par de laterales por una semana</v>
      </c>
      <c r="S48" s="115">
        <f t="shared" si="15"/>
        <v>1250000</v>
      </c>
      <c r="T48" s="115">
        <f t="shared" si="16"/>
        <v>1500000</v>
      </c>
      <c r="U48" s="115">
        <f t="shared" si="17"/>
        <v>1750000</v>
      </c>
      <c r="V48" s="115">
        <f t="shared" si="18"/>
        <v>1250000</v>
      </c>
      <c r="W48" s="115">
        <f t="shared" si="19"/>
        <v>1500000</v>
      </c>
      <c r="X48" s="115">
        <f t="shared" si="20"/>
        <v>1250000</v>
      </c>
    </row>
    <row r="49" spans="1:24" ht="72.5" customHeight="1" x14ac:dyDescent="0.3">
      <c r="A49" s="71" t="s">
        <v>21</v>
      </c>
      <c r="B49" s="75" t="s">
        <v>22</v>
      </c>
      <c r="C49" s="75" t="s">
        <v>22</v>
      </c>
      <c r="D49" s="115">
        <v>5342699</v>
      </c>
      <c r="E49" s="115">
        <v>4000000</v>
      </c>
      <c r="F49" s="115">
        <v>13015601</v>
      </c>
      <c r="G49" s="115">
        <v>4000000</v>
      </c>
      <c r="H49" s="115">
        <v>7146295</v>
      </c>
      <c r="I49" s="115">
        <v>4000000</v>
      </c>
      <c r="J49" s="115">
        <v>6668400</v>
      </c>
      <c r="K49" s="115">
        <v>4000000</v>
      </c>
      <c r="L49" s="115">
        <v>14375517</v>
      </c>
      <c r="M49" s="115">
        <v>4000000</v>
      </c>
      <c r="N49" s="115">
        <v>8356968</v>
      </c>
      <c r="O49" s="115">
        <v>4000000</v>
      </c>
      <c r="Q49" s="71" t="str">
        <f t="shared" si="13"/>
        <v>1 pendón</v>
      </c>
      <c r="R49" s="75" t="str">
        <f t="shared" si="14"/>
        <v>1 pendón</v>
      </c>
      <c r="S49" s="115">
        <f t="shared" si="15"/>
        <v>500000</v>
      </c>
      <c r="T49" s="115">
        <f t="shared" si="16"/>
        <v>500000</v>
      </c>
      <c r="U49" s="115">
        <f t="shared" si="17"/>
        <v>500000</v>
      </c>
      <c r="V49" s="115">
        <f t="shared" si="18"/>
        <v>500000</v>
      </c>
      <c r="W49" s="115">
        <f t="shared" si="19"/>
        <v>500000</v>
      </c>
      <c r="X49" s="115">
        <f t="shared" si="20"/>
        <v>500000</v>
      </c>
    </row>
    <row r="50" spans="1:24" ht="72.5" customHeight="1" x14ac:dyDescent="0.3">
      <c r="A50" s="71" t="s">
        <v>492</v>
      </c>
      <c r="B50" s="75" t="s">
        <v>23</v>
      </c>
      <c r="C50" s="75" t="s">
        <v>23</v>
      </c>
      <c r="D50" s="115">
        <v>10167866</v>
      </c>
      <c r="E50" s="115">
        <v>8000000</v>
      </c>
      <c r="F50" s="115">
        <v>15109830</v>
      </c>
      <c r="G50" s="115">
        <v>12000000</v>
      </c>
      <c r="H50" s="115">
        <v>12740290</v>
      </c>
      <c r="I50" s="115">
        <v>12000000</v>
      </c>
      <c r="J50" s="115">
        <v>10382145</v>
      </c>
      <c r="K50" s="115">
        <v>7000000</v>
      </c>
      <c r="L50" s="115">
        <v>9416260</v>
      </c>
      <c r="M50" s="115">
        <v>9000000</v>
      </c>
      <c r="N50" s="115">
        <v>13061358</v>
      </c>
      <c r="O50" s="115">
        <v>11000000</v>
      </c>
      <c r="Q50" s="71" t="str">
        <f t="shared" si="13"/>
        <v>1 pendón por una semana</v>
      </c>
      <c r="R50" s="75" t="str">
        <f t="shared" si="14"/>
        <v>1 pendón por una semana</v>
      </c>
      <c r="S50" s="115">
        <f t="shared" si="15"/>
        <v>1000000</v>
      </c>
      <c r="T50" s="115">
        <f t="shared" si="16"/>
        <v>1500000</v>
      </c>
      <c r="U50" s="115">
        <f t="shared" si="17"/>
        <v>1500000</v>
      </c>
      <c r="V50" s="115">
        <f t="shared" si="18"/>
        <v>875000</v>
      </c>
      <c r="W50" s="115">
        <f t="shared" si="19"/>
        <v>1125000</v>
      </c>
      <c r="X50" s="115">
        <f t="shared" si="20"/>
        <v>1375000</v>
      </c>
    </row>
    <row r="51" spans="1:24" ht="72.5" customHeight="1" x14ac:dyDescent="0.3">
      <c r="A51" s="76" t="s">
        <v>24</v>
      </c>
      <c r="B51" s="77" t="s">
        <v>25</v>
      </c>
      <c r="C51" s="77" t="s">
        <v>25</v>
      </c>
      <c r="D51" s="115">
        <v>3800156</v>
      </c>
      <c r="E51" s="115">
        <v>2380000</v>
      </c>
      <c r="F51" s="115">
        <v>2747069</v>
      </c>
      <c r="G51" s="115">
        <v>2380000</v>
      </c>
      <c r="H51" s="115">
        <v>5471747</v>
      </c>
      <c r="I51" s="115">
        <v>3570000</v>
      </c>
      <c r="J51" s="115">
        <v>3686640</v>
      </c>
      <c r="K51" s="115">
        <v>2380000</v>
      </c>
      <c r="L51" s="115">
        <v>2410611</v>
      </c>
      <c r="M51" s="115">
        <v>2380000</v>
      </c>
      <c r="N51" s="115">
        <v>5352506</v>
      </c>
      <c r="O51" s="115">
        <v>3570000</v>
      </c>
      <c r="Q51" s="76" t="str">
        <f t="shared" si="13"/>
        <v>1 rompetráfico</v>
      </c>
      <c r="R51" s="77" t="str">
        <f t="shared" si="14"/>
        <v>1 rompetráfico</v>
      </c>
      <c r="S51" s="115">
        <f t="shared" si="15"/>
        <v>297500</v>
      </c>
      <c r="T51" s="115">
        <f t="shared" si="16"/>
        <v>297500</v>
      </c>
      <c r="U51" s="115">
        <f t="shared" si="17"/>
        <v>446250</v>
      </c>
      <c r="V51" s="115">
        <f t="shared" si="18"/>
        <v>297500</v>
      </c>
      <c r="W51" s="115">
        <f t="shared" si="19"/>
        <v>297500</v>
      </c>
      <c r="X51" s="115">
        <f t="shared" si="20"/>
        <v>446250</v>
      </c>
    </row>
    <row r="52" spans="1:24" ht="72.5" customHeight="1" x14ac:dyDescent="0.3">
      <c r="A52" s="76" t="s">
        <v>26</v>
      </c>
      <c r="B52" s="77" t="s">
        <v>27</v>
      </c>
      <c r="C52" s="77" t="s">
        <v>25</v>
      </c>
      <c r="D52" s="115">
        <v>5481011</v>
      </c>
      <c r="E52" s="115">
        <v>4998000</v>
      </c>
      <c r="F52" s="115">
        <v>4364533</v>
      </c>
      <c r="G52" s="115">
        <v>4284000</v>
      </c>
      <c r="H52" s="115">
        <v>7263752</v>
      </c>
      <c r="I52" s="115">
        <v>4998000</v>
      </c>
      <c r="J52" s="115">
        <v>5812287</v>
      </c>
      <c r="K52" s="115">
        <v>4998000</v>
      </c>
      <c r="L52" s="115">
        <v>4437702</v>
      </c>
      <c r="M52" s="115">
        <v>4000000</v>
      </c>
      <c r="N52" s="115">
        <v>7816778</v>
      </c>
      <c r="O52" s="115">
        <v>4998000</v>
      </c>
      <c r="Q52" s="76" t="str">
        <f t="shared" si="13"/>
        <v>1 rompetráfico por una semana</v>
      </c>
      <c r="R52" s="77" t="str">
        <f t="shared" si="14"/>
        <v>1 rompetráfico</v>
      </c>
      <c r="S52" s="115">
        <f t="shared" si="15"/>
        <v>624750</v>
      </c>
      <c r="T52" s="115">
        <f t="shared" si="16"/>
        <v>535500</v>
      </c>
      <c r="U52" s="115">
        <f t="shared" si="17"/>
        <v>624750</v>
      </c>
      <c r="V52" s="115">
        <f t="shared" si="18"/>
        <v>624750</v>
      </c>
      <c r="W52" s="115">
        <f t="shared" si="19"/>
        <v>500000</v>
      </c>
      <c r="X52" s="115">
        <f t="shared" si="20"/>
        <v>624750</v>
      </c>
    </row>
    <row r="53" spans="1:24" ht="72.5" customHeight="1" x14ac:dyDescent="0.3">
      <c r="A53" s="76" t="s">
        <v>28</v>
      </c>
      <c r="B53" s="77" t="s">
        <v>29</v>
      </c>
      <c r="C53" s="77" t="s">
        <v>25</v>
      </c>
      <c r="D53" s="115">
        <v>13126784</v>
      </c>
      <c r="E53" s="115">
        <v>11547000</v>
      </c>
      <c r="F53" s="115">
        <v>10452866</v>
      </c>
      <c r="G53" s="115">
        <v>9449000</v>
      </c>
      <c r="H53" s="115">
        <v>17396371</v>
      </c>
      <c r="I53" s="115">
        <v>11547000</v>
      </c>
      <c r="J53" s="115">
        <v>11977566</v>
      </c>
      <c r="K53" s="115">
        <v>11547000</v>
      </c>
      <c r="L53" s="115">
        <v>9130461</v>
      </c>
      <c r="M53" s="115">
        <v>8449000</v>
      </c>
      <c r="N53" s="115">
        <v>15932434</v>
      </c>
      <c r="O53" s="115">
        <v>11547000</v>
      </c>
      <c r="Q53" s="76" t="str">
        <f t="shared" si="13"/>
        <v>1 rompetráfico por un mes</v>
      </c>
      <c r="R53" s="77" t="str">
        <f t="shared" si="14"/>
        <v>1 rompetráfico</v>
      </c>
      <c r="S53" s="115">
        <f t="shared" si="15"/>
        <v>1443375</v>
      </c>
      <c r="T53" s="115">
        <f t="shared" si="16"/>
        <v>1181125</v>
      </c>
      <c r="U53" s="115">
        <f t="shared" si="17"/>
        <v>1443375</v>
      </c>
      <c r="V53" s="115">
        <f t="shared" si="18"/>
        <v>1443375</v>
      </c>
      <c r="W53" s="115">
        <f t="shared" si="19"/>
        <v>1056125</v>
      </c>
      <c r="X53" s="115">
        <f t="shared" si="20"/>
        <v>1443375</v>
      </c>
    </row>
    <row r="54" spans="1:24" ht="72.5" customHeight="1" x14ac:dyDescent="0.3">
      <c r="A54" s="76" t="s">
        <v>30</v>
      </c>
      <c r="B54" s="77" t="s">
        <v>31</v>
      </c>
      <c r="C54" s="77" t="s">
        <v>25</v>
      </c>
      <c r="D54" s="115">
        <v>29922597</v>
      </c>
      <c r="E54" s="115">
        <v>16040000</v>
      </c>
      <c r="F54" s="115">
        <v>23827383</v>
      </c>
      <c r="G54" s="115">
        <v>19040000</v>
      </c>
      <c r="H54" s="115">
        <v>39655151</v>
      </c>
      <c r="I54" s="115">
        <v>32130000</v>
      </c>
      <c r="J54" s="115">
        <v>21684050</v>
      </c>
      <c r="K54" s="115">
        <v>11420000</v>
      </c>
      <c r="L54" s="115">
        <v>15276311</v>
      </c>
      <c r="M54" s="115">
        <v>14518000</v>
      </c>
      <c r="N54" s="115">
        <v>30010894</v>
      </c>
      <c r="O54" s="115">
        <v>19040000</v>
      </c>
      <c r="Q54" s="76" t="str">
        <f t="shared" si="13"/>
        <v>1 rompetráfico por tres meses</v>
      </c>
      <c r="R54" s="77" t="str">
        <f t="shared" si="14"/>
        <v>1 rompetráfico</v>
      </c>
      <c r="S54" s="115">
        <f t="shared" si="15"/>
        <v>2005000</v>
      </c>
      <c r="T54" s="115">
        <f t="shared" si="16"/>
        <v>2380000</v>
      </c>
      <c r="U54" s="115">
        <f t="shared" si="17"/>
        <v>4016250</v>
      </c>
      <c r="V54" s="115">
        <f t="shared" si="18"/>
        <v>1427500</v>
      </c>
      <c r="W54" s="115">
        <f t="shared" si="19"/>
        <v>1814750</v>
      </c>
      <c r="X54" s="115">
        <f t="shared" si="20"/>
        <v>2380000</v>
      </c>
    </row>
    <row r="55" spans="1:24" s="63" customFormat="1" ht="72.5" customHeight="1" x14ac:dyDescent="0.3">
      <c r="A55" s="76" t="s">
        <v>32</v>
      </c>
      <c r="B55" s="75"/>
      <c r="C55" s="75" t="s">
        <v>33</v>
      </c>
      <c r="D55" s="115">
        <v>12833236</v>
      </c>
      <c r="E55" s="115">
        <v>3570000</v>
      </c>
      <c r="F55" s="115">
        <v>14011527</v>
      </c>
      <c r="G55" s="115">
        <v>3570000</v>
      </c>
      <c r="H55" s="115">
        <v>16635885</v>
      </c>
      <c r="I55" s="115">
        <v>4570000</v>
      </c>
      <c r="J55" s="115">
        <v>11005993</v>
      </c>
      <c r="K55" s="115">
        <v>3570000</v>
      </c>
      <c r="L55" s="115">
        <v>10321917</v>
      </c>
      <c r="M55" s="115">
        <v>3570000</v>
      </c>
      <c r="N55" s="115">
        <v>13854985</v>
      </c>
      <c r="O55" s="115">
        <v>3570000</v>
      </c>
      <c r="Q55" s="76">
        <f t="shared" si="13"/>
        <v>0</v>
      </c>
      <c r="R55" s="75" t="str">
        <f t="shared" si="14"/>
        <v>1 bastidor</v>
      </c>
      <c r="S55" s="115">
        <f t="shared" si="15"/>
        <v>446250</v>
      </c>
      <c r="T55" s="115">
        <f t="shared" si="16"/>
        <v>446250</v>
      </c>
      <c r="U55" s="115">
        <f t="shared" si="17"/>
        <v>571250</v>
      </c>
      <c r="V55" s="115">
        <f t="shared" si="18"/>
        <v>446250</v>
      </c>
      <c r="W55" s="115">
        <f t="shared" si="19"/>
        <v>446250</v>
      </c>
      <c r="X55" s="115">
        <f t="shared" si="20"/>
        <v>446250</v>
      </c>
    </row>
    <row r="56" spans="1:24" ht="72.5" customHeight="1" x14ac:dyDescent="0.3">
      <c r="A56" s="71" t="s">
        <v>493</v>
      </c>
      <c r="B56" s="75" t="s">
        <v>34</v>
      </c>
      <c r="C56" s="75" t="s">
        <v>34</v>
      </c>
      <c r="D56" s="115">
        <v>11102843</v>
      </c>
      <c r="E56" s="115">
        <v>9282000</v>
      </c>
      <c r="F56" s="115">
        <v>12028439</v>
      </c>
      <c r="G56" s="115">
        <v>9282000</v>
      </c>
      <c r="H56" s="115">
        <v>14981594</v>
      </c>
      <c r="I56" s="115">
        <v>14875000</v>
      </c>
      <c r="J56" s="115">
        <v>10731767</v>
      </c>
      <c r="K56" s="115">
        <v>9282000</v>
      </c>
      <c r="L56" s="115">
        <v>9750953</v>
      </c>
      <c r="M56" s="115">
        <v>9282000</v>
      </c>
      <c r="N56" s="115">
        <v>13538343</v>
      </c>
      <c r="O56" s="115">
        <v>9282000</v>
      </c>
      <c r="Q56" s="71" t="str">
        <f t="shared" si="13"/>
        <v>1 bastidor por una semana</v>
      </c>
      <c r="R56" s="75" t="str">
        <f t="shared" si="14"/>
        <v>1 bastidor por una semana</v>
      </c>
      <c r="S56" s="115">
        <f t="shared" si="15"/>
        <v>1160250</v>
      </c>
      <c r="T56" s="115">
        <f t="shared" si="16"/>
        <v>1160250</v>
      </c>
      <c r="U56" s="115">
        <f t="shared" si="17"/>
        <v>1859375</v>
      </c>
      <c r="V56" s="115">
        <f t="shared" si="18"/>
        <v>1160250</v>
      </c>
      <c r="W56" s="115">
        <f t="shared" si="19"/>
        <v>1160250</v>
      </c>
      <c r="X56" s="115">
        <f t="shared" si="20"/>
        <v>1160250</v>
      </c>
    </row>
    <row r="57" spans="1:24" ht="72.5" customHeight="1" x14ac:dyDescent="0.3">
      <c r="A57" s="71" t="s">
        <v>35</v>
      </c>
      <c r="B57" s="75" t="s">
        <v>36</v>
      </c>
      <c r="C57" s="75" t="s">
        <v>36</v>
      </c>
      <c r="D57" s="115">
        <v>6073796</v>
      </c>
      <c r="E57" s="115">
        <v>4760000</v>
      </c>
      <c r="F57" s="115">
        <v>5627887</v>
      </c>
      <c r="G57" s="115">
        <v>4760000</v>
      </c>
      <c r="H57" s="115">
        <v>7758350</v>
      </c>
      <c r="I57" s="115">
        <v>4760000</v>
      </c>
      <c r="J57" s="115">
        <v>7460736</v>
      </c>
      <c r="K57" s="115">
        <v>4760000</v>
      </c>
      <c r="L57" s="115">
        <v>6345720</v>
      </c>
      <c r="M57" s="115">
        <v>4760000</v>
      </c>
      <c r="N57" s="115">
        <v>7598048</v>
      </c>
      <c r="O57" s="115">
        <v>4760000</v>
      </c>
      <c r="Q57" s="71" t="str">
        <f t="shared" si="13"/>
        <v>1 vinilo</v>
      </c>
      <c r="R57" s="75" t="str">
        <f t="shared" si="14"/>
        <v>1 vinilo</v>
      </c>
      <c r="S57" s="115">
        <f t="shared" si="15"/>
        <v>595000</v>
      </c>
      <c r="T57" s="115">
        <f t="shared" si="16"/>
        <v>595000</v>
      </c>
      <c r="U57" s="115">
        <f t="shared" si="17"/>
        <v>595000</v>
      </c>
      <c r="V57" s="115">
        <f t="shared" si="18"/>
        <v>595000</v>
      </c>
      <c r="W57" s="115">
        <f t="shared" si="19"/>
        <v>595000</v>
      </c>
      <c r="X57" s="115">
        <f t="shared" si="20"/>
        <v>595000</v>
      </c>
    </row>
    <row r="58" spans="1:24" ht="72.5" customHeight="1" x14ac:dyDescent="0.3">
      <c r="A58" s="71" t="s">
        <v>494</v>
      </c>
      <c r="B58" s="75" t="s">
        <v>37</v>
      </c>
      <c r="C58" s="75" t="s">
        <v>37</v>
      </c>
      <c r="D58" s="115">
        <v>8777783</v>
      </c>
      <c r="E58" s="115">
        <v>8330000</v>
      </c>
      <c r="F58" s="115">
        <v>8517609</v>
      </c>
      <c r="G58" s="115">
        <v>8330000</v>
      </c>
      <c r="H58" s="115">
        <v>10474590</v>
      </c>
      <c r="I58" s="115">
        <v>8330000</v>
      </c>
      <c r="J58" s="115">
        <v>6689613</v>
      </c>
      <c r="K58" s="115">
        <v>4165000</v>
      </c>
      <c r="L58" s="115">
        <v>5041100</v>
      </c>
      <c r="M58" s="115">
        <v>4165000</v>
      </c>
      <c r="N58" s="115">
        <v>8093739</v>
      </c>
      <c r="O58" s="115">
        <v>4165000</v>
      </c>
      <c r="Q58" s="71" t="str">
        <f t="shared" si="13"/>
        <v>1 vinilo por una semana</v>
      </c>
      <c r="R58" s="75" t="str">
        <f t="shared" si="14"/>
        <v>1 vinilo por una semana</v>
      </c>
      <c r="S58" s="115">
        <f t="shared" si="15"/>
        <v>1041250</v>
      </c>
      <c r="T58" s="115">
        <f t="shared" si="16"/>
        <v>1041250</v>
      </c>
      <c r="U58" s="115">
        <f t="shared" si="17"/>
        <v>1041250</v>
      </c>
      <c r="V58" s="115">
        <f t="shared" si="18"/>
        <v>520625</v>
      </c>
      <c r="W58" s="115">
        <f t="shared" si="19"/>
        <v>520625</v>
      </c>
      <c r="X58" s="115">
        <f t="shared" si="20"/>
        <v>520625</v>
      </c>
    </row>
    <row r="59" spans="1:24" ht="72.5" customHeight="1" x14ac:dyDescent="0.3">
      <c r="A59" s="71" t="s">
        <v>38</v>
      </c>
      <c r="B59" s="75" t="s">
        <v>33</v>
      </c>
      <c r="C59" s="75" t="s">
        <v>33</v>
      </c>
      <c r="D59" s="115">
        <v>5010387</v>
      </c>
      <c r="E59" s="115">
        <v>2000000</v>
      </c>
      <c r="F59" s="115">
        <v>4355709</v>
      </c>
      <c r="G59" s="115">
        <v>4270000</v>
      </c>
      <c r="H59" s="115">
        <v>6094312</v>
      </c>
      <c r="I59" s="115">
        <v>5970000</v>
      </c>
      <c r="J59" s="115">
        <v>4875987</v>
      </c>
      <c r="K59" s="115">
        <v>2000000</v>
      </c>
      <c r="L59" s="115">
        <v>3846303</v>
      </c>
      <c r="M59" s="115">
        <v>3570000</v>
      </c>
      <c r="N59" s="115">
        <v>5999433</v>
      </c>
      <c r="O59" s="115">
        <v>3570000</v>
      </c>
      <c r="Q59" s="71" t="str">
        <f t="shared" si="13"/>
        <v>1 bastidor</v>
      </c>
      <c r="R59" s="75" t="str">
        <f t="shared" si="14"/>
        <v>1 bastidor</v>
      </c>
      <c r="S59" s="115">
        <f t="shared" si="15"/>
        <v>250000</v>
      </c>
      <c r="T59" s="115">
        <f t="shared" si="16"/>
        <v>533750</v>
      </c>
      <c r="U59" s="115">
        <f t="shared" si="17"/>
        <v>746250</v>
      </c>
      <c r="V59" s="115">
        <f t="shared" si="18"/>
        <v>250000</v>
      </c>
      <c r="W59" s="115">
        <f t="shared" si="19"/>
        <v>446250</v>
      </c>
      <c r="X59" s="115">
        <f t="shared" si="20"/>
        <v>446250</v>
      </c>
    </row>
    <row r="60" spans="1:24" ht="72.5" customHeight="1" x14ac:dyDescent="0.3">
      <c r="A60" s="71" t="s">
        <v>495</v>
      </c>
      <c r="B60" s="75" t="s">
        <v>34</v>
      </c>
      <c r="C60" s="75" t="s">
        <v>34</v>
      </c>
      <c r="D60" s="115">
        <v>9559668</v>
      </c>
      <c r="E60" s="115">
        <v>8330000</v>
      </c>
      <c r="F60" s="115">
        <v>8496654</v>
      </c>
      <c r="G60" s="115">
        <v>8330000</v>
      </c>
      <c r="H60" s="115">
        <v>11383251</v>
      </c>
      <c r="I60" s="115">
        <v>11186000</v>
      </c>
      <c r="J60" s="115">
        <v>8283104</v>
      </c>
      <c r="K60" s="115">
        <v>8000000</v>
      </c>
      <c r="L60" s="115">
        <v>9573547</v>
      </c>
      <c r="M60" s="115">
        <v>8330000</v>
      </c>
      <c r="N60" s="115">
        <v>8549831</v>
      </c>
      <c r="O60" s="115">
        <v>8330000</v>
      </c>
      <c r="Q60" s="71" t="str">
        <f t="shared" si="13"/>
        <v>1 bastidor por una semana</v>
      </c>
      <c r="R60" s="75" t="str">
        <f t="shared" si="14"/>
        <v>1 bastidor por una semana</v>
      </c>
      <c r="S60" s="115">
        <f t="shared" si="15"/>
        <v>1041250</v>
      </c>
      <c r="T60" s="115">
        <f t="shared" si="16"/>
        <v>1041250</v>
      </c>
      <c r="U60" s="115">
        <f t="shared" si="17"/>
        <v>1398250</v>
      </c>
      <c r="V60" s="115">
        <f t="shared" si="18"/>
        <v>1000000</v>
      </c>
      <c r="W60" s="115">
        <f t="shared" si="19"/>
        <v>1041250</v>
      </c>
      <c r="X60" s="115">
        <f t="shared" si="20"/>
        <v>1041250</v>
      </c>
    </row>
    <row r="61" spans="1:24" ht="72.5" customHeight="1" x14ac:dyDescent="0.3">
      <c r="A61" s="71" t="s">
        <v>39</v>
      </c>
      <c r="B61" s="75" t="s">
        <v>36</v>
      </c>
      <c r="C61" s="75" t="s">
        <v>36</v>
      </c>
      <c r="D61" s="115">
        <v>3302646</v>
      </c>
      <c r="E61" s="115">
        <v>1190000</v>
      </c>
      <c r="F61" s="115">
        <v>2275532</v>
      </c>
      <c r="G61" s="115">
        <v>2142000</v>
      </c>
      <c r="H61" s="115">
        <v>5345913</v>
      </c>
      <c r="I61" s="115">
        <v>3470000</v>
      </c>
      <c r="J61" s="115">
        <v>4320228</v>
      </c>
      <c r="K61" s="115">
        <v>1190000</v>
      </c>
      <c r="L61" s="115">
        <v>4100694</v>
      </c>
      <c r="M61" s="115">
        <v>1190000</v>
      </c>
      <c r="N61" s="115">
        <v>5899448</v>
      </c>
      <c r="O61" s="115">
        <v>1190000</v>
      </c>
      <c r="Q61" s="71" t="str">
        <f t="shared" si="13"/>
        <v>1 vinilo</v>
      </c>
      <c r="R61" s="75" t="str">
        <f t="shared" si="14"/>
        <v>1 vinilo</v>
      </c>
      <c r="S61" s="115">
        <f t="shared" si="15"/>
        <v>148750</v>
      </c>
      <c r="T61" s="115">
        <f t="shared" si="16"/>
        <v>267750</v>
      </c>
      <c r="U61" s="115">
        <f t="shared" si="17"/>
        <v>433750</v>
      </c>
      <c r="V61" s="115">
        <f t="shared" si="18"/>
        <v>148750</v>
      </c>
      <c r="W61" s="115">
        <f t="shared" si="19"/>
        <v>148750</v>
      </c>
      <c r="X61" s="115">
        <f t="shared" si="20"/>
        <v>148750</v>
      </c>
    </row>
    <row r="62" spans="1:24" ht="72.5" customHeight="1" x14ac:dyDescent="0.3">
      <c r="A62" s="71" t="s">
        <v>496</v>
      </c>
      <c r="B62" s="75" t="s">
        <v>37</v>
      </c>
      <c r="C62" s="75" t="s">
        <v>37</v>
      </c>
      <c r="D62" s="115">
        <v>4031133</v>
      </c>
      <c r="E62" s="115">
        <v>3808000</v>
      </c>
      <c r="F62" s="115">
        <v>3118233</v>
      </c>
      <c r="G62" s="115">
        <v>2975000</v>
      </c>
      <c r="H62" s="115">
        <v>5908158</v>
      </c>
      <c r="I62" s="115">
        <v>5355000</v>
      </c>
      <c r="J62" s="115">
        <v>4178677</v>
      </c>
      <c r="K62" s="115">
        <v>2975000</v>
      </c>
      <c r="L62" s="115">
        <v>3077174</v>
      </c>
      <c r="M62" s="115">
        <v>2975000</v>
      </c>
      <c r="N62" s="115">
        <v>5602589</v>
      </c>
      <c r="O62" s="115">
        <v>2975000</v>
      </c>
      <c r="Q62" s="71" t="str">
        <f t="shared" si="13"/>
        <v>1 vinilo por una semana</v>
      </c>
      <c r="R62" s="75" t="str">
        <f t="shared" si="14"/>
        <v>1 vinilo por una semana</v>
      </c>
      <c r="S62" s="115">
        <f t="shared" si="15"/>
        <v>476000</v>
      </c>
      <c r="T62" s="115">
        <f t="shared" si="16"/>
        <v>371875</v>
      </c>
      <c r="U62" s="115">
        <f t="shared" si="17"/>
        <v>669375</v>
      </c>
      <c r="V62" s="115">
        <f t="shared" si="18"/>
        <v>371875</v>
      </c>
      <c r="W62" s="115">
        <f t="shared" si="19"/>
        <v>371875</v>
      </c>
      <c r="X62" s="115">
        <f t="shared" si="20"/>
        <v>371875</v>
      </c>
    </row>
    <row r="63" spans="1:24" ht="72.5" customHeight="1" x14ac:dyDescent="0.3">
      <c r="A63" s="71" t="s">
        <v>40</v>
      </c>
      <c r="B63" s="75" t="s">
        <v>22</v>
      </c>
      <c r="C63" s="75" t="s">
        <v>22</v>
      </c>
      <c r="D63" s="115">
        <v>2637958</v>
      </c>
      <c r="E63" s="115">
        <v>1071000</v>
      </c>
      <c r="F63" s="115">
        <v>5920077</v>
      </c>
      <c r="G63" s="115">
        <v>1071000</v>
      </c>
      <c r="H63" s="115">
        <v>5011741</v>
      </c>
      <c r="I63" s="115">
        <v>2071000</v>
      </c>
      <c r="J63" s="115">
        <v>4102630</v>
      </c>
      <c r="K63" s="115">
        <v>1071000</v>
      </c>
      <c r="L63" s="115">
        <v>6196853</v>
      </c>
      <c r="M63" s="115">
        <v>1071000</v>
      </c>
      <c r="N63" s="115">
        <v>4030937</v>
      </c>
      <c r="O63" s="115">
        <v>1071000</v>
      </c>
      <c r="Q63" s="71" t="str">
        <f t="shared" si="13"/>
        <v>1 pendón</v>
      </c>
      <c r="R63" s="75" t="str">
        <f t="shared" si="14"/>
        <v>1 pendón</v>
      </c>
      <c r="S63" s="115">
        <f t="shared" si="15"/>
        <v>133875</v>
      </c>
      <c r="T63" s="115">
        <f t="shared" si="16"/>
        <v>133875</v>
      </c>
      <c r="U63" s="115">
        <f t="shared" si="17"/>
        <v>258875</v>
      </c>
      <c r="V63" s="115">
        <f t="shared" si="18"/>
        <v>133875</v>
      </c>
      <c r="W63" s="115">
        <f t="shared" si="19"/>
        <v>133875</v>
      </c>
      <c r="X63" s="115">
        <f t="shared" si="20"/>
        <v>133875</v>
      </c>
    </row>
    <row r="64" spans="1:24" ht="72.5" customHeight="1" x14ac:dyDescent="0.3">
      <c r="A64" s="71" t="s">
        <v>497</v>
      </c>
      <c r="B64" s="75" t="s">
        <v>23</v>
      </c>
      <c r="C64" s="75" t="s">
        <v>23</v>
      </c>
      <c r="D64" s="115">
        <v>4229242</v>
      </c>
      <c r="E64" s="115">
        <v>3570000</v>
      </c>
      <c r="F64" s="115">
        <v>10227536</v>
      </c>
      <c r="G64" s="115">
        <v>4641000</v>
      </c>
      <c r="H64" s="115">
        <v>6040610</v>
      </c>
      <c r="I64" s="115">
        <v>4641000</v>
      </c>
      <c r="J64" s="115">
        <v>4518102</v>
      </c>
      <c r="K64" s="115">
        <v>3570000</v>
      </c>
      <c r="L64" s="115">
        <v>7268008</v>
      </c>
      <c r="M64" s="115">
        <v>3570000</v>
      </c>
      <c r="N64" s="115">
        <v>4329134</v>
      </c>
      <c r="O64" s="115">
        <v>3570000</v>
      </c>
      <c r="Q64" s="71" t="str">
        <f t="shared" si="13"/>
        <v>1 pendón por una semana</v>
      </c>
      <c r="R64" s="75" t="str">
        <f t="shared" si="14"/>
        <v>1 pendón por una semana</v>
      </c>
      <c r="S64" s="115">
        <f t="shared" si="15"/>
        <v>446250</v>
      </c>
      <c r="T64" s="115">
        <f t="shared" si="16"/>
        <v>580125</v>
      </c>
      <c r="U64" s="115">
        <f t="shared" si="17"/>
        <v>580125</v>
      </c>
      <c r="V64" s="115">
        <f t="shared" si="18"/>
        <v>446250</v>
      </c>
      <c r="W64" s="115">
        <f t="shared" si="19"/>
        <v>446250</v>
      </c>
      <c r="X64" s="115">
        <f t="shared" si="20"/>
        <v>446250</v>
      </c>
    </row>
    <row r="65" spans="1:24" ht="72.5" customHeight="1" x14ac:dyDescent="0.3">
      <c r="A65" s="76" t="s">
        <v>41</v>
      </c>
      <c r="B65" s="77" t="s">
        <v>42</v>
      </c>
      <c r="C65" s="77" t="s">
        <v>43</v>
      </c>
      <c r="D65" s="115">
        <v>3298856</v>
      </c>
      <c r="E65" s="115">
        <v>2380000</v>
      </c>
      <c r="F65" s="115">
        <v>2897193</v>
      </c>
      <c r="G65" s="115">
        <v>2380000</v>
      </c>
      <c r="H65" s="115">
        <v>4220694</v>
      </c>
      <c r="I65" s="115">
        <v>3570000</v>
      </c>
      <c r="J65" s="115">
        <v>3078486</v>
      </c>
      <c r="K65" s="115">
        <v>2380000</v>
      </c>
      <c r="L65" s="115">
        <v>2472595</v>
      </c>
      <c r="M65" s="115">
        <v>2380000</v>
      </c>
      <c r="N65" s="115">
        <v>4028455</v>
      </c>
      <c r="O65" s="115">
        <v>2380000</v>
      </c>
      <c r="Q65" s="76" t="str">
        <f t="shared" si="13"/>
        <v xml:space="preserve">1 rompetrafico </v>
      </c>
      <c r="R65" s="77" t="str">
        <f t="shared" si="14"/>
        <v>1 rompetrafico</v>
      </c>
      <c r="S65" s="115">
        <f t="shared" si="15"/>
        <v>297500</v>
      </c>
      <c r="T65" s="115">
        <f t="shared" si="16"/>
        <v>297500</v>
      </c>
      <c r="U65" s="115">
        <f t="shared" si="17"/>
        <v>446250</v>
      </c>
      <c r="V65" s="115">
        <f t="shared" si="18"/>
        <v>297500</v>
      </c>
      <c r="W65" s="115">
        <f t="shared" si="19"/>
        <v>297500</v>
      </c>
      <c r="X65" s="115">
        <f t="shared" si="20"/>
        <v>297500</v>
      </c>
    </row>
    <row r="66" spans="1:24" ht="72.5" customHeight="1" x14ac:dyDescent="0.3">
      <c r="A66" s="76" t="s">
        <v>44</v>
      </c>
      <c r="B66" s="77" t="s">
        <v>45</v>
      </c>
      <c r="C66" s="77" t="s">
        <v>25</v>
      </c>
      <c r="D66" s="115">
        <v>5785897</v>
      </c>
      <c r="E66" s="115">
        <v>3570000</v>
      </c>
      <c r="F66" s="115">
        <v>3239052</v>
      </c>
      <c r="G66" s="115">
        <v>3094000</v>
      </c>
      <c r="H66" s="115">
        <v>5043509</v>
      </c>
      <c r="I66" s="115">
        <v>3094000</v>
      </c>
      <c r="J66" s="115">
        <v>3528705</v>
      </c>
      <c r="K66" s="115">
        <v>3094000</v>
      </c>
      <c r="L66" s="115">
        <v>2703153</v>
      </c>
      <c r="M66" s="115">
        <v>2500000</v>
      </c>
      <c r="N66" s="115">
        <v>4034250</v>
      </c>
      <c r="O66" s="115">
        <v>3094000</v>
      </c>
      <c r="Q66" s="76" t="str">
        <f t="shared" si="13"/>
        <v>1 rompetráfico
Arriendo por 1 semana</v>
      </c>
      <c r="R66" s="77" t="str">
        <f t="shared" si="14"/>
        <v>1 rompetráfico</v>
      </c>
      <c r="S66" s="115">
        <f t="shared" si="15"/>
        <v>446250</v>
      </c>
      <c r="T66" s="115">
        <f t="shared" si="16"/>
        <v>386750</v>
      </c>
      <c r="U66" s="115">
        <f t="shared" si="17"/>
        <v>386750</v>
      </c>
      <c r="V66" s="115">
        <f t="shared" si="18"/>
        <v>386750</v>
      </c>
      <c r="W66" s="115">
        <f t="shared" si="19"/>
        <v>312500</v>
      </c>
      <c r="X66" s="115">
        <f t="shared" si="20"/>
        <v>386750</v>
      </c>
    </row>
    <row r="67" spans="1:24" ht="72.5" customHeight="1" x14ac:dyDescent="0.3">
      <c r="A67" s="76" t="s">
        <v>46</v>
      </c>
      <c r="B67" s="77" t="s">
        <v>47</v>
      </c>
      <c r="C67" s="77" t="s">
        <v>25</v>
      </c>
      <c r="D67" s="115">
        <v>14294665</v>
      </c>
      <c r="E67" s="115">
        <v>13865825</v>
      </c>
      <c r="F67" s="115">
        <v>4580711</v>
      </c>
      <c r="G67" s="115">
        <v>4400000</v>
      </c>
      <c r="H67" s="115">
        <v>7132599</v>
      </c>
      <c r="I67" s="115">
        <v>6900000</v>
      </c>
      <c r="J67" s="115">
        <v>4656154</v>
      </c>
      <c r="K67" s="115">
        <v>3459000</v>
      </c>
      <c r="L67" s="115">
        <v>3566832</v>
      </c>
      <c r="M67" s="115">
        <v>3459000</v>
      </c>
      <c r="N67" s="115">
        <v>6570198</v>
      </c>
      <c r="O67" s="115">
        <v>6373000</v>
      </c>
      <c r="Q67" s="76" t="str">
        <f t="shared" si="13"/>
        <v>1 rompetráfico
Arriendo por 1 mes</v>
      </c>
      <c r="R67" s="77" t="str">
        <f t="shared" si="14"/>
        <v>1 rompetráfico</v>
      </c>
      <c r="S67" s="115">
        <f t="shared" si="15"/>
        <v>1733228.125</v>
      </c>
      <c r="T67" s="115">
        <f t="shared" si="16"/>
        <v>550000</v>
      </c>
      <c r="U67" s="115">
        <f t="shared" si="17"/>
        <v>862500</v>
      </c>
      <c r="V67" s="115">
        <f t="shared" si="18"/>
        <v>432375</v>
      </c>
      <c r="W67" s="115">
        <f t="shared" si="19"/>
        <v>432375</v>
      </c>
      <c r="X67" s="115">
        <f t="shared" si="20"/>
        <v>796625</v>
      </c>
    </row>
    <row r="68" spans="1:24" ht="72.5" customHeight="1" x14ac:dyDescent="0.3">
      <c r="A68" s="76" t="s">
        <v>48</v>
      </c>
      <c r="B68" s="77" t="s">
        <v>49</v>
      </c>
      <c r="C68" s="77" t="s">
        <v>25</v>
      </c>
      <c r="D68" s="115">
        <v>32584789</v>
      </c>
      <c r="E68" s="115">
        <v>9044000</v>
      </c>
      <c r="F68" s="115">
        <v>6028555</v>
      </c>
      <c r="G68" s="115">
        <v>5712000</v>
      </c>
      <c r="H68" s="115">
        <v>9387028</v>
      </c>
      <c r="I68" s="115">
        <v>9044000</v>
      </c>
      <c r="J68" s="115">
        <v>5800315</v>
      </c>
      <c r="K68" s="115">
        <v>5712000</v>
      </c>
      <c r="L68" s="115">
        <v>4443313</v>
      </c>
      <c r="M68" s="115">
        <v>4165000</v>
      </c>
      <c r="N68" s="115">
        <v>6692926</v>
      </c>
      <c r="O68" s="115">
        <v>5712000</v>
      </c>
      <c r="Q68" s="76" t="str">
        <f t="shared" si="13"/>
        <v>1 rompetráfico
Arriendo por 3 meses</v>
      </c>
      <c r="R68" s="77" t="str">
        <f t="shared" si="14"/>
        <v>1 rompetráfico</v>
      </c>
      <c r="S68" s="115">
        <f t="shared" si="15"/>
        <v>1130500</v>
      </c>
      <c r="T68" s="115">
        <f t="shared" si="16"/>
        <v>714000</v>
      </c>
      <c r="U68" s="115">
        <f t="shared" si="17"/>
        <v>1130500</v>
      </c>
      <c r="V68" s="115">
        <f t="shared" si="18"/>
        <v>714000</v>
      </c>
      <c r="W68" s="115">
        <f t="shared" si="19"/>
        <v>520625</v>
      </c>
      <c r="X68" s="115">
        <f t="shared" si="20"/>
        <v>714000</v>
      </c>
    </row>
    <row r="69" spans="1:24" ht="72.5" customHeight="1" x14ac:dyDescent="0.3">
      <c r="A69" s="76" t="s">
        <v>50</v>
      </c>
      <c r="B69" s="77" t="s">
        <v>25</v>
      </c>
      <c r="C69" s="77" t="s">
        <v>25</v>
      </c>
      <c r="D69" s="115">
        <v>3270537</v>
      </c>
      <c r="E69" s="115">
        <v>2737000</v>
      </c>
      <c r="F69" s="115">
        <v>2897193</v>
      </c>
      <c r="G69" s="115">
        <v>2737000</v>
      </c>
      <c r="H69" s="115">
        <v>4220694</v>
      </c>
      <c r="I69" s="115">
        <v>2737000</v>
      </c>
      <c r="J69" s="115">
        <v>3078486</v>
      </c>
      <c r="K69" s="115">
        <v>2737000</v>
      </c>
      <c r="L69" s="115">
        <v>2472595</v>
      </c>
      <c r="M69" s="115">
        <v>2201500</v>
      </c>
      <c r="N69" s="115">
        <v>4315931</v>
      </c>
      <c r="O69" s="115">
        <v>2737000</v>
      </c>
      <c r="Q69" s="76" t="str">
        <f t="shared" si="13"/>
        <v>1 rompetráfico</v>
      </c>
      <c r="R69" s="77" t="str">
        <f t="shared" si="14"/>
        <v>1 rompetráfico</v>
      </c>
      <c r="S69" s="115">
        <f t="shared" si="15"/>
        <v>342125</v>
      </c>
      <c r="T69" s="115">
        <f t="shared" si="16"/>
        <v>342125</v>
      </c>
      <c r="U69" s="115">
        <f t="shared" si="17"/>
        <v>342125</v>
      </c>
      <c r="V69" s="115">
        <f t="shared" si="18"/>
        <v>342125</v>
      </c>
      <c r="W69" s="115">
        <f t="shared" si="19"/>
        <v>275187.5</v>
      </c>
      <c r="X69" s="115">
        <f t="shared" si="20"/>
        <v>342125</v>
      </c>
    </row>
    <row r="70" spans="1:24" ht="72.5" customHeight="1" x14ac:dyDescent="0.3">
      <c r="A70" s="76" t="s">
        <v>51</v>
      </c>
      <c r="B70" s="77" t="s">
        <v>25</v>
      </c>
      <c r="C70" s="77" t="s">
        <v>25</v>
      </c>
      <c r="D70" s="115">
        <v>3270537</v>
      </c>
      <c r="E70" s="115">
        <v>2975000</v>
      </c>
      <c r="F70" s="115">
        <v>2872322</v>
      </c>
      <c r="G70" s="115">
        <v>2786152</v>
      </c>
      <c r="H70" s="115">
        <v>4184462</v>
      </c>
      <c r="I70" s="115">
        <v>3808000</v>
      </c>
      <c r="J70" s="115">
        <v>2635482</v>
      </c>
      <c r="K70" s="115">
        <v>2120000</v>
      </c>
      <c r="L70" s="115">
        <v>2242951</v>
      </c>
      <c r="M70" s="115">
        <v>2120000</v>
      </c>
      <c r="N70" s="115">
        <v>3115824</v>
      </c>
      <c r="O70" s="115">
        <v>2120000</v>
      </c>
      <c r="Q70" s="76" t="str">
        <f t="shared" si="13"/>
        <v>1 rompetráfico</v>
      </c>
      <c r="R70" s="77" t="str">
        <f t="shared" si="14"/>
        <v>1 rompetráfico</v>
      </c>
      <c r="S70" s="115">
        <f t="shared" si="15"/>
        <v>371875</v>
      </c>
      <c r="T70" s="115">
        <f t="shared" si="16"/>
        <v>348269</v>
      </c>
      <c r="U70" s="115">
        <f t="shared" si="17"/>
        <v>476000</v>
      </c>
      <c r="V70" s="115">
        <f t="shared" si="18"/>
        <v>265000</v>
      </c>
      <c r="W70" s="115">
        <f t="shared" si="19"/>
        <v>265000</v>
      </c>
      <c r="X70" s="115">
        <f t="shared" si="20"/>
        <v>265000</v>
      </c>
    </row>
    <row r="71" spans="1:24" ht="72.5" customHeight="1" x14ac:dyDescent="0.3">
      <c r="A71" s="76" t="s">
        <v>52</v>
      </c>
      <c r="B71" s="77" t="s">
        <v>45</v>
      </c>
      <c r="C71" s="77" t="s">
        <v>25</v>
      </c>
      <c r="D71" s="115">
        <v>5785897</v>
      </c>
      <c r="E71" s="115">
        <v>4760000</v>
      </c>
      <c r="F71" s="115">
        <v>3239052</v>
      </c>
      <c r="G71" s="115">
        <v>3094000</v>
      </c>
      <c r="H71" s="115">
        <v>5043509</v>
      </c>
      <c r="I71" s="115">
        <v>4046000</v>
      </c>
      <c r="J71" s="115">
        <v>3528705</v>
      </c>
      <c r="K71" s="115">
        <v>2499000</v>
      </c>
      <c r="L71" s="115">
        <v>2703153</v>
      </c>
      <c r="M71" s="115">
        <v>2499000</v>
      </c>
      <c r="N71" s="115">
        <v>4750030</v>
      </c>
      <c r="O71" s="115">
        <v>2499000</v>
      </c>
      <c r="Q71" s="76" t="str">
        <f t="shared" si="13"/>
        <v>1 rompetráfico
Arriendo por 1 semana</v>
      </c>
      <c r="R71" s="77" t="str">
        <f t="shared" si="14"/>
        <v>1 rompetráfico</v>
      </c>
      <c r="S71" s="115">
        <f t="shared" si="15"/>
        <v>595000</v>
      </c>
      <c r="T71" s="115">
        <f t="shared" si="16"/>
        <v>386750</v>
      </c>
      <c r="U71" s="115">
        <f t="shared" si="17"/>
        <v>505750</v>
      </c>
      <c r="V71" s="115">
        <f t="shared" si="18"/>
        <v>312375</v>
      </c>
      <c r="W71" s="115">
        <f t="shared" si="19"/>
        <v>312375</v>
      </c>
      <c r="X71" s="115">
        <f t="shared" si="20"/>
        <v>312375</v>
      </c>
    </row>
    <row r="72" spans="1:24" ht="72.5" customHeight="1" x14ac:dyDescent="0.3">
      <c r="A72" s="76" t="s">
        <v>53</v>
      </c>
      <c r="B72" s="77" t="s">
        <v>47</v>
      </c>
      <c r="C72" s="77" t="s">
        <v>25</v>
      </c>
      <c r="D72" s="115">
        <v>14294665</v>
      </c>
      <c r="E72" s="115">
        <v>13090000</v>
      </c>
      <c r="F72" s="115">
        <v>4580711</v>
      </c>
      <c r="G72" s="115">
        <v>4403000</v>
      </c>
      <c r="H72" s="115">
        <v>7132599</v>
      </c>
      <c r="I72" s="115">
        <v>5950000</v>
      </c>
      <c r="J72" s="115">
        <v>4656154</v>
      </c>
      <c r="K72" s="115">
        <v>4403000</v>
      </c>
      <c r="L72" s="115">
        <v>3566832</v>
      </c>
      <c r="M72" s="115">
        <v>3332000</v>
      </c>
      <c r="N72" s="115">
        <v>4988310</v>
      </c>
      <c r="O72" s="115">
        <v>4403000</v>
      </c>
      <c r="Q72" s="76" t="str">
        <f t="shared" si="13"/>
        <v>1 rompetráfico
Arriendo por 1 mes</v>
      </c>
      <c r="R72" s="77" t="str">
        <f t="shared" si="14"/>
        <v>1 rompetráfico</v>
      </c>
      <c r="S72" s="115">
        <f t="shared" si="15"/>
        <v>1636250</v>
      </c>
      <c r="T72" s="115">
        <f t="shared" si="16"/>
        <v>550375</v>
      </c>
      <c r="U72" s="115">
        <f t="shared" si="17"/>
        <v>743750</v>
      </c>
      <c r="V72" s="115">
        <f t="shared" si="18"/>
        <v>550375</v>
      </c>
      <c r="W72" s="115">
        <f t="shared" si="19"/>
        <v>416500</v>
      </c>
      <c r="X72" s="115">
        <f t="shared" si="20"/>
        <v>550375</v>
      </c>
    </row>
    <row r="73" spans="1:24" ht="72.5" customHeight="1" x14ac:dyDescent="0.3">
      <c r="A73" s="76" t="s">
        <v>54</v>
      </c>
      <c r="B73" s="77" t="s">
        <v>49</v>
      </c>
      <c r="C73" s="77" t="s">
        <v>25</v>
      </c>
      <c r="D73" s="115">
        <v>32584789</v>
      </c>
      <c r="E73" s="115">
        <v>9044000</v>
      </c>
      <c r="F73" s="115">
        <v>6028555</v>
      </c>
      <c r="G73" s="115">
        <v>5712000</v>
      </c>
      <c r="H73" s="115">
        <v>9387028</v>
      </c>
      <c r="I73" s="115">
        <v>9044000</v>
      </c>
      <c r="J73" s="115">
        <v>5800315</v>
      </c>
      <c r="K73" s="115">
        <v>5712000</v>
      </c>
      <c r="L73" s="115">
        <v>4443313</v>
      </c>
      <c r="M73" s="115">
        <v>4165000</v>
      </c>
      <c r="N73" s="115">
        <v>7889265</v>
      </c>
      <c r="O73" s="115">
        <v>5712000</v>
      </c>
      <c r="Q73" s="76" t="str">
        <f t="shared" si="13"/>
        <v>1 rompetráfico
Arriendo por 3 meses</v>
      </c>
      <c r="R73" s="77" t="str">
        <f t="shared" si="14"/>
        <v>1 rompetráfico</v>
      </c>
      <c r="S73" s="115">
        <f t="shared" si="15"/>
        <v>1130500</v>
      </c>
      <c r="T73" s="115">
        <f t="shared" si="16"/>
        <v>714000</v>
      </c>
      <c r="U73" s="115">
        <f t="shared" si="17"/>
        <v>1130500</v>
      </c>
      <c r="V73" s="115">
        <f t="shared" si="18"/>
        <v>714000</v>
      </c>
      <c r="W73" s="115">
        <f t="shared" si="19"/>
        <v>520625</v>
      </c>
      <c r="X73" s="115">
        <f t="shared" si="20"/>
        <v>714000</v>
      </c>
    </row>
    <row r="74" spans="1:24" ht="72.5" customHeight="1" x14ac:dyDescent="0.3">
      <c r="A74" s="71" t="s">
        <v>55</v>
      </c>
      <c r="B74" s="75" t="s">
        <v>33</v>
      </c>
      <c r="C74" s="75" t="s">
        <v>33</v>
      </c>
      <c r="D74" s="115">
        <v>2794258</v>
      </c>
      <c r="E74" s="115">
        <v>2618000</v>
      </c>
      <c r="F74" s="115">
        <v>2806736</v>
      </c>
      <c r="G74" s="115">
        <v>2618000</v>
      </c>
      <c r="H74" s="115">
        <v>3563117</v>
      </c>
      <c r="I74" s="115">
        <v>3332000</v>
      </c>
      <c r="J74" s="115">
        <v>2622257</v>
      </c>
      <c r="K74" s="115">
        <v>2618000</v>
      </c>
      <c r="L74" s="115">
        <v>2681080</v>
      </c>
      <c r="M74" s="115">
        <v>2618000</v>
      </c>
      <c r="N74" s="115">
        <v>2954207</v>
      </c>
      <c r="O74" s="115">
        <v>2618000</v>
      </c>
      <c r="Q74" s="71" t="str">
        <f t="shared" ref="Q74:Q105" si="21">B74</f>
        <v>1 bastidor</v>
      </c>
      <c r="R74" s="75" t="str">
        <f t="shared" ref="R74:R105" si="22">C74</f>
        <v>1 bastidor</v>
      </c>
      <c r="S74" s="115">
        <f t="shared" ref="S74:S105" si="23">E74*12.5%</f>
        <v>327250</v>
      </c>
      <c r="T74" s="115">
        <f t="shared" ref="T74:T105" si="24">G74*12.5%</f>
        <v>327250</v>
      </c>
      <c r="U74" s="115">
        <f t="shared" ref="U74:U105" si="25">I74*12.5%</f>
        <v>416500</v>
      </c>
      <c r="V74" s="115">
        <f t="shared" ref="V74:V105" si="26">K74*12.5%</f>
        <v>327250</v>
      </c>
      <c r="W74" s="115">
        <f t="shared" ref="W74:W105" si="27">M74*12.5%</f>
        <v>327250</v>
      </c>
      <c r="X74" s="115">
        <f t="shared" si="20"/>
        <v>327250</v>
      </c>
    </row>
    <row r="75" spans="1:24" ht="72.5" customHeight="1" x14ac:dyDescent="0.3">
      <c r="A75" s="71" t="s">
        <v>498</v>
      </c>
      <c r="B75" s="75" t="s">
        <v>34</v>
      </c>
      <c r="C75" s="75" t="s">
        <v>34</v>
      </c>
      <c r="D75" s="115">
        <v>5677521</v>
      </c>
      <c r="E75" s="115">
        <v>4998000</v>
      </c>
      <c r="F75" s="115">
        <v>5166850</v>
      </c>
      <c r="G75" s="115">
        <v>4998000</v>
      </c>
      <c r="H75" s="115">
        <v>8893993</v>
      </c>
      <c r="I75" s="115">
        <v>7735000</v>
      </c>
      <c r="J75" s="115">
        <v>6110687</v>
      </c>
      <c r="K75" s="115">
        <v>4998000</v>
      </c>
      <c r="L75" s="115">
        <v>5298014</v>
      </c>
      <c r="M75" s="115">
        <v>4998000</v>
      </c>
      <c r="N75" s="115">
        <v>9433412</v>
      </c>
      <c r="O75" s="115">
        <v>4998000</v>
      </c>
      <c r="Q75" s="71" t="str">
        <f t="shared" si="21"/>
        <v>1 bastidor por una semana</v>
      </c>
      <c r="R75" s="75" t="str">
        <f t="shared" si="22"/>
        <v>1 bastidor por una semana</v>
      </c>
      <c r="S75" s="115">
        <f t="shared" si="23"/>
        <v>624750</v>
      </c>
      <c r="T75" s="115">
        <f t="shared" si="24"/>
        <v>624750</v>
      </c>
      <c r="U75" s="115">
        <f t="shared" si="25"/>
        <v>966875</v>
      </c>
      <c r="V75" s="115">
        <f t="shared" si="26"/>
        <v>624750</v>
      </c>
      <c r="W75" s="115">
        <f t="shared" si="27"/>
        <v>624750</v>
      </c>
      <c r="X75" s="115">
        <f t="shared" si="20"/>
        <v>624750</v>
      </c>
    </row>
    <row r="76" spans="1:24" ht="72.5" customHeight="1" x14ac:dyDescent="0.3">
      <c r="A76" s="71" t="s">
        <v>56</v>
      </c>
      <c r="B76" s="75" t="s">
        <v>33</v>
      </c>
      <c r="C76" s="75" t="s">
        <v>33</v>
      </c>
      <c r="D76" s="115">
        <v>2560257</v>
      </c>
      <c r="E76" s="115">
        <v>2142000</v>
      </c>
      <c r="F76" s="115">
        <v>2180276</v>
      </c>
      <c r="G76" s="115">
        <v>2142000</v>
      </c>
      <c r="H76" s="115">
        <v>3453988</v>
      </c>
      <c r="I76" s="115">
        <v>3332000</v>
      </c>
      <c r="J76" s="115">
        <v>2514113</v>
      </c>
      <c r="K76" s="115">
        <v>2142000</v>
      </c>
      <c r="L76" s="115">
        <v>2539159</v>
      </c>
      <c r="M76" s="115">
        <v>2142000</v>
      </c>
      <c r="N76" s="115">
        <v>2471873</v>
      </c>
      <c r="O76" s="115">
        <v>2142000</v>
      </c>
      <c r="Q76" s="71" t="str">
        <f t="shared" si="21"/>
        <v>1 bastidor</v>
      </c>
      <c r="R76" s="75" t="str">
        <f t="shared" si="22"/>
        <v>1 bastidor</v>
      </c>
      <c r="S76" s="115">
        <f t="shared" si="23"/>
        <v>267750</v>
      </c>
      <c r="T76" s="115">
        <f t="shared" si="24"/>
        <v>267750</v>
      </c>
      <c r="U76" s="115">
        <f t="shared" si="25"/>
        <v>416500</v>
      </c>
      <c r="V76" s="115">
        <f t="shared" si="26"/>
        <v>267750</v>
      </c>
      <c r="W76" s="115">
        <f t="shared" si="27"/>
        <v>267750</v>
      </c>
      <c r="X76" s="115">
        <f t="shared" si="20"/>
        <v>267750</v>
      </c>
    </row>
    <row r="77" spans="1:24" ht="72.5" customHeight="1" x14ac:dyDescent="0.3">
      <c r="A77" s="71" t="s">
        <v>499</v>
      </c>
      <c r="B77" s="75" t="s">
        <v>34</v>
      </c>
      <c r="C77" s="75" t="s">
        <v>34</v>
      </c>
      <c r="D77" s="115">
        <v>9211575</v>
      </c>
      <c r="E77" s="115">
        <v>7140000</v>
      </c>
      <c r="F77" s="115">
        <v>8519805</v>
      </c>
      <c r="G77" s="115">
        <v>7140000</v>
      </c>
      <c r="H77" s="115">
        <v>11286797</v>
      </c>
      <c r="I77" s="115">
        <v>9520000</v>
      </c>
      <c r="J77" s="115">
        <v>5799961</v>
      </c>
      <c r="K77" s="115">
        <v>5117000</v>
      </c>
      <c r="L77" s="115">
        <v>5178829</v>
      </c>
      <c r="M77" s="115">
        <v>5117000</v>
      </c>
      <c r="N77" s="115">
        <v>9695765</v>
      </c>
      <c r="O77" s="115">
        <v>5117000</v>
      </c>
      <c r="Q77" s="71" t="str">
        <f t="shared" si="21"/>
        <v>1 bastidor por una semana</v>
      </c>
      <c r="R77" s="75" t="str">
        <f t="shared" si="22"/>
        <v>1 bastidor por una semana</v>
      </c>
      <c r="S77" s="115">
        <f t="shared" si="23"/>
        <v>892500</v>
      </c>
      <c r="T77" s="115">
        <f t="shared" si="24"/>
        <v>892500</v>
      </c>
      <c r="U77" s="115">
        <f t="shared" si="25"/>
        <v>1190000</v>
      </c>
      <c r="V77" s="115">
        <f t="shared" si="26"/>
        <v>639625</v>
      </c>
      <c r="W77" s="115">
        <f t="shared" si="27"/>
        <v>639625</v>
      </c>
      <c r="X77" s="115">
        <f t="shared" si="20"/>
        <v>639625</v>
      </c>
    </row>
    <row r="78" spans="1:24" ht="72.5" customHeight="1" x14ac:dyDescent="0.3">
      <c r="A78" s="71" t="s">
        <v>57</v>
      </c>
      <c r="B78" s="75" t="s">
        <v>33</v>
      </c>
      <c r="C78" s="75" t="s">
        <v>33</v>
      </c>
      <c r="D78" s="115">
        <v>2920049</v>
      </c>
      <c r="E78" s="115">
        <v>2380000</v>
      </c>
      <c r="F78" s="115">
        <v>2485984</v>
      </c>
      <c r="G78" s="115">
        <v>2380000</v>
      </c>
      <c r="H78" s="115">
        <v>3936283</v>
      </c>
      <c r="I78" s="115">
        <v>3332000</v>
      </c>
      <c r="J78" s="115">
        <v>3168275</v>
      </c>
      <c r="K78" s="115">
        <v>2380000</v>
      </c>
      <c r="L78" s="115">
        <v>2980194</v>
      </c>
      <c r="M78" s="115">
        <v>2380000</v>
      </c>
      <c r="N78" s="115">
        <v>2973110</v>
      </c>
      <c r="O78" s="115">
        <v>2780000</v>
      </c>
      <c r="Q78" s="71" t="str">
        <f t="shared" si="21"/>
        <v>1 bastidor</v>
      </c>
      <c r="R78" s="75" t="str">
        <f t="shared" si="22"/>
        <v>1 bastidor</v>
      </c>
      <c r="S78" s="115">
        <f t="shared" si="23"/>
        <v>297500</v>
      </c>
      <c r="T78" s="115">
        <f t="shared" si="24"/>
        <v>297500</v>
      </c>
      <c r="U78" s="115">
        <f t="shared" si="25"/>
        <v>416500</v>
      </c>
      <c r="V78" s="115">
        <f t="shared" si="26"/>
        <v>297500</v>
      </c>
      <c r="W78" s="115">
        <f t="shared" si="27"/>
        <v>297500</v>
      </c>
      <c r="X78" s="115">
        <f t="shared" si="20"/>
        <v>347500</v>
      </c>
    </row>
    <row r="79" spans="1:24" ht="72.5" customHeight="1" x14ac:dyDescent="0.3">
      <c r="A79" s="71" t="s">
        <v>500</v>
      </c>
      <c r="B79" s="75" t="s">
        <v>34</v>
      </c>
      <c r="C79" s="75" t="s">
        <v>34</v>
      </c>
      <c r="D79" s="115">
        <v>9767451</v>
      </c>
      <c r="E79" s="115">
        <v>5593000</v>
      </c>
      <c r="F79" s="115">
        <v>9032447</v>
      </c>
      <c r="G79" s="115">
        <v>8925000</v>
      </c>
      <c r="H79" s="115">
        <v>11961128</v>
      </c>
      <c r="I79" s="115">
        <v>10710000</v>
      </c>
      <c r="J79" s="115">
        <v>6885682</v>
      </c>
      <c r="K79" s="115">
        <v>5593000</v>
      </c>
      <c r="L79" s="115">
        <v>5784165</v>
      </c>
      <c r="M79" s="115">
        <v>5593000</v>
      </c>
      <c r="N79" s="115">
        <v>7057094</v>
      </c>
      <c r="O79" s="115">
        <v>5593000</v>
      </c>
      <c r="Q79" s="71" t="str">
        <f t="shared" si="21"/>
        <v>1 bastidor por una semana</v>
      </c>
      <c r="R79" s="75" t="str">
        <f t="shared" si="22"/>
        <v>1 bastidor por una semana</v>
      </c>
      <c r="S79" s="115">
        <f t="shared" si="23"/>
        <v>699125</v>
      </c>
      <c r="T79" s="115">
        <f t="shared" si="24"/>
        <v>1115625</v>
      </c>
      <c r="U79" s="115">
        <f t="shared" si="25"/>
        <v>1338750</v>
      </c>
      <c r="V79" s="115">
        <f t="shared" si="26"/>
        <v>699125</v>
      </c>
      <c r="W79" s="115">
        <f t="shared" si="27"/>
        <v>699125</v>
      </c>
      <c r="X79" s="115">
        <f t="shared" si="20"/>
        <v>699125</v>
      </c>
    </row>
    <row r="80" spans="1:24" ht="72.5" customHeight="1" x14ac:dyDescent="0.3">
      <c r="A80" s="71" t="s">
        <v>58</v>
      </c>
      <c r="B80" s="75" t="s">
        <v>33</v>
      </c>
      <c r="C80" s="75" t="s">
        <v>33</v>
      </c>
      <c r="D80" s="115">
        <v>2630466</v>
      </c>
      <c r="E80" s="115">
        <v>2023000</v>
      </c>
      <c r="F80" s="115">
        <v>2633836</v>
      </c>
      <c r="G80" s="115">
        <v>2261000</v>
      </c>
      <c r="H80" s="115">
        <v>3353231</v>
      </c>
      <c r="I80" s="115">
        <v>3094000</v>
      </c>
      <c r="J80" s="115">
        <v>2268373</v>
      </c>
      <c r="K80" s="115">
        <v>2023000</v>
      </c>
      <c r="L80" s="115">
        <v>2153184</v>
      </c>
      <c r="M80" s="115">
        <v>2023000</v>
      </c>
      <c r="N80" s="115">
        <v>2299026</v>
      </c>
      <c r="O80" s="115">
        <v>2261000</v>
      </c>
      <c r="Q80" s="71" t="str">
        <f t="shared" si="21"/>
        <v>1 bastidor</v>
      </c>
      <c r="R80" s="75" t="str">
        <f t="shared" si="22"/>
        <v>1 bastidor</v>
      </c>
      <c r="S80" s="115">
        <f t="shared" si="23"/>
        <v>252875</v>
      </c>
      <c r="T80" s="115">
        <f t="shared" si="24"/>
        <v>282625</v>
      </c>
      <c r="U80" s="115">
        <f t="shared" si="25"/>
        <v>386750</v>
      </c>
      <c r="V80" s="115">
        <f t="shared" si="26"/>
        <v>252875</v>
      </c>
      <c r="W80" s="115">
        <f t="shared" si="27"/>
        <v>252875</v>
      </c>
      <c r="X80" s="115">
        <f t="shared" ref="X80:X143" si="28">O80*12.5%</f>
        <v>282625</v>
      </c>
    </row>
    <row r="81" spans="1:24" ht="72.5" customHeight="1" x14ac:dyDescent="0.3">
      <c r="A81" s="71" t="s">
        <v>501</v>
      </c>
      <c r="B81" s="75" t="s">
        <v>34</v>
      </c>
      <c r="C81" s="75" t="s">
        <v>34</v>
      </c>
      <c r="D81" s="115">
        <v>4759997</v>
      </c>
      <c r="E81" s="115">
        <v>4522000</v>
      </c>
      <c r="F81" s="115">
        <v>4337201</v>
      </c>
      <c r="G81" s="115">
        <v>4165000</v>
      </c>
      <c r="H81" s="115">
        <v>7428050</v>
      </c>
      <c r="I81" s="115">
        <v>7140000</v>
      </c>
      <c r="J81" s="115">
        <v>4233936</v>
      </c>
      <c r="K81" s="115">
        <v>4165000</v>
      </c>
      <c r="L81" s="115">
        <v>3790116</v>
      </c>
      <c r="M81" s="115">
        <v>3676413</v>
      </c>
      <c r="N81" s="115">
        <v>5454318</v>
      </c>
      <c r="O81" s="115">
        <v>4522000</v>
      </c>
      <c r="Q81" s="71" t="str">
        <f t="shared" si="21"/>
        <v>1 bastidor por una semana</v>
      </c>
      <c r="R81" s="75" t="str">
        <f t="shared" si="22"/>
        <v>1 bastidor por una semana</v>
      </c>
      <c r="S81" s="115">
        <f t="shared" si="23"/>
        <v>565250</v>
      </c>
      <c r="T81" s="115">
        <f t="shared" si="24"/>
        <v>520625</v>
      </c>
      <c r="U81" s="115">
        <f t="shared" si="25"/>
        <v>892500</v>
      </c>
      <c r="V81" s="115">
        <f t="shared" si="26"/>
        <v>520625</v>
      </c>
      <c r="W81" s="115">
        <f t="shared" si="27"/>
        <v>459551.625</v>
      </c>
      <c r="X81" s="115">
        <f t="shared" si="28"/>
        <v>565250</v>
      </c>
    </row>
    <row r="82" spans="1:24" ht="72.5" customHeight="1" x14ac:dyDescent="0.3">
      <c r="A82" s="71" t="s">
        <v>59</v>
      </c>
      <c r="B82" s="75" t="s">
        <v>33</v>
      </c>
      <c r="C82" s="75" t="s">
        <v>33</v>
      </c>
      <c r="D82" s="115">
        <v>2795873</v>
      </c>
      <c r="E82" s="115">
        <v>2618000</v>
      </c>
      <c r="F82" s="115">
        <v>2801476</v>
      </c>
      <c r="G82" s="115">
        <v>2618000</v>
      </c>
      <c r="H82" s="115">
        <v>3564711</v>
      </c>
      <c r="I82" s="115">
        <v>3451000</v>
      </c>
      <c r="J82" s="115">
        <v>2435299</v>
      </c>
      <c r="K82" s="115">
        <v>2261000</v>
      </c>
      <c r="L82" s="115">
        <v>2445885</v>
      </c>
      <c r="M82" s="115">
        <v>2261000</v>
      </c>
      <c r="N82" s="115">
        <v>2554774</v>
      </c>
      <c r="O82" s="115">
        <v>2261000</v>
      </c>
      <c r="Q82" s="71" t="str">
        <f t="shared" si="21"/>
        <v>1 bastidor</v>
      </c>
      <c r="R82" s="75" t="str">
        <f t="shared" si="22"/>
        <v>1 bastidor</v>
      </c>
      <c r="S82" s="115">
        <f t="shared" si="23"/>
        <v>327250</v>
      </c>
      <c r="T82" s="115">
        <f t="shared" si="24"/>
        <v>327250</v>
      </c>
      <c r="U82" s="115">
        <f t="shared" si="25"/>
        <v>431375</v>
      </c>
      <c r="V82" s="115">
        <f t="shared" si="26"/>
        <v>282625</v>
      </c>
      <c r="W82" s="115">
        <f t="shared" si="27"/>
        <v>282625</v>
      </c>
      <c r="X82" s="115">
        <f t="shared" si="28"/>
        <v>282625</v>
      </c>
    </row>
    <row r="83" spans="1:24" ht="72.5" customHeight="1" x14ac:dyDescent="0.3">
      <c r="A83" s="71" t="s">
        <v>502</v>
      </c>
      <c r="B83" s="75" t="s">
        <v>34</v>
      </c>
      <c r="C83" s="75" t="s">
        <v>34</v>
      </c>
      <c r="D83" s="115">
        <v>5663825</v>
      </c>
      <c r="E83" s="115">
        <v>5355000</v>
      </c>
      <c r="F83" s="115">
        <v>5167739</v>
      </c>
      <c r="G83" s="115">
        <v>4998000</v>
      </c>
      <c r="H83" s="115">
        <v>8893993</v>
      </c>
      <c r="I83" s="115">
        <v>8568000</v>
      </c>
      <c r="J83" s="115">
        <v>4986695</v>
      </c>
      <c r="K83" s="115">
        <v>4760000</v>
      </c>
      <c r="L83" s="115">
        <v>4463968</v>
      </c>
      <c r="M83" s="115">
        <v>4284000</v>
      </c>
      <c r="N83" s="115">
        <v>6424051</v>
      </c>
      <c r="O83" s="115">
        <v>5355000</v>
      </c>
      <c r="Q83" s="71" t="str">
        <f t="shared" si="21"/>
        <v>1 bastidor por una semana</v>
      </c>
      <c r="R83" s="75" t="str">
        <f t="shared" si="22"/>
        <v>1 bastidor por una semana</v>
      </c>
      <c r="S83" s="115">
        <f t="shared" si="23"/>
        <v>669375</v>
      </c>
      <c r="T83" s="115">
        <f t="shared" si="24"/>
        <v>624750</v>
      </c>
      <c r="U83" s="115">
        <f t="shared" si="25"/>
        <v>1071000</v>
      </c>
      <c r="V83" s="115">
        <f t="shared" si="26"/>
        <v>595000</v>
      </c>
      <c r="W83" s="115">
        <f t="shared" si="27"/>
        <v>535500</v>
      </c>
      <c r="X83" s="115">
        <f t="shared" si="28"/>
        <v>669375</v>
      </c>
    </row>
    <row r="84" spans="1:24" ht="72.5" customHeight="1" x14ac:dyDescent="0.3">
      <c r="A84" s="71" t="s">
        <v>60</v>
      </c>
      <c r="B84" s="75" t="s">
        <v>33</v>
      </c>
      <c r="C84" s="75" t="s">
        <v>33</v>
      </c>
      <c r="D84" s="115">
        <v>3575673</v>
      </c>
      <c r="E84" s="115">
        <v>3332000</v>
      </c>
      <c r="F84" s="115">
        <v>3336800</v>
      </c>
      <c r="G84" s="115">
        <v>3332000</v>
      </c>
      <c r="H84" s="115">
        <v>4090646</v>
      </c>
      <c r="I84" s="115">
        <v>4046000</v>
      </c>
      <c r="J84" s="115">
        <v>2574502</v>
      </c>
      <c r="K84" s="115">
        <v>2499000</v>
      </c>
      <c r="L84" s="115">
        <v>2345940</v>
      </c>
      <c r="M84" s="115">
        <v>2142000</v>
      </c>
      <c r="N84" s="115">
        <v>2507172</v>
      </c>
      <c r="O84" s="115">
        <v>2499000</v>
      </c>
      <c r="Q84" s="71" t="str">
        <f t="shared" si="21"/>
        <v>1 bastidor</v>
      </c>
      <c r="R84" s="75" t="str">
        <f t="shared" si="22"/>
        <v>1 bastidor</v>
      </c>
      <c r="S84" s="115">
        <f t="shared" si="23"/>
        <v>416500</v>
      </c>
      <c r="T84" s="115">
        <f t="shared" si="24"/>
        <v>416500</v>
      </c>
      <c r="U84" s="115">
        <f t="shared" si="25"/>
        <v>505750</v>
      </c>
      <c r="V84" s="115">
        <f t="shared" si="26"/>
        <v>312375</v>
      </c>
      <c r="W84" s="115">
        <f t="shared" si="27"/>
        <v>267750</v>
      </c>
      <c r="X84" s="115">
        <f t="shared" si="28"/>
        <v>312375</v>
      </c>
    </row>
    <row r="85" spans="1:24" ht="72.5" customHeight="1" x14ac:dyDescent="0.3">
      <c r="A85" s="71" t="s">
        <v>503</v>
      </c>
      <c r="B85" s="75" t="s">
        <v>34</v>
      </c>
      <c r="C85" s="75" t="s">
        <v>34</v>
      </c>
      <c r="D85" s="115">
        <v>6291586</v>
      </c>
      <c r="E85" s="115">
        <v>5950000</v>
      </c>
      <c r="F85" s="115">
        <v>5211867</v>
      </c>
      <c r="G85" s="115">
        <v>4998000</v>
      </c>
      <c r="H85" s="115">
        <v>8993259</v>
      </c>
      <c r="I85" s="115">
        <v>8092000</v>
      </c>
      <c r="J85" s="115">
        <v>4838279</v>
      </c>
      <c r="K85" s="115">
        <v>3927000</v>
      </c>
      <c r="L85" s="115">
        <v>4014179</v>
      </c>
      <c r="M85" s="115">
        <v>3927000</v>
      </c>
      <c r="N85" s="115">
        <v>5901519</v>
      </c>
      <c r="O85" s="115">
        <v>5355000</v>
      </c>
      <c r="Q85" s="71" t="str">
        <f t="shared" si="21"/>
        <v>1 bastidor por una semana</v>
      </c>
      <c r="R85" s="75" t="str">
        <f t="shared" si="22"/>
        <v>1 bastidor por una semana</v>
      </c>
      <c r="S85" s="115">
        <f t="shared" si="23"/>
        <v>743750</v>
      </c>
      <c r="T85" s="115">
        <f t="shared" si="24"/>
        <v>624750</v>
      </c>
      <c r="U85" s="115">
        <f t="shared" si="25"/>
        <v>1011500</v>
      </c>
      <c r="V85" s="115">
        <f t="shared" si="26"/>
        <v>490875</v>
      </c>
      <c r="W85" s="115">
        <f t="shared" si="27"/>
        <v>490875</v>
      </c>
      <c r="X85" s="115">
        <f t="shared" si="28"/>
        <v>669375</v>
      </c>
    </row>
    <row r="86" spans="1:24" ht="72.5" customHeight="1" x14ac:dyDescent="0.3">
      <c r="A86" s="71" t="s">
        <v>61</v>
      </c>
      <c r="B86" s="75" t="s">
        <v>22</v>
      </c>
      <c r="C86" s="75" t="s">
        <v>22</v>
      </c>
      <c r="D86" s="115">
        <v>677885</v>
      </c>
      <c r="E86" s="115">
        <v>657548</v>
      </c>
      <c r="F86" s="115">
        <v>636640</v>
      </c>
      <c r="G86" s="115">
        <v>617541</v>
      </c>
      <c r="H86" s="115">
        <v>637911</v>
      </c>
      <c r="I86" s="115">
        <v>618774</v>
      </c>
      <c r="J86" s="115">
        <v>647417</v>
      </c>
      <c r="K86" s="115">
        <v>627994</v>
      </c>
      <c r="L86" s="115">
        <v>524934</v>
      </c>
      <c r="M86" s="115">
        <v>509186</v>
      </c>
      <c r="N86" s="115">
        <v>557860</v>
      </c>
      <c r="O86" s="115">
        <v>541124</v>
      </c>
      <c r="Q86" s="71" t="str">
        <f t="shared" si="21"/>
        <v>1 pendón</v>
      </c>
      <c r="R86" s="75" t="str">
        <f t="shared" si="22"/>
        <v>1 pendón</v>
      </c>
      <c r="S86" s="115">
        <f t="shared" si="23"/>
        <v>82193.5</v>
      </c>
      <c r="T86" s="115">
        <f t="shared" si="24"/>
        <v>77192.625</v>
      </c>
      <c r="U86" s="115">
        <f t="shared" si="25"/>
        <v>77346.75</v>
      </c>
      <c r="V86" s="115">
        <f t="shared" si="26"/>
        <v>78499.25</v>
      </c>
      <c r="W86" s="115">
        <f t="shared" si="27"/>
        <v>63648.25</v>
      </c>
      <c r="X86" s="115">
        <f t="shared" si="28"/>
        <v>67640.5</v>
      </c>
    </row>
    <row r="87" spans="1:24" ht="72.5" customHeight="1" x14ac:dyDescent="0.3">
      <c r="A87" s="71" t="s">
        <v>504</v>
      </c>
      <c r="B87" s="75" t="s">
        <v>62</v>
      </c>
      <c r="C87" s="75" t="s">
        <v>62</v>
      </c>
      <c r="D87" s="115">
        <v>1479420</v>
      </c>
      <c r="E87" s="115">
        <v>1435037</v>
      </c>
      <c r="F87" s="115">
        <v>732240</v>
      </c>
      <c r="G87" s="115">
        <v>710273</v>
      </c>
      <c r="H87" s="115">
        <v>733702</v>
      </c>
      <c r="I87" s="115">
        <v>711691</v>
      </c>
      <c r="J87" s="115">
        <v>724088</v>
      </c>
      <c r="K87" s="115">
        <v>702365</v>
      </c>
      <c r="L87" s="115">
        <v>587100</v>
      </c>
      <c r="M87" s="115">
        <v>569487</v>
      </c>
      <c r="N87" s="115">
        <v>662855</v>
      </c>
      <c r="O87" s="115">
        <v>642969</v>
      </c>
      <c r="Q87" s="71" t="str">
        <f t="shared" si="21"/>
        <v>1 pendón más arrendamiento por una semana</v>
      </c>
      <c r="R87" s="75" t="str">
        <f t="shared" si="22"/>
        <v>1 pendón más arrendamiento por una semana</v>
      </c>
      <c r="S87" s="115">
        <f t="shared" si="23"/>
        <v>179379.625</v>
      </c>
      <c r="T87" s="115">
        <f t="shared" si="24"/>
        <v>88784.125</v>
      </c>
      <c r="U87" s="115">
        <f t="shared" si="25"/>
        <v>88961.375</v>
      </c>
      <c r="V87" s="115">
        <f t="shared" si="26"/>
        <v>87795.625</v>
      </c>
      <c r="W87" s="115">
        <f t="shared" si="27"/>
        <v>71185.875</v>
      </c>
      <c r="X87" s="115">
        <f t="shared" si="28"/>
        <v>80371.125</v>
      </c>
    </row>
    <row r="88" spans="1:24" ht="72.5" customHeight="1" x14ac:dyDescent="0.3">
      <c r="A88" s="71" t="s">
        <v>505</v>
      </c>
      <c r="B88" s="75" t="s">
        <v>63</v>
      </c>
      <c r="C88" s="75" t="s">
        <v>63</v>
      </c>
      <c r="D88" s="115">
        <v>3682768</v>
      </c>
      <c r="E88" s="115">
        <v>3572285</v>
      </c>
      <c r="F88" s="115">
        <v>1035544</v>
      </c>
      <c r="G88" s="115">
        <v>1004478</v>
      </c>
      <c r="H88" s="115">
        <v>1037611</v>
      </c>
      <c r="I88" s="115">
        <v>1006483</v>
      </c>
      <c r="J88" s="115">
        <v>955440</v>
      </c>
      <c r="K88" s="115">
        <v>926777</v>
      </c>
      <c r="L88" s="115">
        <v>774684</v>
      </c>
      <c r="M88" s="115">
        <v>751443</v>
      </c>
      <c r="N88" s="115">
        <v>874643</v>
      </c>
      <c r="O88" s="115">
        <v>848404</v>
      </c>
      <c r="Q88" s="71" t="str">
        <f t="shared" si="21"/>
        <v>1 pendón más arrendamiento por un mes</v>
      </c>
      <c r="R88" s="75" t="str">
        <f t="shared" si="22"/>
        <v>1 pendón más arrendamiento por un mes</v>
      </c>
      <c r="S88" s="115">
        <f t="shared" si="23"/>
        <v>446535.625</v>
      </c>
      <c r="T88" s="115">
        <f t="shared" si="24"/>
        <v>125559.75</v>
      </c>
      <c r="U88" s="115">
        <f t="shared" si="25"/>
        <v>125810.375</v>
      </c>
      <c r="V88" s="115">
        <f t="shared" si="26"/>
        <v>115847.125</v>
      </c>
      <c r="W88" s="115">
        <f t="shared" si="27"/>
        <v>93930.375</v>
      </c>
      <c r="X88" s="115">
        <f t="shared" si="28"/>
        <v>106050.5</v>
      </c>
    </row>
    <row r="89" spans="1:24" ht="72.5" customHeight="1" x14ac:dyDescent="0.3">
      <c r="A89" s="71" t="s">
        <v>506</v>
      </c>
      <c r="B89" s="75" t="s">
        <v>64</v>
      </c>
      <c r="C89" s="75" t="s">
        <v>64</v>
      </c>
      <c r="D89" s="115">
        <v>8394896</v>
      </c>
      <c r="E89" s="115">
        <v>3000000</v>
      </c>
      <c r="F89" s="115">
        <v>1362853</v>
      </c>
      <c r="G89" s="115">
        <v>1321967</v>
      </c>
      <c r="H89" s="115">
        <v>1365573</v>
      </c>
      <c r="I89" s="115">
        <v>1324606</v>
      </c>
      <c r="J89" s="115">
        <v>1190222</v>
      </c>
      <c r="K89" s="115">
        <v>1154515</v>
      </c>
      <c r="L89" s="115">
        <v>965047</v>
      </c>
      <c r="M89" s="115">
        <v>936096</v>
      </c>
      <c r="N89" s="115">
        <v>1089569</v>
      </c>
      <c r="O89" s="115">
        <v>1056882</v>
      </c>
      <c r="Q89" s="71" t="str">
        <f t="shared" si="21"/>
        <v>1 pendón más arrendamiento por un tres meses</v>
      </c>
      <c r="R89" s="75" t="str">
        <f t="shared" si="22"/>
        <v>1 pendón más arrendamiento por un tres meses</v>
      </c>
      <c r="S89" s="115">
        <f t="shared" si="23"/>
        <v>375000</v>
      </c>
      <c r="T89" s="115">
        <f t="shared" si="24"/>
        <v>165245.875</v>
      </c>
      <c r="U89" s="115">
        <f t="shared" si="25"/>
        <v>165575.75</v>
      </c>
      <c r="V89" s="115">
        <f t="shared" si="26"/>
        <v>144314.375</v>
      </c>
      <c r="W89" s="115">
        <f t="shared" si="27"/>
        <v>117012</v>
      </c>
      <c r="X89" s="115">
        <f t="shared" si="28"/>
        <v>132110.25</v>
      </c>
    </row>
    <row r="90" spans="1:24" ht="72.5" customHeight="1" x14ac:dyDescent="0.3">
      <c r="A90" s="248" t="s">
        <v>65</v>
      </c>
      <c r="B90" s="74" t="s">
        <v>66</v>
      </c>
      <c r="C90" s="74" t="s">
        <v>66</v>
      </c>
      <c r="D90" s="115">
        <v>2763885</v>
      </c>
      <c r="E90" s="115">
        <v>200000</v>
      </c>
      <c r="F90" s="115">
        <v>2412729</v>
      </c>
      <c r="G90" s="115">
        <v>2340347</v>
      </c>
      <c r="H90" s="115">
        <v>2335517</v>
      </c>
      <c r="I90" s="115">
        <v>2288807</v>
      </c>
      <c r="J90" s="115">
        <v>2830816</v>
      </c>
      <c r="K90" s="115">
        <v>200000</v>
      </c>
      <c r="L90" s="115">
        <v>2183609</v>
      </c>
      <c r="M90" s="115">
        <v>1000000</v>
      </c>
      <c r="N90" s="115">
        <v>2222498</v>
      </c>
      <c r="O90" s="115">
        <v>2178048</v>
      </c>
      <c r="Q90" s="248" t="str">
        <f t="shared" si="21"/>
        <v>20 unidades</v>
      </c>
      <c r="R90" s="74" t="str">
        <f t="shared" si="22"/>
        <v>20 unidades</v>
      </c>
      <c r="S90" s="115">
        <f t="shared" si="23"/>
        <v>25000</v>
      </c>
      <c r="T90" s="115">
        <f t="shared" si="24"/>
        <v>292543.375</v>
      </c>
      <c r="U90" s="115">
        <f t="shared" si="25"/>
        <v>286100.875</v>
      </c>
      <c r="V90" s="115">
        <f t="shared" si="26"/>
        <v>25000</v>
      </c>
      <c r="W90" s="115">
        <f t="shared" si="27"/>
        <v>125000</v>
      </c>
      <c r="X90" s="115">
        <f t="shared" si="28"/>
        <v>272256</v>
      </c>
    </row>
    <row r="91" spans="1:24" ht="72.5" customHeight="1" x14ac:dyDescent="0.3">
      <c r="A91" s="249"/>
      <c r="B91" s="68" t="s">
        <v>67</v>
      </c>
      <c r="C91" s="68" t="s">
        <v>67</v>
      </c>
      <c r="D91" s="115">
        <v>4170774</v>
      </c>
      <c r="E91" s="115">
        <v>200000</v>
      </c>
      <c r="F91" s="115">
        <v>3694925</v>
      </c>
      <c r="G91" s="115">
        <v>3584077</v>
      </c>
      <c r="H91" s="115">
        <v>3561381</v>
      </c>
      <c r="I91" s="115">
        <v>3490153</v>
      </c>
      <c r="J91" s="115">
        <v>4278339</v>
      </c>
      <c r="K91" s="115">
        <v>200000</v>
      </c>
      <c r="L91" s="115">
        <v>3361970</v>
      </c>
      <c r="M91" s="115">
        <v>1000000</v>
      </c>
      <c r="N91" s="115">
        <v>3404072</v>
      </c>
      <c r="O91" s="115">
        <v>3335991</v>
      </c>
      <c r="Q91" s="249" t="str">
        <f t="shared" si="21"/>
        <v>50 unidades</v>
      </c>
      <c r="R91" s="68" t="str">
        <f t="shared" si="22"/>
        <v>50 unidades</v>
      </c>
      <c r="S91" s="115">
        <f t="shared" si="23"/>
        <v>25000</v>
      </c>
      <c r="T91" s="115">
        <f t="shared" si="24"/>
        <v>448009.625</v>
      </c>
      <c r="U91" s="115">
        <f t="shared" si="25"/>
        <v>436269.125</v>
      </c>
      <c r="V91" s="115">
        <f t="shared" si="26"/>
        <v>25000</v>
      </c>
      <c r="W91" s="115">
        <f t="shared" si="27"/>
        <v>125000</v>
      </c>
      <c r="X91" s="115">
        <f t="shared" si="28"/>
        <v>416998.875</v>
      </c>
    </row>
    <row r="92" spans="1:24" ht="72.5" customHeight="1" x14ac:dyDescent="0.3">
      <c r="A92" s="250"/>
      <c r="B92" s="68" t="s">
        <v>68</v>
      </c>
      <c r="C92" s="68" t="s">
        <v>68</v>
      </c>
      <c r="D92" s="115">
        <v>5737345</v>
      </c>
      <c r="E92" s="115">
        <v>200000</v>
      </c>
      <c r="F92" s="115">
        <v>5146211</v>
      </c>
      <c r="G92" s="115">
        <v>4991825</v>
      </c>
      <c r="H92" s="115">
        <v>4942557</v>
      </c>
      <c r="I92" s="115">
        <v>4843706</v>
      </c>
      <c r="J92" s="115">
        <v>5893035</v>
      </c>
      <c r="K92" s="115">
        <v>200000</v>
      </c>
      <c r="L92" s="115">
        <v>4702976</v>
      </c>
      <c r="M92" s="115">
        <v>1000000</v>
      </c>
      <c r="N92" s="115">
        <v>4741620</v>
      </c>
      <c r="O92" s="115">
        <v>4646788</v>
      </c>
      <c r="Q92" s="250" t="str">
        <f t="shared" si="21"/>
        <v>100 unidades</v>
      </c>
      <c r="R92" s="68" t="str">
        <f t="shared" si="22"/>
        <v>100 unidades</v>
      </c>
      <c r="S92" s="115">
        <f t="shared" si="23"/>
        <v>25000</v>
      </c>
      <c r="T92" s="115">
        <f t="shared" si="24"/>
        <v>623978.125</v>
      </c>
      <c r="U92" s="115">
        <f t="shared" si="25"/>
        <v>605463.25</v>
      </c>
      <c r="V92" s="115">
        <f t="shared" si="26"/>
        <v>25000</v>
      </c>
      <c r="W92" s="115">
        <f t="shared" si="27"/>
        <v>125000</v>
      </c>
      <c r="X92" s="115">
        <f t="shared" si="28"/>
        <v>580848.5</v>
      </c>
    </row>
    <row r="93" spans="1:24" ht="72.5" customHeight="1" x14ac:dyDescent="0.3">
      <c r="A93" s="248" t="s">
        <v>507</v>
      </c>
      <c r="B93" s="74" t="s">
        <v>66</v>
      </c>
      <c r="C93" s="74" t="s">
        <v>66</v>
      </c>
      <c r="D93" s="115">
        <v>4747069</v>
      </c>
      <c r="E93" s="115">
        <v>200000</v>
      </c>
      <c r="F93" s="115">
        <v>4943945</v>
      </c>
      <c r="G93" s="115">
        <v>4795627</v>
      </c>
      <c r="H93" s="115">
        <v>4606114</v>
      </c>
      <c r="I93" s="115">
        <v>4513992</v>
      </c>
      <c r="J93" s="115">
        <v>4957779</v>
      </c>
      <c r="K93" s="115">
        <v>200000</v>
      </c>
      <c r="L93" s="115">
        <v>4737952</v>
      </c>
      <c r="M93" s="115">
        <v>1000000</v>
      </c>
      <c r="N93" s="115">
        <v>4594286</v>
      </c>
      <c r="O93" s="115">
        <v>4502400</v>
      </c>
      <c r="Q93" s="248" t="str">
        <f t="shared" si="21"/>
        <v>20 unidades</v>
      </c>
      <c r="R93" s="74" t="str">
        <f t="shared" si="22"/>
        <v>20 unidades</v>
      </c>
      <c r="S93" s="115">
        <f t="shared" si="23"/>
        <v>25000</v>
      </c>
      <c r="T93" s="115">
        <f t="shared" si="24"/>
        <v>599453.375</v>
      </c>
      <c r="U93" s="115">
        <f t="shared" si="25"/>
        <v>564249</v>
      </c>
      <c r="V93" s="115">
        <f t="shared" si="26"/>
        <v>25000</v>
      </c>
      <c r="W93" s="115">
        <f t="shared" si="27"/>
        <v>125000</v>
      </c>
      <c r="X93" s="115">
        <f t="shared" si="28"/>
        <v>562800</v>
      </c>
    </row>
    <row r="94" spans="1:24" ht="72.5" customHeight="1" x14ac:dyDescent="0.3">
      <c r="A94" s="249"/>
      <c r="B94" s="68" t="s">
        <v>67</v>
      </c>
      <c r="C94" s="68" t="s">
        <v>67</v>
      </c>
      <c r="D94" s="115">
        <v>6613119</v>
      </c>
      <c r="E94" s="115">
        <v>200000</v>
      </c>
      <c r="F94" s="115">
        <v>6821308</v>
      </c>
      <c r="G94" s="115">
        <v>6616669</v>
      </c>
      <c r="H94" s="115">
        <v>6355191</v>
      </c>
      <c r="I94" s="115">
        <v>6228087</v>
      </c>
      <c r="J94" s="115">
        <v>6906658</v>
      </c>
      <c r="K94" s="115">
        <v>200000</v>
      </c>
      <c r="L94" s="115">
        <v>6537093</v>
      </c>
      <c r="M94" s="115">
        <v>1000000</v>
      </c>
      <c r="N94" s="115">
        <v>6338872</v>
      </c>
      <c r="O94" s="115">
        <v>6212095</v>
      </c>
      <c r="Q94" s="249" t="str">
        <f t="shared" si="21"/>
        <v>50 unidades</v>
      </c>
      <c r="R94" s="68" t="str">
        <f t="shared" si="22"/>
        <v>50 unidades</v>
      </c>
      <c r="S94" s="115">
        <f t="shared" si="23"/>
        <v>25000</v>
      </c>
      <c r="T94" s="115">
        <f t="shared" si="24"/>
        <v>827083.625</v>
      </c>
      <c r="U94" s="115">
        <f t="shared" si="25"/>
        <v>778510.875</v>
      </c>
      <c r="V94" s="115">
        <f t="shared" si="26"/>
        <v>25000</v>
      </c>
      <c r="W94" s="115">
        <f t="shared" si="27"/>
        <v>125000</v>
      </c>
      <c r="X94" s="115">
        <f t="shared" si="28"/>
        <v>776511.875</v>
      </c>
    </row>
    <row r="95" spans="1:24" ht="72.5" customHeight="1" x14ac:dyDescent="0.3">
      <c r="A95" s="250"/>
      <c r="B95" s="68" t="s">
        <v>68</v>
      </c>
      <c r="C95" s="68" t="s">
        <v>68</v>
      </c>
      <c r="D95" s="115">
        <v>8726063</v>
      </c>
      <c r="E95" s="115">
        <v>200000</v>
      </c>
      <c r="F95" s="115">
        <v>9000769</v>
      </c>
      <c r="G95" s="115">
        <v>8730746</v>
      </c>
      <c r="H95" s="115">
        <v>8385725</v>
      </c>
      <c r="I95" s="115">
        <v>8218011</v>
      </c>
      <c r="J95" s="115">
        <v>9113390</v>
      </c>
      <c r="K95" s="115">
        <v>200000</v>
      </c>
      <c r="L95" s="115">
        <v>8625746</v>
      </c>
      <c r="M95" s="115">
        <v>1000000</v>
      </c>
      <c r="N95" s="115">
        <v>8364192</v>
      </c>
      <c r="O95" s="115">
        <v>8196908</v>
      </c>
      <c r="Q95" s="250" t="str">
        <f t="shared" si="21"/>
        <v>100 unidades</v>
      </c>
      <c r="R95" s="68" t="str">
        <f t="shared" si="22"/>
        <v>100 unidades</v>
      </c>
      <c r="S95" s="115">
        <f t="shared" si="23"/>
        <v>25000</v>
      </c>
      <c r="T95" s="115">
        <f t="shared" si="24"/>
        <v>1091343.25</v>
      </c>
      <c r="U95" s="115">
        <f t="shared" si="25"/>
        <v>1027251.375</v>
      </c>
      <c r="V95" s="115">
        <f t="shared" si="26"/>
        <v>25000</v>
      </c>
      <c r="W95" s="115">
        <f t="shared" si="27"/>
        <v>125000</v>
      </c>
      <c r="X95" s="115">
        <f t="shared" si="28"/>
        <v>1024613.5</v>
      </c>
    </row>
    <row r="96" spans="1:24" ht="72.5" customHeight="1" x14ac:dyDescent="0.3">
      <c r="A96" s="248" t="s">
        <v>69</v>
      </c>
      <c r="B96" s="74" t="s">
        <v>66</v>
      </c>
      <c r="C96" s="74" t="s">
        <v>66</v>
      </c>
      <c r="D96" s="115">
        <v>2741634</v>
      </c>
      <c r="E96" s="115">
        <v>200000</v>
      </c>
      <c r="F96" s="115">
        <v>2389759</v>
      </c>
      <c r="G96" s="115">
        <v>2318066</v>
      </c>
      <c r="H96" s="115">
        <v>2328683</v>
      </c>
      <c r="I96" s="115">
        <v>2282109</v>
      </c>
      <c r="J96" s="115">
        <v>2812246</v>
      </c>
      <c r="K96" s="115">
        <v>200000</v>
      </c>
      <c r="L96" s="115">
        <v>2172290</v>
      </c>
      <c r="M96" s="115">
        <v>1000000</v>
      </c>
      <c r="N96" s="115">
        <v>2206824</v>
      </c>
      <c r="O96" s="115">
        <v>2162688</v>
      </c>
      <c r="Q96" s="248" t="str">
        <f t="shared" si="21"/>
        <v>20 unidades</v>
      </c>
      <c r="R96" s="74" t="str">
        <f t="shared" si="22"/>
        <v>20 unidades</v>
      </c>
      <c r="S96" s="115">
        <f t="shared" si="23"/>
        <v>25000</v>
      </c>
      <c r="T96" s="115">
        <f t="shared" si="24"/>
        <v>289758.25</v>
      </c>
      <c r="U96" s="115">
        <f t="shared" si="25"/>
        <v>285263.625</v>
      </c>
      <c r="V96" s="115">
        <f t="shared" si="26"/>
        <v>25000</v>
      </c>
      <c r="W96" s="115">
        <f t="shared" si="27"/>
        <v>125000</v>
      </c>
      <c r="X96" s="115">
        <f t="shared" si="28"/>
        <v>270336</v>
      </c>
    </row>
    <row r="97" spans="1:24" ht="72.5" customHeight="1" x14ac:dyDescent="0.3">
      <c r="A97" s="249"/>
      <c r="B97" s="68" t="s">
        <v>67</v>
      </c>
      <c r="C97" s="68" t="s">
        <v>67</v>
      </c>
      <c r="D97" s="115">
        <v>4140815</v>
      </c>
      <c r="E97" s="115">
        <v>200000</v>
      </c>
      <c r="F97" s="115">
        <v>3664567</v>
      </c>
      <c r="G97" s="115">
        <v>3554630</v>
      </c>
      <c r="H97" s="115">
        <v>3552289</v>
      </c>
      <c r="I97" s="115">
        <v>3481243</v>
      </c>
      <c r="J97" s="115">
        <v>4253349</v>
      </c>
      <c r="K97" s="115">
        <v>200000</v>
      </c>
      <c r="L97" s="115">
        <v>3347111</v>
      </c>
      <c r="M97" s="115">
        <v>1000000</v>
      </c>
      <c r="N97" s="115">
        <v>3383428</v>
      </c>
      <c r="O97" s="115">
        <v>3315759</v>
      </c>
      <c r="Q97" s="249" t="str">
        <f t="shared" si="21"/>
        <v>50 unidades</v>
      </c>
      <c r="R97" s="68" t="str">
        <f t="shared" si="22"/>
        <v>50 unidades</v>
      </c>
      <c r="S97" s="115">
        <f t="shared" si="23"/>
        <v>25000</v>
      </c>
      <c r="T97" s="115">
        <f t="shared" si="24"/>
        <v>444328.75</v>
      </c>
      <c r="U97" s="115">
        <f t="shared" si="25"/>
        <v>435155.375</v>
      </c>
      <c r="V97" s="115">
        <f t="shared" si="26"/>
        <v>25000</v>
      </c>
      <c r="W97" s="115">
        <f t="shared" si="27"/>
        <v>125000</v>
      </c>
      <c r="X97" s="115">
        <f t="shared" si="28"/>
        <v>414469.875</v>
      </c>
    </row>
    <row r="98" spans="1:24" ht="72.5" customHeight="1" x14ac:dyDescent="0.3">
      <c r="A98" s="250"/>
      <c r="B98" s="68" t="s">
        <v>68</v>
      </c>
      <c r="C98" s="68" t="s">
        <v>68</v>
      </c>
      <c r="D98" s="115">
        <v>5700142</v>
      </c>
      <c r="E98" s="115">
        <v>200000</v>
      </c>
      <c r="F98" s="115">
        <v>5109024</v>
      </c>
      <c r="G98" s="115">
        <v>4955753</v>
      </c>
      <c r="H98" s="115">
        <v>4931368</v>
      </c>
      <c r="I98" s="115">
        <v>4832741</v>
      </c>
      <c r="J98" s="115">
        <v>5862012</v>
      </c>
      <c r="K98" s="115">
        <v>200000</v>
      </c>
      <c r="L98" s="115">
        <v>4684860</v>
      </c>
      <c r="M98" s="115">
        <v>1000000</v>
      </c>
      <c r="N98" s="115">
        <v>4716396</v>
      </c>
      <c r="O98" s="115">
        <v>4622068</v>
      </c>
      <c r="Q98" s="250" t="str">
        <f t="shared" si="21"/>
        <v>100 unidades</v>
      </c>
      <c r="R98" s="68" t="str">
        <f t="shared" si="22"/>
        <v>100 unidades</v>
      </c>
      <c r="S98" s="115">
        <f t="shared" si="23"/>
        <v>25000</v>
      </c>
      <c r="T98" s="115">
        <f t="shared" si="24"/>
        <v>619469.125</v>
      </c>
      <c r="U98" s="115">
        <f t="shared" si="25"/>
        <v>604092.625</v>
      </c>
      <c r="V98" s="115">
        <f t="shared" si="26"/>
        <v>25000</v>
      </c>
      <c r="W98" s="115">
        <f t="shared" si="27"/>
        <v>125000</v>
      </c>
      <c r="X98" s="115">
        <f t="shared" si="28"/>
        <v>577758.5</v>
      </c>
    </row>
    <row r="99" spans="1:24" ht="72.5" customHeight="1" x14ac:dyDescent="0.3">
      <c r="A99" s="248" t="s">
        <v>508</v>
      </c>
      <c r="B99" s="74" t="s">
        <v>66</v>
      </c>
      <c r="C99" s="74" t="s">
        <v>66</v>
      </c>
      <c r="D99" s="115">
        <v>4747069</v>
      </c>
      <c r="E99" s="115">
        <v>200000</v>
      </c>
      <c r="F99" s="115">
        <v>4943945</v>
      </c>
      <c r="G99" s="115">
        <v>4795627</v>
      </c>
      <c r="H99" s="115">
        <v>4606114</v>
      </c>
      <c r="I99" s="115">
        <v>4513992</v>
      </c>
      <c r="J99" s="115">
        <v>4957779</v>
      </c>
      <c r="K99" s="115">
        <v>200000</v>
      </c>
      <c r="L99" s="115">
        <v>4737952</v>
      </c>
      <c r="M99" s="115">
        <v>1000000</v>
      </c>
      <c r="N99" s="115">
        <v>4594286</v>
      </c>
      <c r="O99" s="115">
        <v>4502400</v>
      </c>
      <c r="Q99" s="248" t="str">
        <f t="shared" si="21"/>
        <v>20 unidades</v>
      </c>
      <c r="R99" s="74" t="str">
        <f t="shared" si="22"/>
        <v>20 unidades</v>
      </c>
      <c r="S99" s="115">
        <f t="shared" si="23"/>
        <v>25000</v>
      </c>
      <c r="T99" s="115">
        <f t="shared" si="24"/>
        <v>599453.375</v>
      </c>
      <c r="U99" s="115">
        <f t="shared" si="25"/>
        <v>564249</v>
      </c>
      <c r="V99" s="115">
        <f t="shared" si="26"/>
        <v>25000</v>
      </c>
      <c r="W99" s="115">
        <f t="shared" si="27"/>
        <v>125000</v>
      </c>
      <c r="X99" s="115">
        <f t="shared" si="28"/>
        <v>562800</v>
      </c>
    </row>
    <row r="100" spans="1:24" ht="72.5" customHeight="1" x14ac:dyDescent="0.3">
      <c r="A100" s="249"/>
      <c r="B100" s="68" t="s">
        <v>67</v>
      </c>
      <c r="C100" s="68" t="s">
        <v>67</v>
      </c>
      <c r="D100" s="115">
        <v>6613119</v>
      </c>
      <c r="E100" s="115">
        <v>200000</v>
      </c>
      <c r="F100" s="115">
        <v>6821308</v>
      </c>
      <c r="G100" s="115">
        <v>6616669</v>
      </c>
      <c r="H100" s="115">
        <v>6355191</v>
      </c>
      <c r="I100" s="115">
        <v>6228087</v>
      </c>
      <c r="J100" s="115">
        <v>6906658</v>
      </c>
      <c r="K100" s="115">
        <v>200000</v>
      </c>
      <c r="L100" s="115">
        <v>6537093</v>
      </c>
      <c r="M100" s="115">
        <v>1000000</v>
      </c>
      <c r="N100" s="115">
        <v>6338872</v>
      </c>
      <c r="O100" s="115">
        <v>6212095</v>
      </c>
      <c r="Q100" s="249" t="str">
        <f t="shared" si="21"/>
        <v>50 unidades</v>
      </c>
      <c r="R100" s="68" t="str">
        <f t="shared" si="22"/>
        <v>50 unidades</v>
      </c>
      <c r="S100" s="115">
        <f t="shared" si="23"/>
        <v>25000</v>
      </c>
      <c r="T100" s="115">
        <f t="shared" si="24"/>
        <v>827083.625</v>
      </c>
      <c r="U100" s="115">
        <f t="shared" si="25"/>
        <v>778510.875</v>
      </c>
      <c r="V100" s="115">
        <f t="shared" si="26"/>
        <v>25000</v>
      </c>
      <c r="W100" s="115">
        <f t="shared" si="27"/>
        <v>125000</v>
      </c>
      <c r="X100" s="115">
        <f t="shared" si="28"/>
        <v>776511.875</v>
      </c>
    </row>
    <row r="101" spans="1:24" ht="72.5" customHeight="1" x14ac:dyDescent="0.3">
      <c r="A101" s="250"/>
      <c r="B101" s="68" t="s">
        <v>68</v>
      </c>
      <c r="C101" s="68" t="s">
        <v>68</v>
      </c>
      <c r="D101" s="115">
        <v>8726063</v>
      </c>
      <c r="E101" s="115">
        <v>200000</v>
      </c>
      <c r="F101" s="115">
        <v>9000769</v>
      </c>
      <c r="G101" s="115">
        <v>8730746</v>
      </c>
      <c r="H101" s="115">
        <v>8385725</v>
      </c>
      <c r="I101" s="115">
        <v>8218011</v>
      </c>
      <c r="J101" s="115">
        <v>9113390</v>
      </c>
      <c r="K101" s="115">
        <v>200000</v>
      </c>
      <c r="L101" s="115">
        <v>8625746</v>
      </c>
      <c r="M101" s="115">
        <v>1000000</v>
      </c>
      <c r="N101" s="115">
        <v>8364192</v>
      </c>
      <c r="O101" s="115">
        <v>8196908</v>
      </c>
      <c r="Q101" s="250" t="str">
        <f t="shared" si="21"/>
        <v>100 unidades</v>
      </c>
      <c r="R101" s="68" t="str">
        <f t="shared" si="22"/>
        <v>100 unidades</v>
      </c>
      <c r="S101" s="115">
        <f t="shared" si="23"/>
        <v>25000</v>
      </c>
      <c r="T101" s="115">
        <f t="shared" si="24"/>
        <v>1091343.25</v>
      </c>
      <c r="U101" s="115">
        <f t="shared" si="25"/>
        <v>1027251.375</v>
      </c>
      <c r="V101" s="115">
        <f t="shared" si="26"/>
        <v>25000</v>
      </c>
      <c r="W101" s="115">
        <f t="shared" si="27"/>
        <v>125000</v>
      </c>
      <c r="X101" s="115">
        <f t="shared" si="28"/>
        <v>1024613.5</v>
      </c>
    </row>
    <row r="102" spans="1:24" ht="72.5" customHeight="1" x14ac:dyDescent="0.3">
      <c r="A102" s="248" t="s">
        <v>70</v>
      </c>
      <c r="B102" s="74" t="s">
        <v>66</v>
      </c>
      <c r="C102" s="74" t="s">
        <v>66</v>
      </c>
      <c r="D102" s="115">
        <v>2743912</v>
      </c>
      <c r="E102" s="115">
        <v>200000</v>
      </c>
      <c r="F102" s="115">
        <v>2394988</v>
      </c>
      <c r="G102" s="115">
        <v>2323138</v>
      </c>
      <c r="H102" s="115">
        <v>2330975</v>
      </c>
      <c r="I102" s="115">
        <v>2284356</v>
      </c>
      <c r="J102" s="115">
        <v>2818220</v>
      </c>
      <c r="K102" s="115">
        <v>200000</v>
      </c>
      <c r="L102" s="115">
        <v>2183609</v>
      </c>
      <c r="M102" s="115">
        <v>1000000</v>
      </c>
      <c r="N102" s="115">
        <v>2210670</v>
      </c>
      <c r="O102" s="115">
        <v>2166457</v>
      </c>
      <c r="Q102" s="141" t="str">
        <f t="shared" si="21"/>
        <v>20 unidades</v>
      </c>
      <c r="R102" s="74" t="str">
        <f t="shared" si="22"/>
        <v>20 unidades</v>
      </c>
      <c r="S102" s="115">
        <f t="shared" si="23"/>
        <v>25000</v>
      </c>
      <c r="T102" s="115">
        <f t="shared" si="24"/>
        <v>290392.25</v>
      </c>
      <c r="U102" s="115">
        <f t="shared" si="25"/>
        <v>285544.5</v>
      </c>
      <c r="V102" s="115">
        <f t="shared" si="26"/>
        <v>25000</v>
      </c>
      <c r="W102" s="115">
        <f t="shared" si="27"/>
        <v>125000</v>
      </c>
      <c r="X102" s="115">
        <f t="shared" si="28"/>
        <v>270807.125</v>
      </c>
    </row>
    <row r="103" spans="1:24" ht="72.5" customHeight="1" x14ac:dyDescent="0.3">
      <c r="A103" s="249"/>
      <c r="B103" s="68" t="s">
        <v>67</v>
      </c>
      <c r="C103" s="68" t="s">
        <v>67</v>
      </c>
      <c r="D103" s="115">
        <v>4143875</v>
      </c>
      <c r="E103" s="115">
        <v>200000</v>
      </c>
      <c r="F103" s="115">
        <v>3671456</v>
      </c>
      <c r="G103" s="115">
        <v>3561312</v>
      </c>
      <c r="H103" s="115">
        <v>3555337</v>
      </c>
      <c r="I103" s="115">
        <v>3484230</v>
      </c>
      <c r="J103" s="115">
        <v>4261363</v>
      </c>
      <c r="K103" s="115">
        <v>200000</v>
      </c>
      <c r="L103" s="115">
        <v>3361970</v>
      </c>
      <c r="M103" s="115">
        <v>1000000</v>
      </c>
      <c r="N103" s="115">
        <v>3388451</v>
      </c>
      <c r="O103" s="115">
        <v>3320682</v>
      </c>
      <c r="Q103" s="142" t="str">
        <f t="shared" si="21"/>
        <v>50 unidades</v>
      </c>
      <c r="R103" s="68" t="str">
        <f t="shared" si="22"/>
        <v>50 unidades</v>
      </c>
      <c r="S103" s="115">
        <f t="shared" si="23"/>
        <v>25000</v>
      </c>
      <c r="T103" s="115">
        <f t="shared" si="24"/>
        <v>445164</v>
      </c>
      <c r="U103" s="115">
        <f t="shared" si="25"/>
        <v>435528.75</v>
      </c>
      <c r="V103" s="115">
        <f t="shared" si="26"/>
        <v>25000</v>
      </c>
      <c r="W103" s="115">
        <f t="shared" si="27"/>
        <v>125000</v>
      </c>
      <c r="X103" s="115">
        <f t="shared" si="28"/>
        <v>415085.25</v>
      </c>
    </row>
    <row r="104" spans="1:24" ht="72.5" customHeight="1" x14ac:dyDescent="0.3">
      <c r="A104" s="250"/>
      <c r="B104" s="68" t="s">
        <v>68</v>
      </c>
      <c r="C104" s="68" t="s">
        <v>68</v>
      </c>
      <c r="D104" s="115">
        <v>5703934</v>
      </c>
      <c r="E104" s="115">
        <v>200000</v>
      </c>
      <c r="F104" s="115">
        <v>5117440</v>
      </c>
      <c r="G104" s="115">
        <v>4963917</v>
      </c>
      <c r="H104" s="115">
        <v>4935116</v>
      </c>
      <c r="I104" s="115">
        <v>4836414</v>
      </c>
      <c r="J104" s="115">
        <v>5871935</v>
      </c>
      <c r="K104" s="115">
        <v>200000</v>
      </c>
      <c r="L104" s="115">
        <v>4702976</v>
      </c>
      <c r="M104" s="115">
        <v>1000000</v>
      </c>
      <c r="N104" s="115">
        <v>4722494</v>
      </c>
      <c r="O104" s="115">
        <v>4628044</v>
      </c>
      <c r="Q104" s="143" t="str">
        <f t="shared" si="21"/>
        <v>100 unidades</v>
      </c>
      <c r="R104" s="68" t="str">
        <f t="shared" si="22"/>
        <v>100 unidades</v>
      </c>
      <c r="S104" s="115">
        <f t="shared" si="23"/>
        <v>25000</v>
      </c>
      <c r="T104" s="115">
        <f t="shared" si="24"/>
        <v>620489.625</v>
      </c>
      <c r="U104" s="115">
        <f t="shared" si="25"/>
        <v>604551.75</v>
      </c>
      <c r="V104" s="115">
        <f t="shared" si="26"/>
        <v>25000</v>
      </c>
      <c r="W104" s="115">
        <f t="shared" si="27"/>
        <v>125000</v>
      </c>
      <c r="X104" s="115">
        <f t="shared" si="28"/>
        <v>578505.5</v>
      </c>
    </row>
    <row r="105" spans="1:24" ht="72.5" customHeight="1" x14ac:dyDescent="0.3">
      <c r="A105" s="248" t="s">
        <v>509</v>
      </c>
      <c r="B105" s="74" t="s">
        <v>66</v>
      </c>
      <c r="C105" s="74" t="s">
        <v>66</v>
      </c>
      <c r="D105" s="115">
        <v>4747069</v>
      </c>
      <c r="E105" s="115">
        <v>200000</v>
      </c>
      <c r="F105" s="115">
        <v>4943945</v>
      </c>
      <c r="G105" s="115">
        <v>4795627</v>
      </c>
      <c r="H105" s="115">
        <v>4606114</v>
      </c>
      <c r="I105" s="115">
        <v>4513992</v>
      </c>
      <c r="J105" s="115">
        <v>4957779</v>
      </c>
      <c r="K105" s="115">
        <v>200000</v>
      </c>
      <c r="L105" s="115">
        <v>4736369</v>
      </c>
      <c r="M105" s="115">
        <v>1000000</v>
      </c>
      <c r="N105" s="115">
        <v>4594286</v>
      </c>
      <c r="O105" s="115">
        <v>4502400</v>
      </c>
      <c r="Q105" s="141" t="str">
        <f t="shared" si="21"/>
        <v>20 unidades</v>
      </c>
      <c r="R105" s="74" t="str">
        <f t="shared" si="22"/>
        <v>20 unidades</v>
      </c>
      <c r="S105" s="115">
        <f t="shared" si="23"/>
        <v>25000</v>
      </c>
      <c r="T105" s="115">
        <f t="shared" si="24"/>
        <v>599453.375</v>
      </c>
      <c r="U105" s="115">
        <f t="shared" si="25"/>
        <v>564249</v>
      </c>
      <c r="V105" s="115">
        <f t="shared" si="26"/>
        <v>25000</v>
      </c>
      <c r="W105" s="115">
        <f t="shared" si="27"/>
        <v>125000</v>
      </c>
      <c r="X105" s="115">
        <f t="shared" si="28"/>
        <v>562800</v>
      </c>
    </row>
    <row r="106" spans="1:24" ht="72.5" customHeight="1" x14ac:dyDescent="0.3">
      <c r="A106" s="249"/>
      <c r="B106" s="68" t="s">
        <v>67</v>
      </c>
      <c r="C106" s="68" t="s">
        <v>67</v>
      </c>
      <c r="D106" s="115">
        <v>6613119</v>
      </c>
      <c r="E106" s="115">
        <v>200000</v>
      </c>
      <c r="F106" s="115">
        <v>6821308</v>
      </c>
      <c r="G106" s="115">
        <v>6616669</v>
      </c>
      <c r="H106" s="115">
        <v>6355191</v>
      </c>
      <c r="I106" s="115">
        <v>6228087</v>
      </c>
      <c r="J106" s="115">
        <v>6906658</v>
      </c>
      <c r="K106" s="115">
        <v>200000</v>
      </c>
      <c r="L106" s="115">
        <v>6534909</v>
      </c>
      <c r="M106" s="115">
        <v>1000000</v>
      </c>
      <c r="N106" s="115">
        <v>6338872</v>
      </c>
      <c r="O106" s="115">
        <v>6212095</v>
      </c>
      <c r="Q106" s="142" t="str">
        <f t="shared" ref="Q106:Q137" si="29">B106</f>
        <v>50 unidades</v>
      </c>
      <c r="R106" s="68" t="str">
        <f t="shared" ref="R106:R137" si="30">C106</f>
        <v>50 unidades</v>
      </c>
      <c r="S106" s="115">
        <f t="shared" ref="S106:S137" si="31">E106*12.5%</f>
        <v>25000</v>
      </c>
      <c r="T106" s="115">
        <f t="shared" ref="T106:T137" si="32">G106*12.5%</f>
        <v>827083.625</v>
      </c>
      <c r="U106" s="115">
        <f t="shared" ref="U106:U137" si="33">I106*12.5%</f>
        <v>778510.875</v>
      </c>
      <c r="V106" s="115">
        <f t="shared" ref="V106:V137" si="34">K106*12.5%</f>
        <v>25000</v>
      </c>
      <c r="W106" s="115">
        <f t="shared" ref="W106:W137" si="35">M106*12.5%</f>
        <v>125000</v>
      </c>
      <c r="X106" s="115">
        <f t="shared" si="28"/>
        <v>776511.875</v>
      </c>
    </row>
    <row r="107" spans="1:24" ht="72.5" customHeight="1" x14ac:dyDescent="0.3">
      <c r="A107" s="250"/>
      <c r="B107" s="68" t="s">
        <v>68</v>
      </c>
      <c r="C107" s="68" t="s">
        <v>68</v>
      </c>
      <c r="D107" s="115">
        <v>8726063</v>
      </c>
      <c r="E107" s="115">
        <v>200000</v>
      </c>
      <c r="F107" s="115">
        <v>9000769</v>
      </c>
      <c r="G107" s="115">
        <v>8730746</v>
      </c>
      <c r="H107" s="115">
        <v>8385725</v>
      </c>
      <c r="I107" s="115">
        <v>8218011</v>
      </c>
      <c r="J107" s="115">
        <v>9113390</v>
      </c>
      <c r="K107" s="115">
        <v>200000</v>
      </c>
      <c r="L107" s="115">
        <v>8622864</v>
      </c>
      <c r="M107" s="115">
        <v>1000000</v>
      </c>
      <c r="N107" s="115">
        <v>8364192</v>
      </c>
      <c r="O107" s="115">
        <v>8196908</v>
      </c>
      <c r="Q107" s="143" t="str">
        <f t="shared" si="29"/>
        <v>100 unidades</v>
      </c>
      <c r="R107" s="68" t="str">
        <f t="shared" si="30"/>
        <v>100 unidades</v>
      </c>
      <c r="S107" s="115">
        <f t="shared" si="31"/>
        <v>25000</v>
      </c>
      <c r="T107" s="115">
        <f t="shared" si="32"/>
        <v>1091343.25</v>
      </c>
      <c r="U107" s="115">
        <f t="shared" si="33"/>
        <v>1027251.375</v>
      </c>
      <c r="V107" s="115">
        <f t="shared" si="34"/>
        <v>25000</v>
      </c>
      <c r="W107" s="115">
        <f t="shared" si="35"/>
        <v>125000</v>
      </c>
      <c r="X107" s="115">
        <f t="shared" si="28"/>
        <v>1024613.5</v>
      </c>
    </row>
    <row r="108" spans="1:24" ht="72.5" customHeight="1" x14ac:dyDescent="0.3">
      <c r="A108" s="248" t="s">
        <v>71</v>
      </c>
      <c r="B108" s="74" t="s">
        <v>66</v>
      </c>
      <c r="C108" s="74" t="s">
        <v>66</v>
      </c>
      <c r="D108" s="115">
        <v>2752906</v>
      </c>
      <c r="E108" s="115">
        <v>200000</v>
      </c>
      <c r="F108" s="115">
        <v>2389759</v>
      </c>
      <c r="G108" s="115">
        <v>2318066</v>
      </c>
      <c r="H108" s="115">
        <v>2322887</v>
      </c>
      <c r="I108" s="115">
        <v>2276429</v>
      </c>
      <c r="J108" s="115">
        <v>2820540</v>
      </c>
      <c r="K108" s="115">
        <v>200000</v>
      </c>
      <c r="L108" s="115">
        <v>2183609</v>
      </c>
      <c r="M108" s="115">
        <v>1000000</v>
      </c>
      <c r="N108" s="115">
        <v>2214256</v>
      </c>
      <c r="O108" s="115">
        <v>2169971</v>
      </c>
      <c r="Q108" s="141" t="str">
        <f t="shared" si="29"/>
        <v>20 unidades</v>
      </c>
      <c r="R108" s="74" t="str">
        <f t="shared" si="30"/>
        <v>20 unidades</v>
      </c>
      <c r="S108" s="115">
        <f t="shared" si="31"/>
        <v>25000</v>
      </c>
      <c r="T108" s="115">
        <f t="shared" si="32"/>
        <v>289758.25</v>
      </c>
      <c r="U108" s="115">
        <f t="shared" si="33"/>
        <v>284553.625</v>
      </c>
      <c r="V108" s="115">
        <f t="shared" si="34"/>
        <v>25000</v>
      </c>
      <c r="W108" s="115">
        <f t="shared" si="35"/>
        <v>125000</v>
      </c>
      <c r="X108" s="115">
        <f t="shared" si="28"/>
        <v>271246.375</v>
      </c>
    </row>
    <row r="109" spans="1:24" ht="72.5" customHeight="1" x14ac:dyDescent="0.3">
      <c r="A109" s="249"/>
      <c r="B109" s="68" t="s">
        <v>67</v>
      </c>
      <c r="C109" s="68" t="s">
        <v>67</v>
      </c>
      <c r="D109" s="115">
        <v>4155970</v>
      </c>
      <c r="E109" s="115">
        <v>200000</v>
      </c>
      <c r="F109" s="115">
        <v>3664567</v>
      </c>
      <c r="G109" s="115">
        <v>3554630</v>
      </c>
      <c r="H109" s="115">
        <v>3544597</v>
      </c>
      <c r="I109" s="115">
        <v>3473705</v>
      </c>
      <c r="J109" s="115">
        <v>4264486</v>
      </c>
      <c r="K109" s="115">
        <v>200000</v>
      </c>
      <c r="L109" s="115">
        <v>3361970</v>
      </c>
      <c r="M109" s="115">
        <v>1000000</v>
      </c>
      <c r="N109" s="115">
        <v>3393179</v>
      </c>
      <c r="O109" s="115">
        <v>3325315</v>
      </c>
      <c r="Q109" s="142" t="str">
        <f t="shared" si="29"/>
        <v>50 unidades</v>
      </c>
      <c r="R109" s="68" t="str">
        <f t="shared" si="30"/>
        <v>50 unidades</v>
      </c>
      <c r="S109" s="115">
        <f t="shared" si="31"/>
        <v>25000</v>
      </c>
      <c r="T109" s="115">
        <f t="shared" si="32"/>
        <v>444328.75</v>
      </c>
      <c r="U109" s="115">
        <f t="shared" si="33"/>
        <v>434213.125</v>
      </c>
      <c r="V109" s="115">
        <f t="shared" si="34"/>
        <v>25000</v>
      </c>
      <c r="W109" s="115">
        <f t="shared" si="35"/>
        <v>125000</v>
      </c>
      <c r="X109" s="115">
        <f t="shared" si="28"/>
        <v>415664.375</v>
      </c>
    </row>
    <row r="110" spans="1:24" ht="72.5" customHeight="1" x14ac:dyDescent="0.3">
      <c r="A110" s="250"/>
      <c r="B110" s="68" t="s">
        <v>68</v>
      </c>
      <c r="C110" s="68" t="s">
        <v>68</v>
      </c>
      <c r="D110" s="115">
        <v>5718940</v>
      </c>
      <c r="E110" s="115">
        <v>200000</v>
      </c>
      <c r="F110" s="115">
        <v>5109024</v>
      </c>
      <c r="G110" s="115">
        <v>4955753</v>
      </c>
      <c r="H110" s="115">
        <v>4921916</v>
      </c>
      <c r="I110" s="115">
        <v>4823478</v>
      </c>
      <c r="J110" s="115">
        <v>5875811</v>
      </c>
      <c r="K110" s="115">
        <v>200000</v>
      </c>
      <c r="L110" s="115">
        <v>4702976</v>
      </c>
      <c r="M110" s="115">
        <v>1000000</v>
      </c>
      <c r="N110" s="115">
        <v>4728277</v>
      </c>
      <c r="O110" s="115">
        <v>4633711</v>
      </c>
      <c r="Q110" s="143" t="str">
        <f t="shared" si="29"/>
        <v>100 unidades</v>
      </c>
      <c r="R110" s="68" t="str">
        <f t="shared" si="30"/>
        <v>100 unidades</v>
      </c>
      <c r="S110" s="115">
        <f t="shared" si="31"/>
        <v>25000</v>
      </c>
      <c r="T110" s="115">
        <f t="shared" si="32"/>
        <v>619469.125</v>
      </c>
      <c r="U110" s="115">
        <f t="shared" si="33"/>
        <v>602934.75</v>
      </c>
      <c r="V110" s="115">
        <f t="shared" si="34"/>
        <v>25000</v>
      </c>
      <c r="W110" s="115">
        <f t="shared" si="35"/>
        <v>125000</v>
      </c>
      <c r="X110" s="115">
        <f t="shared" si="28"/>
        <v>579213.875</v>
      </c>
    </row>
    <row r="111" spans="1:24" ht="72.5" customHeight="1" x14ac:dyDescent="0.3">
      <c r="A111" s="248" t="s">
        <v>510</v>
      </c>
      <c r="B111" s="74" t="s">
        <v>66</v>
      </c>
      <c r="C111" s="74" t="s">
        <v>66</v>
      </c>
      <c r="D111" s="115">
        <v>4747069</v>
      </c>
      <c r="E111" s="115">
        <v>200000</v>
      </c>
      <c r="F111" s="115">
        <v>4943945</v>
      </c>
      <c r="G111" s="115">
        <v>4795627</v>
      </c>
      <c r="H111" s="115">
        <v>4606114</v>
      </c>
      <c r="I111" s="115">
        <v>4513992</v>
      </c>
      <c r="J111" s="115">
        <v>4957779</v>
      </c>
      <c r="K111" s="115">
        <v>200000</v>
      </c>
      <c r="L111" s="115">
        <v>4736369</v>
      </c>
      <c r="M111" s="115">
        <v>1000000</v>
      </c>
      <c r="N111" s="115">
        <v>4594286</v>
      </c>
      <c r="O111" s="115">
        <v>4502400</v>
      </c>
      <c r="Q111" s="248" t="str">
        <f t="shared" si="29"/>
        <v>20 unidades</v>
      </c>
      <c r="R111" s="74" t="str">
        <f t="shared" si="30"/>
        <v>20 unidades</v>
      </c>
      <c r="S111" s="115">
        <f t="shared" si="31"/>
        <v>25000</v>
      </c>
      <c r="T111" s="115">
        <f t="shared" si="32"/>
        <v>599453.375</v>
      </c>
      <c r="U111" s="115">
        <f t="shared" si="33"/>
        <v>564249</v>
      </c>
      <c r="V111" s="115">
        <f t="shared" si="34"/>
        <v>25000</v>
      </c>
      <c r="W111" s="115">
        <f t="shared" si="35"/>
        <v>125000</v>
      </c>
      <c r="X111" s="115">
        <f t="shared" si="28"/>
        <v>562800</v>
      </c>
    </row>
    <row r="112" spans="1:24" ht="72.5" customHeight="1" x14ac:dyDescent="0.3">
      <c r="A112" s="249"/>
      <c r="B112" s="68" t="s">
        <v>67</v>
      </c>
      <c r="C112" s="68" t="s">
        <v>67</v>
      </c>
      <c r="D112" s="115">
        <v>6613119</v>
      </c>
      <c r="E112" s="115">
        <v>200000</v>
      </c>
      <c r="F112" s="115">
        <v>6821308</v>
      </c>
      <c r="G112" s="115">
        <v>6616669</v>
      </c>
      <c r="H112" s="115">
        <v>6355191</v>
      </c>
      <c r="I112" s="115">
        <v>6228087</v>
      </c>
      <c r="J112" s="115">
        <v>6906658</v>
      </c>
      <c r="K112" s="115">
        <v>200000</v>
      </c>
      <c r="L112" s="115">
        <v>6534909</v>
      </c>
      <c r="M112" s="115">
        <v>1000000</v>
      </c>
      <c r="N112" s="115">
        <v>6338872</v>
      </c>
      <c r="O112" s="115">
        <v>6212095</v>
      </c>
      <c r="Q112" s="249" t="str">
        <f t="shared" si="29"/>
        <v>50 unidades</v>
      </c>
      <c r="R112" s="68" t="str">
        <f t="shared" si="30"/>
        <v>50 unidades</v>
      </c>
      <c r="S112" s="115">
        <f t="shared" si="31"/>
        <v>25000</v>
      </c>
      <c r="T112" s="115">
        <f t="shared" si="32"/>
        <v>827083.625</v>
      </c>
      <c r="U112" s="115">
        <f t="shared" si="33"/>
        <v>778510.875</v>
      </c>
      <c r="V112" s="115">
        <f t="shared" si="34"/>
        <v>25000</v>
      </c>
      <c r="W112" s="115">
        <f t="shared" si="35"/>
        <v>125000</v>
      </c>
      <c r="X112" s="115">
        <f t="shared" si="28"/>
        <v>776511.875</v>
      </c>
    </row>
    <row r="113" spans="1:24" ht="72.5" customHeight="1" x14ac:dyDescent="0.3">
      <c r="A113" s="250"/>
      <c r="B113" s="68" t="s">
        <v>68</v>
      </c>
      <c r="C113" s="68" t="s">
        <v>68</v>
      </c>
      <c r="D113" s="115">
        <v>8726063</v>
      </c>
      <c r="E113" s="115">
        <v>200000</v>
      </c>
      <c r="F113" s="115">
        <v>9000769</v>
      </c>
      <c r="G113" s="115">
        <v>8730746</v>
      </c>
      <c r="H113" s="115">
        <v>8385725</v>
      </c>
      <c r="I113" s="115">
        <v>8218011</v>
      </c>
      <c r="J113" s="115">
        <v>9113390</v>
      </c>
      <c r="K113" s="115">
        <v>200000</v>
      </c>
      <c r="L113" s="115">
        <v>8622864</v>
      </c>
      <c r="M113" s="115">
        <v>1000000</v>
      </c>
      <c r="N113" s="115">
        <v>8364192</v>
      </c>
      <c r="O113" s="115">
        <v>8196908</v>
      </c>
      <c r="Q113" s="250" t="str">
        <f t="shared" si="29"/>
        <v>100 unidades</v>
      </c>
      <c r="R113" s="68" t="str">
        <f t="shared" si="30"/>
        <v>100 unidades</v>
      </c>
      <c r="S113" s="115">
        <f t="shared" si="31"/>
        <v>25000</v>
      </c>
      <c r="T113" s="115">
        <f t="shared" si="32"/>
        <v>1091343.25</v>
      </c>
      <c r="U113" s="115">
        <f t="shared" si="33"/>
        <v>1027251.375</v>
      </c>
      <c r="V113" s="115">
        <f t="shared" si="34"/>
        <v>25000</v>
      </c>
      <c r="W113" s="115">
        <f t="shared" si="35"/>
        <v>125000</v>
      </c>
      <c r="X113" s="115">
        <f t="shared" si="28"/>
        <v>1024613.5</v>
      </c>
    </row>
    <row r="114" spans="1:24" ht="72.5" customHeight="1" x14ac:dyDescent="0.3">
      <c r="A114" s="248" t="s">
        <v>72</v>
      </c>
      <c r="B114" s="74" t="s">
        <v>66</v>
      </c>
      <c r="C114" s="74" t="s">
        <v>66</v>
      </c>
      <c r="D114" s="115">
        <v>2757331</v>
      </c>
      <c r="E114" s="115">
        <v>200000</v>
      </c>
      <c r="F114" s="115">
        <v>2392383</v>
      </c>
      <c r="G114" s="115">
        <v>2320612</v>
      </c>
      <c r="H114" s="115">
        <v>2319362</v>
      </c>
      <c r="I114" s="115">
        <v>2272975</v>
      </c>
      <c r="J114" s="115">
        <v>2822921</v>
      </c>
      <c r="K114" s="115">
        <v>200000</v>
      </c>
      <c r="L114" s="115">
        <v>2183609</v>
      </c>
      <c r="M114" s="115">
        <v>1000000</v>
      </c>
      <c r="N114" s="115">
        <v>2203606</v>
      </c>
      <c r="O114" s="115">
        <v>2159534</v>
      </c>
      <c r="Q114" s="248" t="str">
        <f t="shared" si="29"/>
        <v>20 unidades</v>
      </c>
      <c r="R114" s="74" t="str">
        <f t="shared" si="30"/>
        <v>20 unidades</v>
      </c>
      <c r="S114" s="115">
        <f t="shared" si="31"/>
        <v>25000</v>
      </c>
      <c r="T114" s="115">
        <f t="shared" si="32"/>
        <v>290076.5</v>
      </c>
      <c r="U114" s="115">
        <f t="shared" si="33"/>
        <v>284121.875</v>
      </c>
      <c r="V114" s="115">
        <f t="shared" si="34"/>
        <v>25000</v>
      </c>
      <c r="W114" s="115">
        <f t="shared" si="35"/>
        <v>125000</v>
      </c>
      <c r="X114" s="115">
        <f t="shared" si="28"/>
        <v>269941.75</v>
      </c>
    </row>
    <row r="115" spans="1:24" ht="72.5" customHeight="1" x14ac:dyDescent="0.3">
      <c r="A115" s="249"/>
      <c r="B115" s="68" t="s">
        <v>67</v>
      </c>
      <c r="C115" s="68" t="s">
        <v>67</v>
      </c>
      <c r="D115" s="115">
        <v>4161932</v>
      </c>
      <c r="E115" s="115">
        <v>200000</v>
      </c>
      <c r="F115" s="115">
        <v>3668021</v>
      </c>
      <c r="G115" s="115">
        <v>3557980</v>
      </c>
      <c r="H115" s="115">
        <v>3539928</v>
      </c>
      <c r="I115" s="115">
        <v>3469129</v>
      </c>
      <c r="J115" s="115">
        <v>4267681</v>
      </c>
      <c r="K115" s="115">
        <v>200000</v>
      </c>
      <c r="L115" s="115">
        <v>3361970</v>
      </c>
      <c r="M115" s="115">
        <v>1000000</v>
      </c>
      <c r="N115" s="115">
        <v>3379115</v>
      </c>
      <c r="O115" s="115">
        <v>3311533</v>
      </c>
      <c r="Q115" s="249" t="str">
        <f t="shared" si="29"/>
        <v>50 unidades</v>
      </c>
      <c r="R115" s="68" t="str">
        <f t="shared" si="30"/>
        <v>50 unidades</v>
      </c>
      <c r="S115" s="115">
        <f t="shared" si="31"/>
        <v>25000</v>
      </c>
      <c r="T115" s="115">
        <f t="shared" si="32"/>
        <v>444747.5</v>
      </c>
      <c r="U115" s="115">
        <f t="shared" si="33"/>
        <v>433641.125</v>
      </c>
      <c r="V115" s="115">
        <f t="shared" si="34"/>
        <v>25000</v>
      </c>
      <c r="W115" s="115">
        <f t="shared" si="35"/>
        <v>125000</v>
      </c>
      <c r="X115" s="115">
        <f t="shared" si="28"/>
        <v>413941.625</v>
      </c>
    </row>
    <row r="116" spans="1:24" ht="72.5" customHeight="1" x14ac:dyDescent="0.3">
      <c r="A116" s="250"/>
      <c r="B116" s="68" t="s">
        <v>68</v>
      </c>
      <c r="C116" s="68" t="s">
        <v>68</v>
      </c>
      <c r="D116" s="115">
        <v>5726348</v>
      </c>
      <c r="E116" s="115">
        <v>200000</v>
      </c>
      <c r="F116" s="115">
        <v>5113242</v>
      </c>
      <c r="G116" s="115">
        <v>4959845</v>
      </c>
      <c r="H116" s="115">
        <v>4916188</v>
      </c>
      <c r="I116" s="115">
        <v>4817864</v>
      </c>
      <c r="J116" s="115">
        <v>5879770</v>
      </c>
      <c r="K116" s="115">
        <v>200000</v>
      </c>
      <c r="L116" s="115">
        <v>4702976</v>
      </c>
      <c r="M116" s="115">
        <v>1000000</v>
      </c>
      <c r="N116" s="115">
        <v>4711058</v>
      </c>
      <c r="O116" s="115">
        <v>4616837</v>
      </c>
      <c r="Q116" s="250" t="str">
        <f t="shared" si="29"/>
        <v>100 unidades</v>
      </c>
      <c r="R116" s="68" t="str">
        <f t="shared" si="30"/>
        <v>100 unidades</v>
      </c>
      <c r="S116" s="115">
        <f t="shared" si="31"/>
        <v>25000</v>
      </c>
      <c r="T116" s="115">
        <f t="shared" si="32"/>
        <v>619980.625</v>
      </c>
      <c r="U116" s="115">
        <f t="shared" si="33"/>
        <v>602233</v>
      </c>
      <c r="V116" s="115">
        <f t="shared" si="34"/>
        <v>25000</v>
      </c>
      <c r="W116" s="115">
        <f t="shared" si="35"/>
        <v>125000</v>
      </c>
      <c r="X116" s="115">
        <f t="shared" si="28"/>
        <v>577104.625</v>
      </c>
    </row>
    <row r="117" spans="1:24" ht="72.5" customHeight="1" x14ac:dyDescent="0.3">
      <c r="A117" s="248" t="s">
        <v>511</v>
      </c>
      <c r="B117" s="74" t="s">
        <v>66</v>
      </c>
      <c r="C117" s="74" t="s">
        <v>66</v>
      </c>
      <c r="D117" s="115">
        <v>4747069</v>
      </c>
      <c r="E117" s="115">
        <v>200000</v>
      </c>
      <c r="F117" s="115">
        <v>4943945</v>
      </c>
      <c r="G117" s="115">
        <v>4795627</v>
      </c>
      <c r="H117" s="115">
        <v>4606114</v>
      </c>
      <c r="I117" s="115">
        <v>4513992</v>
      </c>
      <c r="J117" s="115">
        <v>4957779</v>
      </c>
      <c r="K117" s="115">
        <v>200000</v>
      </c>
      <c r="L117" s="115">
        <v>4726999</v>
      </c>
      <c r="M117" s="115">
        <v>1000000</v>
      </c>
      <c r="N117" s="115">
        <v>4594286</v>
      </c>
      <c r="O117" s="115">
        <v>4502400</v>
      </c>
      <c r="Q117" s="141" t="str">
        <f t="shared" si="29"/>
        <v>20 unidades</v>
      </c>
      <c r="R117" s="74" t="str">
        <f t="shared" si="30"/>
        <v>20 unidades</v>
      </c>
      <c r="S117" s="115">
        <f t="shared" si="31"/>
        <v>25000</v>
      </c>
      <c r="T117" s="115">
        <f t="shared" si="32"/>
        <v>599453.375</v>
      </c>
      <c r="U117" s="115">
        <f t="shared" si="33"/>
        <v>564249</v>
      </c>
      <c r="V117" s="115">
        <f t="shared" si="34"/>
        <v>25000</v>
      </c>
      <c r="W117" s="115">
        <f t="shared" si="35"/>
        <v>125000</v>
      </c>
      <c r="X117" s="115">
        <f t="shared" si="28"/>
        <v>562800</v>
      </c>
    </row>
    <row r="118" spans="1:24" ht="72.5" customHeight="1" x14ac:dyDescent="0.3">
      <c r="A118" s="249"/>
      <c r="B118" s="68" t="s">
        <v>67</v>
      </c>
      <c r="C118" s="68" t="s">
        <v>67</v>
      </c>
      <c r="D118" s="115">
        <v>6613119</v>
      </c>
      <c r="E118" s="115">
        <v>200000</v>
      </c>
      <c r="F118" s="115">
        <v>6821308</v>
      </c>
      <c r="G118" s="115">
        <v>6616669</v>
      </c>
      <c r="H118" s="115">
        <v>6355191</v>
      </c>
      <c r="I118" s="115">
        <v>6228087</v>
      </c>
      <c r="J118" s="115">
        <v>6906658</v>
      </c>
      <c r="K118" s="115">
        <v>200000</v>
      </c>
      <c r="L118" s="115">
        <v>6521981</v>
      </c>
      <c r="M118" s="115">
        <v>1000000</v>
      </c>
      <c r="N118" s="115">
        <v>6338872</v>
      </c>
      <c r="O118" s="115">
        <v>6212095</v>
      </c>
      <c r="Q118" s="142" t="str">
        <f t="shared" si="29"/>
        <v>50 unidades</v>
      </c>
      <c r="R118" s="68" t="str">
        <f t="shared" si="30"/>
        <v>50 unidades</v>
      </c>
      <c r="S118" s="115">
        <f t="shared" si="31"/>
        <v>25000</v>
      </c>
      <c r="T118" s="115">
        <f t="shared" si="32"/>
        <v>827083.625</v>
      </c>
      <c r="U118" s="115">
        <f t="shared" si="33"/>
        <v>778510.875</v>
      </c>
      <c r="V118" s="115">
        <f t="shared" si="34"/>
        <v>25000</v>
      </c>
      <c r="W118" s="115">
        <f t="shared" si="35"/>
        <v>125000</v>
      </c>
      <c r="X118" s="115">
        <f t="shared" si="28"/>
        <v>776511.875</v>
      </c>
    </row>
    <row r="119" spans="1:24" ht="72.5" customHeight="1" x14ac:dyDescent="0.3">
      <c r="A119" s="250"/>
      <c r="B119" s="68" t="s">
        <v>68</v>
      </c>
      <c r="C119" s="68" t="s">
        <v>68</v>
      </c>
      <c r="D119" s="115">
        <v>8726063</v>
      </c>
      <c r="E119" s="115">
        <v>200000</v>
      </c>
      <c r="F119" s="115">
        <v>9000769</v>
      </c>
      <c r="G119" s="115">
        <v>8730746</v>
      </c>
      <c r="H119" s="115">
        <v>8385725</v>
      </c>
      <c r="I119" s="115">
        <v>8218011</v>
      </c>
      <c r="J119" s="115">
        <v>9113390</v>
      </c>
      <c r="K119" s="115">
        <v>200000</v>
      </c>
      <c r="L119" s="115">
        <v>8605805</v>
      </c>
      <c r="M119" s="115">
        <v>1000000</v>
      </c>
      <c r="N119" s="115">
        <v>8364192</v>
      </c>
      <c r="O119" s="115">
        <v>8196908</v>
      </c>
      <c r="Q119" s="143" t="str">
        <f t="shared" si="29"/>
        <v>100 unidades</v>
      </c>
      <c r="R119" s="68" t="str">
        <f t="shared" si="30"/>
        <v>100 unidades</v>
      </c>
      <c r="S119" s="115">
        <f t="shared" si="31"/>
        <v>25000</v>
      </c>
      <c r="T119" s="115">
        <f t="shared" si="32"/>
        <v>1091343.25</v>
      </c>
      <c r="U119" s="115">
        <f t="shared" si="33"/>
        <v>1027251.375</v>
      </c>
      <c r="V119" s="115">
        <f t="shared" si="34"/>
        <v>25000</v>
      </c>
      <c r="W119" s="115">
        <f t="shared" si="35"/>
        <v>125000</v>
      </c>
      <c r="X119" s="115">
        <f t="shared" si="28"/>
        <v>1024613.5</v>
      </c>
    </row>
    <row r="120" spans="1:24" ht="72.5" customHeight="1" x14ac:dyDescent="0.3">
      <c r="A120" s="248" t="s">
        <v>73</v>
      </c>
      <c r="B120" s="74" t="s">
        <v>66</v>
      </c>
      <c r="C120" s="74" t="s">
        <v>66</v>
      </c>
      <c r="D120" s="115">
        <v>2741634</v>
      </c>
      <c r="E120" s="115">
        <v>200000</v>
      </c>
      <c r="F120" s="115">
        <v>2394988</v>
      </c>
      <c r="G120" s="115">
        <v>2323138</v>
      </c>
      <c r="H120" s="115">
        <v>2321716</v>
      </c>
      <c r="I120" s="115">
        <v>2275282</v>
      </c>
      <c r="J120" s="115">
        <v>2826441</v>
      </c>
      <c r="K120" s="115">
        <v>200000</v>
      </c>
      <c r="L120" s="115">
        <v>2183609</v>
      </c>
      <c r="M120" s="115">
        <v>1000000</v>
      </c>
      <c r="N120" s="115">
        <v>2206035</v>
      </c>
      <c r="O120" s="115">
        <v>2161914</v>
      </c>
      <c r="Q120" s="141" t="str">
        <f t="shared" si="29"/>
        <v>20 unidades</v>
      </c>
      <c r="R120" s="74" t="str">
        <f t="shared" si="30"/>
        <v>20 unidades</v>
      </c>
      <c r="S120" s="115">
        <f t="shared" si="31"/>
        <v>25000</v>
      </c>
      <c r="T120" s="115">
        <f t="shared" si="32"/>
        <v>290392.25</v>
      </c>
      <c r="U120" s="115">
        <f t="shared" si="33"/>
        <v>284410.25</v>
      </c>
      <c r="V120" s="115">
        <f t="shared" si="34"/>
        <v>25000</v>
      </c>
      <c r="W120" s="115">
        <f t="shared" si="35"/>
        <v>125000</v>
      </c>
      <c r="X120" s="115">
        <f t="shared" si="28"/>
        <v>270239.25</v>
      </c>
    </row>
    <row r="121" spans="1:24" ht="72.5" customHeight="1" x14ac:dyDescent="0.3">
      <c r="A121" s="249"/>
      <c r="B121" s="68" t="s">
        <v>67</v>
      </c>
      <c r="C121" s="68" t="s">
        <v>67</v>
      </c>
      <c r="D121" s="115">
        <v>4140815</v>
      </c>
      <c r="E121" s="115">
        <v>200000</v>
      </c>
      <c r="F121" s="115">
        <v>3671456</v>
      </c>
      <c r="G121" s="115">
        <v>3561312</v>
      </c>
      <c r="H121" s="115">
        <v>3543045</v>
      </c>
      <c r="I121" s="115">
        <v>3472184</v>
      </c>
      <c r="J121" s="115">
        <v>4272413</v>
      </c>
      <c r="K121" s="115">
        <v>200000</v>
      </c>
      <c r="L121" s="115">
        <v>3361970</v>
      </c>
      <c r="M121" s="115">
        <v>1000000</v>
      </c>
      <c r="N121" s="115">
        <v>3382311</v>
      </c>
      <c r="O121" s="115">
        <v>3314665</v>
      </c>
      <c r="Q121" s="142" t="str">
        <f t="shared" si="29"/>
        <v>50 unidades</v>
      </c>
      <c r="R121" s="68" t="str">
        <f t="shared" si="30"/>
        <v>50 unidades</v>
      </c>
      <c r="S121" s="115">
        <f t="shared" si="31"/>
        <v>25000</v>
      </c>
      <c r="T121" s="115">
        <f t="shared" si="32"/>
        <v>445164</v>
      </c>
      <c r="U121" s="115">
        <f t="shared" si="33"/>
        <v>434023</v>
      </c>
      <c r="V121" s="115">
        <f t="shared" si="34"/>
        <v>25000</v>
      </c>
      <c r="W121" s="115">
        <f t="shared" si="35"/>
        <v>125000</v>
      </c>
      <c r="X121" s="115">
        <f t="shared" si="28"/>
        <v>414333.125</v>
      </c>
    </row>
    <row r="122" spans="1:24" ht="72.5" customHeight="1" x14ac:dyDescent="0.3">
      <c r="A122" s="250"/>
      <c r="B122" s="68" t="s">
        <v>68</v>
      </c>
      <c r="C122" s="68" t="s">
        <v>68</v>
      </c>
      <c r="D122" s="115">
        <v>5700142</v>
      </c>
      <c r="E122" s="115">
        <v>200000</v>
      </c>
      <c r="F122" s="115">
        <v>5117440</v>
      </c>
      <c r="G122" s="115">
        <v>4963917</v>
      </c>
      <c r="H122" s="115">
        <v>4920012</v>
      </c>
      <c r="I122" s="115">
        <v>4821612</v>
      </c>
      <c r="J122" s="115">
        <v>5885638</v>
      </c>
      <c r="K122" s="115">
        <v>200000</v>
      </c>
      <c r="L122" s="115">
        <v>4702976</v>
      </c>
      <c r="M122" s="115">
        <v>1000000</v>
      </c>
      <c r="N122" s="115">
        <v>4714961</v>
      </c>
      <c r="O122" s="115">
        <v>4620662</v>
      </c>
      <c r="Q122" s="143" t="str">
        <f t="shared" si="29"/>
        <v>100 unidades</v>
      </c>
      <c r="R122" s="68" t="str">
        <f t="shared" si="30"/>
        <v>100 unidades</v>
      </c>
      <c r="S122" s="115">
        <f t="shared" si="31"/>
        <v>25000</v>
      </c>
      <c r="T122" s="115">
        <f t="shared" si="32"/>
        <v>620489.625</v>
      </c>
      <c r="U122" s="115">
        <f t="shared" si="33"/>
        <v>602701.5</v>
      </c>
      <c r="V122" s="115">
        <f t="shared" si="34"/>
        <v>25000</v>
      </c>
      <c r="W122" s="115">
        <f t="shared" si="35"/>
        <v>125000</v>
      </c>
      <c r="X122" s="115">
        <f t="shared" si="28"/>
        <v>577582.75</v>
      </c>
    </row>
    <row r="123" spans="1:24" ht="72.5" customHeight="1" x14ac:dyDescent="0.3">
      <c r="A123" s="248" t="s">
        <v>512</v>
      </c>
      <c r="B123" s="74" t="s">
        <v>66</v>
      </c>
      <c r="C123" s="74" t="s">
        <v>66</v>
      </c>
      <c r="D123" s="115">
        <v>4747069</v>
      </c>
      <c r="E123" s="115">
        <v>200000</v>
      </c>
      <c r="F123" s="115">
        <v>4943945</v>
      </c>
      <c r="G123" s="115">
        <v>4795627</v>
      </c>
      <c r="H123" s="115">
        <v>4606114</v>
      </c>
      <c r="I123" s="115">
        <v>4513992</v>
      </c>
      <c r="J123" s="115">
        <v>4957779</v>
      </c>
      <c r="K123" s="115">
        <v>200000</v>
      </c>
      <c r="L123" s="115">
        <v>4726999</v>
      </c>
      <c r="M123" s="115">
        <v>1000000</v>
      </c>
      <c r="N123" s="115">
        <v>4594286</v>
      </c>
      <c r="O123" s="115">
        <v>4502400</v>
      </c>
      <c r="Q123" s="141" t="str">
        <f t="shared" si="29"/>
        <v>20 unidades</v>
      </c>
      <c r="R123" s="74" t="str">
        <f t="shared" si="30"/>
        <v>20 unidades</v>
      </c>
      <c r="S123" s="115">
        <f t="shared" si="31"/>
        <v>25000</v>
      </c>
      <c r="T123" s="115">
        <f t="shared" si="32"/>
        <v>599453.375</v>
      </c>
      <c r="U123" s="115">
        <f t="shared" si="33"/>
        <v>564249</v>
      </c>
      <c r="V123" s="115">
        <f t="shared" si="34"/>
        <v>25000</v>
      </c>
      <c r="W123" s="115">
        <f t="shared" si="35"/>
        <v>125000</v>
      </c>
      <c r="X123" s="115">
        <f t="shared" si="28"/>
        <v>562800</v>
      </c>
    </row>
    <row r="124" spans="1:24" ht="72.5" customHeight="1" x14ac:dyDescent="0.3">
      <c r="A124" s="249"/>
      <c r="B124" s="68" t="s">
        <v>67</v>
      </c>
      <c r="C124" s="68" t="s">
        <v>67</v>
      </c>
      <c r="D124" s="115">
        <v>6613119</v>
      </c>
      <c r="E124" s="115">
        <v>200000</v>
      </c>
      <c r="F124" s="115">
        <v>6821308</v>
      </c>
      <c r="G124" s="115">
        <v>6616669</v>
      </c>
      <c r="H124" s="115">
        <v>6355191</v>
      </c>
      <c r="I124" s="115">
        <v>6228087</v>
      </c>
      <c r="J124" s="115">
        <v>6906658</v>
      </c>
      <c r="K124" s="115">
        <v>200000</v>
      </c>
      <c r="L124" s="115">
        <v>6521981</v>
      </c>
      <c r="M124" s="115">
        <v>1000000</v>
      </c>
      <c r="N124" s="115">
        <v>6338872</v>
      </c>
      <c r="O124" s="115">
        <v>6212095</v>
      </c>
      <c r="Q124" s="142" t="str">
        <f t="shared" si="29"/>
        <v>50 unidades</v>
      </c>
      <c r="R124" s="68" t="str">
        <f t="shared" si="30"/>
        <v>50 unidades</v>
      </c>
      <c r="S124" s="115">
        <f t="shared" si="31"/>
        <v>25000</v>
      </c>
      <c r="T124" s="115">
        <f t="shared" si="32"/>
        <v>827083.625</v>
      </c>
      <c r="U124" s="115">
        <f t="shared" si="33"/>
        <v>778510.875</v>
      </c>
      <c r="V124" s="115">
        <f t="shared" si="34"/>
        <v>25000</v>
      </c>
      <c r="W124" s="115">
        <f t="shared" si="35"/>
        <v>125000</v>
      </c>
      <c r="X124" s="115">
        <f t="shared" si="28"/>
        <v>776511.875</v>
      </c>
    </row>
    <row r="125" spans="1:24" ht="72.5" customHeight="1" x14ac:dyDescent="0.3">
      <c r="A125" s="250"/>
      <c r="B125" s="68" t="s">
        <v>68</v>
      </c>
      <c r="C125" s="68" t="s">
        <v>68</v>
      </c>
      <c r="D125" s="115">
        <v>8726063</v>
      </c>
      <c r="E125" s="115">
        <v>200000</v>
      </c>
      <c r="F125" s="115">
        <v>9000769</v>
      </c>
      <c r="G125" s="115">
        <v>8730746</v>
      </c>
      <c r="H125" s="115">
        <v>8385725</v>
      </c>
      <c r="I125" s="115">
        <v>8218011</v>
      </c>
      <c r="J125" s="115">
        <v>9113390</v>
      </c>
      <c r="K125" s="115">
        <v>200000</v>
      </c>
      <c r="L125" s="115">
        <v>8605805</v>
      </c>
      <c r="M125" s="115">
        <v>1000000</v>
      </c>
      <c r="N125" s="115">
        <v>8364192</v>
      </c>
      <c r="O125" s="115">
        <v>8196908</v>
      </c>
      <c r="Q125" s="143" t="str">
        <f t="shared" si="29"/>
        <v>100 unidades</v>
      </c>
      <c r="R125" s="68" t="str">
        <f t="shared" si="30"/>
        <v>100 unidades</v>
      </c>
      <c r="S125" s="115">
        <f t="shared" si="31"/>
        <v>25000</v>
      </c>
      <c r="T125" s="115">
        <f t="shared" si="32"/>
        <v>1091343.25</v>
      </c>
      <c r="U125" s="115">
        <f t="shared" si="33"/>
        <v>1027251.375</v>
      </c>
      <c r="V125" s="115">
        <f t="shared" si="34"/>
        <v>25000</v>
      </c>
      <c r="W125" s="115">
        <f t="shared" si="35"/>
        <v>125000</v>
      </c>
      <c r="X125" s="115">
        <f t="shared" si="28"/>
        <v>1024613.5</v>
      </c>
    </row>
    <row r="126" spans="1:24" ht="72.5" customHeight="1" x14ac:dyDescent="0.3">
      <c r="A126" s="248" t="s">
        <v>74</v>
      </c>
      <c r="B126" s="74" t="s">
        <v>66</v>
      </c>
      <c r="C126" s="74" t="s">
        <v>66</v>
      </c>
      <c r="D126" s="115">
        <v>2741634</v>
      </c>
      <c r="E126" s="115">
        <v>200000</v>
      </c>
      <c r="F126" s="115">
        <v>2394988</v>
      </c>
      <c r="G126" s="115">
        <v>2323138</v>
      </c>
      <c r="H126" s="115">
        <v>2321716</v>
      </c>
      <c r="I126" s="115">
        <v>2275282</v>
      </c>
      <c r="J126" s="115">
        <v>2826441</v>
      </c>
      <c r="K126" s="115">
        <v>200000</v>
      </c>
      <c r="L126" s="115">
        <v>2183609</v>
      </c>
      <c r="M126" s="115">
        <v>1000000</v>
      </c>
      <c r="N126" s="115">
        <v>2206035</v>
      </c>
      <c r="O126" s="115">
        <v>2161914</v>
      </c>
      <c r="Q126" s="141" t="str">
        <f t="shared" si="29"/>
        <v>20 unidades</v>
      </c>
      <c r="R126" s="74" t="str">
        <f t="shared" si="30"/>
        <v>20 unidades</v>
      </c>
      <c r="S126" s="115">
        <f t="shared" si="31"/>
        <v>25000</v>
      </c>
      <c r="T126" s="115">
        <f t="shared" si="32"/>
        <v>290392.25</v>
      </c>
      <c r="U126" s="115">
        <f t="shared" si="33"/>
        <v>284410.25</v>
      </c>
      <c r="V126" s="115">
        <f t="shared" si="34"/>
        <v>25000</v>
      </c>
      <c r="W126" s="115">
        <f t="shared" si="35"/>
        <v>125000</v>
      </c>
      <c r="X126" s="115">
        <f t="shared" si="28"/>
        <v>270239.25</v>
      </c>
    </row>
    <row r="127" spans="1:24" ht="72.5" customHeight="1" x14ac:dyDescent="0.3">
      <c r="A127" s="249"/>
      <c r="B127" s="68" t="s">
        <v>67</v>
      </c>
      <c r="C127" s="68" t="s">
        <v>67</v>
      </c>
      <c r="D127" s="115">
        <v>4140815</v>
      </c>
      <c r="E127" s="115">
        <v>200000</v>
      </c>
      <c r="F127" s="115">
        <v>3671456</v>
      </c>
      <c r="G127" s="115">
        <v>3561312</v>
      </c>
      <c r="H127" s="115">
        <v>3543045</v>
      </c>
      <c r="I127" s="115">
        <v>3472184</v>
      </c>
      <c r="J127" s="115">
        <v>4272413</v>
      </c>
      <c r="K127" s="115">
        <v>200000</v>
      </c>
      <c r="L127" s="115">
        <v>3361970</v>
      </c>
      <c r="M127" s="115">
        <v>1000000</v>
      </c>
      <c r="N127" s="115">
        <v>3382311</v>
      </c>
      <c r="O127" s="115">
        <v>3314665</v>
      </c>
      <c r="Q127" s="142" t="str">
        <f t="shared" si="29"/>
        <v>50 unidades</v>
      </c>
      <c r="R127" s="68" t="str">
        <f t="shared" si="30"/>
        <v>50 unidades</v>
      </c>
      <c r="S127" s="115">
        <f t="shared" si="31"/>
        <v>25000</v>
      </c>
      <c r="T127" s="115">
        <f t="shared" si="32"/>
        <v>445164</v>
      </c>
      <c r="U127" s="115">
        <f t="shared" si="33"/>
        <v>434023</v>
      </c>
      <c r="V127" s="115">
        <f t="shared" si="34"/>
        <v>25000</v>
      </c>
      <c r="W127" s="115">
        <f t="shared" si="35"/>
        <v>125000</v>
      </c>
      <c r="X127" s="115">
        <f t="shared" si="28"/>
        <v>414333.125</v>
      </c>
    </row>
    <row r="128" spans="1:24" ht="72.5" customHeight="1" x14ac:dyDescent="0.3">
      <c r="A128" s="250"/>
      <c r="B128" s="68" t="s">
        <v>68</v>
      </c>
      <c r="C128" s="68" t="s">
        <v>68</v>
      </c>
      <c r="D128" s="115">
        <v>5700142</v>
      </c>
      <c r="E128" s="115">
        <v>200000</v>
      </c>
      <c r="F128" s="115">
        <v>5117440</v>
      </c>
      <c r="G128" s="115">
        <v>4963917</v>
      </c>
      <c r="H128" s="115">
        <v>4920012</v>
      </c>
      <c r="I128" s="115">
        <v>4821612</v>
      </c>
      <c r="J128" s="115">
        <v>5885638</v>
      </c>
      <c r="K128" s="115">
        <v>200000</v>
      </c>
      <c r="L128" s="115">
        <v>4702976</v>
      </c>
      <c r="M128" s="115">
        <v>1000000</v>
      </c>
      <c r="N128" s="115">
        <v>4714961</v>
      </c>
      <c r="O128" s="115">
        <v>4620662</v>
      </c>
      <c r="Q128" s="143" t="str">
        <f t="shared" si="29"/>
        <v>100 unidades</v>
      </c>
      <c r="R128" s="68" t="str">
        <f t="shared" si="30"/>
        <v>100 unidades</v>
      </c>
      <c r="S128" s="115">
        <f t="shared" si="31"/>
        <v>25000</v>
      </c>
      <c r="T128" s="115">
        <f t="shared" si="32"/>
        <v>620489.625</v>
      </c>
      <c r="U128" s="115">
        <f t="shared" si="33"/>
        <v>602701.5</v>
      </c>
      <c r="V128" s="115">
        <f t="shared" si="34"/>
        <v>25000</v>
      </c>
      <c r="W128" s="115">
        <f t="shared" si="35"/>
        <v>125000</v>
      </c>
      <c r="X128" s="115">
        <f t="shared" si="28"/>
        <v>577582.75</v>
      </c>
    </row>
    <row r="129" spans="1:24" ht="72.5" customHeight="1" x14ac:dyDescent="0.3">
      <c r="A129" s="248" t="s">
        <v>513</v>
      </c>
      <c r="B129" s="74" t="s">
        <v>66</v>
      </c>
      <c r="C129" s="74" t="s">
        <v>66</v>
      </c>
      <c r="D129" s="115">
        <v>4747069</v>
      </c>
      <c r="E129" s="115">
        <v>200000</v>
      </c>
      <c r="F129" s="115">
        <v>4943945</v>
      </c>
      <c r="G129" s="115">
        <v>4795627</v>
      </c>
      <c r="H129" s="115">
        <v>4606114</v>
      </c>
      <c r="I129" s="115">
        <v>4513992</v>
      </c>
      <c r="J129" s="115">
        <v>4957779</v>
      </c>
      <c r="K129" s="115">
        <v>200000</v>
      </c>
      <c r="L129" s="115">
        <v>4726999</v>
      </c>
      <c r="M129" s="115">
        <v>1000000</v>
      </c>
      <c r="N129" s="115">
        <v>4594286</v>
      </c>
      <c r="O129" s="115">
        <v>4502400</v>
      </c>
      <c r="Q129" s="141" t="str">
        <f t="shared" si="29"/>
        <v>20 unidades</v>
      </c>
      <c r="R129" s="74" t="str">
        <f t="shared" si="30"/>
        <v>20 unidades</v>
      </c>
      <c r="S129" s="115">
        <f t="shared" si="31"/>
        <v>25000</v>
      </c>
      <c r="T129" s="115">
        <f t="shared" si="32"/>
        <v>599453.375</v>
      </c>
      <c r="U129" s="115">
        <f t="shared" si="33"/>
        <v>564249</v>
      </c>
      <c r="V129" s="115">
        <f t="shared" si="34"/>
        <v>25000</v>
      </c>
      <c r="W129" s="115">
        <f t="shared" si="35"/>
        <v>125000</v>
      </c>
      <c r="X129" s="115">
        <f t="shared" si="28"/>
        <v>562800</v>
      </c>
    </row>
    <row r="130" spans="1:24" ht="72.5" customHeight="1" x14ac:dyDescent="0.3">
      <c r="A130" s="249"/>
      <c r="B130" s="68" t="s">
        <v>67</v>
      </c>
      <c r="C130" s="68" t="s">
        <v>67</v>
      </c>
      <c r="D130" s="115">
        <v>6613119</v>
      </c>
      <c r="E130" s="115">
        <v>200000</v>
      </c>
      <c r="F130" s="115">
        <v>6821308</v>
      </c>
      <c r="G130" s="115">
        <v>6616669</v>
      </c>
      <c r="H130" s="115">
        <v>6355191</v>
      </c>
      <c r="I130" s="115">
        <v>6228087</v>
      </c>
      <c r="J130" s="115">
        <v>6906658</v>
      </c>
      <c r="K130" s="115">
        <v>200000</v>
      </c>
      <c r="L130" s="115">
        <v>6521981</v>
      </c>
      <c r="M130" s="115">
        <v>1000000</v>
      </c>
      <c r="N130" s="115">
        <v>6338872</v>
      </c>
      <c r="O130" s="115">
        <v>6212095</v>
      </c>
      <c r="Q130" s="142" t="str">
        <f t="shared" si="29"/>
        <v>50 unidades</v>
      </c>
      <c r="R130" s="68" t="str">
        <f t="shared" si="30"/>
        <v>50 unidades</v>
      </c>
      <c r="S130" s="115">
        <f t="shared" si="31"/>
        <v>25000</v>
      </c>
      <c r="T130" s="115">
        <f t="shared" si="32"/>
        <v>827083.625</v>
      </c>
      <c r="U130" s="115">
        <f t="shared" si="33"/>
        <v>778510.875</v>
      </c>
      <c r="V130" s="115">
        <f t="shared" si="34"/>
        <v>25000</v>
      </c>
      <c r="W130" s="115">
        <f t="shared" si="35"/>
        <v>125000</v>
      </c>
      <c r="X130" s="115">
        <f t="shared" si="28"/>
        <v>776511.875</v>
      </c>
    </row>
    <row r="131" spans="1:24" ht="72.5" customHeight="1" x14ac:dyDescent="0.3">
      <c r="A131" s="250"/>
      <c r="B131" s="68" t="s">
        <v>68</v>
      </c>
      <c r="C131" s="68" t="s">
        <v>68</v>
      </c>
      <c r="D131" s="115">
        <v>8726063</v>
      </c>
      <c r="E131" s="115">
        <v>200000</v>
      </c>
      <c r="F131" s="115">
        <v>9000769</v>
      </c>
      <c r="G131" s="115">
        <v>8730746</v>
      </c>
      <c r="H131" s="115">
        <v>8385725</v>
      </c>
      <c r="I131" s="115">
        <v>8218011</v>
      </c>
      <c r="J131" s="115">
        <v>9113390</v>
      </c>
      <c r="K131" s="115">
        <v>200000</v>
      </c>
      <c r="L131" s="115">
        <v>8605805</v>
      </c>
      <c r="M131" s="115">
        <v>1000000</v>
      </c>
      <c r="N131" s="115">
        <v>8364192</v>
      </c>
      <c r="O131" s="115">
        <v>8196908</v>
      </c>
      <c r="Q131" s="143" t="str">
        <f t="shared" si="29"/>
        <v>100 unidades</v>
      </c>
      <c r="R131" s="68" t="str">
        <f t="shared" si="30"/>
        <v>100 unidades</v>
      </c>
      <c r="S131" s="115">
        <f t="shared" si="31"/>
        <v>25000</v>
      </c>
      <c r="T131" s="115">
        <f t="shared" si="32"/>
        <v>1091343.25</v>
      </c>
      <c r="U131" s="115">
        <f t="shared" si="33"/>
        <v>1027251.375</v>
      </c>
      <c r="V131" s="115">
        <f t="shared" si="34"/>
        <v>25000</v>
      </c>
      <c r="W131" s="115">
        <f t="shared" si="35"/>
        <v>125000</v>
      </c>
      <c r="X131" s="115">
        <f t="shared" si="28"/>
        <v>1024613.5</v>
      </c>
    </row>
    <row r="132" spans="1:24" ht="72.5" customHeight="1" x14ac:dyDescent="0.3">
      <c r="A132" s="248" t="s">
        <v>75</v>
      </c>
      <c r="B132" s="74" t="s">
        <v>66</v>
      </c>
      <c r="C132" s="74" t="s">
        <v>66</v>
      </c>
      <c r="D132" s="115">
        <v>2741634</v>
      </c>
      <c r="E132" s="115">
        <v>200000</v>
      </c>
      <c r="F132" s="115">
        <v>2394988</v>
      </c>
      <c r="G132" s="115">
        <v>2323138</v>
      </c>
      <c r="H132" s="115">
        <v>2321716</v>
      </c>
      <c r="I132" s="115">
        <v>2275282</v>
      </c>
      <c r="J132" s="115">
        <v>2826441</v>
      </c>
      <c r="K132" s="115">
        <v>200000</v>
      </c>
      <c r="L132" s="115">
        <v>2183609</v>
      </c>
      <c r="M132" s="115">
        <v>1000000</v>
      </c>
      <c r="N132" s="115">
        <v>2206035</v>
      </c>
      <c r="O132" s="115">
        <v>2161914</v>
      </c>
      <c r="Q132" s="141" t="str">
        <f t="shared" si="29"/>
        <v>20 unidades</v>
      </c>
      <c r="R132" s="74" t="str">
        <f t="shared" si="30"/>
        <v>20 unidades</v>
      </c>
      <c r="S132" s="115">
        <f t="shared" si="31"/>
        <v>25000</v>
      </c>
      <c r="T132" s="115">
        <f t="shared" si="32"/>
        <v>290392.25</v>
      </c>
      <c r="U132" s="115">
        <f t="shared" si="33"/>
        <v>284410.25</v>
      </c>
      <c r="V132" s="115">
        <f t="shared" si="34"/>
        <v>25000</v>
      </c>
      <c r="W132" s="115">
        <f t="shared" si="35"/>
        <v>125000</v>
      </c>
      <c r="X132" s="115">
        <f t="shared" si="28"/>
        <v>270239.25</v>
      </c>
    </row>
    <row r="133" spans="1:24" ht="72.5" customHeight="1" x14ac:dyDescent="0.3">
      <c r="A133" s="249"/>
      <c r="B133" s="68" t="s">
        <v>67</v>
      </c>
      <c r="C133" s="68" t="s">
        <v>67</v>
      </c>
      <c r="D133" s="115">
        <v>4140815</v>
      </c>
      <c r="E133" s="115">
        <v>200000</v>
      </c>
      <c r="F133" s="115">
        <v>3671456</v>
      </c>
      <c r="G133" s="115">
        <v>3561312</v>
      </c>
      <c r="H133" s="115">
        <v>3543045</v>
      </c>
      <c r="I133" s="115">
        <v>3472184</v>
      </c>
      <c r="J133" s="115">
        <v>4272413</v>
      </c>
      <c r="K133" s="115">
        <v>200000</v>
      </c>
      <c r="L133" s="115">
        <v>3361970</v>
      </c>
      <c r="M133" s="115">
        <v>1000000</v>
      </c>
      <c r="N133" s="115">
        <v>3382311</v>
      </c>
      <c r="O133" s="115">
        <v>3314665</v>
      </c>
      <c r="Q133" s="142" t="str">
        <f t="shared" si="29"/>
        <v>50 unidades</v>
      </c>
      <c r="R133" s="68" t="str">
        <f t="shared" si="30"/>
        <v>50 unidades</v>
      </c>
      <c r="S133" s="115">
        <f t="shared" si="31"/>
        <v>25000</v>
      </c>
      <c r="T133" s="115">
        <f t="shared" si="32"/>
        <v>445164</v>
      </c>
      <c r="U133" s="115">
        <f t="shared" si="33"/>
        <v>434023</v>
      </c>
      <c r="V133" s="115">
        <f t="shared" si="34"/>
        <v>25000</v>
      </c>
      <c r="W133" s="115">
        <f t="shared" si="35"/>
        <v>125000</v>
      </c>
      <c r="X133" s="115">
        <f t="shared" si="28"/>
        <v>414333.125</v>
      </c>
    </row>
    <row r="134" spans="1:24" ht="72.5" customHeight="1" x14ac:dyDescent="0.3">
      <c r="A134" s="250"/>
      <c r="B134" s="68" t="s">
        <v>68</v>
      </c>
      <c r="C134" s="68" t="s">
        <v>68</v>
      </c>
      <c r="D134" s="115">
        <v>5700142</v>
      </c>
      <c r="E134" s="115">
        <v>200000</v>
      </c>
      <c r="F134" s="115">
        <v>5117440</v>
      </c>
      <c r="G134" s="115">
        <v>4963917</v>
      </c>
      <c r="H134" s="115">
        <v>4920012</v>
      </c>
      <c r="I134" s="115">
        <v>4821612</v>
      </c>
      <c r="J134" s="115">
        <v>5885638</v>
      </c>
      <c r="K134" s="115">
        <v>200000</v>
      </c>
      <c r="L134" s="115">
        <v>4702976</v>
      </c>
      <c r="M134" s="115">
        <v>1000000</v>
      </c>
      <c r="N134" s="115">
        <v>4714961</v>
      </c>
      <c r="O134" s="115">
        <v>4620662</v>
      </c>
      <c r="Q134" s="143" t="str">
        <f t="shared" si="29"/>
        <v>100 unidades</v>
      </c>
      <c r="R134" s="68" t="str">
        <f t="shared" si="30"/>
        <v>100 unidades</v>
      </c>
      <c r="S134" s="115">
        <f t="shared" si="31"/>
        <v>25000</v>
      </c>
      <c r="T134" s="115">
        <f t="shared" si="32"/>
        <v>620489.625</v>
      </c>
      <c r="U134" s="115">
        <f t="shared" si="33"/>
        <v>602701.5</v>
      </c>
      <c r="V134" s="115">
        <f t="shared" si="34"/>
        <v>25000</v>
      </c>
      <c r="W134" s="115">
        <f t="shared" si="35"/>
        <v>125000</v>
      </c>
      <c r="X134" s="115">
        <f t="shared" si="28"/>
        <v>577582.75</v>
      </c>
    </row>
    <row r="135" spans="1:24" ht="72.5" customHeight="1" x14ac:dyDescent="0.3">
      <c r="A135" s="248" t="s">
        <v>514</v>
      </c>
      <c r="B135" s="74" t="s">
        <v>66</v>
      </c>
      <c r="C135" s="74" t="s">
        <v>66</v>
      </c>
      <c r="D135" s="115">
        <v>4747069</v>
      </c>
      <c r="E135" s="115">
        <v>200000</v>
      </c>
      <c r="F135" s="115">
        <v>4943945</v>
      </c>
      <c r="G135" s="115">
        <v>4795627</v>
      </c>
      <c r="H135" s="115">
        <v>4606114</v>
      </c>
      <c r="I135" s="115">
        <v>4513992</v>
      </c>
      <c r="J135" s="115">
        <v>4957779</v>
      </c>
      <c r="K135" s="115">
        <v>200000</v>
      </c>
      <c r="L135" s="115">
        <v>4726999</v>
      </c>
      <c r="M135" s="115">
        <v>1000000</v>
      </c>
      <c r="N135" s="115">
        <v>4594286</v>
      </c>
      <c r="O135" s="115">
        <v>4502400</v>
      </c>
      <c r="Q135" s="141" t="str">
        <f t="shared" si="29"/>
        <v>20 unidades</v>
      </c>
      <c r="R135" s="74" t="str">
        <f t="shared" si="30"/>
        <v>20 unidades</v>
      </c>
      <c r="S135" s="115">
        <f t="shared" si="31"/>
        <v>25000</v>
      </c>
      <c r="T135" s="115">
        <f t="shared" si="32"/>
        <v>599453.375</v>
      </c>
      <c r="U135" s="115">
        <f t="shared" si="33"/>
        <v>564249</v>
      </c>
      <c r="V135" s="115">
        <f t="shared" si="34"/>
        <v>25000</v>
      </c>
      <c r="W135" s="115">
        <f t="shared" si="35"/>
        <v>125000</v>
      </c>
      <c r="X135" s="115">
        <f t="shared" si="28"/>
        <v>562800</v>
      </c>
    </row>
    <row r="136" spans="1:24" ht="72.5" customHeight="1" x14ac:dyDescent="0.3">
      <c r="A136" s="249"/>
      <c r="B136" s="68" t="s">
        <v>67</v>
      </c>
      <c r="C136" s="68" t="s">
        <v>67</v>
      </c>
      <c r="D136" s="115">
        <v>6613119</v>
      </c>
      <c r="E136" s="115">
        <v>200000</v>
      </c>
      <c r="F136" s="115">
        <v>6821308</v>
      </c>
      <c r="G136" s="115">
        <v>6616669</v>
      </c>
      <c r="H136" s="115">
        <v>6355191</v>
      </c>
      <c r="I136" s="115">
        <v>6228087</v>
      </c>
      <c r="J136" s="115">
        <v>6906658</v>
      </c>
      <c r="K136" s="115">
        <v>200000</v>
      </c>
      <c r="L136" s="115">
        <v>6521981</v>
      </c>
      <c r="M136" s="115">
        <v>1000000</v>
      </c>
      <c r="N136" s="115">
        <v>6338872</v>
      </c>
      <c r="O136" s="115">
        <v>6212095</v>
      </c>
      <c r="Q136" s="142" t="str">
        <f t="shared" si="29"/>
        <v>50 unidades</v>
      </c>
      <c r="R136" s="68" t="str">
        <f t="shared" si="30"/>
        <v>50 unidades</v>
      </c>
      <c r="S136" s="115">
        <f t="shared" si="31"/>
        <v>25000</v>
      </c>
      <c r="T136" s="115">
        <f t="shared" si="32"/>
        <v>827083.625</v>
      </c>
      <c r="U136" s="115">
        <f t="shared" si="33"/>
        <v>778510.875</v>
      </c>
      <c r="V136" s="115">
        <f t="shared" si="34"/>
        <v>25000</v>
      </c>
      <c r="W136" s="115">
        <f t="shared" si="35"/>
        <v>125000</v>
      </c>
      <c r="X136" s="115">
        <f t="shared" si="28"/>
        <v>776511.875</v>
      </c>
    </row>
    <row r="137" spans="1:24" ht="72.5" customHeight="1" x14ac:dyDescent="0.3">
      <c r="A137" s="250"/>
      <c r="B137" s="68" t="s">
        <v>68</v>
      </c>
      <c r="C137" s="68" t="s">
        <v>68</v>
      </c>
      <c r="D137" s="115">
        <v>8726063</v>
      </c>
      <c r="E137" s="115">
        <v>200000</v>
      </c>
      <c r="F137" s="115">
        <v>9000769</v>
      </c>
      <c r="G137" s="115">
        <v>8730746</v>
      </c>
      <c r="H137" s="115">
        <v>8385725</v>
      </c>
      <c r="I137" s="115">
        <v>8218011</v>
      </c>
      <c r="J137" s="115">
        <v>9113390</v>
      </c>
      <c r="K137" s="115">
        <v>200000</v>
      </c>
      <c r="L137" s="115">
        <v>8605805</v>
      </c>
      <c r="M137" s="115">
        <v>1000000</v>
      </c>
      <c r="N137" s="115">
        <v>8364192</v>
      </c>
      <c r="O137" s="115">
        <v>8196908</v>
      </c>
      <c r="Q137" s="143" t="str">
        <f t="shared" si="29"/>
        <v>100 unidades</v>
      </c>
      <c r="R137" s="68" t="str">
        <f t="shared" si="30"/>
        <v>100 unidades</v>
      </c>
      <c r="S137" s="115">
        <f t="shared" si="31"/>
        <v>25000</v>
      </c>
      <c r="T137" s="115">
        <f t="shared" si="32"/>
        <v>1091343.25</v>
      </c>
      <c r="U137" s="115">
        <f t="shared" si="33"/>
        <v>1027251.375</v>
      </c>
      <c r="V137" s="115">
        <f t="shared" si="34"/>
        <v>25000</v>
      </c>
      <c r="W137" s="115">
        <f t="shared" si="35"/>
        <v>125000</v>
      </c>
      <c r="X137" s="115">
        <f t="shared" si="28"/>
        <v>1024613.5</v>
      </c>
    </row>
    <row r="138" spans="1:24" ht="72.5" customHeight="1" x14ac:dyDescent="0.3">
      <c r="A138" s="248" t="s">
        <v>76</v>
      </c>
      <c r="B138" s="74" t="s">
        <v>66</v>
      </c>
      <c r="C138" s="74" t="s">
        <v>66</v>
      </c>
      <c r="D138" s="115">
        <v>2741634</v>
      </c>
      <c r="E138" s="115">
        <v>200000</v>
      </c>
      <c r="F138" s="115">
        <v>2394988</v>
      </c>
      <c r="G138" s="115">
        <v>2323138</v>
      </c>
      <c r="H138" s="115">
        <v>2321716</v>
      </c>
      <c r="I138" s="115">
        <v>2275282</v>
      </c>
      <c r="J138" s="115">
        <v>2826441</v>
      </c>
      <c r="K138" s="115">
        <v>200000</v>
      </c>
      <c r="L138" s="115">
        <v>2183609</v>
      </c>
      <c r="M138" s="115">
        <v>1000000</v>
      </c>
      <c r="N138" s="115">
        <v>2206035</v>
      </c>
      <c r="O138" s="115">
        <v>2161914</v>
      </c>
      <c r="Q138" s="141" t="str">
        <f t="shared" ref="Q138:Q169" si="36">B138</f>
        <v>20 unidades</v>
      </c>
      <c r="R138" s="74" t="str">
        <f t="shared" ref="R138:R169" si="37">C138</f>
        <v>20 unidades</v>
      </c>
      <c r="S138" s="115">
        <f t="shared" ref="S138:S169" si="38">E138*12.5%</f>
        <v>25000</v>
      </c>
      <c r="T138" s="115">
        <f t="shared" ref="T138:T169" si="39">G138*12.5%</f>
        <v>290392.25</v>
      </c>
      <c r="U138" s="115">
        <f t="shared" ref="U138:U169" si="40">I138*12.5%</f>
        <v>284410.25</v>
      </c>
      <c r="V138" s="115">
        <f t="shared" ref="V138:V169" si="41">K138*12.5%</f>
        <v>25000</v>
      </c>
      <c r="W138" s="115">
        <f t="shared" ref="W138:W169" si="42">M138*12.5%</f>
        <v>125000</v>
      </c>
      <c r="X138" s="115">
        <f t="shared" si="28"/>
        <v>270239.25</v>
      </c>
    </row>
    <row r="139" spans="1:24" ht="72.5" customHeight="1" x14ac:dyDescent="0.3">
      <c r="A139" s="249"/>
      <c r="B139" s="68" t="s">
        <v>67</v>
      </c>
      <c r="C139" s="68" t="s">
        <v>67</v>
      </c>
      <c r="D139" s="115">
        <v>4140815</v>
      </c>
      <c r="E139" s="115">
        <v>200000</v>
      </c>
      <c r="F139" s="115">
        <v>3671456</v>
      </c>
      <c r="G139" s="115">
        <v>3561312</v>
      </c>
      <c r="H139" s="115">
        <v>3543045</v>
      </c>
      <c r="I139" s="115">
        <v>3472184</v>
      </c>
      <c r="J139" s="115">
        <v>4272413</v>
      </c>
      <c r="K139" s="115">
        <v>200000</v>
      </c>
      <c r="L139" s="115">
        <v>3361970</v>
      </c>
      <c r="M139" s="115">
        <v>1000000</v>
      </c>
      <c r="N139" s="115">
        <v>3382311</v>
      </c>
      <c r="O139" s="115">
        <v>3314665</v>
      </c>
      <c r="Q139" s="142" t="str">
        <f t="shared" si="36"/>
        <v>50 unidades</v>
      </c>
      <c r="R139" s="68" t="str">
        <f t="shared" si="37"/>
        <v>50 unidades</v>
      </c>
      <c r="S139" s="115">
        <f t="shared" si="38"/>
        <v>25000</v>
      </c>
      <c r="T139" s="115">
        <f t="shared" si="39"/>
        <v>445164</v>
      </c>
      <c r="U139" s="115">
        <f t="shared" si="40"/>
        <v>434023</v>
      </c>
      <c r="V139" s="115">
        <f t="shared" si="41"/>
        <v>25000</v>
      </c>
      <c r="W139" s="115">
        <f t="shared" si="42"/>
        <v>125000</v>
      </c>
      <c r="X139" s="115">
        <f t="shared" si="28"/>
        <v>414333.125</v>
      </c>
    </row>
    <row r="140" spans="1:24" ht="72.5" customHeight="1" x14ac:dyDescent="0.3">
      <c r="A140" s="250"/>
      <c r="B140" s="68" t="s">
        <v>68</v>
      </c>
      <c r="C140" s="68" t="s">
        <v>68</v>
      </c>
      <c r="D140" s="115">
        <v>5700142</v>
      </c>
      <c r="E140" s="115">
        <v>200000</v>
      </c>
      <c r="F140" s="115">
        <v>5117440</v>
      </c>
      <c r="G140" s="115">
        <v>4963917</v>
      </c>
      <c r="H140" s="115">
        <v>4920012</v>
      </c>
      <c r="I140" s="115">
        <v>4821612</v>
      </c>
      <c r="J140" s="115">
        <v>5885638</v>
      </c>
      <c r="K140" s="115">
        <v>200000</v>
      </c>
      <c r="L140" s="115">
        <v>4702976</v>
      </c>
      <c r="M140" s="115">
        <v>1000000</v>
      </c>
      <c r="N140" s="115">
        <v>4714961</v>
      </c>
      <c r="O140" s="115">
        <v>4620662</v>
      </c>
      <c r="Q140" s="143" t="str">
        <f t="shared" si="36"/>
        <v>100 unidades</v>
      </c>
      <c r="R140" s="68" t="str">
        <f t="shared" si="37"/>
        <v>100 unidades</v>
      </c>
      <c r="S140" s="115">
        <f t="shared" si="38"/>
        <v>25000</v>
      </c>
      <c r="T140" s="115">
        <f t="shared" si="39"/>
        <v>620489.625</v>
      </c>
      <c r="U140" s="115">
        <f t="shared" si="40"/>
        <v>602701.5</v>
      </c>
      <c r="V140" s="115">
        <f t="shared" si="41"/>
        <v>25000</v>
      </c>
      <c r="W140" s="115">
        <f t="shared" si="42"/>
        <v>125000</v>
      </c>
      <c r="X140" s="115">
        <f t="shared" si="28"/>
        <v>577582.75</v>
      </c>
    </row>
    <row r="141" spans="1:24" ht="72.5" customHeight="1" x14ac:dyDescent="0.3">
      <c r="A141" s="248" t="s">
        <v>515</v>
      </c>
      <c r="B141" s="74" t="s">
        <v>66</v>
      </c>
      <c r="C141" s="74" t="s">
        <v>66</v>
      </c>
      <c r="D141" s="115">
        <v>4747069</v>
      </c>
      <c r="E141" s="115">
        <v>200000</v>
      </c>
      <c r="F141" s="115">
        <v>4943945</v>
      </c>
      <c r="G141" s="115">
        <v>4795627</v>
      </c>
      <c r="H141" s="115">
        <v>4606114</v>
      </c>
      <c r="I141" s="115">
        <v>4513992</v>
      </c>
      <c r="J141" s="115">
        <v>4957779</v>
      </c>
      <c r="K141" s="115">
        <v>200000</v>
      </c>
      <c r="L141" s="115">
        <v>4726999</v>
      </c>
      <c r="M141" s="115">
        <v>1000000</v>
      </c>
      <c r="N141" s="115">
        <v>4594286</v>
      </c>
      <c r="O141" s="115">
        <v>4502400</v>
      </c>
      <c r="Q141" s="141" t="str">
        <f t="shared" si="36"/>
        <v>20 unidades</v>
      </c>
      <c r="R141" s="74" t="str">
        <f t="shared" si="37"/>
        <v>20 unidades</v>
      </c>
      <c r="S141" s="115">
        <f t="shared" si="38"/>
        <v>25000</v>
      </c>
      <c r="T141" s="115">
        <f t="shared" si="39"/>
        <v>599453.375</v>
      </c>
      <c r="U141" s="115">
        <f t="shared" si="40"/>
        <v>564249</v>
      </c>
      <c r="V141" s="115">
        <f t="shared" si="41"/>
        <v>25000</v>
      </c>
      <c r="W141" s="115">
        <f t="shared" si="42"/>
        <v>125000</v>
      </c>
      <c r="X141" s="115">
        <f t="shared" si="28"/>
        <v>562800</v>
      </c>
    </row>
    <row r="142" spans="1:24" ht="72.5" customHeight="1" x14ac:dyDescent="0.3">
      <c r="A142" s="249"/>
      <c r="B142" s="68" t="s">
        <v>67</v>
      </c>
      <c r="C142" s="68" t="s">
        <v>67</v>
      </c>
      <c r="D142" s="115">
        <v>6613119</v>
      </c>
      <c r="E142" s="115">
        <v>200000</v>
      </c>
      <c r="F142" s="115">
        <v>6821308</v>
      </c>
      <c r="G142" s="115">
        <v>6616669</v>
      </c>
      <c r="H142" s="115">
        <v>6355191</v>
      </c>
      <c r="I142" s="115">
        <v>6228087</v>
      </c>
      <c r="J142" s="115">
        <v>6906658</v>
      </c>
      <c r="K142" s="115">
        <v>200000</v>
      </c>
      <c r="L142" s="115">
        <v>6521981</v>
      </c>
      <c r="M142" s="115">
        <v>1000000</v>
      </c>
      <c r="N142" s="115">
        <v>6338872</v>
      </c>
      <c r="O142" s="115">
        <v>6212095</v>
      </c>
      <c r="Q142" s="142" t="str">
        <f t="shared" si="36"/>
        <v>50 unidades</v>
      </c>
      <c r="R142" s="68" t="str">
        <f t="shared" si="37"/>
        <v>50 unidades</v>
      </c>
      <c r="S142" s="115">
        <f t="shared" si="38"/>
        <v>25000</v>
      </c>
      <c r="T142" s="115">
        <f t="shared" si="39"/>
        <v>827083.625</v>
      </c>
      <c r="U142" s="115">
        <f t="shared" si="40"/>
        <v>778510.875</v>
      </c>
      <c r="V142" s="115">
        <f t="shared" si="41"/>
        <v>25000</v>
      </c>
      <c r="W142" s="115">
        <f t="shared" si="42"/>
        <v>125000</v>
      </c>
      <c r="X142" s="115">
        <f t="shared" si="28"/>
        <v>776511.875</v>
      </c>
    </row>
    <row r="143" spans="1:24" ht="72.5" customHeight="1" x14ac:dyDescent="0.3">
      <c r="A143" s="250"/>
      <c r="B143" s="68" t="s">
        <v>68</v>
      </c>
      <c r="C143" s="68" t="s">
        <v>68</v>
      </c>
      <c r="D143" s="115">
        <v>8726063</v>
      </c>
      <c r="E143" s="115">
        <v>200000</v>
      </c>
      <c r="F143" s="115">
        <v>9000769</v>
      </c>
      <c r="G143" s="115">
        <v>8730746</v>
      </c>
      <c r="H143" s="115">
        <v>8385725</v>
      </c>
      <c r="I143" s="115">
        <v>8218011</v>
      </c>
      <c r="J143" s="115">
        <v>9113390</v>
      </c>
      <c r="K143" s="115">
        <v>200000</v>
      </c>
      <c r="L143" s="115">
        <v>8605805</v>
      </c>
      <c r="M143" s="115">
        <v>1000000</v>
      </c>
      <c r="N143" s="115">
        <v>8364192</v>
      </c>
      <c r="O143" s="115">
        <v>8196908</v>
      </c>
      <c r="Q143" s="143" t="str">
        <f t="shared" si="36"/>
        <v>100 unidades</v>
      </c>
      <c r="R143" s="68" t="str">
        <f t="shared" si="37"/>
        <v>100 unidades</v>
      </c>
      <c r="S143" s="115">
        <f t="shared" si="38"/>
        <v>25000</v>
      </c>
      <c r="T143" s="115">
        <f t="shared" si="39"/>
        <v>1091343.25</v>
      </c>
      <c r="U143" s="115">
        <f t="shared" si="40"/>
        <v>1027251.375</v>
      </c>
      <c r="V143" s="115">
        <f t="shared" si="41"/>
        <v>25000</v>
      </c>
      <c r="W143" s="115">
        <f t="shared" si="42"/>
        <v>125000</v>
      </c>
      <c r="X143" s="115">
        <f t="shared" si="28"/>
        <v>1024613.5</v>
      </c>
    </row>
    <row r="144" spans="1:24" ht="72.5" customHeight="1" x14ac:dyDescent="0.3">
      <c r="A144" s="248" t="s">
        <v>77</v>
      </c>
      <c r="B144" s="74" t="s">
        <v>66</v>
      </c>
      <c r="C144" s="74" t="s">
        <v>66</v>
      </c>
      <c r="D144" s="115">
        <v>2741634</v>
      </c>
      <c r="E144" s="115">
        <v>200000</v>
      </c>
      <c r="F144" s="115">
        <v>2394988</v>
      </c>
      <c r="G144" s="115">
        <v>2323138</v>
      </c>
      <c r="H144" s="115">
        <v>2321716</v>
      </c>
      <c r="I144" s="115">
        <v>2275282</v>
      </c>
      <c r="J144" s="115">
        <v>2826441</v>
      </c>
      <c r="K144" s="115">
        <v>200000</v>
      </c>
      <c r="L144" s="115">
        <v>2183609</v>
      </c>
      <c r="M144" s="115">
        <v>1000000</v>
      </c>
      <c r="N144" s="115">
        <v>2206035</v>
      </c>
      <c r="O144" s="115">
        <v>2161914</v>
      </c>
      <c r="Q144" s="141" t="str">
        <f t="shared" si="36"/>
        <v>20 unidades</v>
      </c>
      <c r="R144" s="74" t="str">
        <f t="shared" si="37"/>
        <v>20 unidades</v>
      </c>
      <c r="S144" s="115">
        <f t="shared" si="38"/>
        <v>25000</v>
      </c>
      <c r="T144" s="115">
        <f t="shared" si="39"/>
        <v>290392.25</v>
      </c>
      <c r="U144" s="115">
        <f t="shared" si="40"/>
        <v>284410.25</v>
      </c>
      <c r="V144" s="115">
        <f t="shared" si="41"/>
        <v>25000</v>
      </c>
      <c r="W144" s="115">
        <f t="shared" si="42"/>
        <v>125000</v>
      </c>
      <c r="X144" s="115">
        <f t="shared" ref="X144:X207" si="43">O144*12.5%</f>
        <v>270239.25</v>
      </c>
    </row>
    <row r="145" spans="1:24" ht="72.5" customHeight="1" x14ac:dyDescent="0.3">
      <c r="A145" s="249"/>
      <c r="B145" s="68" t="s">
        <v>67</v>
      </c>
      <c r="C145" s="68" t="s">
        <v>67</v>
      </c>
      <c r="D145" s="115">
        <v>4140815</v>
      </c>
      <c r="E145" s="115">
        <v>200000</v>
      </c>
      <c r="F145" s="115">
        <v>3671456</v>
      </c>
      <c r="G145" s="115">
        <v>3561312</v>
      </c>
      <c r="H145" s="115">
        <v>3543045</v>
      </c>
      <c r="I145" s="115">
        <v>3472184</v>
      </c>
      <c r="J145" s="115">
        <v>4272413</v>
      </c>
      <c r="K145" s="115">
        <v>200000</v>
      </c>
      <c r="L145" s="115">
        <v>3361970</v>
      </c>
      <c r="M145" s="115">
        <v>1000000</v>
      </c>
      <c r="N145" s="115">
        <v>3382311</v>
      </c>
      <c r="O145" s="115">
        <v>3314665</v>
      </c>
      <c r="Q145" s="142" t="str">
        <f t="shared" si="36"/>
        <v>50 unidades</v>
      </c>
      <c r="R145" s="68" t="str">
        <f t="shared" si="37"/>
        <v>50 unidades</v>
      </c>
      <c r="S145" s="115">
        <f t="shared" si="38"/>
        <v>25000</v>
      </c>
      <c r="T145" s="115">
        <f t="shared" si="39"/>
        <v>445164</v>
      </c>
      <c r="U145" s="115">
        <f t="shared" si="40"/>
        <v>434023</v>
      </c>
      <c r="V145" s="115">
        <f t="shared" si="41"/>
        <v>25000</v>
      </c>
      <c r="W145" s="115">
        <f t="shared" si="42"/>
        <v>125000</v>
      </c>
      <c r="X145" s="115">
        <f t="shared" si="43"/>
        <v>414333.125</v>
      </c>
    </row>
    <row r="146" spans="1:24" ht="72.5" customHeight="1" x14ac:dyDescent="0.3">
      <c r="A146" s="250"/>
      <c r="B146" s="68" t="s">
        <v>68</v>
      </c>
      <c r="C146" s="68" t="s">
        <v>68</v>
      </c>
      <c r="D146" s="115">
        <v>5700142</v>
      </c>
      <c r="E146" s="115">
        <v>200000</v>
      </c>
      <c r="F146" s="115">
        <v>5117440</v>
      </c>
      <c r="G146" s="115">
        <v>4963917</v>
      </c>
      <c r="H146" s="115">
        <v>4920012</v>
      </c>
      <c r="I146" s="115">
        <v>4821612</v>
      </c>
      <c r="J146" s="115">
        <v>5885638</v>
      </c>
      <c r="K146" s="115">
        <v>200000</v>
      </c>
      <c r="L146" s="115">
        <v>4702976</v>
      </c>
      <c r="M146" s="115">
        <v>1000000</v>
      </c>
      <c r="N146" s="115">
        <v>4714961</v>
      </c>
      <c r="O146" s="115">
        <v>4620662</v>
      </c>
      <c r="Q146" s="143" t="str">
        <f t="shared" si="36"/>
        <v>100 unidades</v>
      </c>
      <c r="R146" s="68" t="str">
        <f t="shared" si="37"/>
        <v>100 unidades</v>
      </c>
      <c r="S146" s="115">
        <f t="shared" si="38"/>
        <v>25000</v>
      </c>
      <c r="T146" s="115">
        <f t="shared" si="39"/>
        <v>620489.625</v>
      </c>
      <c r="U146" s="115">
        <f t="shared" si="40"/>
        <v>602701.5</v>
      </c>
      <c r="V146" s="115">
        <f t="shared" si="41"/>
        <v>25000</v>
      </c>
      <c r="W146" s="115">
        <f t="shared" si="42"/>
        <v>125000</v>
      </c>
      <c r="X146" s="115">
        <f t="shared" si="43"/>
        <v>577582.75</v>
      </c>
    </row>
    <row r="147" spans="1:24" ht="72.5" customHeight="1" x14ac:dyDescent="0.3">
      <c r="A147" s="248" t="s">
        <v>516</v>
      </c>
      <c r="B147" s="74" t="s">
        <v>66</v>
      </c>
      <c r="C147" s="74" t="s">
        <v>66</v>
      </c>
      <c r="D147" s="115">
        <v>4747069</v>
      </c>
      <c r="E147" s="115">
        <v>200000</v>
      </c>
      <c r="F147" s="115">
        <v>4943945</v>
      </c>
      <c r="G147" s="115">
        <v>4795627</v>
      </c>
      <c r="H147" s="115">
        <v>4606114</v>
      </c>
      <c r="I147" s="115">
        <v>4513992</v>
      </c>
      <c r="J147" s="115">
        <v>4957779</v>
      </c>
      <c r="K147" s="115">
        <v>200000</v>
      </c>
      <c r="L147" s="115">
        <v>4726999</v>
      </c>
      <c r="M147" s="115">
        <v>1000000</v>
      </c>
      <c r="N147" s="115">
        <v>4594286</v>
      </c>
      <c r="O147" s="115">
        <v>4502400</v>
      </c>
      <c r="Q147" s="141" t="str">
        <f t="shared" si="36"/>
        <v>20 unidades</v>
      </c>
      <c r="R147" s="74" t="str">
        <f t="shared" si="37"/>
        <v>20 unidades</v>
      </c>
      <c r="S147" s="115">
        <f t="shared" si="38"/>
        <v>25000</v>
      </c>
      <c r="T147" s="115">
        <f t="shared" si="39"/>
        <v>599453.375</v>
      </c>
      <c r="U147" s="115">
        <f t="shared" si="40"/>
        <v>564249</v>
      </c>
      <c r="V147" s="115">
        <f t="shared" si="41"/>
        <v>25000</v>
      </c>
      <c r="W147" s="115">
        <f t="shared" si="42"/>
        <v>125000</v>
      </c>
      <c r="X147" s="115">
        <f t="shared" si="43"/>
        <v>562800</v>
      </c>
    </row>
    <row r="148" spans="1:24" ht="72.5" customHeight="1" x14ac:dyDescent="0.3">
      <c r="A148" s="249"/>
      <c r="B148" s="68" t="s">
        <v>67</v>
      </c>
      <c r="C148" s="68" t="s">
        <v>67</v>
      </c>
      <c r="D148" s="115">
        <v>6613119</v>
      </c>
      <c r="E148" s="115">
        <v>200000</v>
      </c>
      <c r="F148" s="115">
        <v>6821308</v>
      </c>
      <c r="G148" s="115">
        <v>6616669</v>
      </c>
      <c r="H148" s="115">
        <v>6355191</v>
      </c>
      <c r="I148" s="115">
        <v>6228087</v>
      </c>
      <c r="J148" s="115">
        <v>6906658</v>
      </c>
      <c r="K148" s="115">
        <v>200000</v>
      </c>
      <c r="L148" s="115">
        <v>6521981</v>
      </c>
      <c r="M148" s="115">
        <v>1000000</v>
      </c>
      <c r="N148" s="115">
        <v>6338872</v>
      </c>
      <c r="O148" s="115">
        <v>6212095</v>
      </c>
      <c r="Q148" s="142" t="str">
        <f t="shared" si="36"/>
        <v>50 unidades</v>
      </c>
      <c r="R148" s="68" t="str">
        <f t="shared" si="37"/>
        <v>50 unidades</v>
      </c>
      <c r="S148" s="115">
        <f t="shared" si="38"/>
        <v>25000</v>
      </c>
      <c r="T148" s="115">
        <f t="shared" si="39"/>
        <v>827083.625</v>
      </c>
      <c r="U148" s="115">
        <f t="shared" si="40"/>
        <v>778510.875</v>
      </c>
      <c r="V148" s="115">
        <f t="shared" si="41"/>
        <v>25000</v>
      </c>
      <c r="W148" s="115">
        <f t="shared" si="42"/>
        <v>125000</v>
      </c>
      <c r="X148" s="115">
        <f t="shared" si="43"/>
        <v>776511.875</v>
      </c>
    </row>
    <row r="149" spans="1:24" ht="72.5" customHeight="1" x14ac:dyDescent="0.3">
      <c r="A149" s="250"/>
      <c r="B149" s="68" t="s">
        <v>68</v>
      </c>
      <c r="C149" s="68" t="s">
        <v>68</v>
      </c>
      <c r="D149" s="115">
        <v>8726063</v>
      </c>
      <c r="E149" s="115">
        <v>200000</v>
      </c>
      <c r="F149" s="115">
        <v>9000769</v>
      </c>
      <c r="G149" s="115">
        <v>8730746</v>
      </c>
      <c r="H149" s="115">
        <v>8385725</v>
      </c>
      <c r="I149" s="115">
        <v>8218011</v>
      </c>
      <c r="J149" s="115">
        <v>9113390</v>
      </c>
      <c r="K149" s="115">
        <v>200000</v>
      </c>
      <c r="L149" s="115">
        <v>8605805</v>
      </c>
      <c r="M149" s="115">
        <v>1000000</v>
      </c>
      <c r="N149" s="115">
        <v>8364192</v>
      </c>
      <c r="O149" s="115">
        <v>8196908</v>
      </c>
      <c r="Q149" s="143" t="str">
        <f t="shared" si="36"/>
        <v>100 unidades</v>
      </c>
      <c r="R149" s="68" t="str">
        <f t="shared" si="37"/>
        <v>100 unidades</v>
      </c>
      <c r="S149" s="115">
        <f t="shared" si="38"/>
        <v>25000</v>
      </c>
      <c r="T149" s="115">
        <f t="shared" si="39"/>
        <v>1091343.25</v>
      </c>
      <c r="U149" s="115">
        <f t="shared" si="40"/>
        <v>1027251.375</v>
      </c>
      <c r="V149" s="115">
        <f t="shared" si="41"/>
        <v>25000</v>
      </c>
      <c r="W149" s="115">
        <f t="shared" si="42"/>
        <v>125000</v>
      </c>
      <c r="X149" s="115">
        <f t="shared" si="43"/>
        <v>1024613.5</v>
      </c>
    </row>
    <row r="150" spans="1:24" ht="72.5" customHeight="1" x14ac:dyDescent="0.3">
      <c r="A150" s="248" t="s">
        <v>78</v>
      </c>
      <c r="B150" s="74" t="s">
        <v>66</v>
      </c>
      <c r="C150" s="74" t="s">
        <v>66</v>
      </c>
      <c r="D150" s="115">
        <v>2741634</v>
      </c>
      <c r="E150" s="115">
        <v>200000</v>
      </c>
      <c r="F150" s="115">
        <v>2394988</v>
      </c>
      <c r="G150" s="115">
        <v>2323138</v>
      </c>
      <c r="H150" s="115">
        <v>2321716</v>
      </c>
      <c r="I150" s="115">
        <v>2275282</v>
      </c>
      <c r="J150" s="115">
        <v>2826441</v>
      </c>
      <c r="K150" s="115">
        <v>200000</v>
      </c>
      <c r="L150" s="115">
        <v>2183609</v>
      </c>
      <c r="M150" s="115">
        <v>1000000</v>
      </c>
      <c r="N150" s="115">
        <v>2206035</v>
      </c>
      <c r="O150" s="115">
        <v>2161914</v>
      </c>
      <c r="Q150" s="141" t="str">
        <f t="shared" si="36"/>
        <v>20 unidades</v>
      </c>
      <c r="R150" s="74" t="str">
        <f t="shared" si="37"/>
        <v>20 unidades</v>
      </c>
      <c r="S150" s="115">
        <f t="shared" si="38"/>
        <v>25000</v>
      </c>
      <c r="T150" s="115">
        <f t="shared" si="39"/>
        <v>290392.25</v>
      </c>
      <c r="U150" s="115">
        <f t="shared" si="40"/>
        <v>284410.25</v>
      </c>
      <c r="V150" s="115">
        <f t="shared" si="41"/>
        <v>25000</v>
      </c>
      <c r="W150" s="115">
        <f t="shared" si="42"/>
        <v>125000</v>
      </c>
      <c r="X150" s="115">
        <f t="shared" si="43"/>
        <v>270239.25</v>
      </c>
    </row>
    <row r="151" spans="1:24" ht="72.5" customHeight="1" x14ac:dyDescent="0.3">
      <c r="A151" s="249"/>
      <c r="B151" s="68" t="s">
        <v>67</v>
      </c>
      <c r="C151" s="68" t="s">
        <v>67</v>
      </c>
      <c r="D151" s="115">
        <v>4140815</v>
      </c>
      <c r="E151" s="115">
        <v>200000</v>
      </c>
      <c r="F151" s="115">
        <v>3671456</v>
      </c>
      <c r="G151" s="115">
        <v>3561312</v>
      </c>
      <c r="H151" s="115">
        <v>3543045</v>
      </c>
      <c r="I151" s="115">
        <v>3472184</v>
      </c>
      <c r="J151" s="115">
        <v>4272413</v>
      </c>
      <c r="K151" s="115">
        <v>200000</v>
      </c>
      <c r="L151" s="115">
        <v>3361970</v>
      </c>
      <c r="M151" s="115">
        <v>1000000</v>
      </c>
      <c r="N151" s="115">
        <v>3382311</v>
      </c>
      <c r="O151" s="115">
        <v>3314665</v>
      </c>
      <c r="Q151" s="142" t="str">
        <f t="shared" si="36"/>
        <v>50 unidades</v>
      </c>
      <c r="R151" s="68" t="str">
        <f t="shared" si="37"/>
        <v>50 unidades</v>
      </c>
      <c r="S151" s="115">
        <f t="shared" si="38"/>
        <v>25000</v>
      </c>
      <c r="T151" s="115">
        <f t="shared" si="39"/>
        <v>445164</v>
      </c>
      <c r="U151" s="115">
        <f t="shared" si="40"/>
        <v>434023</v>
      </c>
      <c r="V151" s="115">
        <f t="shared" si="41"/>
        <v>25000</v>
      </c>
      <c r="W151" s="115">
        <f t="shared" si="42"/>
        <v>125000</v>
      </c>
      <c r="X151" s="115">
        <f t="shared" si="43"/>
        <v>414333.125</v>
      </c>
    </row>
    <row r="152" spans="1:24" ht="72.5" customHeight="1" x14ac:dyDescent="0.3">
      <c r="A152" s="250"/>
      <c r="B152" s="68" t="s">
        <v>68</v>
      </c>
      <c r="C152" s="68" t="s">
        <v>68</v>
      </c>
      <c r="D152" s="115">
        <v>5700142</v>
      </c>
      <c r="E152" s="115">
        <v>200000</v>
      </c>
      <c r="F152" s="115">
        <v>5117440</v>
      </c>
      <c r="G152" s="115">
        <v>4963917</v>
      </c>
      <c r="H152" s="115">
        <v>4920012</v>
      </c>
      <c r="I152" s="115">
        <v>4821612</v>
      </c>
      <c r="J152" s="115">
        <v>5885638</v>
      </c>
      <c r="K152" s="115">
        <v>200000</v>
      </c>
      <c r="L152" s="115">
        <v>4702976</v>
      </c>
      <c r="M152" s="115">
        <v>1000000</v>
      </c>
      <c r="N152" s="115">
        <v>4714961</v>
      </c>
      <c r="O152" s="115">
        <v>4620662</v>
      </c>
      <c r="Q152" s="143" t="str">
        <f t="shared" si="36"/>
        <v>100 unidades</v>
      </c>
      <c r="R152" s="68" t="str">
        <f t="shared" si="37"/>
        <v>100 unidades</v>
      </c>
      <c r="S152" s="115">
        <f t="shared" si="38"/>
        <v>25000</v>
      </c>
      <c r="T152" s="115">
        <f t="shared" si="39"/>
        <v>620489.625</v>
      </c>
      <c r="U152" s="115">
        <f t="shared" si="40"/>
        <v>602701.5</v>
      </c>
      <c r="V152" s="115">
        <f t="shared" si="41"/>
        <v>25000</v>
      </c>
      <c r="W152" s="115">
        <f t="shared" si="42"/>
        <v>125000</v>
      </c>
      <c r="X152" s="115">
        <f t="shared" si="43"/>
        <v>577582.75</v>
      </c>
    </row>
    <row r="153" spans="1:24" ht="72.5" customHeight="1" x14ac:dyDescent="0.3">
      <c r="A153" s="248" t="s">
        <v>517</v>
      </c>
      <c r="B153" s="74" t="s">
        <v>66</v>
      </c>
      <c r="C153" s="74" t="s">
        <v>66</v>
      </c>
      <c r="D153" s="115">
        <v>4747069</v>
      </c>
      <c r="E153" s="115">
        <v>200000</v>
      </c>
      <c r="F153" s="115">
        <v>4943945</v>
      </c>
      <c r="G153" s="115">
        <v>4795627</v>
      </c>
      <c r="H153" s="115">
        <v>4606114</v>
      </c>
      <c r="I153" s="115">
        <v>4513992</v>
      </c>
      <c r="J153" s="115">
        <v>4957779</v>
      </c>
      <c r="K153" s="115">
        <v>200000</v>
      </c>
      <c r="L153" s="115">
        <v>4726999</v>
      </c>
      <c r="M153" s="115">
        <v>1000000</v>
      </c>
      <c r="N153" s="115">
        <v>4594286</v>
      </c>
      <c r="O153" s="115">
        <v>4502400</v>
      </c>
      <c r="Q153" s="141" t="str">
        <f t="shared" si="36"/>
        <v>20 unidades</v>
      </c>
      <c r="R153" s="74" t="str">
        <f t="shared" si="37"/>
        <v>20 unidades</v>
      </c>
      <c r="S153" s="115">
        <f t="shared" si="38"/>
        <v>25000</v>
      </c>
      <c r="T153" s="115">
        <f t="shared" si="39"/>
        <v>599453.375</v>
      </c>
      <c r="U153" s="115">
        <f t="shared" si="40"/>
        <v>564249</v>
      </c>
      <c r="V153" s="115">
        <f t="shared" si="41"/>
        <v>25000</v>
      </c>
      <c r="W153" s="115">
        <f t="shared" si="42"/>
        <v>125000</v>
      </c>
      <c r="X153" s="115">
        <f t="shared" si="43"/>
        <v>562800</v>
      </c>
    </row>
    <row r="154" spans="1:24" ht="72.5" customHeight="1" x14ac:dyDescent="0.3">
      <c r="A154" s="249"/>
      <c r="B154" s="68" t="s">
        <v>67</v>
      </c>
      <c r="C154" s="68" t="s">
        <v>67</v>
      </c>
      <c r="D154" s="115">
        <v>6613119</v>
      </c>
      <c r="E154" s="115">
        <v>200000</v>
      </c>
      <c r="F154" s="115">
        <v>6821308</v>
      </c>
      <c r="G154" s="115">
        <v>6616669</v>
      </c>
      <c r="H154" s="115">
        <v>6355191</v>
      </c>
      <c r="I154" s="115">
        <v>6228087</v>
      </c>
      <c r="J154" s="115">
        <v>6906658</v>
      </c>
      <c r="K154" s="115">
        <v>200000</v>
      </c>
      <c r="L154" s="115">
        <v>6521981</v>
      </c>
      <c r="M154" s="115">
        <v>1000000</v>
      </c>
      <c r="N154" s="115">
        <v>6338872</v>
      </c>
      <c r="O154" s="115">
        <v>6212095</v>
      </c>
      <c r="Q154" s="142" t="str">
        <f t="shared" si="36"/>
        <v>50 unidades</v>
      </c>
      <c r="R154" s="68" t="str">
        <f t="shared" si="37"/>
        <v>50 unidades</v>
      </c>
      <c r="S154" s="115">
        <f t="shared" si="38"/>
        <v>25000</v>
      </c>
      <c r="T154" s="115">
        <f t="shared" si="39"/>
        <v>827083.625</v>
      </c>
      <c r="U154" s="115">
        <f t="shared" si="40"/>
        <v>778510.875</v>
      </c>
      <c r="V154" s="115">
        <f t="shared" si="41"/>
        <v>25000</v>
      </c>
      <c r="W154" s="115">
        <f t="shared" si="42"/>
        <v>125000</v>
      </c>
      <c r="X154" s="115">
        <f t="shared" si="43"/>
        <v>776511.875</v>
      </c>
    </row>
    <row r="155" spans="1:24" ht="72.5" customHeight="1" x14ac:dyDescent="0.3">
      <c r="A155" s="250"/>
      <c r="B155" s="68" t="s">
        <v>68</v>
      </c>
      <c r="C155" s="68" t="s">
        <v>68</v>
      </c>
      <c r="D155" s="115">
        <v>8726063</v>
      </c>
      <c r="E155" s="115">
        <v>200000</v>
      </c>
      <c r="F155" s="115">
        <v>9000769</v>
      </c>
      <c r="G155" s="115">
        <v>8730746</v>
      </c>
      <c r="H155" s="115">
        <v>8385725</v>
      </c>
      <c r="I155" s="115">
        <v>8218011</v>
      </c>
      <c r="J155" s="115">
        <v>9113390</v>
      </c>
      <c r="K155" s="115">
        <v>200000</v>
      </c>
      <c r="L155" s="115">
        <v>8605805</v>
      </c>
      <c r="M155" s="115">
        <v>1000000</v>
      </c>
      <c r="N155" s="115">
        <v>8364192</v>
      </c>
      <c r="O155" s="115">
        <v>8196908</v>
      </c>
      <c r="Q155" s="143" t="str">
        <f t="shared" si="36"/>
        <v>100 unidades</v>
      </c>
      <c r="R155" s="68" t="str">
        <f t="shared" si="37"/>
        <v>100 unidades</v>
      </c>
      <c r="S155" s="115">
        <f t="shared" si="38"/>
        <v>25000</v>
      </c>
      <c r="T155" s="115">
        <f t="shared" si="39"/>
        <v>1091343.25</v>
      </c>
      <c r="U155" s="115">
        <f t="shared" si="40"/>
        <v>1027251.375</v>
      </c>
      <c r="V155" s="115">
        <f t="shared" si="41"/>
        <v>25000</v>
      </c>
      <c r="W155" s="115">
        <f t="shared" si="42"/>
        <v>125000</v>
      </c>
      <c r="X155" s="115">
        <f t="shared" si="43"/>
        <v>1024613.5</v>
      </c>
    </row>
    <row r="156" spans="1:24" ht="72.5" customHeight="1" x14ac:dyDescent="0.3">
      <c r="A156" s="248" t="s">
        <v>79</v>
      </c>
      <c r="B156" s="74" t="s">
        <v>66</v>
      </c>
      <c r="C156" s="74" t="s">
        <v>66</v>
      </c>
      <c r="D156" s="115">
        <v>2741634</v>
      </c>
      <c r="E156" s="115">
        <v>200000</v>
      </c>
      <c r="F156" s="115">
        <v>2394988</v>
      </c>
      <c r="G156" s="115">
        <v>2323138</v>
      </c>
      <c r="H156" s="115">
        <v>2321716</v>
      </c>
      <c r="I156" s="115">
        <v>2275282</v>
      </c>
      <c r="J156" s="115">
        <v>2826441</v>
      </c>
      <c r="K156" s="115">
        <v>200000</v>
      </c>
      <c r="L156" s="115">
        <v>2183609</v>
      </c>
      <c r="M156" s="115">
        <v>1000000</v>
      </c>
      <c r="N156" s="115">
        <v>2206035</v>
      </c>
      <c r="O156" s="115">
        <v>2161914</v>
      </c>
      <c r="Q156" s="141" t="str">
        <f t="shared" si="36"/>
        <v>20 unidades</v>
      </c>
      <c r="R156" s="74" t="str">
        <f t="shared" si="37"/>
        <v>20 unidades</v>
      </c>
      <c r="S156" s="115">
        <f t="shared" si="38"/>
        <v>25000</v>
      </c>
      <c r="T156" s="115">
        <f t="shared" si="39"/>
        <v>290392.25</v>
      </c>
      <c r="U156" s="115">
        <f t="shared" si="40"/>
        <v>284410.25</v>
      </c>
      <c r="V156" s="115">
        <f t="shared" si="41"/>
        <v>25000</v>
      </c>
      <c r="W156" s="115">
        <f t="shared" si="42"/>
        <v>125000</v>
      </c>
      <c r="X156" s="115">
        <f t="shared" si="43"/>
        <v>270239.25</v>
      </c>
    </row>
    <row r="157" spans="1:24" ht="72.5" customHeight="1" x14ac:dyDescent="0.3">
      <c r="A157" s="249"/>
      <c r="B157" s="68" t="s">
        <v>67</v>
      </c>
      <c r="C157" s="68" t="s">
        <v>67</v>
      </c>
      <c r="D157" s="115">
        <v>4140815</v>
      </c>
      <c r="E157" s="115">
        <v>200000</v>
      </c>
      <c r="F157" s="115">
        <v>3671456</v>
      </c>
      <c r="G157" s="115">
        <v>3561312</v>
      </c>
      <c r="H157" s="115">
        <v>3543045</v>
      </c>
      <c r="I157" s="115">
        <v>3472184</v>
      </c>
      <c r="J157" s="115">
        <v>4272413</v>
      </c>
      <c r="K157" s="115">
        <v>200000</v>
      </c>
      <c r="L157" s="115">
        <v>3361970</v>
      </c>
      <c r="M157" s="115">
        <v>1000000</v>
      </c>
      <c r="N157" s="115">
        <v>3382311</v>
      </c>
      <c r="O157" s="115">
        <v>3314665</v>
      </c>
      <c r="Q157" s="142" t="str">
        <f t="shared" si="36"/>
        <v>50 unidades</v>
      </c>
      <c r="R157" s="68" t="str">
        <f t="shared" si="37"/>
        <v>50 unidades</v>
      </c>
      <c r="S157" s="115">
        <f t="shared" si="38"/>
        <v>25000</v>
      </c>
      <c r="T157" s="115">
        <f t="shared" si="39"/>
        <v>445164</v>
      </c>
      <c r="U157" s="115">
        <f t="shared" si="40"/>
        <v>434023</v>
      </c>
      <c r="V157" s="115">
        <f t="shared" si="41"/>
        <v>25000</v>
      </c>
      <c r="W157" s="115">
        <f t="shared" si="42"/>
        <v>125000</v>
      </c>
      <c r="X157" s="115">
        <f t="shared" si="43"/>
        <v>414333.125</v>
      </c>
    </row>
    <row r="158" spans="1:24" ht="72.5" customHeight="1" x14ac:dyDescent="0.3">
      <c r="A158" s="250"/>
      <c r="B158" s="68" t="s">
        <v>68</v>
      </c>
      <c r="C158" s="68" t="s">
        <v>68</v>
      </c>
      <c r="D158" s="115">
        <v>5700142</v>
      </c>
      <c r="E158" s="115">
        <v>200000</v>
      </c>
      <c r="F158" s="115">
        <v>5117440</v>
      </c>
      <c r="G158" s="115">
        <v>4963917</v>
      </c>
      <c r="H158" s="115">
        <v>4920012</v>
      </c>
      <c r="I158" s="115">
        <v>4821612</v>
      </c>
      <c r="J158" s="115">
        <v>5885638</v>
      </c>
      <c r="K158" s="115">
        <v>200000</v>
      </c>
      <c r="L158" s="115">
        <v>4702976</v>
      </c>
      <c r="M158" s="115">
        <v>1000000</v>
      </c>
      <c r="N158" s="115">
        <v>4714961</v>
      </c>
      <c r="O158" s="115">
        <v>4620662</v>
      </c>
      <c r="Q158" s="143" t="str">
        <f t="shared" si="36"/>
        <v>100 unidades</v>
      </c>
      <c r="R158" s="68" t="str">
        <f t="shared" si="37"/>
        <v>100 unidades</v>
      </c>
      <c r="S158" s="115">
        <f t="shared" si="38"/>
        <v>25000</v>
      </c>
      <c r="T158" s="115">
        <f t="shared" si="39"/>
        <v>620489.625</v>
      </c>
      <c r="U158" s="115">
        <f t="shared" si="40"/>
        <v>602701.5</v>
      </c>
      <c r="V158" s="115">
        <f t="shared" si="41"/>
        <v>25000</v>
      </c>
      <c r="W158" s="115">
        <f t="shared" si="42"/>
        <v>125000</v>
      </c>
      <c r="X158" s="115">
        <f t="shared" si="43"/>
        <v>577582.75</v>
      </c>
    </row>
    <row r="159" spans="1:24" ht="72.5" customHeight="1" x14ac:dyDescent="0.3">
      <c r="A159" s="248" t="s">
        <v>518</v>
      </c>
      <c r="B159" s="74" t="s">
        <v>66</v>
      </c>
      <c r="C159" s="74" t="s">
        <v>66</v>
      </c>
      <c r="D159" s="115">
        <v>4747069</v>
      </c>
      <c r="E159" s="115">
        <v>200000</v>
      </c>
      <c r="F159" s="115">
        <v>4943945</v>
      </c>
      <c r="G159" s="115">
        <v>4795627</v>
      </c>
      <c r="H159" s="115">
        <v>4606114</v>
      </c>
      <c r="I159" s="115">
        <v>4513992</v>
      </c>
      <c r="J159" s="115">
        <v>4957779</v>
      </c>
      <c r="K159" s="115">
        <v>200000</v>
      </c>
      <c r="L159" s="115">
        <v>4726999</v>
      </c>
      <c r="M159" s="115">
        <v>1000000</v>
      </c>
      <c r="N159" s="115">
        <v>4594286</v>
      </c>
      <c r="O159" s="115">
        <v>4502400</v>
      </c>
      <c r="Q159" s="141" t="str">
        <f t="shared" si="36"/>
        <v>20 unidades</v>
      </c>
      <c r="R159" s="74" t="str">
        <f t="shared" si="37"/>
        <v>20 unidades</v>
      </c>
      <c r="S159" s="115">
        <f t="shared" si="38"/>
        <v>25000</v>
      </c>
      <c r="T159" s="115">
        <f t="shared" si="39"/>
        <v>599453.375</v>
      </c>
      <c r="U159" s="115">
        <f t="shared" si="40"/>
        <v>564249</v>
      </c>
      <c r="V159" s="115">
        <f t="shared" si="41"/>
        <v>25000</v>
      </c>
      <c r="W159" s="115">
        <f t="shared" si="42"/>
        <v>125000</v>
      </c>
      <c r="X159" s="115">
        <f t="shared" si="43"/>
        <v>562800</v>
      </c>
    </row>
    <row r="160" spans="1:24" ht="72.5" customHeight="1" x14ac:dyDescent="0.3">
      <c r="A160" s="249"/>
      <c r="B160" s="68" t="s">
        <v>67</v>
      </c>
      <c r="C160" s="68" t="s">
        <v>67</v>
      </c>
      <c r="D160" s="115">
        <v>6613119</v>
      </c>
      <c r="E160" s="115">
        <v>200000</v>
      </c>
      <c r="F160" s="115">
        <v>6821308</v>
      </c>
      <c r="G160" s="115">
        <v>6616669</v>
      </c>
      <c r="H160" s="115">
        <v>6355191</v>
      </c>
      <c r="I160" s="115">
        <v>6228087</v>
      </c>
      <c r="J160" s="115">
        <v>6906658</v>
      </c>
      <c r="K160" s="115">
        <v>200000</v>
      </c>
      <c r="L160" s="115">
        <v>6521981</v>
      </c>
      <c r="M160" s="115">
        <v>1000000</v>
      </c>
      <c r="N160" s="115">
        <v>6338872</v>
      </c>
      <c r="O160" s="115">
        <v>6212095</v>
      </c>
      <c r="Q160" s="142" t="str">
        <f t="shared" si="36"/>
        <v>50 unidades</v>
      </c>
      <c r="R160" s="68" t="str">
        <f t="shared" si="37"/>
        <v>50 unidades</v>
      </c>
      <c r="S160" s="115">
        <f t="shared" si="38"/>
        <v>25000</v>
      </c>
      <c r="T160" s="115">
        <f t="shared" si="39"/>
        <v>827083.625</v>
      </c>
      <c r="U160" s="115">
        <f t="shared" si="40"/>
        <v>778510.875</v>
      </c>
      <c r="V160" s="115">
        <f t="shared" si="41"/>
        <v>25000</v>
      </c>
      <c r="W160" s="115">
        <f t="shared" si="42"/>
        <v>125000</v>
      </c>
      <c r="X160" s="115">
        <f t="shared" si="43"/>
        <v>776511.875</v>
      </c>
    </row>
    <row r="161" spans="1:24" ht="72.5" customHeight="1" x14ac:dyDescent="0.3">
      <c r="A161" s="250"/>
      <c r="B161" s="68" t="s">
        <v>68</v>
      </c>
      <c r="C161" s="68" t="s">
        <v>68</v>
      </c>
      <c r="D161" s="115">
        <v>8726063</v>
      </c>
      <c r="E161" s="115">
        <v>200000</v>
      </c>
      <c r="F161" s="115">
        <v>9000769</v>
      </c>
      <c r="G161" s="115">
        <v>8730746</v>
      </c>
      <c r="H161" s="115">
        <v>8385725</v>
      </c>
      <c r="I161" s="115">
        <v>8218011</v>
      </c>
      <c r="J161" s="115">
        <v>9113390</v>
      </c>
      <c r="K161" s="115">
        <v>200000</v>
      </c>
      <c r="L161" s="115">
        <v>8605805</v>
      </c>
      <c r="M161" s="115">
        <v>1000000</v>
      </c>
      <c r="N161" s="115">
        <v>8364192</v>
      </c>
      <c r="O161" s="115">
        <v>8196908</v>
      </c>
      <c r="Q161" s="143" t="str">
        <f t="shared" si="36"/>
        <v>100 unidades</v>
      </c>
      <c r="R161" s="68" t="str">
        <f t="shared" si="37"/>
        <v>100 unidades</v>
      </c>
      <c r="S161" s="115">
        <f t="shared" si="38"/>
        <v>25000</v>
      </c>
      <c r="T161" s="115">
        <f t="shared" si="39"/>
        <v>1091343.25</v>
      </c>
      <c r="U161" s="115">
        <f t="shared" si="40"/>
        <v>1027251.375</v>
      </c>
      <c r="V161" s="115">
        <f t="shared" si="41"/>
        <v>25000</v>
      </c>
      <c r="W161" s="115">
        <f t="shared" si="42"/>
        <v>125000</v>
      </c>
      <c r="X161" s="115">
        <f t="shared" si="43"/>
        <v>1024613.5</v>
      </c>
    </row>
    <row r="162" spans="1:24" ht="72.5" customHeight="1" x14ac:dyDescent="0.3">
      <c r="A162" s="248" t="s">
        <v>80</v>
      </c>
      <c r="B162" s="74" t="s">
        <v>66</v>
      </c>
      <c r="C162" s="74" t="s">
        <v>66</v>
      </c>
      <c r="D162" s="115">
        <v>2741634</v>
      </c>
      <c r="E162" s="115">
        <v>200000</v>
      </c>
      <c r="F162" s="115">
        <v>2394988</v>
      </c>
      <c r="G162" s="115">
        <v>2323138</v>
      </c>
      <c r="H162" s="115">
        <v>2321716</v>
      </c>
      <c r="I162" s="115">
        <v>2275282</v>
      </c>
      <c r="J162" s="115">
        <v>3908425</v>
      </c>
      <c r="K162" s="115">
        <v>200000</v>
      </c>
      <c r="L162" s="115">
        <v>3789885</v>
      </c>
      <c r="M162" s="115">
        <v>1000000</v>
      </c>
      <c r="N162" s="115">
        <v>3643720</v>
      </c>
      <c r="O162" s="115">
        <v>3570846</v>
      </c>
      <c r="Q162" s="141" t="str">
        <f t="shared" si="36"/>
        <v>20 unidades</v>
      </c>
      <c r="R162" s="74" t="str">
        <f t="shared" si="37"/>
        <v>20 unidades</v>
      </c>
      <c r="S162" s="115">
        <f t="shared" si="38"/>
        <v>25000</v>
      </c>
      <c r="T162" s="115">
        <f t="shared" si="39"/>
        <v>290392.25</v>
      </c>
      <c r="U162" s="115">
        <f t="shared" si="40"/>
        <v>284410.25</v>
      </c>
      <c r="V162" s="115">
        <f t="shared" si="41"/>
        <v>25000</v>
      </c>
      <c r="W162" s="115">
        <f t="shared" si="42"/>
        <v>125000</v>
      </c>
      <c r="X162" s="115">
        <f t="shared" si="43"/>
        <v>446355.75</v>
      </c>
    </row>
    <row r="163" spans="1:24" ht="72.5" customHeight="1" x14ac:dyDescent="0.3">
      <c r="A163" s="249"/>
      <c r="B163" s="68" t="s">
        <v>67</v>
      </c>
      <c r="C163" s="68" t="s">
        <v>67</v>
      </c>
      <c r="D163" s="115">
        <v>4140815</v>
      </c>
      <c r="E163" s="115">
        <v>200000</v>
      </c>
      <c r="F163" s="115">
        <v>3671456</v>
      </c>
      <c r="G163" s="115">
        <v>3561312</v>
      </c>
      <c r="H163" s="115">
        <v>3543045</v>
      </c>
      <c r="I163" s="115">
        <v>3472184</v>
      </c>
      <c r="J163" s="115">
        <v>6486034</v>
      </c>
      <c r="K163" s="115">
        <v>200000</v>
      </c>
      <c r="L163" s="115">
        <v>5436941</v>
      </c>
      <c r="M163" s="115">
        <v>1000000</v>
      </c>
      <c r="N163" s="115">
        <v>5401635</v>
      </c>
      <c r="O163" s="115">
        <v>5293602</v>
      </c>
      <c r="Q163" s="142" t="str">
        <f t="shared" si="36"/>
        <v>50 unidades</v>
      </c>
      <c r="R163" s="68" t="str">
        <f t="shared" si="37"/>
        <v>50 unidades</v>
      </c>
      <c r="S163" s="115">
        <f t="shared" si="38"/>
        <v>25000</v>
      </c>
      <c r="T163" s="115">
        <f t="shared" si="39"/>
        <v>445164</v>
      </c>
      <c r="U163" s="115">
        <f t="shared" si="40"/>
        <v>434023</v>
      </c>
      <c r="V163" s="115">
        <f t="shared" si="41"/>
        <v>25000</v>
      </c>
      <c r="W163" s="115">
        <f t="shared" si="42"/>
        <v>125000</v>
      </c>
      <c r="X163" s="115">
        <f t="shared" si="43"/>
        <v>661700.25</v>
      </c>
    </row>
    <row r="164" spans="1:24" ht="72.5" customHeight="1" x14ac:dyDescent="0.3">
      <c r="A164" s="250"/>
      <c r="B164" s="68" t="s">
        <v>68</v>
      </c>
      <c r="C164" s="68" t="s">
        <v>68</v>
      </c>
      <c r="D164" s="115">
        <v>5700142</v>
      </c>
      <c r="E164" s="115">
        <v>200000</v>
      </c>
      <c r="F164" s="115">
        <v>5117440</v>
      </c>
      <c r="G164" s="115">
        <v>4963917</v>
      </c>
      <c r="H164" s="115">
        <v>4920012</v>
      </c>
      <c r="I164" s="115">
        <v>4821612</v>
      </c>
      <c r="J164" s="115">
        <v>9055037</v>
      </c>
      <c r="K164" s="115">
        <v>200000</v>
      </c>
      <c r="L164" s="115">
        <v>7667584</v>
      </c>
      <c r="M164" s="115">
        <v>1000000</v>
      </c>
      <c r="N164" s="115">
        <v>7599225</v>
      </c>
      <c r="O164" s="115">
        <v>7447241</v>
      </c>
      <c r="Q164" s="143" t="str">
        <f t="shared" si="36"/>
        <v>100 unidades</v>
      </c>
      <c r="R164" s="68" t="str">
        <f t="shared" si="37"/>
        <v>100 unidades</v>
      </c>
      <c r="S164" s="115">
        <f t="shared" si="38"/>
        <v>25000</v>
      </c>
      <c r="T164" s="115">
        <f t="shared" si="39"/>
        <v>620489.625</v>
      </c>
      <c r="U164" s="115">
        <f t="shared" si="40"/>
        <v>602701.5</v>
      </c>
      <c r="V164" s="115">
        <f t="shared" si="41"/>
        <v>25000</v>
      </c>
      <c r="W164" s="115">
        <f t="shared" si="42"/>
        <v>125000</v>
      </c>
      <c r="X164" s="115">
        <f t="shared" si="43"/>
        <v>930905.125</v>
      </c>
    </row>
    <row r="165" spans="1:24" ht="72.5" customHeight="1" x14ac:dyDescent="0.3">
      <c r="A165" s="248" t="s">
        <v>519</v>
      </c>
      <c r="B165" s="74" t="s">
        <v>66</v>
      </c>
      <c r="C165" s="74" t="s">
        <v>66</v>
      </c>
      <c r="D165" s="115">
        <v>4747069</v>
      </c>
      <c r="E165" s="115">
        <v>200000</v>
      </c>
      <c r="F165" s="115">
        <v>4943945</v>
      </c>
      <c r="G165" s="115">
        <v>4795627</v>
      </c>
      <c r="H165" s="115">
        <v>4606114</v>
      </c>
      <c r="I165" s="115">
        <v>4513992</v>
      </c>
      <c r="J165" s="115">
        <v>8563243</v>
      </c>
      <c r="K165" s="115">
        <v>200000</v>
      </c>
      <c r="L165" s="115">
        <v>8201220</v>
      </c>
      <c r="M165" s="115">
        <v>1000000</v>
      </c>
      <c r="N165" s="115">
        <v>8026421</v>
      </c>
      <c r="O165" s="115">
        <v>7865893</v>
      </c>
      <c r="Q165" s="141" t="str">
        <f t="shared" si="36"/>
        <v>20 unidades</v>
      </c>
      <c r="R165" s="74" t="str">
        <f t="shared" si="37"/>
        <v>20 unidades</v>
      </c>
      <c r="S165" s="115">
        <f t="shared" si="38"/>
        <v>25000</v>
      </c>
      <c r="T165" s="115">
        <f t="shared" si="39"/>
        <v>599453.375</v>
      </c>
      <c r="U165" s="115">
        <f t="shared" si="40"/>
        <v>564249</v>
      </c>
      <c r="V165" s="115">
        <f t="shared" si="41"/>
        <v>25000</v>
      </c>
      <c r="W165" s="115">
        <f t="shared" si="42"/>
        <v>125000</v>
      </c>
      <c r="X165" s="115">
        <f t="shared" si="43"/>
        <v>983236.625</v>
      </c>
    </row>
    <row r="166" spans="1:24" ht="72.5" customHeight="1" x14ac:dyDescent="0.3">
      <c r="A166" s="249"/>
      <c r="B166" s="68" t="s">
        <v>67</v>
      </c>
      <c r="C166" s="68" t="s">
        <v>67</v>
      </c>
      <c r="D166" s="115">
        <v>6613119</v>
      </c>
      <c r="E166" s="115">
        <v>200000</v>
      </c>
      <c r="F166" s="115">
        <v>6821308</v>
      </c>
      <c r="G166" s="115">
        <v>6616669</v>
      </c>
      <c r="H166" s="115">
        <v>6355191</v>
      </c>
      <c r="I166" s="115">
        <v>6228087</v>
      </c>
      <c r="J166" s="115">
        <v>12635918</v>
      </c>
      <c r="K166" s="115">
        <v>200000</v>
      </c>
      <c r="L166" s="115">
        <v>11985612</v>
      </c>
      <c r="M166" s="115">
        <v>1000000</v>
      </c>
      <c r="N166" s="115">
        <v>11730154</v>
      </c>
      <c r="O166" s="115">
        <v>11495551</v>
      </c>
      <c r="Q166" s="142" t="str">
        <f t="shared" si="36"/>
        <v>50 unidades</v>
      </c>
      <c r="R166" s="68" t="str">
        <f t="shared" si="37"/>
        <v>50 unidades</v>
      </c>
      <c r="S166" s="115">
        <f t="shared" si="38"/>
        <v>25000</v>
      </c>
      <c r="T166" s="115">
        <f t="shared" si="39"/>
        <v>827083.625</v>
      </c>
      <c r="U166" s="115">
        <f t="shared" si="40"/>
        <v>778510.875</v>
      </c>
      <c r="V166" s="115">
        <f t="shared" si="41"/>
        <v>25000</v>
      </c>
      <c r="W166" s="115">
        <f t="shared" si="42"/>
        <v>125000</v>
      </c>
      <c r="X166" s="115">
        <f t="shared" si="43"/>
        <v>1436943.875</v>
      </c>
    </row>
    <row r="167" spans="1:24" ht="72.5" customHeight="1" x14ac:dyDescent="0.3">
      <c r="A167" s="250"/>
      <c r="B167" s="68" t="s">
        <v>68</v>
      </c>
      <c r="C167" s="68" t="s">
        <v>68</v>
      </c>
      <c r="D167" s="115">
        <v>8726063</v>
      </c>
      <c r="E167" s="115">
        <v>200000</v>
      </c>
      <c r="F167" s="115">
        <v>9000769</v>
      </c>
      <c r="G167" s="115">
        <v>8730746</v>
      </c>
      <c r="H167" s="115">
        <v>8385725</v>
      </c>
      <c r="I167" s="115">
        <v>8218011</v>
      </c>
      <c r="J167" s="115">
        <v>16673194</v>
      </c>
      <c r="K167" s="115">
        <v>200000</v>
      </c>
      <c r="L167" s="115">
        <v>15815109</v>
      </c>
      <c r="M167" s="115">
        <v>1000000</v>
      </c>
      <c r="N167" s="115">
        <v>16184441</v>
      </c>
      <c r="O167" s="115">
        <v>15860752</v>
      </c>
      <c r="Q167" s="143" t="str">
        <f t="shared" si="36"/>
        <v>100 unidades</v>
      </c>
      <c r="R167" s="68" t="str">
        <f t="shared" si="37"/>
        <v>100 unidades</v>
      </c>
      <c r="S167" s="115">
        <f t="shared" si="38"/>
        <v>25000</v>
      </c>
      <c r="T167" s="115">
        <f t="shared" si="39"/>
        <v>1091343.25</v>
      </c>
      <c r="U167" s="115">
        <f t="shared" si="40"/>
        <v>1027251.375</v>
      </c>
      <c r="V167" s="115">
        <f t="shared" si="41"/>
        <v>25000</v>
      </c>
      <c r="W167" s="115">
        <f t="shared" si="42"/>
        <v>125000</v>
      </c>
      <c r="X167" s="115">
        <f t="shared" si="43"/>
        <v>1982594</v>
      </c>
    </row>
    <row r="168" spans="1:24" ht="72.5" customHeight="1" x14ac:dyDescent="0.3">
      <c r="A168" s="248" t="s">
        <v>81</v>
      </c>
      <c r="B168" s="74" t="s">
        <v>66</v>
      </c>
      <c r="C168" s="74" t="s">
        <v>66</v>
      </c>
      <c r="D168" s="115">
        <v>2741634</v>
      </c>
      <c r="E168" s="115">
        <v>200000</v>
      </c>
      <c r="F168" s="115">
        <v>2394988</v>
      </c>
      <c r="G168" s="115">
        <v>2323138</v>
      </c>
      <c r="H168" s="115">
        <v>2321716</v>
      </c>
      <c r="I168" s="115">
        <v>2275282</v>
      </c>
      <c r="J168" s="115">
        <v>4362930</v>
      </c>
      <c r="K168" s="115">
        <v>200000</v>
      </c>
      <c r="L168" s="115">
        <v>3613416</v>
      </c>
      <c r="M168" s="115">
        <v>1000000</v>
      </c>
      <c r="N168" s="115">
        <v>3842587</v>
      </c>
      <c r="O168" s="115">
        <v>3765735</v>
      </c>
      <c r="Q168" s="141" t="str">
        <f t="shared" si="36"/>
        <v>20 unidades</v>
      </c>
      <c r="R168" s="74" t="str">
        <f t="shared" si="37"/>
        <v>20 unidades</v>
      </c>
      <c r="S168" s="115">
        <f t="shared" si="38"/>
        <v>25000</v>
      </c>
      <c r="T168" s="115">
        <f t="shared" si="39"/>
        <v>290392.25</v>
      </c>
      <c r="U168" s="115">
        <f t="shared" si="40"/>
        <v>284410.25</v>
      </c>
      <c r="V168" s="115">
        <f t="shared" si="41"/>
        <v>25000</v>
      </c>
      <c r="W168" s="115">
        <f t="shared" si="42"/>
        <v>125000</v>
      </c>
      <c r="X168" s="115">
        <f t="shared" si="43"/>
        <v>470716.875</v>
      </c>
    </row>
    <row r="169" spans="1:24" ht="72.5" customHeight="1" x14ac:dyDescent="0.3">
      <c r="A169" s="249"/>
      <c r="B169" s="68" t="s">
        <v>67</v>
      </c>
      <c r="C169" s="68" t="s">
        <v>67</v>
      </c>
      <c r="D169" s="115">
        <v>4140815</v>
      </c>
      <c r="E169" s="115">
        <v>200000</v>
      </c>
      <c r="F169" s="115">
        <v>3671456</v>
      </c>
      <c r="G169" s="115">
        <v>3561312</v>
      </c>
      <c r="H169" s="115">
        <v>3543045</v>
      </c>
      <c r="I169" s="115">
        <v>3472184</v>
      </c>
      <c r="J169" s="115">
        <v>7270029</v>
      </c>
      <c r="K169" s="115">
        <v>200000</v>
      </c>
      <c r="L169" s="115">
        <v>6094127</v>
      </c>
      <c r="M169" s="115">
        <v>1000000</v>
      </c>
      <c r="N169" s="115">
        <v>6584915</v>
      </c>
      <c r="O169" s="115">
        <v>6453217</v>
      </c>
      <c r="Q169" s="142" t="str">
        <f t="shared" si="36"/>
        <v>50 unidades</v>
      </c>
      <c r="R169" s="68" t="str">
        <f t="shared" si="37"/>
        <v>50 unidades</v>
      </c>
      <c r="S169" s="115">
        <f t="shared" si="38"/>
        <v>25000</v>
      </c>
      <c r="T169" s="115">
        <f t="shared" si="39"/>
        <v>445164</v>
      </c>
      <c r="U169" s="115">
        <f t="shared" si="40"/>
        <v>434023</v>
      </c>
      <c r="V169" s="115">
        <f t="shared" si="41"/>
        <v>25000</v>
      </c>
      <c r="W169" s="115">
        <f t="shared" si="42"/>
        <v>125000</v>
      </c>
      <c r="X169" s="115">
        <f t="shared" si="43"/>
        <v>806652.125</v>
      </c>
    </row>
    <row r="170" spans="1:24" ht="72.5" customHeight="1" x14ac:dyDescent="0.3">
      <c r="A170" s="250"/>
      <c r="B170" s="68" t="s">
        <v>68</v>
      </c>
      <c r="C170" s="68" t="s">
        <v>68</v>
      </c>
      <c r="D170" s="115">
        <v>5700142</v>
      </c>
      <c r="E170" s="115">
        <v>200000</v>
      </c>
      <c r="F170" s="115">
        <v>5117440</v>
      </c>
      <c r="G170" s="115">
        <v>4963917</v>
      </c>
      <c r="H170" s="115">
        <v>4920012</v>
      </c>
      <c r="I170" s="115">
        <v>4821612</v>
      </c>
      <c r="J170" s="115">
        <v>9863193</v>
      </c>
      <c r="K170" s="115">
        <v>200000</v>
      </c>
      <c r="L170" s="115">
        <v>8351911</v>
      </c>
      <c r="M170" s="115">
        <v>1000000</v>
      </c>
      <c r="N170" s="115">
        <v>9002532</v>
      </c>
      <c r="O170" s="115">
        <v>8822481</v>
      </c>
      <c r="Q170" s="143" t="str">
        <f t="shared" ref="Q170:Q201" si="44">B170</f>
        <v>100 unidades</v>
      </c>
      <c r="R170" s="68" t="str">
        <f t="shared" ref="R170:R201" si="45">C170</f>
        <v>100 unidades</v>
      </c>
      <c r="S170" s="115">
        <f t="shared" ref="S170:S201" si="46">E170*12.5%</f>
        <v>25000</v>
      </c>
      <c r="T170" s="115">
        <f t="shared" ref="T170:T201" si="47">G170*12.5%</f>
        <v>620489.625</v>
      </c>
      <c r="U170" s="115">
        <f t="shared" ref="U170:U201" si="48">I170*12.5%</f>
        <v>602701.5</v>
      </c>
      <c r="V170" s="115">
        <f t="shared" ref="V170:V201" si="49">K170*12.5%</f>
        <v>25000</v>
      </c>
      <c r="W170" s="115">
        <f t="shared" ref="W170:W201" si="50">M170*12.5%</f>
        <v>125000</v>
      </c>
      <c r="X170" s="115">
        <f t="shared" si="43"/>
        <v>1102810.125</v>
      </c>
    </row>
    <row r="171" spans="1:24" ht="72.5" customHeight="1" x14ac:dyDescent="0.3">
      <c r="A171" s="248" t="s">
        <v>520</v>
      </c>
      <c r="B171" s="74" t="s">
        <v>66</v>
      </c>
      <c r="C171" s="74" t="s">
        <v>66</v>
      </c>
      <c r="D171" s="115">
        <v>4747069</v>
      </c>
      <c r="E171" s="115">
        <v>200000</v>
      </c>
      <c r="F171" s="115">
        <v>4943945</v>
      </c>
      <c r="G171" s="115">
        <v>4795627</v>
      </c>
      <c r="H171" s="115">
        <v>4606114</v>
      </c>
      <c r="I171" s="115">
        <v>4513992</v>
      </c>
      <c r="J171" s="115">
        <v>8445894</v>
      </c>
      <c r="K171" s="115">
        <v>200000</v>
      </c>
      <c r="L171" s="115">
        <v>8088832</v>
      </c>
      <c r="M171" s="115">
        <v>1000000</v>
      </c>
      <c r="N171" s="115">
        <v>8415006</v>
      </c>
      <c r="O171" s="115">
        <v>8246706</v>
      </c>
      <c r="Q171" s="141" t="str">
        <f t="shared" si="44"/>
        <v>20 unidades</v>
      </c>
      <c r="R171" s="74" t="str">
        <f t="shared" si="45"/>
        <v>20 unidades</v>
      </c>
      <c r="S171" s="115">
        <f t="shared" si="46"/>
        <v>25000</v>
      </c>
      <c r="T171" s="115">
        <f t="shared" si="47"/>
        <v>599453.375</v>
      </c>
      <c r="U171" s="115">
        <f t="shared" si="48"/>
        <v>564249</v>
      </c>
      <c r="V171" s="115">
        <f t="shared" si="49"/>
        <v>25000</v>
      </c>
      <c r="W171" s="115">
        <f t="shared" si="50"/>
        <v>125000</v>
      </c>
      <c r="X171" s="115">
        <f t="shared" si="43"/>
        <v>1030838.25</v>
      </c>
    </row>
    <row r="172" spans="1:24" ht="72.5" customHeight="1" x14ac:dyDescent="0.3">
      <c r="A172" s="249"/>
      <c r="B172" s="68" t="s">
        <v>67</v>
      </c>
      <c r="C172" s="68" t="s">
        <v>67</v>
      </c>
      <c r="D172" s="115">
        <v>6613119</v>
      </c>
      <c r="E172" s="115">
        <v>200000</v>
      </c>
      <c r="F172" s="115">
        <v>6821308</v>
      </c>
      <c r="G172" s="115">
        <v>6616669</v>
      </c>
      <c r="H172" s="115">
        <v>6355191</v>
      </c>
      <c r="I172" s="115">
        <v>6228087</v>
      </c>
      <c r="J172" s="115">
        <v>12635918</v>
      </c>
      <c r="K172" s="115">
        <v>200000</v>
      </c>
      <c r="L172" s="115">
        <v>11985612</v>
      </c>
      <c r="M172" s="115">
        <v>1000000</v>
      </c>
      <c r="N172" s="115">
        <v>12721020</v>
      </c>
      <c r="O172" s="115">
        <v>12466600</v>
      </c>
      <c r="Q172" s="142" t="str">
        <f t="shared" si="44"/>
        <v>50 unidades</v>
      </c>
      <c r="R172" s="68" t="str">
        <f t="shared" si="45"/>
        <v>50 unidades</v>
      </c>
      <c r="S172" s="115">
        <f t="shared" si="46"/>
        <v>25000</v>
      </c>
      <c r="T172" s="115">
        <f t="shared" si="47"/>
        <v>827083.625</v>
      </c>
      <c r="U172" s="115">
        <f t="shared" si="48"/>
        <v>778510.875</v>
      </c>
      <c r="V172" s="115">
        <f t="shared" si="49"/>
        <v>25000</v>
      </c>
      <c r="W172" s="115">
        <f t="shared" si="50"/>
        <v>125000</v>
      </c>
      <c r="X172" s="115">
        <f t="shared" si="43"/>
        <v>1558325</v>
      </c>
    </row>
    <row r="173" spans="1:24" ht="72.5" customHeight="1" x14ac:dyDescent="0.3">
      <c r="A173" s="250"/>
      <c r="B173" s="68" t="s">
        <v>68</v>
      </c>
      <c r="C173" s="68" t="s">
        <v>68</v>
      </c>
      <c r="D173" s="115">
        <v>8726063</v>
      </c>
      <c r="E173" s="115">
        <v>200000</v>
      </c>
      <c r="F173" s="115">
        <v>9000769</v>
      </c>
      <c r="G173" s="115">
        <v>8730746</v>
      </c>
      <c r="H173" s="115">
        <v>8385725</v>
      </c>
      <c r="I173" s="115">
        <v>8218011</v>
      </c>
      <c r="J173" s="115">
        <v>17434152</v>
      </c>
      <c r="K173" s="115">
        <v>200000</v>
      </c>
      <c r="L173" s="115">
        <v>17481109</v>
      </c>
      <c r="M173" s="115">
        <v>1000000</v>
      </c>
      <c r="N173" s="115">
        <v>16785487</v>
      </c>
      <c r="O173" s="115">
        <v>16449777</v>
      </c>
      <c r="Q173" s="143" t="str">
        <f t="shared" si="44"/>
        <v>100 unidades</v>
      </c>
      <c r="R173" s="68" t="str">
        <f t="shared" si="45"/>
        <v>100 unidades</v>
      </c>
      <c r="S173" s="115">
        <f t="shared" si="46"/>
        <v>25000</v>
      </c>
      <c r="T173" s="115">
        <f t="shared" si="47"/>
        <v>1091343.25</v>
      </c>
      <c r="U173" s="115">
        <f t="shared" si="48"/>
        <v>1027251.375</v>
      </c>
      <c r="V173" s="115">
        <f t="shared" si="49"/>
        <v>25000</v>
      </c>
      <c r="W173" s="115">
        <f t="shared" si="50"/>
        <v>125000</v>
      </c>
      <c r="X173" s="115">
        <f t="shared" si="43"/>
        <v>2056222.125</v>
      </c>
    </row>
    <row r="174" spans="1:24" ht="72.5" customHeight="1" x14ac:dyDescent="0.3">
      <c r="A174" s="248" t="s">
        <v>521</v>
      </c>
      <c r="B174" s="74" t="s">
        <v>82</v>
      </c>
      <c r="C174" s="74" t="s">
        <v>82</v>
      </c>
      <c r="D174" s="115">
        <v>7825219</v>
      </c>
      <c r="E174" s="115">
        <v>1000000</v>
      </c>
      <c r="F174" s="115">
        <v>11317526</v>
      </c>
      <c r="G174" s="115">
        <v>11091175</v>
      </c>
      <c r="H174" s="115">
        <v>12381917</v>
      </c>
      <c r="I174" s="115">
        <v>12134279</v>
      </c>
      <c r="J174" s="115">
        <v>9748117</v>
      </c>
      <c r="K174" s="115">
        <v>1200000</v>
      </c>
      <c r="L174" s="115">
        <v>15097195</v>
      </c>
      <c r="M174" s="115">
        <v>9058317</v>
      </c>
      <c r="N174" s="115">
        <v>13944407</v>
      </c>
      <c r="O174" s="115">
        <v>9761085</v>
      </c>
      <c r="Q174" s="141" t="str">
        <f t="shared" si="44"/>
        <v>1 paquete de 1 a 5 pantallas por una semana</v>
      </c>
      <c r="R174" s="74" t="str">
        <f t="shared" si="45"/>
        <v>1 paquete de 1 a 5 pantallas por una semana</v>
      </c>
      <c r="S174" s="115">
        <f t="shared" si="46"/>
        <v>125000</v>
      </c>
      <c r="T174" s="115">
        <f t="shared" si="47"/>
        <v>1386396.875</v>
      </c>
      <c r="U174" s="115">
        <f t="shared" si="48"/>
        <v>1516784.875</v>
      </c>
      <c r="V174" s="115">
        <f t="shared" si="49"/>
        <v>150000</v>
      </c>
      <c r="W174" s="115">
        <f t="shared" si="50"/>
        <v>1132289.625</v>
      </c>
      <c r="X174" s="115">
        <f t="shared" si="43"/>
        <v>1220135.625</v>
      </c>
    </row>
    <row r="175" spans="1:24" ht="72.5" customHeight="1" x14ac:dyDescent="0.3">
      <c r="A175" s="249"/>
      <c r="B175" s="74" t="s">
        <v>83</v>
      </c>
      <c r="C175" s="74" t="s">
        <v>83</v>
      </c>
      <c r="D175" s="115">
        <v>13869540</v>
      </c>
      <c r="E175" s="115">
        <v>1000000</v>
      </c>
      <c r="F175" s="115">
        <v>20059360</v>
      </c>
      <c r="G175" s="115">
        <v>14041552</v>
      </c>
      <c r="H175" s="115">
        <v>17195956</v>
      </c>
      <c r="I175" s="115">
        <v>12896967</v>
      </c>
      <c r="J175" s="115">
        <v>16255125</v>
      </c>
      <c r="K175" s="115">
        <v>1200000</v>
      </c>
      <c r="L175" s="115">
        <v>21502122</v>
      </c>
      <c r="M175" s="115">
        <v>12901273</v>
      </c>
      <c r="N175" s="115">
        <v>20962381</v>
      </c>
      <c r="O175" s="115">
        <v>14673667</v>
      </c>
      <c r="Q175" s="142" t="str">
        <f t="shared" si="44"/>
        <v>1 paquete de 6 a 12 pantallas por una semana</v>
      </c>
      <c r="R175" s="74" t="str">
        <f t="shared" si="45"/>
        <v>1 paquete de 6 a 12 pantallas por una semana</v>
      </c>
      <c r="S175" s="115">
        <f t="shared" si="46"/>
        <v>125000</v>
      </c>
      <c r="T175" s="115">
        <f t="shared" si="47"/>
        <v>1755194</v>
      </c>
      <c r="U175" s="115">
        <f t="shared" si="48"/>
        <v>1612120.875</v>
      </c>
      <c r="V175" s="115">
        <f t="shared" si="49"/>
        <v>150000</v>
      </c>
      <c r="W175" s="115">
        <f t="shared" si="50"/>
        <v>1612659.125</v>
      </c>
      <c r="X175" s="115">
        <f t="shared" si="43"/>
        <v>1834208.375</v>
      </c>
    </row>
    <row r="176" spans="1:24" ht="72.5" customHeight="1" x14ac:dyDescent="0.3">
      <c r="A176" s="249"/>
      <c r="B176" s="74" t="s">
        <v>84</v>
      </c>
      <c r="C176" s="74" t="s">
        <v>84</v>
      </c>
      <c r="D176" s="115">
        <v>20892478</v>
      </c>
      <c r="E176" s="115">
        <v>1000000</v>
      </c>
      <c r="F176" s="115">
        <v>30216556</v>
      </c>
      <c r="G176" s="115">
        <v>15108278</v>
      </c>
      <c r="H176" s="115">
        <v>25903248</v>
      </c>
      <c r="I176" s="115">
        <v>14246786</v>
      </c>
      <c r="J176" s="115">
        <v>24386439</v>
      </c>
      <c r="K176" s="115">
        <v>1200000</v>
      </c>
      <c r="L176" s="115">
        <v>32258145</v>
      </c>
      <c r="M176" s="115">
        <v>12903258</v>
      </c>
      <c r="N176" s="115">
        <v>31195553</v>
      </c>
      <c r="O176" s="115">
        <v>12478221</v>
      </c>
      <c r="Q176" s="142" t="str">
        <f t="shared" si="44"/>
        <v>1 paquete de 13 a 19 pantallas por una semana</v>
      </c>
      <c r="R176" s="74" t="str">
        <f t="shared" si="45"/>
        <v>1 paquete de 13 a 19 pantallas por una semana</v>
      </c>
      <c r="S176" s="115">
        <f t="shared" si="46"/>
        <v>125000</v>
      </c>
      <c r="T176" s="115">
        <f t="shared" si="47"/>
        <v>1888534.75</v>
      </c>
      <c r="U176" s="115">
        <f t="shared" si="48"/>
        <v>1780848.25</v>
      </c>
      <c r="V176" s="115">
        <f t="shared" si="49"/>
        <v>150000</v>
      </c>
      <c r="W176" s="115">
        <f t="shared" si="50"/>
        <v>1612907.25</v>
      </c>
      <c r="X176" s="115">
        <f t="shared" si="43"/>
        <v>1559777.625</v>
      </c>
    </row>
    <row r="177" spans="1:24" ht="72.5" customHeight="1" x14ac:dyDescent="0.3">
      <c r="A177" s="249"/>
      <c r="B177" s="74" t="s">
        <v>85</v>
      </c>
      <c r="C177" s="74" t="s">
        <v>85</v>
      </c>
      <c r="D177" s="115">
        <v>39221056</v>
      </c>
      <c r="E177" s="115">
        <v>1000000</v>
      </c>
      <c r="F177" s="115">
        <v>56724972</v>
      </c>
      <c r="G177" s="115">
        <v>11344994</v>
      </c>
      <c r="H177" s="115">
        <v>48627679</v>
      </c>
      <c r="I177" s="115">
        <v>14588304</v>
      </c>
      <c r="J177" s="115">
        <v>40449079</v>
      </c>
      <c r="K177" s="115">
        <v>1200000</v>
      </c>
      <c r="L177" s="115">
        <v>53505650</v>
      </c>
      <c r="M177" s="115">
        <v>16051695</v>
      </c>
      <c r="N177" s="115">
        <v>51507597</v>
      </c>
      <c r="O177" s="115">
        <v>15452279</v>
      </c>
      <c r="Q177" s="142" t="str">
        <f t="shared" si="44"/>
        <v>1 paquete de 20 a 31 pantallas por una semana</v>
      </c>
      <c r="R177" s="74" t="str">
        <f t="shared" si="45"/>
        <v>1 paquete de 20 a 31 pantallas por una semana</v>
      </c>
      <c r="S177" s="115">
        <f t="shared" si="46"/>
        <v>125000</v>
      </c>
      <c r="T177" s="115">
        <f t="shared" si="47"/>
        <v>1418124.25</v>
      </c>
      <c r="U177" s="115">
        <f t="shared" si="48"/>
        <v>1823538</v>
      </c>
      <c r="V177" s="115">
        <f t="shared" si="49"/>
        <v>150000</v>
      </c>
      <c r="W177" s="115">
        <f t="shared" si="50"/>
        <v>2006461.875</v>
      </c>
      <c r="X177" s="115">
        <f t="shared" si="43"/>
        <v>1931534.875</v>
      </c>
    </row>
    <row r="178" spans="1:24" ht="72.5" customHeight="1" x14ac:dyDescent="0.3">
      <c r="A178" s="249"/>
      <c r="B178" s="74" t="s">
        <v>86</v>
      </c>
      <c r="C178" s="74" t="s">
        <v>86</v>
      </c>
      <c r="D178" s="115">
        <v>62720253</v>
      </c>
      <c r="E178" s="115">
        <v>1000000</v>
      </c>
      <c r="F178" s="115">
        <v>90711597</v>
      </c>
      <c r="G178" s="115">
        <v>16328087</v>
      </c>
      <c r="H178" s="115">
        <v>77762831</v>
      </c>
      <c r="I178" s="115">
        <v>15552566</v>
      </c>
      <c r="J178" s="115">
        <v>56250079</v>
      </c>
      <c r="K178" s="115">
        <v>1000000</v>
      </c>
      <c r="L178" s="115">
        <v>74407060</v>
      </c>
      <c r="M178" s="115">
        <v>14881412</v>
      </c>
      <c r="N178" s="115">
        <v>72330863</v>
      </c>
      <c r="O178" s="115">
        <v>1446617</v>
      </c>
      <c r="Q178" s="142" t="str">
        <f t="shared" si="44"/>
        <v>1 paquete de 32 a 39 pantallas por una semana</v>
      </c>
      <c r="R178" s="74" t="str">
        <f t="shared" si="45"/>
        <v>1 paquete de 32 a 39 pantallas por una semana</v>
      </c>
      <c r="S178" s="115">
        <f t="shared" si="46"/>
        <v>125000</v>
      </c>
      <c r="T178" s="115">
        <f t="shared" si="47"/>
        <v>2041010.875</v>
      </c>
      <c r="U178" s="115">
        <f t="shared" si="48"/>
        <v>1944070.75</v>
      </c>
      <c r="V178" s="115">
        <f t="shared" si="49"/>
        <v>125000</v>
      </c>
      <c r="W178" s="115">
        <f t="shared" si="50"/>
        <v>1860176.5</v>
      </c>
      <c r="X178" s="115">
        <f t="shared" si="43"/>
        <v>180827.125</v>
      </c>
    </row>
    <row r="179" spans="1:24" ht="72.5" customHeight="1" x14ac:dyDescent="0.3">
      <c r="A179" s="250"/>
      <c r="B179" s="74" t="s">
        <v>87</v>
      </c>
      <c r="C179" s="74" t="s">
        <v>87</v>
      </c>
      <c r="D179" s="115">
        <v>89341612</v>
      </c>
      <c r="E179" s="115">
        <v>1000000</v>
      </c>
      <c r="F179" s="115">
        <v>129213769</v>
      </c>
      <c r="G179" s="115">
        <v>19382065</v>
      </c>
      <c r="H179" s="115">
        <v>121110570</v>
      </c>
      <c r="I179" s="115">
        <v>24222114</v>
      </c>
      <c r="J179" s="115">
        <v>103260108</v>
      </c>
      <c r="K179" s="115">
        <v>1000000</v>
      </c>
      <c r="L179" s="115">
        <v>136591471</v>
      </c>
      <c r="M179" s="115">
        <v>20488721</v>
      </c>
      <c r="N179" s="115">
        <v>133047294</v>
      </c>
      <c r="O179" s="115">
        <v>26609459</v>
      </c>
      <c r="Q179" s="143" t="str">
        <f t="shared" si="44"/>
        <v>1 paquete de 40 a 51 pantallas por una semana</v>
      </c>
      <c r="R179" s="74" t="str">
        <f t="shared" si="45"/>
        <v>1 paquete de 40 a 51 pantallas por una semana</v>
      </c>
      <c r="S179" s="115">
        <f t="shared" si="46"/>
        <v>125000</v>
      </c>
      <c r="T179" s="115">
        <f t="shared" si="47"/>
        <v>2422758.125</v>
      </c>
      <c r="U179" s="115">
        <f t="shared" si="48"/>
        <v>3027764.25</v>
      </c>
      <c r="V179" s="115">
        <f t="shared" si="49"/>
        <v>125000</v>
      </c>
      <c r="W179" s="115">
        <f t="shared" si="50"/>
        <v>2561090.125</v>
      </c>
      <c r="X179" s="115">
        <f t="shared" si="43"/>
        <v>3326182.375</v>
      </c>
    </row>
    <row r="180" spans="1:24" ht="72.5" customHeight="1" x14ac:dyDescent="0.3">
      <c r="A180" s="248" t="s">
        <v>522</v>
      </c>
      <c r="B180" s="74" t="s">
        <v>88</v>
      </c>
      <c r="C180" s="74" t="s">
        <v>88</v>
      </c>
      <c r="D180" s="115">
        <v>14831035</v>
      </c>
      <c r="E180" s="115">
        <v>1000000</v>
      </c>
      <c r="F180" s="115">
        <v>21449959</v>
      </c>
      <c r="G180" s="115">
        <v>15014971</v>
      </c>
      <c r="H180" s="115">
        <v>20944374</v>
      </c>
      <c r="I180" s="115">
        <v>14661062</v>
      </c>
      <c r="J180" s="115">
        <v>15958169</v>
      </c>
      <c r="K180" s="115">
        <v>1000000</v>
      </c>
      <c r="L180" s="115">
        <v>21109311</v>
      </c>
      <c r="M180" s="115">
        <v>12665587</v>
      </c>
      <c r="N180" s="115">
        <v>22366647</v>
      </c>
      <c r="O180" s="115">
        <v>8946659</v>
      </c>
      <c r="Q180" s="141" t="str">
        <f t="shared" si="44"/>
        <v>1 paquete de 1 a 5 pantallas por dos semanas</v>
      </c>
      <c r="R180" s="74" t="str">
        <f t="shared" si="45"/>
        <v>1 paquete de 1 a 5 pantallas por dos semanas</v>
      </c>
      <c r="S180" s="115">
        <f t="shared" si="46"/>
        <v>125000</v>
      </c>
      <c r="T180" s="115">
        <f t="shared" si="47"/>
        <v>1876871.375</v>
      </c>
      <c r="U180" s="115">
        <f t="shared" si="48"/>
        <v>1832632.75</v>
      </c>
      <c r="V180" s="115">
        <f t="shared" si="49"/>
        <v>125000</v>
      </c>
      <c r="W180" s="115">
        <f t="shared" si="50"/>
        <v>1583198.375</v>
      </c>
      <c r="X180" s="115">
        <f t="shared" si="43"/>
        <v>1118332.375</v>
      </c>
    </row>
    <row r="181" spans="1:24" ht="72.5" customHeight="1" x14ac:dyDescent="0.3">
      <c r="A181" s="249"/>
      <c r="B181" s="74" t="s">
        <v>89</v>
      </c>
      <c r="C181" s="74" t="s">
        <v>89</v>
      </c>
      <c r="D181" s="115">
        <v>26424451</v>
      </c>
      <c r="E181" s="115">
        <v>1000000</v>
      </c>
      <c r="F181" s="115">
        <v>38217386</v>
      </c>
      <c r="G181" s="115">
        <v>24841301</v>
      </c>
      <c r="H181" s="115">
        <v>38753088</v>
      </c>
      <c r="I181" s="115">
        <v>19376544</v>
      </c>
      <c r="J181" s="115">
        <v>27628769</v>
      </c>
      <c r="K181" s="115">
        <v>1000000</v>
      </c>
      <c r="L181" s="115">
        <v>36547068</v>
      </c>
      <c r="M181" s="115">
        <v>23755594</v>
      </c>
      <c r="N181" s="115">
        <v>38750729</v>
      </c>
      <c r="O181" s="115">
        <v>7750146</v>
      </c>
      <c r="Q181" s="142" t="str">
        <f t="shared" si="44"/>
        <v>1 paquete de 6 a 12 pantallas por dos semanas</v>
      </c>
      <c r="R181" s="74" t="str">
        <f t="shared" si="45"/>
        <v>1 paquete de 6 a 12 pantallas por dos semanas</v>
      </c>
      <c r="S181" s="115">
        <f t="shared" si="46"/>
        <v>125000</v>
      </c>
      <c r="T181" s="115">
        <f t="shared" si="47"/>
        <v>3105162.625</v>
      </c>
      <c r="U181" s="115">
        <f t="shared" si="48"/>
        <v>2422068</v>
      </c>
      <c r="V181" s="115">
        <f t="shared" si="49"/>
        <v>125000</v>
      </c>
      <c r="W181" s="115">
        <f t="shared" si="50"/>
        <v>2969449.25</v>
      </c>
      <c r="X181" s="115">
        <f t="shared" si="43"/>
        <v>968768.25</v>
      </c>
    </row>
    <row r="182" spans="1:24" ht="72.5" customHeight="1" x14ac:dyDescent="0.3">
      <c r="A182" s="249"/>
      <c r="B182" s="74" t="s">
        <v>90</v>
      </c>
      <c r="C182" s="74" t="s">
        <v>90</v>
      </c>
      <c r="D182" s="115">
        <v>37580818</v>
      </c>
      <c r="E182" s="115">
        <v>1000000</v>
      </c>
      <c r="F182" s="115">
        <v>54352714</v>
      </c>
      <c r="G182" s="115">
        <v>29893993</v>
      </c>
      <c r="H182" s="115">
        <v>55114589</v>
      </c>
      <c r="I182" s="115">
        <v>22045836</v>
      </c>
      <c r="J182" s="115">
        <v>39295990</v>
      </c>
      <c r="K182" s="115">
        <v>1000000</v>
      </c>
      <c r="L182" s="115">
        <v>51980354</v>
      </c>
      <c r="M182" s="115">
        <v>20792142</v>
      </c>
      <c r="N182" s="115">
        <v>55114589</v>
      </c>
      <c r="O182" s="115">
        <v>11022918</v>
      </c>
      <c r="Q182" s="142" t="str">
        <f t="shared" si="44"/>
        <v>1 paquete de 13 a 19 pantallas por dos semanas</v>
      </c>
      <c r="R182" s="74" t="str">
        <f t="shared" si="45"/>
        <v>1 paquete de 13 a 19 pantallas por dos semanas</v>
      </c>
      <c r="S182" s="115">
        <f t="shared" si="46"/>
        <v>125000</v>
      </c>
      <c r="T182" s="115">
        <f t="shared" si="47"/>
        <v>3736749.125</v>
      </c>
      <c r="U182" s="115">
        <f t="shared" si="48"/>
        <v>2755729.5</v>
      </c>
      <c r="V182" s="115">
        <f t="shared" si="49"/>
        <v>125000</v>
      </c>
      <c r="W182" s="115">
        <f t="shared" si="50"/>
        <v>2599017.75</v>
      </c>
      <c r="X182" s="115">
        <f t="shared" si="43"/>
        <v>1377864.75</v>
      </c>
    </row>
    <row r="183" spans="1:24" ht="72.5" customHeight="1" x14ac:dyDescent="0.3">
      <c r="A183" s="249"/>
      <c r="B183" s="74" t="s">
        <v>91</v>
      </c>
      <c r="C183" s="74" t="s">
        <v>91</v>
      </c>
      <c r="D183" s="115">
        <v>57823240</v>
      </c>
      <c r="E183" s="115">
        <v>1000000</v>
      </c>
      <c r="F183" s="115">
        <v>83629102</v>
      </c>
      <c r="G183" s="115">
        <v>25088731</v>
      </c>
      <c r="H183" s="115">
        <v>81005948</v>
      </c>
      <c r="I183" s="115">
        <v>24301784</v>
      </c>
      <c r="J183" s="115">
        <v>60464568</v>
      </c>
      <c r="K183" s="115">
        <v>1000000</v>
      </c>
      <c r="L183" s="115">
        <v>79981945</v>
      </c>
      <c r="M183" s="115">
        <v>23994584</v>
      </c>
      <c r="N183" s="115">
        <v>81009031</v>
      </c>
      <c r="O183" s="115">
        <v>3240361</v>
      </c>
      <c r="Q183" s="142" t="str">
        <f t="shared" si="44"/>
        <v>1 paquete de 20 a 31 pantallas por dos semanas</v>
      </c>
      <c r="R183" s="74" t="str">
        <f t="shared" si="45"/>
        <v>1 paquete de 20 a 31 pantallas por dos semanas</v>
      </c>
      <c r="S183" s="115">
        <f t="shared" si="46"/>
        <v>125000</v>
      </c>
      <c r="T183" s="115">
        <f t="shared" si="47"/>
        <v>3136091.375</v>
      </c>
      <c r="U183" s="115">
        <f t="shared" si="48"/>
        <v>3037723</v>
      </c>
      <c r="V183" s="115">
        <f t="shared" si="49"/>
        <v>125000</v>
      </c>
      <c r="W183" s="115">
        <f t="shared" si="50"/>
        <v>2999323</v>
      </c>
      <c r="X183" s="115">
        <f t="shared" si="43"/>
        <v>405045.125</v>
      </c>
    </row>
    <row r="184" spans="1:24" ht="72.5" customHeight="1" x14ac:dyDescent="0.3">
      <c r="A184" s="249"/>
      <c r="B184" s="74" t="s">
        <v>92</v>
      </c>
      <c r="C184" s="74" t="s">
        <v>92</v>
      </c>
      <c r="D184" s="115">
        <v>94890164</v>
      </c>
      <c r="E184" s="115">
        <v>1000000</v>
      </c>
      <c r="F184" s="115">
        <v>137238577</v>
      </c>
      <c r="G184" s="115">
        <v>20585787</v>
      </c>
      <c r="H184" s="115">
        <v>138363634</v>
      </c>
      <c r="I184" s="115">
        <v>41509090</v>
      </c>
      <c r="J184" s="115">
        <v>99220909</v>
      </c>
      <c r="K184" s="115">
        <v>1000000</v>
      </c>
      <c r="L184" s="115">
        <v>131248457</v>
      </c>
      <c r="M184" s="115">
        <v>28874661</v>
      </c>
      <c r="N184" s="115">
        <v>138363634</v>
      </c>
      <c r="O184" s="115">
        <v>6918182</v>
      </c>
      <c r="Q184" s="142" t="str">
        <f t="shared" si="44"/>
        <v>1 paquete de 32 a 39 pantallas por dos semanas</v>
      </c>
      <c r="R184" s="74" t="str">
        <f t="shared" si="45"/>
        <v>1 paquete de 32 a 39 pantallas por dos semanas</v>
      </c>
      <c r="S184" s="115">
        <f t="shared" si="46"/>
        <v>125000</v>
      </c>
      <c r="T184" s="115">
        <f t="shared" si="47"/>
        <v>2573223.375</v>
      </c>
      <c r="U184" s="115">
        <f t="shared" si="48"/>
        <v>5188636.25</v>
      </c>
      <c r="V184" s="115">
        <f t="shared" si="49"/>
        <v>125000</v>
      </c>
      <c r="W184" s="115">
        <f t="shared" si="50"/>
        <v>3609332.625</v>
      </c>
      <c r="X184" s="115">
        <f t="shared" si="43"/>
        <v>864772.75</v>
      </c>
    </row>
    <row r="185" spans="1:24" ht="72.5" customHeight="1" x14ac:dyDescent="0.3">
      <c r="A185" s="250"/>
      <c r="B185" s="74" t="s">
        <v>93</v>
      </c>
      <c r="C185" s="74" t="s">
        <v>93</v>
      </c>
      <c r="D185" s="115">
        <v>147618311</v>
      </c>
      <c r="E185" s="115">
        <v>1000000</v>
      </c>
      <c r="F185" s="115">
        <v>213498703</v>
      </c>
      <c r="G185" s="115">
        <v>25619844</v>
      </c>
      <c r="H185" s="115">
        <v>196868843</v>
      </c>
      <c r="I185" s="115">
        <v>49217211</v>
      </c>
      <c r="J185" s="115">
        <v>154354637</v>
      </c>
      <c r="K185" s="115">
        <v>1000000</v>
      </c>
      <c r="L185" s="115">
        <v>228160394</v>
      </c>
      <c r="M185" s="115">
        <v>11408020</v>
      </c>
      <c r="N185" s="115">
        <v>196867686</v>
      </c>
      <c r="O185" s="115">
        <v>9843384</v>
      </c>
      <c r="Q185" s="143" t="str">
        <f t="shared" si="44"/>
        <v>1 paquete de 40 a 51 pantallas por dos semanas</v>
      </c>
      <c r="R185" s="74" t="str">
        <f t="shared" si="45"/>
        <v>1 paquete de 40 a 51 pantallas por dos semanas</v>
      </c>
      <c r="S185" s="115">
        <f t="shared" si="46"/>
        <v>125000</v>
      </c>
      <c r="T185" s="115">
        <f t="shared" si="47"/>
        <v>3202480.5</v>
      </c>
      <c r="U185" s="115">
        <f t="shared" si="48"/>
        <v>6152151.375</v>
      </c>
      <c r="V185" s="115">
        <f t="shared" si="49"/>
        <v>125000</v>
      </c>
      <c r="W185" s="115">
        <f t="shared" si="50"/>
        <v>1426002.5</v>
      </c>
      <c r="X185" s="115">
        <f t="shared" si="43"/>
        <v>1230423</v>
      </c>
    </row>
    <row r="186" spans="1:24" ht="72.5" customHeight="1" x14ac:dyDescent="0.3">
      <c r="A186" s="248" t="s">
        <v>523</v>
      </c>
      <c r="B186" s="74" t="s">
        <v>94</v>
      </c>
      <c r="C186" s="74" t="s">
        <v>94</v>
      </c>
      <c r="D186" s="115">
        <v>18771704</v>
      </c>
      <c r="E186" s="115">
        <v>1877170</v>
      </c>
      <c r="F186" s="115">
        <v>27149304</v>
      </c>
      <c r="G186" s="115">
        <v>26606318</v>
      </c>
      <c r="H186" s="115">
        <v>26542080</v>
      </c>
      <c r="I186" s="115">
        <v>15925248</v>
      </c>
      <c r="J186" s="115">
        <v>18391615</v>
      </c>
      <c r="K186" s="115">
        <v>1839162</v>
      </c>
      <c r="L186" s="115">
        <v>24328250</v>
      </c>
      <c r="M186" s="115">
        <v>17273058</v>
      </c>
      <c r="N186" s="115">
        <v>26542080</v>
      </c>
      <c r="O186" s="115">
        <v>18579456</v>
      </c>
      <c r="Q186" s="141" t="str">
        <f t="shared" si="44"/>
        <v>1 paquete de 1 a 5 pantallas por un mes</v>
      </c>
      <c r="R186" s="74" t="str">
        <f t="shared" si="45"/>
        <v>1 paquete de 1 a 5 pantallas por un mes</v>
      </c>
      <c r="S186" s="115">
        <f t="shared" si="46"/>
        <v>234646.25</v>
      </c>
      <c r="T186" s="115">
        <f t="shared" si="47"/>
        <v>3325789.75</v>
      </c>
      <c r="U186" s="115">
        <f t="shared" si="48"/>
        <v>1990656</v>
      </c>
      <c r="V186" s="115">
        <f t="shared" si="49"/>
        <v>229895.25</v>
      </c>
      <c r="W186" s="115">
        <f t="shared" si="50"/>
        <v>2159132.25</v>
      </c>
      <c r="X186" s="115">
        <f t="shared" si="43"/>
        <v>2322432</v>
      </c>
    </row>
    <row r="187" spans="1:24" ht="72.5" customHeight="1" x14ac:dyDescent="0.3">
      <c r="A187" s="249"/>
      <c r="B187" s="74" t="s">
        <v>95</v>
      </c>
      <c r="C187" s="74" t="s">
        <v>95</v>
      </c>
      <c r="D187" s="115">
        <v>29456297</v>
      </c>
      <c r="E187" s="115">
        <v>2945630</v>
      </c>
      <c r="F187" s="115">
        <v>42602311</v>
      </c>
      <c r="G187" s="115">
        <v>21301156</v>
      </c>
      <c r="H187" s="115">
        <v>43199478</v>
      </c>
      <c r="I187" s="115">
        <v>17279791</v>
      </c>
      <c r="J187" s="115">
        <v>31804410</v>
      </c>
      <c r="K187" s="115">
        <v>3180441</v>
      </c>
      <c r="L187" s="115">
        <v>42070565</v>
      </c>
      <c r="M187" s="115">
        <v>13462581</v>
      </c>
      <c r="N187" s="115">
        <v>44368718</v>
      </c>
      <c r="O187" s="115">
        <v>25733856</v>
      </c>
      <c r="Q187" s="142" t="str">
        <f t="shared" si="44"/>
        <v>1 paquete de 6 a 12 pantallas por un mes</v>
      </c>
      <c r="R187" s="74" t="str">
        <f t="shared" si="45"/>
        <v>1 paquete de 6 a 12 pantallas por un mes</v>
      </c>
      <c r="S187" s="115">
        <f t="shared" si="46"/>
        <v>368203.75</v>
      </c>
      <c r="T187" s="115">
        <f t="shared" si="47"/>
        <v>2662644.5</v>
      </c>
      <c r="U187" s="115">
        <f t="shared" si="48"/>
        <v>2159973.875</v>
      </c>
      <c r="V187" s="115">
        <f t="shared" si="49"/>
        <v>397555.125</v>
      </c>
      <c r="W187" s="115">
        <f t="shared" si="50"/>
        <v>1682822.625</v>
      </c>
      <c r="X187" s="115">
        <f t="shared" si="43"/>
        <v>3216732</v>
      </c>
    </row>
    <row r="188" spans="1:24" ht="72.5" customHeight="1" x14ac:dyDescent="0.3">
      <c r="A188" s="249"/>
      <c r="B188" s="74" t="s">
        <v>96</v>
      </c>
      <c r="C188" s="74" t="s">
        <v>96</v>
      </c>
      <c r="D188" s="115">
        <v>44018467</v>
      </c>
      <c r="E188" s="115">
        <v>4401847</v>
      </c>
      <c r="F188" s="115">
        <v>63663413</v>
      </c>
      <c r="G188" s="115">
        <v>31831707</v>
      </c>
      <c r="H188" s="115">
        <v>63521869</v>
      </c>
      <c r="I188" s="115">
        <v>22232654</v>
      </c>
      <c r="J188" s="115">
        <v>47043740</v>
      </c>
      <c r="K188" s="115">
        <v>4704374</v>
      </c>
      <c r="L188" s="115">
        <v>62229004</v>
      </c>
      <c r="M188" s="115">
        <v>17424121</v>
      </c>
      <c r="N188" s="115">
        <v>64176872</v>
      </c>
      <c r="O188" s="115">
        <v>19253062</v>
      </c>
      <c r="Q188" s="142" t="str">
        <f t="shared" si="44"/>
        <v>1 paquete de 13 a 19 pantallas por un mes</v>
      </c>
      <c r="R188" s="74" t="str">
        <f t="shared" si="45"/>
        <v>1 paquete de 13 a 19 pantallas por un mes</v>
      </c>
      <c r="S188" s="115">
        <f t="shared" si="46"/>
        <v>550230.875</v>
      </c>
      <c r="T188" s="115">
        <f t="shared" si="47"/>
        <v>3978963.375</v>
      </c>
      <c r="U188" s="115">
        <f t="shared" si="48"/>
        <v>2779081.75</v>
      </c>
      <c r="V188" s="115">
        <f t="shared" si="49"/>
        <v>588046.75</v>
      </c>
      <c r="W188" s="115">
        <f t="shared" si="50"/>
        <v>2178015.125</v>
      </c>
      <c r="X188" s="115">
        <f t="shared" si="43"/>
        <v>2406632.75</v>
      </c>
    </row>
    <row r="189" spans="1:24" ht="72.5" customHeight="1" x14ac:dyDescent="0.3">
      <c r="A189" s="249"/>
      <c r="B189" s="74" t="s">
        <v>97</v>
      </c>
      <c r="C189" s="74" t="s">
        <v>97</v>
      </c>
      <c r="D189" s="115">
        <v>64507233</v>
      </c>
      <c r="E189" s="115">
        <v>6450723</v>
      </c>
      <c r="F189" s="115">
        <v>93296086</v>
      </c>
      <c r="G189" s="115">
        <v>37318434</v>
      </c>
      <c r="H189" s="115">
        <v>92243008</v>
      </c>
      <c r="I189" s="115">
        <v>36897203</v>
      </c>
      <c r="J189" s="115">
        <v>69704626</v>
      </c>
      <c r="K189" s="115">
        <v>6970463</v>
      </c>
      <c r="L189" s="115">
        <v>92204603</v>
      </c>
      <c r="M189" s="115">
        <v>20285013</v>
      </c>
      <c r="N189" s="115">
        <v>94441736</v>
      </c>
      <c r="O189" s="115">
        <v>28332521</v>
      </c>
      <c r="Q189" s="142" t="str">
        <f t="shared" si="44"/>
        <v>1 paquete de 20 a 31 pantallas por un mes</v>
      </c>
      <c r="R189" s="74" t="str">
        <f t="shared" si="45"/>
        <v>1 paquete de 20 a 31 pantallas por un mes</v>
      </c>
      <c r="S189" s="115">
        <f t="shared" si="46"/>
        <v>806340.375</v>
      </c>
      <c r="T189" s="115">
        <f t="shared" si="47"/>
        <v>4664804.25</v>
      </c>
      <c r="U189" s="115">
        <f t="shared" si="48"/>
        <v>4612150.375</v>
      </c>
      <c r="V189" s="115">
        <f t="shared" si="49"/>
        <v>871307.875</v>
      </c>
      <c r="W189" s="115">
        <f t="shared" si="50"/>
        <v>2535626.625</v>
      </c>
      <c r="X189" s="115">
        <f t="shared" si="43"/>
        <v>3541565.125</v>
      </c>
    </row>
    <row r="190" spans="1:24" ht="72.5" customHeight="1" x14ac:dyDescent="0.3">
      <c r="A190" s="249"/>
      <c r="B190" s="74" t="s">
        <v>98</v>
      </c>
      <c r="C190" s="74" t="s">
        <v>98</v>
      </c>
      <c r="D190" s="115">
        <v>105859078</v>
      </c>
      <c r="E190" s="115">
        <v>10585908</v>
      </c>
      <c r="F190" s="115">
        <v>153102795</v>
      </c>
      <c r="G190" s="115">
        <v>30620559</v>
      </c>
      <c r="H190" s="115">
        <v>154357903</v>
      </c>
      <c r="I190" s="115">
        <v>46307371</v>
      </c>
      <c r="J190" s="115">
        <v>110690439</v>
      </c>
      <c r="K190" s="115">
        <v>11069044</v>
      </c>
      <c r="L190" s="115">
        <v>146420240</v>
      </c>
      <c r="M190" s="115">
        <v>21963036</v>
      </c>
      <c r="N190" s="115">
        <v>154357903</v>
      </c>
      <c r="O190" s="115">
        <v>26240844</v>
      </c>
      <c r="Q190" s="142" t="str">
        <f t="shared" si="44"/>
        <v>1 paquete de 32 a 39 pantallas por un mes</v>
      </c>
      <c r="R190" s="74" t="str">
        <f t="shared" si="45"/>
        <v>1 paquete de 32 a 39 pantallas por un mes</v>
      </c>
      <c r="S190" s="115">
        <f t="shared" si="46"/>
        <v>1323238.5</v>
      </c>
      <c r="T190" s="115">
        <f t="shared" si="47"/>
        <v>3827569.875</v>
      </c>
      <c r="U190" s="115">
        <f t="shared" si="48"/>
        <v>5788421.375</v>
      </c>
      <c r="V190" s="115">
        <f t="shared" si="49"/>
        <v>1383630.5</v>
      </c>
      <c r="W190" s="115">
        <f t="shared" si="50"/>
        <v>2745379.5</v>
      </c>
      <c r="X190" s="115">
        <f t="shared" si="43"/>
        <v>3280105.5</v>
      </c>
    </row>
    <row r="191" spans="1:24" ht="72.5" customHeight="1" x14ac:dyDescent="0.3">
      <c r="A191" s="250"/>
      <c r="B191" s="74" t="s">
        <v>99</v>
      </c>
      <c r="C191" s="74" t="s">
        <v>99</v>
      </c>
      <c r="D191" s="115">
        <v>184031499</v>
      </c>
      <c r="E191" s="115">
        <v>13000000</v>
      </c>
      <c r="F191" s="115">
        <v>266162688</v>
      </c>
      <c r="G191" s="115">
        <v>39924403</v>
      </c>
      <c r="H191" s="115">
        <v>246419371</v>
      </c>
      <c r="I191" s="115">
        <v>69000000</v>
      </c>
      <c r="J191" s="115">
        <v>197937508</v>
      </c>
      <c r="K191" s="115">
        <v>19793751</v>
      </c>
      <c r="L191" s="115">
        <v>261829817</v>
      </c>
      <c r="M191" s="115">
        <v>20946385</v>
      </c>
      <c r="N191" s="115">
        <v>252293086</v>
      </c>
      <c r="O191" s="115">
        <v>12614654</v>
      </c>
      <c r="Q191" s="143" t="str">
        <f t="shared" si="44"/>
        <v>1 paquete de 40 a 51 pantallas por un mes</v>
      </c>
      <c r="R191" s="74" t="str">
        <f t="shared" si="45"/>
        <v>1 paquete de 40 a 51 pantallas por un mes</v>
      </c>
      <c r="S191" s="115">
        <f t="shared" si="46"/>
        <v>1625000</v>
      </c>
      <c r="T191" s="115">
        <f t="shared" si="47"/>
        <v>4990550.375</v>
      </c>
      <c r="U191" s="115">
        <f t="shared" si="48"/>
        <v>8625000</v>
      </c>
      <c r="V191" s="115">
        <f t="shared" si="49"/>
        <v>2474218.875</v>
      </c>
      <c r="W191" s="115">
        <f t="shared" si="50"/>
        <v>2618298.125</v>
      </c>
      <c r="X191" s="115">
        <f t="shared" si="43"/>
        <v>1576831.75</v>
      </c>
    </row>
    <row r="192" spans="1:24" ht="72.5" customHeight="1" x14ac:dyDescent="0.3">
      <c r="A192" s="248" t="s">
        <v>524</v>
      </c>
      <c r="B192" s="74" t="s">
        <v>82</v>
      </c>
      <c r="C192" s="74" t="s">
        <v>82</v>
      </c>
      <c r="D192" s="115">
        <v>15693225</v>
      </c>
      <c r="E192" s="115">
        <v>1569323</v>
      </c>
      <c r="F192" s="115">
        <v>22696935</v>
      </c>
      <c r="G192" s="115">
        <v>13845130</v>
      </c>
      <c r="H192" s="115">
        <v>23867997</v>
      </c>
      <c r="I192" s="115">
        <v>14320798</v>
      </c>
      <c r="J192" s="115">
        <v>17381288</v>
      </c>
      <c r="K192" s="115">
        <v>1738129</v>
      </c>
      <c r="L192" s="115">
        <v>22991800</v>
      </c>
      <c r="M192" s="115">
        <v>11955736</v>
      </c>
      <c r="N192" s="115">
        <v>23867997</v>
      </c>
      <c r="O192" s="115">
        <v>9547199</v>
      </c>
      <c r="Q192" s="141" t="str">
        <f t="shared" si="44"/>
        <v>1 paquete de 1 a 5 pantallas por una semana</v>
      </c>
      <c r="R192" s="74" t="str">
        <f t="shared" si="45"/>
        <v>1 paquete de 1 a 5 pantallas por una semana</v>
      </c>
      <c r="S192" s="115">
        <f t="shared" si="46"/>
        <v>196165.375</v>
      </c>
      <c r="T192" s="115">
        <f t="shared" si="47"/>
        <v>1730641.25</v>
      </c>
      <c r="U192" s="115">
        <f t="shared" si="48"/>
        <v>1790099.75</v>
      </c>
      <c r="V192" s="115">
        <f t="shared" si="49"/>
        <v>217266.125</v>
      </c>
      <c r="W192" s="115">
        <f t="shared" si="50"/>
        <v>1494467</v>
      </c>
      <c r="X192" s="115">
        <f t="shared" si="43"/>
        <v>1193399.875</v>
      </c>
    </row>
    <row r="193" spans="1:24" ht="72.5" customHeight="1" x14ac:dyDescent="0.3">
      <c r="A193" s="249"/>
      <c r="B193" s="74" t="s">
        <v>83</v>
      </c>
      <c r="C193" s="74" t="s">
        <v>83</v>
      </c>
      <c r="D193" s="115">
        <v>26408308</v>
      </c>
      <c r="E193" s="115">
        <v>2640831</v>
      </c>
      <c r="F193" s="115">
        <v>38194040</v>
      </c>
      <c r="G193" s="115">
        <v>15277616</v>
      </c>
      <c r="H193" s="115">
        <v>38729414</v>
      </c>
      <c r="I193" s="115">
        <v>19364707</v>
      </c>
      <c r="J193" s="115">
        <v>26852395</v>
      </c>
      <c r="K193" s="115">
        <v>2685240</v>
      </c>
      <c r="L193" s="115">
        <v>35520087</v>
      </c>
      <c r="M193" s="115">
        <v>14208035</v>
      </c>
      <c r="N193" s="115">
        <v>37038972</v>
      </c>
      <c r="O193" s="115">
        <v>11111692</v>
      </c>
      <c r="Q193" s="142" t="str">
        <f t="shared" si="44"/>
        <v>1 paquete de 6 a 12 pantallas por una semana</v>
      </c>
      <c r="R193" s="74" t="str">
        <f t="shared" si="45"/>
        <v>1 paquete de 6 a 12 pantallas por una semana</v>
      </c>
      <c r="S193" s="115">
        <f t="shared" si="46"/>
        <v>330103.875</v>
      </c>
      <c r="T193" s="115">
        <f t="shared" si="47"/>
        <v>1909702</v>
      </c>
      <c r="U193" s="115">
        <f t="shared" si="48"/>
        <v>2420588.375</v>
      </c>
      <c r="V193" s="115">
        <f t="shared" si="49"/>
        <v>335655</v>
      </c>
      <c r="W193" s="115">
        <f t="shared" si="50"/>
        <v>1776004.375</v>
      </c>
      <c r="X193" s="115">
        <f t="shared" si="43"/>
        <v>1388961.5</v>
      </c>
    </row>
    <row r="194" spans="1:24" ht="72.5" customHeight="1" x14ac:dyDescent="0.3">
      <c r="A194" s="249"/>
      <c r="B194" s="74" t="s">
        <v>84</v>
      </c>
      <c r="C194" s="74" t="s">
        <v>84</v>
      </c>
      <c r="D194" s="115">
        <v>37570567</v>
      </c>
      <c r="E194" s="115">
        <v>3757057</v>
      </c>
      <c r="F194" s="115">
        <v>54337889</v>
      </c>
      <c r="G194" s="115">
        <v>22278534</v>
      </c>
      <c r="H194" s="115">
        <v>55099555</v>
      </c>
      <c r="I194" s="115">
        <v>22039822</v>
      </c>
      <c r="J194" s="115">
        <v>42226684</v>
      </c>
      <c r="K194" s="115">
        <v>4222668</v>
      </c>
      <c r="L194" s="115">
        <v>55857048</v>
      </c>
      <c r="M194" s="115">
        <v>17315685</v>
      </c>
      <c r="N194" s="115">
        <v>54454939</v>
      </c>
      <c r="O194" s="115">
        <v>10890988</v>
      </c>
      <c r="Q194" s="142" t="str">
        <f t="shared" si="44"/>
        <v>1 paquete de 13 a 19 pantallas por una semana</v>
      </c>
      <c r="R194" s="74" t="str">
        <f t="shared" si="45"/>
        <v>1 paquete de 13 a 19 pantallas por una semana</v>
      </c>
      <c r="S194" s="115">
        <f t="shared" si="46"/>
        <v>469632.125</v>
      </c>
      <c r="T194" s="115">
        <f t="shared" si="47"/>
        <v>2784816.75</v>
      </c>
      <c r="U194" s="115">
        <f t="shared" si="48"/>
        <v>2754977.75</v>
      </c>
      <c r="V194" s="115">
        <f t="shared" si="49"/>
        <v>527833.5</v>
      </c>
      <c r="W194" s="115">
        <f t="shared" si="50"/>
        <v>2164460.625</v>
      </c>
      <c r="X194" s="115">
        <f t="shared" si="43"/>
        <v>1361373.5</v>
      </c>
    </row>
    <row r="195" spans="1:24" ht="72.5" customHeight="1" x14ac:dyDescent="0.3">
      <c r="A195" s="249"/>
      <c r="B195" s="74" t="s">
        <v>85</v>
      </c>
      <c r="C195" s="74" t="s">
        <v>85</v>
      </c>
      <c r="D195" s="115">
        <v>57824341</v>
      </c>
      <c r="E195" s="115">
        <v>5782434</v>
      </c>
      <c r="F195" s="115">
        <v>83630694</v>
      </c>
      <c r="G195" s="115">
        <v>17562446</v>
      </c>
      <c r="H195" s="115">
        <v>81007490</v>
      </c>
      <c r="I195" s="115">
        <v>24302247</v>
      </c>
      <c r="J195" s="115">
        <v>64934139</v>
      </c>
      <c r="K195" s="115">
        <v>6493414</v>
      </c>
      <c r="L195" s="115">
        <v>85894249</v>
      </c>
      <c r="M195" s="115">
        <v>18037792</v>
      </c>
      <c r="N195" s="115">
        <v>85578064</v>
      </c>
      <c r="O195" s="115">
        <v>17115613</v>
      </c>
      <c r="Q195" s="142" t="str">
        <f t="shared" si="44"/>
        <v>1 paquete de 20 a 31 pantallas por una semana</v>
      </c>
      <c r="R195" s="74" t="str">
        <f t="shared" si="45"/>
        <v>1 paquete de 20 a 31 pantallas por una semana</v>
      </c>
      <c r="S195" s="115">
        <f t="shared" si="46"/>
        <v>722804.25</v>
      </c>
      <c r="T195" s="115">
        <f t="shared" si="47"/>
        <v>2195305.75</v>
      </c>
      <c r="U195" s="115">
        <f t="shared" si="48"/>
        <v>3037780.875</v>
      </c>
      <c r="V195" s="115">
        <f t="shared" si="49"/>
        <v>811676.75</v>
      </c>
      <c r="W195" s="115">
        <f t="shared" si="50"/>
        <v>2254724</v>
      </c>
      <c r="X195" s="115">
        <f t="shared" si="43"/>
        <v>2139451.625</v>
      </c>
    </row>
    <row r="196" spans="1:24" ht="72.5" customHeight="1" x14ac:dyDescent="0.3">
      <c r="A196" s="249"/>
      <c r="B196" s="74" t="s">
        <v>86</v>
      </c>
      <c r="C196" s="74" t="s">
        <v>86</v>
      </c>
      <c r="D196" s="115">
        <v>94889963</v>
      </c>
      <c r="E196" s="115">
        <v>4744498</v>
      </c>
      <c r="F196" s="115">
        <v>137238287</v>
      </c>
      <c r="G196" s="115">
        <v>21958126</v>
      </c>
      <c r="H196" s="115">
        <v>138363342</v>
      </c>
      <c r="I196" s="115">
        <v>27672668</v>
      </c>
      <c r="J196" s="115">
        <v>110971100</v>
      </c>
      <c r="K196" s="115">
        <v>5548555</v>
      </c>
      <c r="L196" s="115">
        <v>146791496</v>
      </c>
      <c r="M196" s="115">
        <v>22018724</v>
      </c>
      <c r="N196" s="115">
        <v>146557750</v>
      </c>
      <c r="O196" s="115">
        <v>21983663</v>
      </c>
      <c r="Q196" s="142" t="str">
        <f t="shared" si="44"/>
        <v>1 paquete de 32 a 39 pantallas por una semana</v>
      </c>
      <c r="R196" s="74" t="str">
        <f t="shared" si="45"/>
        <v>1 paquete de 32 a 39 pantallas por una semana</v>
      </c>
      <c r="S196" s="115">
        <f t="shared" si="46"/>
        <v>593062.25</v>
      </c>
      <c r="T196" s="115">
        <f t="shared" si="47"/>
        <v>2744765.75</v>
      </c>
      <c r="U196" s="115">
        <f t="shared" si="48"/>
        <v>3459083.5</v>
      </c>
      <c r="V196" s="115">
        <f t="shared" si="49"/>
        <v>693569.375</v>
      </c>
      <c r="W196" s="115">
        <f t="shared" si="50"/>
        <v>2752340.5</v>
      </c>
      <c r="X196" s="115">
        <f t="shared" si="43"/>
        <v>2747957.875</v>
      </c>
    </row>
    <row r="197" spans="1:24" ht="72.5" customHeight="1" x14ac:dyDescent="0.3">
      <c r="A197" s="250"/>
      <c r="B197" s="74" t="s">
        <v>87</v>
      </c>
      <c r="C197" s="74" t="s">
        <v>87</v>
      </c>
      <c r="D197" s="115">
        <v>147617443</v>
      </c>
      <c r="E197" s="115">
        <v>7380872</v>
      </c>
      <c r="F197" s="115">
        <v>213497448</v>
      </c>
      <c r="G197" s="115">
        <v>21349745</v>
      </c>
      <c r="H197" s="115">
        <v>196867686</v>
      </c>
      <c r="I197" s="115">
        <v>29530153</v>
      </c>
      <c r="J197" s="115">
        <v>171636427</v>
      </c>
      <c r="K197" s="115">
        <v>8581821</v>
      </c>
      <c r="L197" s="115">
        <v>240002218</v>
      </c>
      <c r="M197" s="115">
        <v>26400244</v>
      </c>
      <c r="N197" s="115">
        <v>218044023</v>
      </c>
      <c r="O197" s="115">
        <v>23984843</v>
      </c>
      <c r="Q197" s="143" t="str">
        <f t="shared" si="44"/>
        <v>1 paquete de 40 a 51 pantallas por una semana</v>
      </c>
      <c r="R197" s="74" t="str">
        <f t="shared" si="45"/>
        <v>1 paquete de 40 a 51 pantallas por una semana</v>
      </c>
      <c r="S197" s="115">
        <f t="shared" si="46"/>
        <v>922609</v>
      </c>
      <c r="T197" s="115">
        <f t="shared" si="47"/>
        <v>2668718.125</v>
      </c>
      <c r="U197" s="115">
        <f t="shared" si="48"/>
        <v>3691269.125</v>
      </c>
      <c r="V197" s="115">
        <f t="shared" si="49"/>
        <v>1072727.625</v>
      </c>
      <c r="W197" s="115">
        <f t="shared" si="50"/>
        <v>3300030.5</v>
      </c>
      <c r="X197" s="115">
        <f t="shared" si="43"/>
        <v>2998105.375</v>
      </c>
    </row>
    <row r="198" spans="1:24" ht="72.5" customHeight="1" x14ac:dyDescent="0.3">
      <c r="A198" s="248" t="s">
        <v>525</v>
      </c>
      <c r="B198" s="74" t="s">
        <v>88</v>
      </c>
      <c r="C198" s="74" t="s">
        <v>88</v>
      </c>
      <c r="D198" s="115">
        <v>16480563</v>
      </c>
      <c r="E198" s="115">
        <v>1648056</v>
      </c>
      <c r="F198" s="115">
        <v>23835653</v>
      </c>
      <c r="G198" s="115">
        <v>23358940</v>
      </c>
      <c r="H198" s="115">
        <v>26542080</v>
      </c>
      <c r="I198" s="115">
        <v>26011238</v>
      </c>
      <c r="J198" s="115">
        <v>26006082</v>
      </c>
      <c r="K198" s="115">
        <v>2600608</v>
      </c>
      <c r="L198" s="115">
        <v>36892550</v>
      </c>
      <c r="M198" s="115">
        <v>11067765</v>
      </c>
      <c r="N198" s="115">
        <v>37892382</v>
      </c>
      <c r="O198" s="115">
        <v>15156953</v>
      </c>
      <c r="Q198" s="141" t="str">
        <f t="shared" si="44"/>
        <v>1 paquete de 1 a 5 pantallas por dos semanas</v>
      </c>
      <c r="R198" s="74" t="str">
        <f t="shared" si="45"/>
        <v>1 paquete de 1 a 5 pantallas por dos semanas</v>
      </c>
      <c r="S198" s="115">
        <f t="shared" si="46"/>
        <v>206007</v>
      </c>
      <c r="T198" s="115">
        <f t="shared" si="47"/>
        <v>2919867.5</v>
      </c>
      <c r="U198" s="115">
        <f t="shared" si="48"/>
        <v>3251404.75</v>
      </c>
      <c r="V198" s="115">
        <f t="shared" si="49"/>
        <v>325076</v>
      </c>
      <c r="W198" s="115">
        <f t="shared" si="50"/>
        <v>1383470.625</v>
      </c>
      <c r="X198" s="115">
        <f t="shared" si="43"/>
        <v>1894619.125</v>
      </c>
    </row>
    <row r="199" spans="1:24" ht="72.5" customHeight="1" x14ac:dyDescent="0.3">
      <c r="A199" s="249"/>
      <c r="B199" s="74" t="s">
        <v>89</v>
      </c>
      <c r="C199" s="74" t="s">
        <v>89</v>
      </c>
      <c r="D199" s="115">
        <v>31406794</v>
      </c>
      <c r="E199" s="115">
        <v>3140679</v>
      </c>
      <c r="F199" s="115">
        <v>45423294</v>
      </c>
      <c r="G199" s="115">
        <v>44514828</v>
      </c>
      <c r="H199" s="115">
        <v>45568671</v>
      </c>
      <c r="I199" s="115">
        <v>11392168</v>
      </c>
      <c r="J199" s="115">
        <v>57491892</v>
      </c>
      <c r="K199" s="115">
        <v>5749189</v>
      </c>
      <c r="L199" s="115">
        <v>76049717</v>
      </c>
      <c r="M199" s="115">
        <v>16730938</v>
      </c>
      <c r="N199" s="115">
        <v>72906653</v>
      </c>
      <c r="O199" s="115">
        <v>16039464</v>
      </c>
      <c r="Q199" s="142" t="str">
        <f t="shared" si="44"/>
        <v>1 paquete de 6 a 12 pantallas por dos semanas</v>
      </c>
      <c r="R199" s="74" t="str">
        <f t="shared" si="45"/>
        <v>1 paquete de 6 a 12 pantallas por dos semanas</v>
      </c>
      <c r="S199" s="115">
        <f t="shared" si="46"/>
        <v>392584.875</v>
      </c>
      <c r="T199" s="115">
        <f t="shared" si="47"/>
        <v>5564353.5</v>
      </c>
      <c r="U199" s="115">
        <f t="shared" si="48"/>
        <v>1424021</v>
      </c>
      <c r="V199" s="115">
        <f t="shared" si="49"/>
        <v>718648.625</v>
      </c>
      <c r="W199" s="115">
        <f t="shared" si="50"/>
        <v>2091367.25</v>
      </c>
      <c r="X199" s="115">
        <f t="shared" si="43"/>
        <v>2004933</v>
      </c>
    </row>
    <row r="200" spans="1:24" ht="72.5" customHeight="1" x14ac:dyDescent="0.3">
      <c r="A200" s="249"/>
      <c r="B200" s="74" t="s">
        <v>90</v>
      </c>
      <c r="C200" s="74" t="s">
        <v>90</v>
      </c>
      <c r="D200" s="115">
        <v>45979333</v>
      </c>
      <c r="E200" s="115">
        <v>4597933</v>
      </c>
      <c r="F200" s="115">
        <v>66499392</v>
      </c>
      <c r="G200" s="115">
        <v>65169404</v>
      </c>
      <c r="H200" s="115">
        <v>64832343</v>
      </c>
      <c r="I200" s="115">
        <v>12966469</v>
      </c>
      <c r="J200" s="115">
        <v>90110700</v>
      </c>
      <c r="K200" s="115">
        <v>9011070</v>
      </c>
      <c r="L200" s="115">
        <v>119197560</v>
      </c>
      <c r="M200" s="115">
        <v>22647536</v>
      </c>
      <c r="N200" s="115">
        <v>113775907</v>
      </c>
      <c r="O200" s="115">
        <v>23892940</v>
      </c>
      <c r="Q200" s="142" t="str">
        <f t="shared" si="44"/>
        <v>1 paquete de 13 a 19 pantallas por dos semanas</v>
      </c>
      <c r="R200" s="74" t="str">
        <f t="shared" si="45"/>
        <v>1 paquete de 13 a 19 pantallas por dos semanas</v>
      </c>
      <c r="S200" s="115">
        <f t="shared" si="46"/>
        <v>574741.625</v>
      </c>
      <c r="T200" s="115">
        <f t="shared" si="47"/>
        <v>8146175.5</v>
      </c>
      <c r="U200" s="115">
        <f t="shared" si="48"/>
        <v>1620808.625</v>
      </c>
      <c r="V200" s="115">
        <f t="shared" si="49"/>
        <v>1126383.75</v>
      </c>
      <c r="W200" s="115">
        <f t="shared" si="50"/>
        <v>2830942</v>
      </c>
      <c r="X200" s="115">
        <f t="shared" si="43"/>
        <v>2986617.5</v>
      </c>
    </row>
    <row r="201" spans="1:24" ht="72.5" customHeight="1" x14ac:dyDescent="0.3">
      <c r="A201" s="249"/>
      <c r="B201" s="74" t="s">
        <v>91</v>
      </c>
      <c r="C201" s="74" t="s">
        <v>91</v>
      </c>
      <c r="D201" s="115">
        <v>68890235</v>
      </c>
      <c r="E201" s="115">
        <v>6889024</v>
      </c>
      <c r="F201" s="115">
        <v>99635173</v>
      </c>
      <c r="G201" s="115">
        <v>97642470</v>
      </c>
      <c r="H201" s="115">
        <v>96694408</v>
      </c>
      <c r="I201" s="115">
        <v>19338882</v>
      </c>
      <c r="J201" s="115">
        <v>41932594</v>
      </c>
      <c r="K201" s="115">
        <v>4193259</v>
      </c>
      <c r="L201" s="115">
        <v>53765209</v>
      </c>
      <c r="M201" s="115">
        <v>21506084</v>
      </c>
      <c r="N201" s="115">
        <v>50938470</v>
      </c>
      <c r="O201" s="115">
        <v>15281541</v>
      </c>
      <c r="Q201" s="142" t="str">
        <f t="shared" si="44"/>
        <v>1 paquete de 20 a 31 pantallas por dos semanas</v>
      </c>
      <c r="R201" s="74" t="str">
        <f t="shared" si="45"/>
        <v>1 paquete de 20 a 31 pantallas por dos semanas</v>
      </c>
      <c r="S201" s="115">
        <f t="shared" si="46"/>
        <v>861128</v>
      </c>
      <c r="T201" s="115">
        <f t="shared" si="47"/>
        <v>12205308.75</v>
      </c>
      <c r="U201" s="115">
        <f t="shared" si="48"/>
        <v>2417360.25</v>
      </c>
      <c r="V201" s="115">
        <f t="shared" si="49"/>
        <v>524157.375</v>
      </c>
      <c r="W201" s="115">
        <f t="shared" si="50"/>
        <v>2688260.5</v>
      </c>
      <c r="X201" s="115">
        <f t="shared" si="43"/>
        <v>1910192.625</v>
      </c>
    </row>
    <row r="202" spans="1:24" ht="72.5" customHeight="1" x14ac:dyDescent="0.3">
      <c r="A202" s="249"/>
      <c r="B202" s="74" t="s">
        <v>92</v>
      </c>
      <c r="C202" s="74" t="s">
        <v>92</v>
      </c>
      <c r="D202" s="115">
        <v>105858705</v>
      </c>
      <c r="E202" s="115">
        <v>10585871</v>
      </c>
      <c r="F202" s="115">
        <v>153102255</v>
      </c>
      <c r="G202" s="115">
        <v>33682496</v>
      </c>
      <c r="H202" s="115">
        <v>154357359</v>
      </c>
      <c r="I202" s="115">
        <v>29327898</v>
      </c>
      <c r="J202" s="115">
        <v>83760044</v>
      </c>
      <c r="K202" s="115">
        <v>5863203</v>
      </c>
      <c r="L202" s="115">
        <v>109224096</v>
      </c>
      <c r="M202" s="115">
        <v>24029301</v>
      </c>
      <c r="N202" s="115">
        <v>105588632</v>
      </c>
      <c r="O202" s="115">
        <v>10558863</v>
      </c>
      <c r="Q202" s="142" t="str">
        <f t="shared" ref="Q202:Q209" si="51">B202</f>
        <v>1 paquete de 32 a 39 pantallas por dos semanas</v>
      </c>
      <c r="R202" s="74" t="str">
        <f t="shared" ref="R202:R209" si="52">C202</f>
        <v>1 paquete de 32 a 39 pantallas por dos semanas</v>
      </c>
      <c r="S202" s="115">
        <f t="shared" ref="S202:S209" si="53">E202*12.5%</f>
        <v>1323233.875</v>
      </c>
      <c r="T202" s="115">
        <f t="shared" ref="T202:T209" si="54">G202*12.5%</f>
        <v>4210312</v>
      </c>
      <c r="U202" s="115">
        <f t="shared" ref="U202:U209" si="55">I202*12.5%</f>
        <v>3665987.25</v>
      </c>
      <c r="V202" s="115">
        <f t="shared" ref="V202:V209" si="56">K202*12.5%</f>
        <v>732900.375</v>
      </c>
      <c r="W202" s="115">
        <f t="shared" ref="W202:W209" si="57">M202*12.5%</f>
        <v>3003662.625</v>
      </c>
      <c r="X202" s="115">
        <f t="shared" si="43"/>
        <v>1319857.875</v>
      </c>
    </row>
    <row r="203" spans="1:24" ht="72.5" customHeight="1" x14ac:dyDescent="0.3">
      <c r="A203" s="250"/>
      <c r="B203" s="74" t="s">
        <v>93</v>
      </c>
      <c r="C203" s="74" t="s">
        <v>93</v>
      </c>
      <c r="D203" s="115">
        <v>194710318</v>
      </c>
      <c r="E203" s="115">
        <v>9735516</v>
      </c>
      <c r="F203" s="115">
        <v>281607344</v>
      </c>
      <c r="G203" s="115">
        <v>33792881</v>
      </c>
      <c r="H203" s="115">
        <v>258300230</v>
      </c>
      <c r="I203" s="115">
        <v>33579030</v>
      </c>
      <c r="J203" s="115">
        <v>123960116</v>
      </c>
      <c r="K203" s="115">
        <v>4958405</v>
      </c>
      <c r="L203" s="115">
        <v>163372059</v>
      </c>
      <c r="M203" s="115">
        <v>24505809</v>
      </c>
      <c r="N203" s="115">
        <v>150183726</v>
      </c>
      <c r="O203" s="115">
        <v>15018373</v>
      </c>
      <c r="Q203" s="143" t="str">
        <f t="shared" si="51"/>
        <v>1 paquete de 40 a 51 pantallas por dos semanas</v>
      </c>
      <c r="R203" s="74" t="str">
        <f t="shared" si="52"/>
        <v>1 paquete de 40 a 51 pantallas por dos semanas</v>
      </c>
      <c r="S203" s="115">
        <f t="shared" si="53"/>
        <v>1216939.5</v>
      </c>
      <c r="T203" s="115">
        <f t="shared" si="54"/>
        <v>4224110.125</v>
      </c>
      <c r="U203" s="115">
        <f t="shared" si="55"/>
        <v>4197378.75</v>
      </c>
      <c r="V203" s="115">
        <f t="shared" si="56"/>
        <v>619800.625</v>
      </c>
      <c r="W203" s="115">
        <f t="shared" si="57"/>
        <v>3063226.125</v>
      </c>
      <c r="X203" s="115">
        <f t="shared" si="43"/>
        <v>1877296.625</v>
      </c>
    </row>
    <row r="204" spans="1:24" ht="72.5" customHeight="1" x14ac:dyDescent="0.3">
      <c r="A204" s="248" t="s">
        <v>526</v>
      </c>
      <c r="B204" s="74" t="s">
        <v>94</v>
      </c>
      <c r="C204" s="74" t="s">
        <v>94</v>
      </c>
      <c r="D204" s="115">
        <v>21849181</v>
      </c>
      <c r="E204" s="115">
        <v>6554754</v>
      </c>
      <c r="F204" s="115">
        <v>31600225</v>
      </c>
      <c r="G204" s="115">
        <v>15800113</v>
      </c>
      <c r="H204" s="115">
        <v>29618525</v>
      </c>
      <c r="I204" s="115">
        <v>17771115</v>
      </c>
      <c r="J204" s="115">
        <v>25037359</v>
      </c>
      <c r="K204" s="115">
        <v>2503736</v>
      </c>
      <c r="L204" s="115">
        <v>32970455</v>
      </c>
      <c r="M204" s="115">
        <v>16485228</v>
      </c>
      <c r="N204" s="115">
        <v>35791729</v>
      </c>
      <c r="O204" s="115">
        <v>14316692</v>
      </c>
      <c r="Q204" s="141" t="str">
        <f t="shared" si="51"/>
        <v>1 paquete de 1 a 5 pantallas por un mes</v>
      </c>
      <c r="R204" s="74" t="str">
        <f t="shared" si="52"/>
        <v>1 paquete de 1 a 5 pantallas por un mes</v>
      </c>
      <c r="S204" s="115">
        <f t="shared" si="53"/>
        <v>819344.25</v>
      </c>
      <c r="T204" s="115">
        <f t="shared" si="54"/>
        <v>1975014.125</v>
      </c>
      <c r="U204" s="115">
        <f t="shared" si="55"/>
        <v>2221389.375</v>
      </c>
      <c r="V204" s="115">
        <f t="shared" si="56"/>
        <v>312967</v>
      </c>
      <c r="W204" s="115">
        <f t="shared" si="57"/>
        <v>2060653.5</v>
      </c>
      <c r="X204" s="115">
        <f t="shared" si="43"/>
        <v>1789586.5</v>
      </c>
    </row>
    <row r="205" spans="1:24" ht="72.5" customHeight="1" x14ac:dyDescent="0.3">
      <c r="A205" s="249"/>
      <c r="B205" s="74" t="s">
        <v>95</v>
      </c>
      <c r="C205" s="74" t="s">
        <v>95</v>
      </c>
      <c r="D205" s="115">
        <v>31077413</v>
      </c>
      <c r="E205" s="115">
        <v>3107741</v>
      </c>
      <c r="F205" s="115">
        <v>44946913</v>
      </c>
      <c r="G205" s="115">
        <v>17978765</v>
      </c>
      <c r="H205" s="115">
        <v>44081903</v>
      </c>
      <c r="I205" s="115">
        <v>22040952</v>
      </c>
      <c r="J205" s="115">
        <v>32167894</v>
      </c>
      <c r="K205" s="115">
        <v>3216789</v>
      </c>
      <c r="L205" s="115">
        <v>42349407</v>
      </c>
      <c r="M205" s="115">
        <v>21174704</v>
      </c>
      <c r="N205" s="115">
        <v>40327338</v>
      </c>
      <c r="O205" s="115">
        <v>16130935</v>
      </c>
      <c r="Q205" s="142" t="str">
        <f t="shared" si="51"/>
        <v>1 paquete de 6 a 12 pantallas por un mes</v>
      </c>
      <c r="R205" s="74" t="str">
        <f t="shared" si="52"/>
        <v>1 paquete de 6 a 12 pantallas por un mes</v>
      </c>
      <c r="S205" s="115">
        <f t="shared" si="53"/>
        <v>388467.625</v>
      </c>
      <c r="T205" s="115">
        <f t="shared" si="54"/>
        <v>2247345.625</v>
      </c>
      <c r="U205" s="115">
        <f t="shared" si="55"/>
        <v>2755119</v>
      </c>
      <c r="V205" s="115">
        <f t="shared" si="56"/>
        <v>402098.625</v>
      </c>
      <c r="W205" s="115">
        <f t="shared" si="57"/>
        <v>2646838</v>
      </c>
      <c r="X205" s="115">
        <f t="shared" si="43"/>
        <v>2016366.875</v>
      </c>
    </row>
    <row r="206" spans="1:24" ht="72.5" customHeight="1" x14ac:dyDescent="0.3">
      <c r="A206" s="249"/>
      <c r="B206" s="74" t="s">
        <v>96</v>
      </c>
      <c r="C206" s="74" t="s">
        <v>96</v>
      </c>
      <c r="D206" s="115">
        <v>54019224</v>
      </c>
      <c r="E206" s="115">
        <v>5401922</v>
      </c>
      <c r="F206" s="115">
        <v>78127396</v>
      </c>
      <c r="G206" s="115">
        <v>18750575</v>
      </c>
      <c r="H206" s="115">
        <v>66974981</v>
      </c>
      <c r="I206" s="115">
        <v>25450493</v>
      </c>
      <c r="J206" s="115">
        <v>74598910</v>
      </c>
      <c r="K206" s="115">
        <v>7459891</v>
      </c>
      <c r="L206" s="115">
        <v>98213569</v>
      </c>
      <c r="M206" s="115">
        <v>19642714</v>
      </c>
      <c r="N206" s="115">
        <v>87339619</v>
      </c>
      <c r="O206" s="115">
        <v>17467924</v>
      </c>
      <c r="Q206" s="142" t="str">
        <f t="shared" si="51"/>
        <v>1 paquete de 13 a 19 pantallas por un mes</v>
      </c>
      <c r="R206" s="74" t="str">
        <f t="shared" si="52"/>
        <v>1 paquete de 13 a 19 pantallas por un mes</v>
      </c>
      <c r="S206" s="115">
        <f t="shared" si="53"/>
        <v>675240.25</v>
      </c>
      <c r="T206" s="115">
        <f t="shared" si="54"/>
        <v>2343821.875</v>
      </c>
      <c r="U206" s="115">
        <f t="shared" si="55"/>
        <v>3181311.625</v>
      </c>
      <c r="V206" s="115">
        <f t="shared" si="56"/>
        <v>932486.375</v>
      </c>
      <c r="W206" s="115">
        <f t="shared" si="57"/>
        <v>2455339.25</v>
      </c>
      <c r="X206" s="115">
        <f t="shared" si="43"/>
        <v>2183490.5</v>
      </c>
    </row>
    <row r="207" spans="1:24" ht="72.5" customHeight="1" x14ac:dyDescent="0.3">
      <c r="A207" s="249"/>
      <c r="B207" s="74" t="s">
        <v>97</v>
      </c>
      <c r="C207" s="74" t="s">
        <v>97</v>
      </c>
      <c r="D207" s="115">
        <v>83002825</v>
      </c>
      <c r="E207" s="115">
        <v>5810198</v>
      </c>
      <c r="F207" s="115">
        <v>120046052</v>
      </c>
      <c r="G207" s="115">
        <v>24009210</v>
      </c>
      <c r="H207" s="115">
        <v>112517775</v>
      </c>
      <c r="I207" s="115">
        <v>28129444</v>
      </c>
      <c r="J207" s="115">
        <v>148148346</v>
      </c>
      <c r="K207" s="115">
        <v>10370384</v>
      </c>
      <c r="L207" s="115">
        <v>210165082</v>
      </c>
      <c r="M207" s="115">
        <v>23118159</v>
      </c>
      <c r="N207" s="115">
        <v>193821580</v>
      </c>
      <c r="O207" s="115">
        <v>19382158</v>
      </c>
      <c r="Q207" s="142" t="str">
        <f t="shared" si="51"/>
        <v>1 paquete de 20 a 31 pantallas por un mes</v>
      </c>
      <c r="R207" s="74" t="str">
        <f t="shared" si="52"/>
        <v>1 paquete de 20 a 31 pantallas por un mes</v>
      </c>
      <c r="S207" s="115">
        <f t="shared" si="53"/>
        <v>726274.75</v>
      </c>
      <c r="T207" s="115">
        <f t="shared" si="54"/>
        <v>3001151.25</v>
      </c>
      <c r="U207" s="115">
        <f t="shared" si="55"/>
        <v>3516180.5</v>
      </c>
      <c r="V207" s="115">
        <f t="shared" si="56"/>
        <v>1296298</v>
      </c>
      <c r="W207" s="115">
        <f t="shared" si="57"/>
        <v>2889769.875</v>
      </c>
      <c r="X207" s="115">
        <f t="shared" si="43"/>
        <v>2422769.75</v>
      </c>
    </row>
    <row r="208" spans="1:24" ht="72.5" customHeight="1" x14ac:dyDescent="0.3">
      <c r="A208" s="249"/>
      <c r="B208" s="74" t="s">
        <v>98</v>
      </c>
      <c r="C208" s="74" t="s">
        <v>98</v>
      </c>
      <c r="D208" s="115">
        <v>147727948</v>
      </c>
      <c r="E208" s="115">
        <v>4431838</v>
      </c>
      <c r="F208" s="115">
        <v>213657270</v>
      </c>
      <c r="G208" s="115">
        <v>29912018</v>
      </c>
      <c r="H208" s="115">
        <v>193207377</v>
      </c>
      <c r="I208" s="115">
        <v>48000000</v>
      </c>
      <c r="J208" s="115">
        <v>50866316</v>
      </c>
      <c r="K208" s="115">
        <v>5086632</v>
      </c>
      <c r="L208" s="115">
        <v>67992579</v>
      </c>
      <c r="M208" s="115">
        <v>33996290</v>
      </c>
      <c r="N208" s="115">
        <v>61776568</v>
      </c>
      <c r="O208" s="115">
        <v>14826376</v>
      </c>
      <c r="Q208" s="142" t="str">
        <f t="shared" si="51"/>
        <v>1 paquete de 32 a 39 pantallas por un mes</v>
      </c>
      <c r="R208" s="74" t="str">
        <f t="shared" si="52"/>
        <v>1 paquete de 32 a 39 pantallas por un mes</v>
      </c>
      <c r="S208" s="115">
        <f t="shared" si="53"/>
        <v>553979.75</v>
      </c>
      <c r="T208" s="115">
        <f t="shared" si="54"/>
        <v>3739002.25</v>
      </c>
      <c r="U208" s="115">
        <f t="shared" si="55"/>
        <v>6000000</v>
      </c>
      <c r="V208" s="115">
        <f t="shared" si="56"/>
        <v>635829</v>
      </c>
      <c r="W208" s="115">
        <f t="shared" si="57"/>
        <v>4249536.25</v>
      </c>
      <c r="X208" s="115">
        <f t="shared" ref="X208:X209" si="58">O208*12.5%</f>
        <v>1853297</v>
      </c>
    </row>
    <row r="209" spans="1:24" ht="72.5" customHeight="1" x14ac:dyDescent="0.3">
      <c r="A209" s="250"/>
      <c r="B209" s="74" t="s">
        <v>99</v>
      </c>
      <c r="C209" s="74" t="s">
        <v>99</v>
      </c>
      <c r="D209" s="115">
        <v>218516043</v>
      </c>
      <c r="E209" s="115">
        <v>4370321</v>
      </c>
      <c r="F209" s="115">
        <v>316037297</v>
      </c>
      <c r="G209" s="115">
        <v>31603730</v>
      </c>
      <c r="H209" s="115">
        <v>287449920</v>
      </c>
      <c r="I209" s="115">
        <v>67000000</v>
      </c>
      <c r="J209" s="115">
        <v>72011395</v>
      </c>
      <c r="K209" s="115">
        <v>7201140</v>
      </c>
      <c r="L209" s="115">
        <v>96274697</v>
      </c>
      <c r="M209" s="115">
        <v>19254939</v>
      </c>
      <c r="N209" s="115">
        <v>87439825</v>
      </c>
      <c r="O209" s="115">
        <v>17487965</v>
      </c>
      <c r="Q209" s="143" t="str">
        <f t="shared" si="51"/>
        <v>1 paquete de 40 a 51 pantallas por un mes</v>
      </c>
      <c r="R209" s="74" t="str">
        <f t="shared" si="52"/>
        <v>1 paquete de 40 a 51 pantallas por un mes</v>
      </c>
      <c r="S209" s="115">
        <f t="shared" si="53"/>
        <v>546290.125</v>
      </c>
      <c r="T209" s="115">
        <f t="shared" si="54"/>
        <v>3950466.25</v>
      </c>
      <c r="U209" s="115">
        <f t="shared" si="55"/>
        <v>8375000</v>
      </c>
      <c r="V209" s="115">
        <f t="shared" si="56"/>
        <v>900142.5</v>
      </c>
      <c r="W209" s="115">
        <f t="shared" si="57"/>
        <v>2406867.375</v>
      </c>
      <c r="X209" s="115">
        <f t="shared" si="58"/>
        <v>2185995.625</v>
      </c>
    </row>
    <row r="210" spans="1:24" ht="26.5" customHeight="1" x14ac:dyDescent="0.3">
      <c r="A210" s="78"/>
      <c r="B210" s="78"/>
      <c r="C210" s="79"/>
      <c r="D210" s="115"/>
      <c r="E210" s="115"/>
      <c r="F210" s="115"/>
      <c r="G210" s="115"/>
      <c r="H210" s="118"/>
      <c r="I210" s="118"/>
      <c r="J210" s="118"/>
      <c r="K210" s="118"/>
      <c r="L210" s="118"/>
      <c r="M210" s="118"/>
      <c r="N210" s="118"/>
      <c r="O210" s="118"/>
      <c r="Q210" s="78"/>
      <c r="R210" s="78"/>
      <c r="S210" s="78"/>
      <c r="T210" s="78"/>
      <c r="U210" s="118"/>
      <c r="V210" s="118"/>
      <c r="W210" s="118"/>
      <c r="X210" s="118"/>
    </row>
    <row r="211" spans="1:24" ht="72.5" customHeight="1" x14ac:dyDescent="0.3">
      <c r="A211" s="71" t="s">
        <v>100</v>
      </c>
      <c r="B211" s="74" t="s">
        <v>101</v>
      </c>
      <c r="C211" s="74" t="s">
        <v>101</v>
      </c>
      <c r="D211" s="115">
        <v>37335536</v>
      </c>
      <c r="E211" s="115">
        <v>25014809</v>
      </c>
      <c r="F211" s="115">
        <v>37715152</v>
      </c>
      <c r="G211" s="115">
        <v>26400606</v>
      </c>
      <c r="H211" s="115">
        <v>35383103</v>
      </c>
      <c r="I211" s="115">
        <v>24768172</v>
      </c>
      <c r="J211" s="115">
        <v>11357834</v>
      </c>
      <c r="K211" s="115">
        <v>11017099</v>
      </c>
      <c r="L211" s="115">
        <v>11572581</v>
      </c>
      <c r="M211" s="115">
        <v>11225404</v>
      </c>
      <c r="N211" s="115">
        <v>10725087</v>
      </c>
      <c r="O211" s="115">
        <v>10403334</v>
      </c>
      <c r="Q211" s="71" t="str">
        <f t="shared" ref="Q211:Q245" si="59">B211</f>
        <v>Montaje por 1 día</v>
      </c>
      <c r="R211" s="74" t="str">
        <f t="shared" ref="R211:R245" si="60">C211</f>
        <v>Montaje por 1 día</v>
      </c>
      <c r="S211" s="115">
        <f t="shared" ref="S211:S245" si="61">E211*12.5%</f>
        <v>3126851.125</v>
      </c>
      <c r="T211" s="115">
        <f t="shared" ref="T211:T245" si="62">G211*12.5%</f>
        <v>3300075.75</v>
      </c>
      <c r="U211" s="115">
        <f t="shared" ref="U211:U245" si="63">I211*12.5%</f>
        <v>3096021.5</v>
      </c>
      <c r="V211" s="115">
        <f t="shared" ref="V211:V245" si="64">K211*12.5%</f>
        <v>1377137.375</v>
      </c>
      <c r="W211" s="115">
        <f t="shared" ref="W211:W245" si="65">M211*12.5%</f>
        <v>1403175.5</v>
      </c>
      <c r="X211" s="115">
        <f t="shared" ref="X211:X245" si="66">O211*12.5%</f>
        <v>1300416.75</v>
      </c>
    </row>
    <row r="212" spans="1:24" ht="72.5" customHeight="1" x14ac:dyDescent="0.3">
      <c r="A212" s="71" t="s">
        <v>102</v>
      </c>
      <c r="B212" s="74" t="s">
        <v>103</v>
      </c>
      <c r="C212" s="74" t="s">
        <v>103</v>
      </c>
      <c r="D212" s="115">
        <v>65923302</v>
      </c>
      <c r="E212" s="115">
        <v>42190913</v>
      </c>
      <c r="F212" s="115">
        <v>50349754</v>
      </c>
      <c r="G212" s="115">
        <v>49980000</v>
      </c>
      <c r="H212" s="115">
        <v>46566782</v>
      </c>
      <c r="I212" s="115">
        <v>46400000</v>
      </c>
      <c r="J212" s="115">
        <v>14300121</v>
      </c>
      <c r="K212" s="115">
        <v>13871117</v>
      </c>
      <c r="L212" s="115">
        <v>14611036</v>
      </c>
      <c r="M212" s="115">
        <v>14172705</v>
      </c>
      <c r="N212" s="115">
        <v>13569445</v>
      </c>
      <c r="O212" s="115">
        <v>13162362</v>
      </c>
      <c r="Q212" s="71" t="str">
        <f t="shared" si="59"/>
        <v>Montaje por 3 días</v>
      </c>
      <c r="R212" s="74" t="str">
        <f t="shared" si="60"/>
        <v>Montaje por 3 días</v>
      </c>
      <c r="S212" s="115">
        <f t="shared" si="61"/>
        <v>5273864.125</v>
      </c>
      <c r="T212" s="115">
        <f t="shared" si="62"/>
        <v>6247500</v>
      </c>
      <c r="U212" s="115">
        <f t="shared" si="63"/>
        <v>5800000</v>
      </c>
      <c r="V212" s="115">
        <f t="shared" si="64"/>
        <v>1733889.625</v>
      </c>
      <c r="W212" s="115">
        <f t="shared" si="65"/>
        <v>1771588.125</v>
      </c>
      <c r="X212" s="115">
        <f t="shared" si="66"/>
        <v>1645295.25</v>
      </c>
    </row>
    <row r="213" spans="1:24" ht="72.5" customHeight="1" x14ac:dyDescent="0.3">
      <c r="A213" s="71" t="s">
        <v>104</v>
      </c>
      <c r="B213" s="74" t="s">
        <v>105</v>
      </c>
      <c r="C213" s="74" t="s">
        <v>105</v>
      </c>
      <c r="D213" s="115">
        <v>114996075</v>
      </c>
      <c r="E213" s="115">
        <v>57000000</v>
      </c>
      <c r="F213" s="115">
        <v>116165319</v>
      </c>
      <c r="G213" s="115">
        <v>74345804</v>
      </c>
      <c r="H213" s="115">
        <v>108982444</v>
      </c>
      <c r="I213" s="115">
        <v>69748764</v>
      </c>
      <c r="J213" s="115">
        <v>23727163</v>
      </c>
      <c r="K213" s="115">
        <v>23015348</v>
      </c>
      <c r="L213" s="115">
        <v>24179302</v>
      </c>
      <c r="M213" s="115">
        <v>23453923</v>
      </c>
      <c r="N213" s="115">
        <v>21617230</v>
      </c>
      <c r="O213" s="115">
        <v>20968713</v>
      </c>
      <c r="Q213" s="71" t="str">
        <f t="shared" si="59"/>
        <v>Montaje por 5 días</v>
      </c>
      <c r="R213" s="74" t="str">
        <f t="shared" si="60"/>
        <v>Montaje por 5 días</v>
      </c>
      <c r="S213" s="115">
        <f t="shared" si="61"/>
        <v>7125000</v>
      </c>
      <c r="T213" s="115">
        <f t="shared" si="62"/>
        <v>9293225.5</v>
      </c>
      <c r="U213" s="115">
        <f t="shared" si="63"/>
        <v>8718595.5</v>
      </c>
      <c r="V213" s="115">
        <f t="shared" si="64"/>
        <v>2876918.5</v>
      </c>
      <c r="W213" s="115">
        <f t="shared" si="65"/>
        <v>2931740.375</v>
      </c>
      <c r="X213" s="115">
        <f t="shared" si="66"/>
        <v>2621089.125</v>
      </c>
    </row>
    <row r="214" spans="1:24" ht="72.5" customHeight="1" x14ac:dyDescent="0.3">
      <c r="A214" s="71" t="s">
        <v>104</v>
      </c>
      <c r="B214" s="74" t="s">
        <v>106</v>
      </c>
      <c r="C214" s="74" t="s">
        <v>106</v>
      </c>
      <c r="D214" s="115">
        <v>144438973</v>
      </c>
      <c r="E214" s="115">
        <v>67000000</v>
      </c>
      <c r="F214" s="115">
        <v>148005905</v>
      </c>
      <c r="G214" s="115">
        <v>97000000</v>
      </c>
      <c r="H214" s="115">
        <v>136885649</v>
      </c>
      <c r="I214" s="115">
        <v>97000000</v>
      </c>
      <c r="J214" s="115">
        <v>45486002</v>
      </c>
      <c r="K214" s="115">
        <v>20000000</v>
      </c>
      <c r="L214" s="115">
        <v>47787448</v>
      </c>
      <c r="M214" s="115">
        <v>35000000</v>
      </c>
      <c r="N214" s="115">
        <v>44173367</v>
      </c>
      <c r="O214" s="115">
        <v>20000000</v>
      </c>
      <c r="Q214" s="71" t="str">
        <f t="shared" si="59"/>
        <v>Montaje por 7 días</v>
      </c>
      <c r="R214" s="74" t="str">
        <f t="shared" si="60"/>
        <v>Montaje por 7 días</v>
      </c>
      <c r="S214" s="115">
        <f t="shared" si="61"/>
        <v>8375000</v>
      </c>
      <c r="T214" s="115">
        <f t="shared" si="62"/>
        <v>12125000</v>
      </c>
      <c r="U214" s="115">
        <f t="shared" si="63"/>
        <v>12125000</v>
      </c>
      <c r="V214" s="115">
        <f t="shared" si="64"/>
        <v>2500000</v>
      </c>
      <c r="W214" s="115">
        <f t="shared" si="65"/>
        <v>4375000</v>
      </c>
      <c r="X214" s="115">
        <f t="shared" si="66"/>
        <v>2500000</v>
      </c>
    </row>
    <row r="215" spans="1:24" ht="72.5" customHeight="1" x14ac:dyDescent="0.3">
      <c r="A215" s="71" t="s">
        <v>107</v>
      </c>
      <c r="B215" s="74" t="s">
        <v>101</v>
      </c>
      <c r="C215" s="74" t="s">
        <v>101</v>
      </c>
      <c r="D215" s="115">
        <v>85692510</v>
      </c>
      <c r="E215" s="115">
        <v>35000000</v>
      </c>
      <c r="F215" s="115">
        <v>77232181</v>
      </c>
      <c r="G215" s="115">
        <v>35000000</v>
      </c>
      <c r="H215" s="115">
        <v>64333698</v>
      </c>
      <c r="I215" s="115">
        <v>35000000</v>
      </c>
      <c r="J215" s="115">
        <v>42597735</v>
      </c>
      <c r="K215" s="115">
        <v>20000000</v>
      </c>
      <c r="L215" s="115">
        <v>39198628</v>
      </c>
      <c r="M215" s="115">
        <v>30000000</v>
      </c>
      <c r="N215" s="115">
        <v>33349998</v>
      </c>
      <c r="O215" s="115">
        <v>30000000</v>
      </c>
      <c r="Q215" s="71" t="str">
        <f t="shared" si="59"/>
        <v>Montaje por 1 día</v>
      </c>
      <c r="R215" s="74" t="str">
        <f t="shared" si="60"/>
        <v>Montaje por 1 día</v>
      </c>
      <c r="S215" s="115">
        <f t="shared" si="61"/>
        <v>4375000</v>
      </c>
      <c r="T215" s="115">
        <f t="shared" si="62"/>
        <v>4375000</v>
      </c>
      <c r="U215" s="115">
        <f t="shared" si="63"/>
        <v>4375000</v>
      </c>
      <c r="V215" s="115">
        <f t="shared" si="64"/>
        <v>2500000</v>
      </c>
      <c r="W215" s="115">
        <f t="shared" si="65"/>
        <v>3750000</v>
      </c>
      <c r="X215" s="115">
        <f t="shared" si="66"/>
        <v>3750000</v>
      </c>
    </row>
    <row r="216" spans="1:24" ht="72.5" customHeight="1" x14ac:dyDescent="0.3">
      <c r="A216" s="71" t="s">
        <v>108</v>
      </c>
      <c r="B216" s="74" t="s">
        <v>103</v>
      </c>
      <c r="C216" s="74" t="s">
        <v>103</v>
      </c>
      <c r="D216" s="115">
        <v>153734185</v>
      </c>
      <c r="E216" s="115">
        <v>53806965</v>
      </c>
      <c r="F216" s="115">
        <v>144832796</v>
      </c>
      <c r="G216" s="115">
        <v>71000000</v>
      </c>
      <c r="H216" s="115">
        <v>122141523</v>
      </c>
      <c r="I216" s="115">
        <v>61070762</v>
      </c>
      <c r="J216" s="115">
        <v>70413909</v>
      </c>
      <c r="K216" s="115">
        <v>50000000</v>
      </c>
      <c r="L216" s="115">
        <v>67132934</v>
      </c>
      <c r="M216" s="115">
        <v>50000000</v>
      </c>
      <c r="N216" s="115">
        <v>58269108</v>
      </c>
      <c r="O216" s="115">
        <v>50000000</v>
      </c>
      <c r="Q216" s="71" t="str">
        <f t="shared" si="59"/>
        <v>Montaje por 3 días</v>
      </c>
      <c r="R216" s="74" t="str">
        <f t="shared" si="60"/>
        <v>Montaje por 3 días</v>
      </c>
      <c r="S216" s="115">
        <f t="shared" si="61"/>
        <v>6725870.625</v>
      </c>
      <c r="T216" s="115">
        <f t="shared" si="62"/>
        <v>8875000</v>
      </c>
      <c r="U216" s="115">
        <f t="shared" si="63"/>
        <v>7633845.25</v>
      </c>
      <c r="V216" s="115">
        <f t="shared" si="64"/>
        <v>6250000</v>
      </c>
      <c r="W216" s="115">
        <f t="shared" si="65"/>
        <v>6250000</v>
      </c>
      <c r="X216" s="115">
        <f t="shared" si="66"/>
        <v>6250000</v>
      </c>
    </row>
    <row r="217" spans="1:24" ht="72.5" customHeight="1" x14ac:dyDescent="0.3">
      <c r="A217" s="71" t="s">
        <v>109</v>
      </c>
      <c r="B217" s="74" t="s">
        <v>105</v>
      </c>
      <c r="C217" s="74" t="s">
        <v>105</v>
      </c>
      <c r="D217" s="115">
        <v>226865621</v>
      </c>
      <c r="E217" s="115">
        <v>70210000</v>
      </c>
      <c r="F217" s="115">
        <v>210858567</v>
      </c>
      <c r="G217" s="115">
        <v>79730000</v>
      </c>
      <c r="H217" s="115">
        <v>180789681</v>
      </c>
      <c r="I217" s="115">
        <v>79730000</v>
      </c>
      <c r="J217" s="115">
        <v>100119450</v>
      </c>
      <c r="K217" s="115">
        <v>50000000</v>
      </c>
      <c r="L217" s="115">
        <v>94427068</v>
      </c>
      <c r="M217" s="115">
        <v>50000000</v>
      </c>
      <c r="N217" s="115">
        <v>82065121</v>
      </c>
      <c r="O217" s="115">
        <v>50000000</v>
      </c>
      <c r="Q217" s="71" t="str">
        <f t="shared" si="59"/>
        <v>Montaje por 5 días</v>
      </c>
      <c r="R217" s="74" t="str">
        <f t="shared" si="60"/>
        <v>Montaje por 5 días</v>
      </c>
      <c r="S217" s="115">
        <f t="shared" si="61"/>
        <v>8776250</v>
      </c>
      <c r="T217" s="115">
        <f t="shared" si="62"/>
        <v>9966250</v>
      </c>
      <c r="U217" s="115">
        <f t="shared" si="63"/>
        <v>9966250</v>
      </c>
      <c r="V217" s="115">
        <f t="shared" si="64"/>
        <v>6250000</v>
      </c>
      <c r="W217" s="115">
        <f t="shared" si="65"/>
        <v>6250000</v>
      </c>
      <c r="X217" s="115">
        <f t="shared" si="66"/>
        <v>6250000</v>
      </c>
    </row>
    <row r="218" spans="1:24" ht="72.5" customHeight="1" x14ac:dyDescent="0.3">
      <c r="A218" s="71" t="s">
        <v>109</v>
      </c>
      <c r="B218" s="74" t="s">
        <v>106</v>
      </c>
      <c r="C218" s="74" t="s">
        <v>106</v>
      </c>
      <c r="D218" s="115">
        <v>262477519</v>
      </c>
      <c r="E218" s="115">
        <v>87000000</v>
      </c>
      <c r="F218" s="115">
        <v>246982372</v>
      </c>
      <c r="G218" s="115">
        <v>100912000</v>
      </c>
      <c r="H218" s="115">
        <v>209635251</v>
      </c>
      <c r="I218" s="115">
        <v>100912000</v>
      </c>
      <c r="J218" s="115">
        <v>177162811</v>
      </c>
      <c r="K218" s="115">
        <v>50000000</v>
      </c>
      <c r="L218" s="115">
        <v>168651857</v>
      </c>
      <c r="M218" s="115">
        <v>50000000</v>
      </c>
      <c r="N218" s="115">
        <v>147880007</v>
      </c>
      <c r="O218" s="115">
        <v>89000000</v>
      </c>
      <c r="Q218" s="71" t="str">
        <f t="shared" si="59"/>
        <v>Montaje por 7 días</v>
      </c>
      <c r="R218" s="74" t="str">
        <f t="shared" si="60"/>
        <v>Montaje por 7 días</v>
      </c>
      <c r="S218" s="115">
        <f t="shared" si="61"/>
        <v>10875000</v>
      </c>
      <c r="T218" s="115">
        <f t="shared" si="62"/>
        <v>12614000</v>
      </c>
      <c r="U218" s="115">
        <f t="shared" si="63"/>
        <v>12614000</v>
      </c>
      <c r="V218" s="115">
        <f t="shared" si="64"/>
        <v>6250000</v>
      </c>
      <c r="W218" s="115">
        <f t="shared" si="65"/>
        <v>6250000</v>
      </c>
      <c r="X218" s="115">
        <f t="shared" si="66"/>
        <v>11125000</v>
      </c>
    </row>
    <row r="219" spans="1:24" ht="72.5" customHeight="1" x14ac:dyDescent="0.3">
      <c r="A219" s="71" t="s">
        <v>110</v>
      </c>
      <c r="B219" s="74" t="s">
        <v>101</v>
      </c>
      <c r="C219" s="74" t="s">
        <v>101</v>
      </c>
      <c r="D219" s="115">
        <v>103208507</v>
      </c>
      <c r="E219" s="115">
        <v>43000000</v>
      </c>
      <c r="F219" s="115">
        <v>95595028</v>
      </c>
      <c r="G219" s="115">
        <v>45000000</v>
      </c>
      <c r="H219" s="115">
        <v>83053435</v>
      </c>
      <c r="I219" s="115">
        <v>45000000</v>
      </c>
      <c r="J219" s="115">
        <v>53227227</v>
      </c>
      <c r="K219" s="115">
        <v>30000000</v>
      </c>
      <c r="L219" s="115">
        <v>49890805</v>
      </c>
      <c r="M219" s="115">
        <v>30000000</v>
      </c>
      <c r="N219" s="115">
        <v>44021966</v>
      </c>
      <c r="O219" s="115">
        <v>30000000</v>
      </c>
      <c r="Q219" s="71" t="str">
        <f t="shared" si="59"/>
        <v>Montaje por 1 día</v>
      </c>
      <c r="R219" s="74" t="str">
        <f t="shared" si="60"/>
        <v>Montaje por 1 día</v>
      </c>
      <c r="S219" s="115">
        <f t="shared" si="61"/>
        <v>5375000</v>
      </c>
      <c r="T219" s="115">
        <f t="shared" si="62"/>
        <v>5625000</v>
      </c>
      <c r="U219" s="115">
        <f t="shared" si="63"/>
        <v>5625000</v>
      </c>
      <c r="V219" s="115">
        <f t="shared" si="64"/>
        <v>3750000</v>
      </c>
      <c r="W219" s="115">
        <f t="shared" si="65"/>
        <v>3750000</v>
      </c>
      <c r="X219" s="115">
        <f t="shared" si="66"/>
        <v>3750000</v>
      </c>
    </row>
    <row r="220" spans="1:24" ht="72.5" customHeight="1" x14ac:dyDescent="0.3">
      <c r="A220" s="71" t="s">
        <v>111</v>
      </c>
      <c r="B220" s="74" t="s">
        <v>103</v>
      </c>
      <c r="C220" s="74" t="s">
        <v>103</v>
      </c>
      <c r="D220" s="115">
        <v>271660069</v>
      </c>
      <c r="E220" s="115">
        <v>108664028</v>
      </c>
      <c r="F220" s="115">
        <v>255238856</v>
      </c>
      <c r="G220" s="115">
        <v>120000000</v>
      </c>
      <c r="H220" s="115">
        <v>218608936</v>
      </c>
      <c r="I220" s="115">
        <v>131165362</v>
      </c>
      <c r="J220" s="115">
        <v>122159805</v>
      </c>
      <c r="K220" s="115">
        <v>30000000</v>
      </c>
      <c r="L220" s="115">
        <v>115916439</v>
      </c>
      <c r="M220" s="115">
        <v>30000000</v>
      </c>
      <c r="N220" s="115">
        <v>102248741</v>
      </c>
      <c r="O220" s="115">
        <v>50000000</v>
      </c>
      <c r="Q220" s="71" t="str">
        <f t="shared" si="59"/>
        <v>Montaje por 3 días</v>
      </c>
      <c r="R220" s="74" t="str">
        <f t="shared" si="60"/>
        <v>Montaje por 3 días</v>
      </c>
      <c r="S220" s="115">
        <f t="shared" si="61"/>
        <v>13583003.5</v>
      </c>
      <c r="T220" s="115">
        <f t="shared" si="62"/>
        <v>15000000</v>
      </c>
      <c r="U220" s="115">
        <f t="shared" si="63"/>
        <v>16395670.25</v>
      </c>
      <c r="V220" s="115">
        <f t="shared" si="64"/>
        <v>3750000</v>
      </c>
      <c r="W220" s="115">
        <f t="shared" si="65"/>
        <v>3750000</v>
      </c>
      <c r="X220" s="115">
        <f t="shared" si="66"/>
        <v>6250000</v>
      </c>
    </row>
    <row r="221" spans="1:24" ht="72.5" customHeight="1" x14ac:dyDescent="0.3">
      <c r="A221" s="71" t="s">
        <v>112</v>
      </c>
      <c r="B221" s="74" t="s">
        <v>105</v>
      </c>
      <c r="C221" s="74" t="s">
        <v>105</v>
      </c>
      <c r="D221" s="115">
        <v>383168709</v>
      </c>
      <c r="E221" s="115">
        <v>119000000</v>
      </c>
      <c r="F221" s="115">
        <v>354933850</v>
      </c>
      <c r="G221" s="115">
        <v>143000000</v>
      </c>
      <c r="H221" s="115">
        <v>307959555</v>
      </c>
      <c r="I221" s="115">
        <v>143000000</v>
      </c>
      <c r="J221" s="115">
        <v>167994978</v>
      </c>
      <c r="K221" s="115">
        <v>50000000</v>
      </c>
      <c r="L221" s="115">
        <v>159274014</v>
      </c>
      <c r="M221" s="115">
        <v>50000000</v>
      </c>
      <c r="N221" s="115">
        <v>139045702</v>
      </c>
      <c r="O221" s="115">
        <v>85000000</v>
      </c>
      <c r="Q221" s="71" t="str">
        <f t="shared" si="59"/>
        <v>Montaje por 5 días</v>
      </c>
      <c r="R221" s="74" t="str">
        <f t="shared" si="60"/>
        <v>Montaje por 5 días</v>
      </c>
      <c r="S221" s="115">
        <f t="shared" si="61"/>
        <v>14875000</v>
      </c>
      <c r="T221" s="115">
        <f t="shared" si="62"/>
        <v>17875000</v>
      </c>
      <c r="U221" s="115">
        <f t="shared" si="63"/>
        <v>17875000</v>
      </c>
      <c r="V221" s="115">
        <f t="shared" si="64"/>
        <v>6250000</v>
      </c>
      <c r="W221" s="115">
        <f t="shared" si="65"/>
        <v>6250000</v>
      </c>
      <c r="X221" s="115">
        <f t="shared" si="66"/>
        <v>10625000</v>
      </c>
    </row>
    <row r="222" spans="1:24" ht="72.5" customHeight="1" x14ac:dyDescent="0.3">
      <c r="A222" s="71" t="s">
        <v>112</v>
      </c>
      <c r="B222" s="74" t="s">
        <v>106</v>
      </c>
      <c r="C222" s="74" t="s">
        <v>106</v>
      </c>
      <c r="D222" s="115">
        <v>431059135</v>
      </c>
      <c r="E222" s="115">
        <v>123000000</v>
      </c>
      <c r="F222" s="115">
        <v>403389285</v>
      </c>
      <c r="G222" s="115">
        <v>143990000</v>
      </c>
      <c r="H222" s="115">
        <v>344237082</v>
      </c>
      <c r="I222" s="115">
        <v>143990000</v>
      </c>
      <c r="J222" s="115">
        <v>192915779</v>
      </c>
      <c r="K222" s="115">
        <v>50000000</v>
      </c>
      <c r="L222" s="115">
        <v>182620948</v>
      </c>
      <c r="M222" s="115">
        <v>50000000</v>
      </c>
      <c r="N222" s="115">
        <v>160743825</v>
      </c>
      <c r="O222" s="115">
        <v>85000000</v>
      </c>
      <c r="Q222" s="71" t="str">
        <f t="shared" si="59"/>
        <v>Montaje por 7 días</v>
      </c>
      <c r="R222" s="74" t="str">
        <f t="shared" si="60"/>
        <v>Montaje por 7 días</v>
      </c>
      <c r="S222" s="115">
        <f t="shared" si="61"/>
        <v>15375000</v>
      </c>
      <c r="T222" s="115">
        <f t="shared" si="62"/>
        <v>17998750</v>
      </c>
      <c r="U222" s="115">
        <f t="shared" si="63"/>
        <v>17998750</v>
      </c>
      <c r="V222" s="115">
        <f t="shared" si="64"/>
        <v>6250000</v>
      </c>
      <c r="W222" s="115">
        <f t="shared" si="65"/>
        <v>6250000</v>
      </c>
      <c r="X222" s="115">
        <f t="shared" si="66"/>
        <v>10625000</v>
      </c>
    </row>
    <row r="223" spans="1:24" ht="72.5" customHeight="1" x14ac:dyDescent="0.3">
      <c r="A223" s="76" t="s">
        <v>113</v>
      </c>
      <c r="B223" s="74" t="s">
        <v>114</v>
      </c>
      <c r="C223" s="74" t="s">
        <v>114</v>
      </c>
      <c r="D223" s="115">
        <v>50510065</v>
      </c>
      <c r="E223" s="115">
        <v>35357046</v>
      </c>
      <c r="F223" s="115">
        <v>47826170</v>
      </c>
      <c r="G223" s="115">
        <v>35869628</v>
      </c>
      <c r="H223" s="115">
        <v>41303601</v>
      </c>
      <c r="I223" s="115">
        <v>33042881</v>
      </c>
      <c r="J223" s="115">
        <v>28124124</v>
      </c>
      <c r="K223" s="115">
        <v>22499299</v>
      </c>
      <c r="L223" s="115">
        <v>26799535</v>
      </c>
      <c r="M223" s="115">
        <v>21439628</v>
      </c>
      <c r="N223" s="115">
        <v>23792604</v>
      </c>
      <c r="O223" s="115">
        <v>19034083</v>
      </c>
      <c r="Q223" s="76" t="str">
        <f t="shared" si="59"/>
        <v>Paquete por 1 día</v>
      </c>
      <c r="R223" s="74" t="str">
        <f t="shared" si="60"/>
        <v>Paquete por 1 día</v>
      </c>
      <c r="S223" s="115">
        <f t="shared" si="61"/>
        <v>4419630.75</v>
      </c>
      <c r="T223" s="115">
        <f t="shared" si="62"/>
        <v>4483703.5</v>
      </c>
      <c r="U223" s="115">
        <f t="shared" si="63"/>
        <v>4130360.125</v>
      </c>
      <c r="V223" s="115">
        <f t="shared" si="64"/>
        <v>2812412.375</v>
      </c>
      <c r="W223" s="115">
        <f t="shared" si="65"/>
        <v>2679953.5</v>
      </c>
      <c r="X223" s="115">
        <f t="shared" si="66"/>
        <v>2379260.375</v>
      </c>
    </row>
    <row r="224" spans="1:24" ht="72.5" customHeight="1" x14ac:dyDescent="0.3">
      <c r="A224" s="71" t="s">
        <v>115</v>
      </c>
      <c r="B224" s="74" t="s">
        <v>116</v>
      </c>
      <c r="C224" s="74" t="s">
        <v>116</v>
      </c>
      <c r="D224" s="115">
        <v>57109213</v>
      </c>
      <c r="E224" s="115">
        <v>22843685</v>
      </c>
      <c r="F224" s="115">
        <v>54368724</v>
      </c>
      <c r="G224" s="115">
        <v>24465926</v>
      </c>
      <c r="H224" s="115">
        <v>46736622</v>
      </c>
      <c r="I224" s="115">
        <v>21031480</v>
      </c>
      <c r="J224" s="115">
        <v>32145009</v>
      </c>
      <c r="K224" s="115">
        <v>25716007</v>
      </c>
      <c r="L224" s="115">
        <v>30777478</v>
      </c>
      <c r="M224" s="115">
        <v>24621982</v>
      </c>
      <c r="N224" s="115">
        <v>27216832</v>
      </c>
      <c r="O224" s="115">
        <v>21773466</v>
      </c>
      <c r="Q224" s="71" t="str">
        <f t="shared" si="59"/>
        <v>Paquete por 1 día.</v>
      </c>
      <c r="R224" s="74" t="str">
        <f t="shared" si="60"/>
        <v>Paquete por 1 día.</v>
      </c>
      <c r="S224" s="115">
        <f t="shared" si="61"/>
        <v>2855460.625</v>
      </c>
      <c r="T224" s="115">
        <f t="shared" si="62"/>
        <v>3058240.75</v>
      </c>
      <c r="U224" s="115">
        <f t="shared" si="63"/>
        <v>2628935</v>
      </c>
      <c r="V224" s="115">
        <f t="shared" si="64"/>
        <v>3214500.875</v>
      </c>
      <c r="W224" s="115">
        <f t="shared" si="65"/>
        <v>3077747.75</v>
      </c>
      <c r="X224" s="115">
        <f t="shared" si="66"/>
        <v>2721683.25</v>
      </c>
    </row>
    <row r="225" spans="1:24" ht="72.5" customHeight="1" x14ac:dyDescent="0.3">
      <c r="A225" s="71" t="s">
        <v>117</v>
      </c>
      <c r="B225" s="74" t="s">
        <v>118</v>
      </c>
      <c r="C225" s="74" t="s">
        <v>118</v>
      </c>
      <c r="D225" s="115">
        <v>108471354</v>
      </c>
      <c r="E225" s="115">
        <v>55000000</v>
      </c>
      <c r="F225" s="115">
        <v>102724268</v>
      </c>
      <c r="G225" s="115">
        <v>61634561</v>
      </c>
      <c r="H225" s="115">
        <v>87436214</v>
      </c>
      <c r="I225" s="115">
        <v>61000000</v>
      </c>
      <c r="J225" s="115">
        <v>60114828</v>
      </c>
      <c r="K225" s="115">
        <v>30000000</v>
      </c>
      <c r="L225" s="115">
        <v>57428692</v>
      </c>
      <c r="M225" s="115">
        <v>45942954</v>
      </c>
      <c r="N225" s="115">
        <v>50409600</v>
      </c>
      <c r="O225" s="115">
        <v>50000000</v>
      </c>
      <c r="Q225" s="71" t="str">
        <f t="shared" si="59"/>
        <v>Paquete por 3 días.</v>
      </c>
      <c r="R225" s="74" t="str">
        <f t="shared" si="60"/>
        <v>Paquete por 3 días.</v>
      </c>
      <c r="S225" s="115">
        <f t="shared" si="61"/>
        <v>6875000</v>
      </c>
      <c r="T225" s="115">
        <f t="shared" si="62"/>
        <v>7704320.125</v>
      </c>
      <c r="U225" s="115">
        <f t="shared" si="63"/>
        <v>7625000</v>
      </c>
      <c r="V225" s="115">
        <f t="shared" si="64"/>
        <v>3750000</v>
      </c>
      <c r="W225" s="115">
        <f t="shared" si="65"/>
        <v>5742869.25</v>
      </c>
      <c r="X225" s="115">
        <f t="shared" si="66"/>
        <v>6250000</v>
      </c>
    </row>
    <row r="226" spans="1:24" ht="72.5" customHeight="1" x14ac:dyDescent="0.3">
      <c r="A226" s="71" t="s">
        <v>119</v>
      </c>
      <c r="B226" s="74" t="s">
        <v>120</v>
      </c>
      <c r="C226" s="74" t="s">
        <v>120</v>
      </c>
      <c r="D226" s="115">
        <v>152050078</v>
      </c>
      <c r="E226" s="115">
        <v>76025039</v>
      </c>
      <c r="F226" s="115">
        <v>142953645</v>
      </c>
      <c r="G226" s="115">
        <v>71476823</v>
      </c>
      <c r="H226" s="115">
        <v>121091720</v>
      </c>
      <c r="I226" s="115">
        <v>60545860</v>
      </c>
      <c r="J226" s="115">
        <v>81746029</v>
      </c>
      <c r="K226" s="115">
        <v>40000000</v>
      </c>
      <c r="L226" s="115">
        <v>77647049</v>
      </c>
      <c r="M226" s="115">
        <v>54352934</v>
      </c>
      <c r="N226" s="115">
        <v>67930934</v>
      </c>
      <c r="O226" s="115">
        <v>47551654</v>
      </c>
      <c r="Q226" s="71" t="str">
        <f t="shared" si="59"/>
        <v>Paquete por 5 días.</v>
      </c>
      <c r="R226" s="74" t="str">
        <f t="shared" si="60"/>
        <v>Paquete por 5 días.</v>
      </c>
      <c r="S226" s="115">
        <f t="shared" si="61"/>
        <v>9503129.875</v>
      </c>
      <c r="T226" s="115">
        <f t="shared" si="62"/>
        <v>8934602.875</v>
      </c>
      <c r="U226" s="115">
        <f t="shared" si="63"/>
        <v>7568232.5</v>
      </c>
      <c r="V226" s="115">
        <f t="shared" si="64"/>
        <v>5000000</v>
      </c>
      <c r="W226" s="115">
        <f t="shared" si="65"/>
        <v>6794116.75</v>
      </c>
      <c r="X226" s="115">
        <f t="shared" si="66"/>
        <v>5943956.75</v>
      </c>
    </row>
    <row r="227" spans="1:24" ht="72.5" customHeight="1" x14ac:dyDescent="0.3">
      <c r="A227" s="71" t="s">
        <v>121</v>
      </c>
      <c r="B227" s="74" t="s">
        <v>122</v>
      </c>
      <c r="C227" s="74" t="s">
        <v>122</v>
      </c>
      <c r="D227" s="115">
        <v>191878523</v>
      </c>
      <c r="E227" s="115">
        <v>95939262</v>
      </c>
      <c r="F227" s="115">
        <v>179586526</v>
      </c>
      <c r="G227" s="115">
        <v>107751916</v>
      </c>
      <c r="H227" s="115">
        <v>150819451</v>
      </c>
      <c r="I227" s="115">
        <v>93508060</v>
      </c>
      <c r="J227" s="115">
        <v>77502756</v>
      </c>
      <c r="K227" s="115">
        <v>54251929</v>
      </c>
      <c r="L227" s="115">
        <v>73064863</v>
      </c>
      <c r="M227" s="115">
        <v>51145404</v>
      </c>
      <c r="N227" s="115">
        <v>63346451</v>
      </c>
      <c r="O227" s="115">
        <v>44342516</v>
      </c>
      <c r="Q227" s="71" t="str">
        <f t="shared" si="59"/>
        <v>Paquete por 7 días.</v>
      </c>
      <c r="R227" s="74" t="str">
        <f t="shared" si="60"/>
        <v>Paquete por 7 días.</v>
      </c>
      <c r="S227" s="115">
        <f t="shared" si="61"/>
        <v>11992407.75</v>
      </c>
      <c r="T227" s="115">
        <f t="shared" si="62"/>
        <v>13468989.5</v>
      </c>
      <c r="U227" s="115">
        <f t="shared" si="63"/>
        <v>11688507.5</v>
      </c>
      <c r="V227" s="115">
        <f t="shared" si="64"/>
        <v>6781491.125</v>
      </c>
      <c r="W227" s="115">
        <f t="shared" si="65"/>
        <v>6393175.5</v>
      </c>
      <c r="X227" s="115">
        <f t="shared" si="66"/>
        <v>5542814.5</v>
      </c>
    </row>
    <row r="228" spans="1:24" ht="72.5" customHeight="1" x14ac:dyDescent="0.3">
      <c r="A228" s="71" t="s">
        <v>123</v>
      </c>
      <c r="B228" s="74" t="s">
        <v>124</v>
      </c>
      <c r="C228" s="74" t="s">
        <v>124</v>
      </c>
      <c r="D228" s="115">
        <v>444734778</v>
      </c>
      <c r="E228" s="115">
        <v>107000000</v>
      </c>
      <c r="F228" s="115">
        <v>444734778</v>
      </c>
      <c r="G228" s="115">
        <v>111183695</v>
      </c>
      <c r="H228" s="115">
        <v>390540866</v>
      </c>
      <c r="I228" s="115">
        <v>117162260</v>
      </c>
      <c r="J228" s="115">
        <v>155644402</v>
      </c>
      <c r="K228" s="115">
        <v>50000000</v>
      </c>
      <c r="L228" s="115">
        <v>154966608</v>
      </c>
      <c r="M228" s="115">
        <v>50000000</v>
      </c>
      <c r="N228" s="115">
        <v>139356430</v>
      </c>
      <c r="O228" s="115">
        <v>50000000</v>
      </c>
      <c r="Q228" s="71" t="str">
        <f t="shared" si="59"/>
        <v>1 stand por 7 días</v>
      </c>
      <c r="R228" s="74" t="str">
        <f t="shared" si="60"/>
        <v>1 stand por 7 días</v>
      </c>
      <c r="S228" s="115">
        <f t="shared" si="61"/>
        <v>13375000</v>
      </c>
      <c r="T228" s="115">
        <f t="shared" si="62"/>
        <v>13897961.875</v>
      </c>
      <c r="U228" s="115">
        <f t="shared" si="63"/>
        <v>14645282.5</v>
      </c>
      <c r="V228" s="115">
        <f t="shared" si="64"/>
        <v>6250000</v>
      </c>
      <c r="W228" s="115">
        <f t="shared" si="65"/>
        <v>6250000</v>
      </c>
      <c r="X228" s="115">
        <f t="shared" si="66"/>
        <v>6250000</v>
      </c>
    </row>
    <row r="229" spans="1:24" ht="72.5" customHeight="1" x14ac:dyDescent="0.3">
      <c r="A229" s="71" t="s">
        <v>123</v>
      </c>
      <c r="B229" s="74" t="s">
        <v>124</v>
      </c>
      <c r="C229" s="74" t="s">
        <v>124</v>
      </c>
      <c r="D229" s="115">
        <v>432056613</v>
      </c>
      <c r="E229" s="115">
        <v>110000000</v>
      </c>
      <c r="F229" s="115">
        <v>432056613</v>
      </c>
      <c r="G229" s="115">
        <v>140000000</v>
      </c>
      <c r="H229" s="115">
        <v>388969252</v>
      </c>
      <c r="I229" s="115">
        <v>140000000</v>
      </c>
      <c r="J229" s="115">
        <v>168926846</v>
      </c>
      <c r="K229" s="115">
        <v>50000000</v>
      </c>
      <c r="L229" s="115">
        <v>168493308</v>
      </c>
      <c r="M229" s="115">
        <v>50000000</v>
      </c>
      <c r="N229" s="115">
        <v>154710190</v>
      </c>
      <c r="O229" s="115">
        <v>80000000</v>
      </c>
      <c r="Q229" s="71" t="str">
        <f t="shared" si="59"/>
        <v>1 stand por 7 días</v>
      </c>
      <c r="R229" s="74" t="str">
        <f t="shared" si="60"/>
        <v>1 stand por 7 días</v>
      </c>
      <c r="S229" s="115">
        <f t="shared" si="61"/>
        <v>13750000</v>
      </c>
      <c r="T229" s="115">
        <f t="shared" si="62"/>
        <v>17500000</v>
      </c>
      <c r="U229" s="115">
        <f t="shared" si="63"/>
        <v>17500000</v>
      </c>
      <c r="V229" s="115">
        <f t="shared" si="64"/>
        <v>6250000</v>
      </c>
      <c r="W229" s="115">
        <f t="shared" si="65"/>
        <v>6250000</v>
      </c>
      <c r="X229" s="115">
        <f t="shared" si="66"/>
        <v>10000000</v>
      </c>
    </row>
    <row r="230" spans="1:24" ht="72.5" customHeight="1" x14ac:dyDescent="0.3">
      <c r="A230" s="71" t="s">
        <v>126</v>
      </c>
      <c r="B230" s="75" t="s">
        <v>127</v>
      </c>
      <c r="C230" s="75" t="s">
        <v>127</v>
      </c>
      <c r="D230" s="115">
        <v>2603530</v>
      </c>
      <c r="E230" s="115">
        <v>1309000</v>
      </c>
      <c r="F230" s="115">
        <v>2546445</v>
      </c>
      <c r="G230" s="115">
        <v>1309000</v>
      </c>
      <c r="H230" s="115">
        <v>2250888</v>
      </c>
      <c r="I230" s="115">
        <v>1309000</v>
      </c>
      <c r="J230" s="115">
        <v>3186278</v>
      </c>
      <c r="K230" s="115">
        <v>1309000</v>
      </c>
      <c r="L230" s="115">
        <v>3125837</v>
      </c>
      <c r="M230" s="115">
        <v>1309000</v>
      </c>
      <c r="N230" s="115">
        <v>2830044</v>
      </c>
      <c r="O230" s="115">
        <v>1309000</v>
      </c>
      <c r="Q230" s="71" t="str">
        <f t="shared" si="59"/>
        <v>1 pantalla por un día</v>
      </c>
      <c r="R230" s="75" t="str">
        <f t="shared" si="60"/>
        <v>1 pantalla por un día</v>
      </c>
      <c r="S230" s="115">
        <f t="shared" si="61"/>
        <v>163625</v>
      </c>
      <c r="T230" s="115">
        <f t="shared" si="62"/>
        <v>163625</v>
      </c>
      <c r="U230" s="115">
        <f t="shared" si="63"/>
        <v>163625</v>
      </c>
      <c r="V230" s="115">
        <f t="shared" si="64"/>
        <v>163625</v>
      </c>
      <c r="W230" s="115">
        <f t="shared" si="65"/>
        <v>163625</v>
      </c>
      <c r="X230" s="115">
        <f t="shared" si="66"/>
        <v>163625</v>
      </c>
    </row>
    <row r="231" spans="1:24" ht="72.5" customHeight="1" x14ac:dyDescent="0.3">
      <c r="A231" s="71" t="s">
        <v>128</v>
      </c>
      <c r="B231" s="75" t="s">
        <v>129</v>
      </c>
      <c r="C231" s="75" t="s">
        <v>129</v>
      </c>
      <c r="D231" s="115">
        <v>11158602</v>
      </c>
      <c r="E231" s="115">
        <v>3808000</v>
      </c>
      <c r="F231" s="115">
        <v>11146701</v>
      </c>
      <c r="G231" s="115">
        <v>3808000</v>
      </c>
      <c r="H231" s="115">
        <v>9866438</v>
      </c>
      <c r="I231" s="115">
        <v>3808000</v>
      </c>
      <c r="J231" s="115">
        <v>8909012</v>
      </c>
      <c r="K231" s="115">
        <v>3808000</v>
      </c>
      <c r="L231" s="115">
        <v>8876486</v>
      </c>
      <c r="M231" s="115">
        <v>3808000</v>
      </c>
      <c r="N231" s="115">
        <v>8039648</v>
      </c>
      <c r="O231" s="115">
        <v>3808000</v>
      </c>
      <c r="Q231" s="71" t="str">
        <f t="shared" si="59"/>
        <v>1 pantalla por 3 días</v>
      </c>
      <c r="R231" s="75" t="str">
        <f t="shared" si="60"/>
        <v>1 pantalla por 3 días</v>
      </c>
      <c r="S231" s="115">
        <f t="shared" si="61"/>
        <v>476000</v>
      </c>
      <c r="T231" s="115">
        <f t="shared" si="62"/>
        <v>476000</v>
      </c>
      <c r="U231" s="115">
        <f t="shared" si="63"/>
        <v>476000</v>
      </c>
      <c r="V231" s="115">
        <f t="shared" si="64"/>
        <v>476000</v>
      </c>
      <c r="W231" s="115">
        <f t="shared" si="65"/>
        <v>476000</v>
      </c>
      <c r="X231" s="115">
        <f t="shared" si="66"/>
        <v>476000</v>
      </c>
    </row>
    <row r="232" spans="1:24" ht="72.5" customHeight="1" x14ac:dyDescent="0.3">
      <c r="A232" s="71" t="s">
        <v>530</v>
      </c>
      <c r="B232" s="75" t="s">
        <v>127</v>
      </c>
      <c r="C232" s="75" t="s">
        <v>127</v>
      </c>
      <c r="D232" s="115">
        <v>2369350</v>
      </c>
      <c r="E232" s="115">
        <v>1309000</v>
      </c>
      <c r="F232" s="115">
        <v>2319163</v>
      </c>
      <c r="G232" s="115">
        <v>1309000</v>
      </c>
      <c r="H232" s="115">
        <v>2083220</v>
      </c>
      <c r="I232" s="115">
        <v>1309000</v>
      </c>
      <c r="J232" s="115">
        <v>3881512</v>
      </c>
      <c r="K232" s="115">
        <v>1309000</v>
      </c>
      <c r="L232" s="115">
        <v>3912677</v>
      </c>
      <c r="M232" s="115">
        <v>1309000</v>
      </c>
      <c r="N232" s="115">
        <v>3535343</v>
      </c>
      <c r="O232" s="115">
        <v>1309000</v>
      </c>
      <c r="Q232" s="71" t="str">
        <f t="shared" si="59"/>
        <v>1 pantalla por un día</v>
      </c>
      <c r="R232" s="75" t="str">
        <f t="shared" si="60"/>
        <v>1 pantalla por un día</v>
      </c>
      <c r="S232" s="115">
        <f t="shared" si="61"/>
        <v>163625</v>
      </c>
      <c r="T232" s="115">
        <f t="shared" si="62"/>
        <v>163625</v>
      </c>
      <c r="U232" s="115">
        <f t="shared" si="63"/>
        <v>163625</v>
      </c>
      <c r="V232" s="115">
        <f t="shared" si="64"/>
        <v>163625</v>
      </c>
      <c r="W232" s="115">
        <f t="shared" si="65"/>
        <v>163625</v>
      </c>
      <c r="X232" s="115">
        <f t="shared" si="66"/>
        <v>163625</v>
      </c>
    </row>
    <row r="233" spans="1:24" ht="72.5" customHeight="1" x14ac:dyDescent="0.3">
      <c r="A233" s="71" t="s">
        <v>530</v>
      </c>
      <c r="B233" s="75" t="s">
        <v>129</v>
      </c>
      <c r="C233" s="75" t="s">
        <v>129</v>
      </c>
      <c r="D233" s="115">
        <v>14907543</v>
      </c>
      <c r="E233" s="115">
        <v>3808000</v>
      </c>
      <c r="F233" s="115">
        <v>15075135</v>
      </c>
      <c r="G233" s="115">
        <v>3808000</v>
      </c>
      <c r="H233" s="115">
        <v>16144306</v>
      </c>
      <c r="I233" s="115">
        <v>3808000</v>
      </c>
      <c r="J233" s="115">
        <v>14435298</v>
      </c>
      <c r="K233" s="115">
        <v>3808000</v>
      </c>
      <c r="L233" s="115">
        <v>14553393</v>
      </c>
      <c r="M233" s="115">
        <v>3808000</v>
      </c>
      <c r="N233" s="115">
        <v>15367297</v>
      </c>
      <c r="O233" s="115">
        <v>3808000</v>
      </c>
      <c r="Q233" s="71" t="str">
        <f t="shared" si="59"/>
        <v>1 pantalla por 3 días</v>
      </c>
      <c r="R233" s="75" t="str">
        <f t="shared" si="60"/>
        <v>1 pantalla por 3 días</v>
      </c>
      <c r="S233" s="115">
        <f t="shared" si="61"/>
        <v>476000</v>
      </c>
      <c r="T233" s="115">
        <f t="shared" si="62"/>
        <v>476000</v>
      </c>
      <c r="U233" s="115">
        <f t="shared" si="63"/>
        <v>476000</v>
      </c>
      <c r="V233" s="115">
        <f t="shared" si="64"/>
        <v>476000</v>
      </c>
      <c r="W233" s="115">
        <f t="shared" si="65"/>
        <v>476000</v>
      </c>
      <c r="X233" s="115">
        <f t="shared" si="66"/>
        <v>476000</v>
      </c>
    </row>
    <row r="234" spans="1:24" ht="72.5" customHeight="1" x14ac:dyDescent="0.3">
      <c r="A234" s="71" t="s">
        <v>531</v>
      </c>
      <c r="B234" s="75" t="s">
        <v>130</v>
      </c>
      <c r="C234" s="75" t="s">
        <v>130</v>
      </c>
      <c r="D234" s="115">
        <v>12806828</v>
      </c>
      <c r="E234" s="115">
        <v>5593000</v>
      </c>
      <c r="F234" s="115">
        <v>12735164</v>
      </c>
      <c r="G234" s="115">
        <v>5593000</v>
      </c>
      <c r="H234" s="115">
        <v>11472318</v>
      </c>
      <c r="I234" s="115">
        <v>5593000</v>
      </c>
      <c r="J234" s="115">
        <v>20205387</v>
      </c>
      <c r="K234" s="115">
        <v>5593000</v>
      </c>
      <c r="L234" s="115">
        <v>20371988</v>
      </c>
      <c r="M234" s="115">
        <v>5593000</v>
      </c>
      <c r="N234" s="115">
        <v>18450252</v>
      </c>
      <c r="O234" s="115">
        <v>5593000</v>
      </c>
      <c r="Q234" s="71" t="str">
        <f t="shared" si="59"/>
        <v>1 pantalla por 7 días</v>
      </c>
      <c r="R234" s="75" t="str">
        <f t="shared" si="60"/>
        <v>1 pantalla por 7 días</v>
      </c>
      <c r="S234" s="115">
        <f t="shared" si="61"/>
        <v>699125</v>
      </c>
      <c r="T234" s="115">
        <f t="shared" si="62"/>
        <v>699125</v>
      </c>
      <c r="U234" s="115">
        <f t="shared" si="63"/>
        <v>699125</v>
      </c>
      <c r="V234" s="115">
        <f t="shared" si="64"/>
        <v>699125</v>
      </c>
      <c r="W234" s="115">
        <f t="shared" si="65"/>
        <v>699125</v>
      </c>
      <c r="X234" s="115">
        <f t="shared" si="66"/>
        <v>699125</v>
      </c>
    </row>
    <row r="235" spans="1:24" ht="72.5" customHeight="1" x14ac:dyDescent="0.3">
      <c r="A235" s="71" t="s">
        <v>131</v>
      </c>
      <c r="B235" s="75" t="s">
        <v>132</v>
      </c>
      <c r="C235" s="75" t="s">
        <v>132</v>
      </c>
      <c r="D235" s="115">
        <v>4268413</v>
      </c>
      <c r="E235" s="115">
        <v>2499000</v>
      </c>
      <c r="F235" s="115">
        <v>3923523</v>
      </c>
      <c r="G235" s="115">
        <v>2499000</v>
      </c>
      <c r="H235" s="115">
        <v>2575825</v>
      </c>
      <c r="I235" s="115">
        <v>2499000</v>
      </c>
      <c r="J235" s="115">
        <v>4325009</v>
      </c>
      <c r="K235" s="115">
        <v>2499000</v>
      </c>
      <c r="L235" s="115">
        <v>4016866</v>
      </c>
      <c r="M235" s="115">
        <v>2499000</v>
      </c>
      <c r="N235" s="115">
        <v>2943447</v>
      </c>
      <c r="O235" s="115">
        <v>2499000</v>
      </c>
      <c r="Q235" s="71" t="str">
        <f t="shared" si="59"/>
        <v>1 parlante por un día</v>
      </c>
      <c r="R235" s="75" t="str">
        <f t="shared" si="60"/>
        <v>1 parlante por un día</v>
      </c>
      <c r="S235" s="115">
        <f t="shared" si="61"/>
        <v>312375</v>
      </c>
      <c r="T235" s="115">
        <f t="shared" si="62"/>
        <v>312375</v>
      </c>
      <c r="U235" s="115">
        <f t="shared" si="63"/>
        <v>312375</v>
      </c>
      <c r="V235" s="115">
        <f t="shared" si="64"/>
        <v>312375</v>
      </c>
      <c r="W235" s="115">
        <f t="shared" si="65"/>
        <v>312375</v>
      </c>
      <c r="X235" s="115">
        <f t="shared" si="66"/>
        <v>312375</v>
      </c>
    </row>
    <row r="236" spans="1:24" ht="72.5" customHeight="1" x14ac:dyDescent="0.3">
      <c r="A236" s="71" t="s">
        <v>131</v>
      </c>
      <c r="B236" s="75" t="s">
        <v>133</v>
      </c>
      <c r="C236" s="75" t="s">
        <v>133</v>
      </c>
      <c r="D236" s="115">
        <v>10624635</v>
      </c>
      <c r="E236" s="115">
        <v>5950000</v>
      </c>
      <c r="F236" s="115">
        <v>9783613</v>
      </c>
      <c r="G236" s="115">
        <v>5950000</v>
      </c>
      <c r="H236" s="115">
        <v>6641741</v>
      </c>
      <c r="I236" s="115">
        <v>5950000</v>
      </c>
      <c r="J236" s="115">
        <v>9092877</v>
      </c>
      <c r="K236" s="115">
        <v>5950000</v>
      </c>
      <c r="L236" s="115">
        <v>8490961</v>
      </c>
      <c r="M236" s="115">
        <v>3500000</v>
      </c>
      <c r="N236" s="115">
        <v>6220588</v>
      </c>
      <c r="O236" s="115">
        <v>5950000</v>
      </c>
      <c r="Q236" s="71" t="str">
        <f t="shared" si="59"/>
        <v>1 parlante por tres dias</v>
      </c>
      <c r="R236" s="75" t="str">
        <f t="shared" si="60"/>
        <v>1 parlante por tres dias</v>
      </c>
      <c r="S236" s="115">
        <f t="shared" si="61"/>
        <v>743750</v>
      </c>
      <c r="T236" s="115">
        <f t="shared" si="62"/>
        <v>743750</v>
      </c>
      <c r="U236" s="115">
        <f t="shared" si="63"/>
        <v>743750</v>
      </c>
      <c r="V236" s="115">
        <f t="shared" si="64"/>
        <v>743750</v>
      </c>
      <c r="W236" s="115">
        <f t="shared" si="65"/>
        <v>437500</v>
      </c>
      <c r="X236" s="115">
        <f t="shared" si="66"/>
        <v>743750</v>
      </c>
    </row>
    <row r="237" spans="1:24" ht="72.5" customHeight="1" x14ac:dyDescent="0.3">
      <c r="A237" s="71" t="s">
        <v>131</v>
      </c>
      <c r="B237" s="75" t="s">
        <v>134</v>
      </c>
      <c r="C237" s="75" t="s">
        <v>134</v>
      </c>
      <c r="D237" s="115">
        <v>22206671</v>
      </c>
      <c r="E237" s="115">
        <v>8330000</v>
      </c>
      <c r="F237" s="115">
        <v>20914825</v>
      </c>
      <c r="G237" s="115">
        <v>8330000</v>
      </c>
      <c r="H237" s="115">
        <v>14662691</v>
      </c>
      <c r="I237" s="115">
        <v>8330000</v>
      </c>
      <c r="J237" s="115">
        <v>18642118</v>
      </c>
      <c r="K237" s="115">
        <v>4600000</v>
      </c>
      <c r="L237" s="115">
        <v>17745895</v>
      </c>
      <c r="M237" s="115">
        <v>8330000</v>
      </c>
      <c r="N237" s="115">
        <v>13348026</v>
      </c>
      <c r="O237" s="115">
        <v>8330000</v>
      </c>
      <c r="Q237" s="71" t="str">
        <f t="shared" si="59"/>
        <v>1 parlante por 7 días</v>
      </c>
      <c r="R237" s="75" t="str">
        <f t="shared" si="60"/>
        <v>1 parlante por 7 días</v>
      </c>
      <c r="S237" s="115">
        <f t="shared" si="61"/>
        <v>1041250</v>
      </c>
      <c r="T237" s="115">
        <f t="shared" si="62"/>
        <v>1041250</v>
      </c>
      <c r="U237" s="115">
        <f t="shared" si="63"/>
        <v>1041250</v>
      </c>
      <c r="V237" s="115">
        <f t="shared" si="64"/>
        <v>575000</v>
      </c>
      <c r="W237" s="115">
        <f t="shared" si="65"/>
        <v>1041250</v>
      </c>
      <c r="X237" s="115">
        <f t="shared" si="66"/>
        <v>1041250</v>
      </c>
    </row>
    <row r="238" spans="1:24" ht="72.5" customHeight="1" x14ac:dyDescent="0.3">
      <c r="A238" s="251" t="s">
        <v>135</v>
      </c>
      <c r="B238" s="75" t="s">
        <v>136</v>
      </c>
      <c r="C238" s="75" t="s">
        <v>136</v>
      </c>
      <c r="D238" s="115">
        <v>10867192</v>
      </c>
      <c r="E238" s="115">
        <v>10472000</v>
      </c>
      <c r="F238" s="115">
        <v>10085515</v>
      </c>
      <c r="G238" s="115">
        <v>9520000</v>
      </c>
      <c r="H238" s="115">
        <v>8262665</v>
      </c>
      <c r="I238" s="115">
        <v>8068200</v>
      </c>
      <c r="J238" s="115">
        <v>12602931</v>
      </c>
      <c r="K238" s="115">
        <v>10472000</v>
      </c>
      <c r="L238" s="115">
        <v>11891360</v>
      </c>
      <c r="M238" s="115">
        <v>9520000</v>
      </c>
      <c r="N238" s="115">
        <v>10183684</v>
      </c>
      <c r="O238" s="115">
        <v>8068200</v>
      </c>
      <c r="Q238" s="251" t="str">
        <f t="shared" si="59"/>
        <v>Un paquete de proyectores por un (1) día</v>
      </c>
      <c r="R238" s="75" t="str">
        <f t="shared" si="60"/>
        <v>Un paquete de proyectores por un (1) día</v>
      </c>
      <c r="S238" s="115">
        <f t="shared" si="61"/>
        <v>1309000</v>
      </c>
      <c r="T238" s="115">
        <f t="shared" si="62"/>
        <v>1190000</v>
      </c>
      <c r="U238" s="115">
        <f t="shared" si="63"/>
        <v>1008525</v>
      </c>
      <c r="V238" s="115">
        <f t="shared" si="64"/>
        <v>1309000</v>
      </c>
      <c r="W238" s="115">
        <f t="shared" si="65"/>
        <v>1190000</v>
      </c>
      <c r="X238" s="115">
        <f t="shared" si="66"/>
        <v>1008525</v>
      </c>
    </row>
    <row r="239" spans="1:24" ht="72.5" customHeight="1" x14ac:dyDescent="0.3">
      <c r="A239" s="252"/>
      <c r="B239" s="75" t="s">
        <v>137</v>
      </c>
      <c r="C239" s="75" t="s">
        <v>137</v>
      </c>
      <c r="D239" s="115">
        <v>28721891</v>
      </c>
      <c r="E239" s="115">
        <v>27370000</v>
      </c>
      <c r="F239" s="115">
        <v>26716049</v>
      </c>
      <c r="G239" s="115">
        <v>25823000</v>
      </c>
      <c r="H239" s="115">
        <v>21747979</v>
      </c>
      <c r="I239" s="115">
        <v>20944000</v>
      </c>
      <c r="J239" s="115">
        <v>12702725</v>
      </c>
      <c r="K239" s="115">
        <v>11900000</v>
      </c>
      <c r="L239" s="115">
        <v>11669379</v>
      </c>
      <c r="M239" s="115">
        <v>10995600</v>
      </c>
      <c r="N239" s="115">
        <v>9751279</v>
      </c>
      <c r="O239" s="115">
        <v>8925000</v>
      </c>
      <c r="Q239" s="252" t="str">
        <f t="shared" si="59"/>
        <v>Un paquete de proyectores por tres (3) días</v>
      </c>
      <c r="R239" s="75" t="str">
        <f t="shared" si="60"/>
        <v>Un paquete de proyectores por tres (3) días</v>
      </c>
      <c r="S239" s="115">
        <f t="shared" si="61"/>
        <v>3421250</v>
      </c>
      <c r="T239" s="115">
        <f t="shared" si="62"/>
        <v>3227875</v>
      </c>
      <c r="U239" s="115">
        <f t="shared" si="63"/>
        <v>2618000</v>
      </c>
      <c r="V239" s="115">
        <f t="shared" si="64"/>
        <v>1487500</v>
      </c>
      <c r="W239" s="115">
        <f t="shared" si="65"/>
        <v>1374450</v>
      </c>
      <c r="X239" s="115">
        <f t="shared" si="66"/>
        <v>1115625</v>
      </c>
    </row>
    <row r="240" spans="1:24" ht="72.5" customHeight="1" x14ac:dyDescent="0.3">
      <c r="A240" s="252"/>
      <c r="B240" s="75" t="s">
        <v>138</v>
      </c>
      <c r="C240" s="75" t="s">
        <v>138</v>
      </c>
      <c r="D240" s="115">
        <v>43349621</v>
      </c>
      <c r="E240" s="115">
        <v>42840000</v>
      </c>
      <c r="F240" s="115">
        <v>40363421</v>
      </c>
      <c r="G240" s="115">
        <v>39984000</v>
      </c>
      <c r="H240" s="115">
        <v>32922638</v>
      </c>
      <c r="I240" s="115">
        <v>31892000</v>
      </c>
      <c r="J240" s="115">
        <v>19156361</v>
      </c>
      <c r="K240" s="115">
        <v>18921000</v>
      </c>
      <c r="L240" s="115">
        <v>17779923</v>
      </c>
      <c r="M240" s="115">
        <v>17136000</v>
      </c>
      <c r="N240" s="115">
        <v>14929757</v>
      </c>
      <c r="O240" s="115">
        <v>14637000</v>
      </c>
      <c r="Q240" s="252" t="str">
        <f t="shared" si="59"/>
        <v>Un paquete de proyectores por cinco (5) días</v>
      </c>
      <c r="R240" s="75" t="str">
        <f t="shared" si="60"/>
        <v>Un paquete de proyectores por cinco (5) días</v>
      </c>
      <c r="S240" s="115">
        <f t="shared" si="61"/>
        <v>5355000</v>
      </c>
      <c r="T240" s="115">
        <f t="shared" si="62"/>
        <v>4998000</v>
      </c>
      <c r="U240" s="115">
        <f t="shared" si="63"/>
        <v>3986500</v>
      </c>
      <c r="V240" s="115">
        <f t="shared" si="64"/>
        <v>2365125</v>
      </c>
      <c r="W240" s="115">
        <f t="shared" si="65"/>
        <v>2142000</v>
      </c>
      <c r="X240" s="115">
        <f t="shared" si="66"/>
        <v>1829625</v>
      </c>
    </row>
    <row r="241" spans="1:24" ht="269.5" customHeight="1" x14ac:dyDescent="0.3">
      <c r="A241" s="253"/>
      <c r="B241" s="75" t="s">
        <v>139</v>
      </c>
      <c r="C241" s="75" t="s">
        <v>139</v>
      </c>
      <c r="D241" s="115">
        <v>56870687</v>
      </c>
      <c r="E241" s="115">
        <v>55930000</v>
      </c>
      <c r="F241" s="115">
        <v>53140914</v>
      </c>
      <c r="G241" s="115">
        <v>52360000</v>
      </c>
      <c r="H241" s="115">
        <v>43834453</v>
      </c>
      <c r="I241" s="115">
        <v>42840000</v>
      </c>
      <c r="J241" s="115">
        <v>26628190</v>
      </c>
      <c r="K241" s="115">
        <v>25942000</v>
      </c>
      <c r="L241" s="115">
        <v>24936390</v>
      </c>
      <c r="M241" s="115">
        <v>24514000</v>
      </c>
      <c r="N241" s="115">
        <v>21267860</v>
      </c>
      <c r="O241" s="115">
        <v>19992000</v>
      </c>
      <c r="Q241" s="253" t="str">
        <f t="shared" si="59"/>
        <v>Un paquete de proyectores por siete (7) días</v>
      </c>
      <c r="R241" s="75" t="str">
        <f t="shared" si="60"/>
        <v>Un paquete de proyectores por siete (7) días</v>
      </c>
      <c r="S241" s="115">
        <f t="shared" si="61"/>
        <v>6991250</v>
      </c>
      <c r="T241" s="115">
        <f t="shared" si="62"/>
        <v>6545000</v>
      </c>
      <c r="U241" s="115">
        <f t="shared" si="63"/>
        <v>5355000</v>
      </c>
      <c r="V241" s="115">
        <f t="shared" si="64"/>
        <v>3242750</v>
      </c>
      <c r="W241" s="115">
        <f t="shared" si="65"/>
        <v>3064250</v>
      </c>
      <c r="X241" s="115">
        <f t="shared" si="66"/>
        <v>2499000</v>
      </c>
    </row>
    <row r="242" spans="1:24" ht="72.5" customHeight="1" x14ac:dyDescent="0.3">
      <c r="A242" s="251" t="s">
        <v>140</v>
      </c>
      <c r="B242" s="75" t="s">
        <v>136</v>
      </c>
      <c r="C242" s="75" t="s">
        <v>136</v>
      </c>
      <c r="D242" s="115">
        <v>8448672</v>
      </c>
      <c r="E242" s="115">
        <v>6069000</v>
      </c>
      <c r="F242" s="115">
        <v>8181290</v>
      </c>
      <c r="G242" s="115">
        <v>7854000</v>
      </c>
      <c r="H242" s="115">
        <v>6319593</v>
      </c>
      <c r="I242" s="115">
        <v>6069000</v>
      </c>
      <c r="J242" s="115">
        <v>6667795</v>
      </c>
      <c r="K242" s="115">
        <v>6069000</v>
      </c>
      <c r="L242" s="115">
        <v>6503709</v>
      </c>
      <c r="M242" s="115">
        <v>6069000</v>
      </c>
      <c r="N242" s="115">
        <v>5292360</v>
      </c>
      <c r="O242" s="115">
        <v>5117000</v>
      </c>
      <c r="Q242" s="251" t="str">
        <f t="shared" si="59"/>
        <v>Un paquete de proyectores por un (1) día</v>
      </c>
      <c r="R242" s="75" t="str">
        <f t="shared" si="60"/>
        <v>Un paquete de proyectores por un (1) día</v>
      </c>
      <c r="S242" s="115">
        <f t="shared" si="61"/>
        <v>758625</v>
      </c>
      <c r="T242" s="115">
        <f t="shared" si="62"/>
        <v>981750</v>
      </c>
      <c r="U242" s="115">
        <f t="shared" si="63"/>
        <v>758625</v>
      </c>
      <c r="V242" s="115">
        <f t="shared" si="64"/>
        <v>758625</v>
      </c>
      <c r="W242" s="115">
        <f t="shared" si="65"/>
        <v>758625</v>
      </c>
      <c r="X242" s="115">
        <f t="shared" si="66"/>
        <v>639625</v>
      </c>
    </row>
    <row r="243" spans="1:24" ht="72.5" customHeight="1" x14ac:dyDescent="0.3">
      <c r="A243" s="252"/>
      <c r="B243" s="75" t="s">
        <v>137</v>
      </c>
      <c r="C243" s="75" t="s">
        <v>137</v>
      </c>
      <c r="D243" s="115">
        <v>21080760</v>
      </c>
      <c r="E243" s="115">
        <v>20230000</v>
      </c>
      <c r="F243" s="115">
        <v>20796477</v>
      </c>
      <c r="G243" s="115">
        <v>20111000</v>
      </c>
      <c r="H243" s="115">
        <v>5346650</v>
      </c>
      <c r="I243" s="115">
        <v>5117000</v>
      </c>
      <c r="J243" s="115">
        <v>15060153</v>
      </c>
      <c r="K243" s="115">
        <v>14637000</v>
      </c>
      <c r="L243" s="115">
        <v>14858559</v>
      </c>
      <c r="M243" s="115">
        <v>14637000</v>
      </c>
      <c r="N243" s="115">
        <v>5004533</v>
      </c>
      <c r="O243" s="115">
        <v>4879000</v>
      </c>
      <c r="Q243" s="252" t="str">
        <f t="shared" si="59"/>
        <v>Un paquete de proyectores por tres (3) días</v>
      </c>
      <c r="R243" s="75" t="str">
        <f t="shared" si="60"/>
        <v>Un paquete de proyectores por tres (3) días</v>
      </c>
      <c r="S243" s="115">
        <f t="shared" si="61"/>
        <v>2528750</v>
      </c>
      <c r="T243" s="115">
        <f t="shared" si="62"/>
        <v>2513875</v>
      </c>
      <c r="U243" s="115">
        <f t="shared" si="63"/>
        <v>639625</v>
      </c>
      <c r="V243" s="115">
        <f t="shared" si="64"/>
        <v>1829625</v>
      </c>
      <c r="W243" s="115">
        <f t="shared" si="65"/>
        <v>1829625</v>
      </c>
      <c r="X243" s="115">
        <f t="shared" si="66"/>
        <v>609875</v>
      </c>
    </row>
    <row r="244" spans="1:24" ht="72.5" customHeight="1" x14ac:dyDescent="0.3">
      <c r="A244" s="252"/>
      <c r="B244" s="75" t="s">
        <v>138</v>
      </c>
      <c r="C244" s="75" t="s">
        <v>138</v>
      </c>
      <c r="D244" s="115">
        <v>31404982</v>
      </c>
      <c r="E244" s="115">
        <v>30345000</v>
      </c>
      <c r="F244" s="115">
        <v>31001557</v>
      </c>
      <c r="G244" s="115">
        <v>29750000</v>
      </c>
      <c r="H244" s="115">
        <v>25799631</v>
      </c>
      <c r="I244" s="115">
        <v>25466000</v>
      </c>
      <c r="J244" s="115">
        <v>23672659</v>
      </c>
      <c r="K244" s="115">
        <v>22967000</v>
      </c>
      <c r="L244" s="115">
        <v>23391561</v>
      </c>
      <c r="M244" s="115">
        <v>22967000</v>
      </c>
      <c r="N244" s="115">
        <v>20184093</v>
      </c>
      <c r="O244" s="115">
        <v>19992000</v>
      </c>
      <c r="Q244" s="252" t="str">
        <f t="shared" si="59"/>
        <v>Un paquete de proyectores por cinco (5) días</v>
      </c>
      <c r="R244" s="75" t="str">
        <f t="shared" si="60"/>
        <v>Un paquete de proyectores por cinco (5) días</v>
      </c>
      <c r="S244" s="115">
        <f t="shared" si="61"/>
        <v>3793125</v>
      </c>
      <c r="T244" s="115">
        <f t="shared" si="62"/>
        <v>3718750</v>
      </c>
      <c r="U244" s="115">
        <f t="shared" si="63"/>
        <v>3183250</v>
      </c>
      <c r="V244" s="115">
        <f t="shared" si="64"/>
        <v>2870875</v>
      </c>
      <c r="W244" s="115">
        <f t="shared" si="65"/>
        <v>2870875</v>
      </c>
      <c r="X244" s="115">
        <f t="shared" si="66"/>
        <v>2499000</v>
      </c>
    </row>
    <row r="245" spans="1:24" ht="167.5" customHeight="1" x14ac:dyDescent="0.3">
      <c r="A245" s="253"/>
      <c r="B245" s="75" t="s">
        <v>139</v>
      </c>
      <c r="C245" s="75" t="s">
        <v>139</v>
      </c>
      <c r="D245" s="115">
        <v>41204016</v>
      </c>
      <c r="E245" s="115">
        <v>39984000</v>
      </c>
      <c r="F245" s="115">
        <v>40421085</v>
      </c>
      <c r="G245" s="115">
        <v>39984000</v>
      </c>
      <c r="H245" s="115">
        <v>33440144</v>
      </c>
      <c r="I245" s="115">
        <v>32963000</v>
      </c>
      <c r="J245" s="115">
        <v>33595922</v>
      </c>
      <c r="K245" s="115">
        <v>32963000</v>
      </c>
      <c r="L245" s="115">
        <v>33061553</v>
      </c>
      <c r="M245" s="115">
        <v>32963000</v>
      </c>
      <c r="N245" s="115">
        <v>28393094</v>
      </c>
      <c r="O245" s="115">
        <v>27965000</v>
      </c>
      <c r="Q245" s="253" t="str">
        <f t="shared" si="59"/>
        <v>Un paquete de proyectores por siete (7) días</v>
      </c>
      <c r="R245" s="75" t="str">
        <f t="shared" si="60"/>
        <v>Un paquete de proyectores por siete (7) días</v>
      </c>
      <c r="S245" s="115">
        <f t="shared" si="61"/>
        <v>4998000</v>
      </c>
      <c r="T245" s="115">
        <f t="shared" si="62"/>
        <v>4998000</v>
      </c>
      <c r="U245" s="115">
        <f t="shared" si="63"/>
        <v>4120375</v>
      </c>
      <c r="V245" s="115">
        <f t="shared" si="64"/>
        <v>4120375</v>
      </c>
      <c r="W245" s="115">
        <f t="shared" si="65"/>
        <v>4120375</v>
      </c>
      <c r="X245" s="115">
        <f t="shared" si="66"/>
        <v>3495625</v>
      </c>
    </row>
    <row r="246" spans="1:24" ht="26.5" customHeight="1" x14ac:dyDescent="0.3">
      <c r="A246" s="78"/>
      <c r="B246" s="78"/>
      <c r="C246" s="79"/>
      <c r="D246" s="115"/>
      <c r="E246" s="115"/>
      <c r="F246" s="115"/>
      <c r="G246" s="115"/>
      <c r="H246" s="118"/>
      <c r="I246" s="118"/>
      <c r="J246" s="118"/>
      <c r="K246" s="118"/>
      <c r="L246" s="119"/>
      <c r="M246" s="119"/>
      <c r="N246" s="120"/>
      <c r="O246" s="119"/>
      <c r="Q246" s="78"/>
      <c r="R246" s="78"/>
      <c r="S246" s="78"/>
      <c r="T246" s="78"/>
      <c r="U246" s="118"/>
      <c r="V246" s="118"/>
      <c r="W246" s="118"/>
      <c r="X246" s="120"/>
    </row>
    <row r="247" spans="1:24" ht="72.5" customHeight="1" x14ac:dyDescent="0.3">
      <c r="A247" s="67" t="s">
        <v>141</v>
      </c>
      <c r="B247" s="75" t="s">
        <v>142</v>
      </c>
      <c r="C247" s="75" t="s">
        <v>142</v>
      </c>
      <c r="D247" s="115">
        <v>435622</v>
      </c>
      <c r="E247" s="115">
        <v>422553</v>
      </c>
      <c r="F247" s="115">
        <v>428545</v>
      </c>
      <c r="G247" s="115">
        <v>415689</v>
      </c>
      <c r="H247" s="115">
        <v>366786</v>
      </c>
      <c r="I247" s="115">
        <v>355782</v>
      </c>
      <c r="J247" s="115">
        <v>610965</v>
      </c>
      <c r="K247" s="115">
        <v>592636</v>
      </c>
      <c r="L247" s="115">
        <v>428545</v>
      </c>
      <c r="M247" s="115">
        <v>415689</v>
      </c>
      <c r="N247" s="115">
        <v>384953</v>
      </c>
      <c r="O247" s="115">
        <v>373404</v>
      </c>
      <c r="Q247" s="67" t="str">
        <f t="shared" ref="Q247:Q278" si="67">B247</f>
        <v xml:space="preserve">1 metro </v>
      </c>
      <c r="R247" s="75" t="str">
        <f t="shared" ref="R247:R278" si="68">C247</f>
        <v xml:space="preserve">1 metro </v>
      </c>
      <c r="S247" s="115">
        <f t="shared" ref="S247:S278" si="69">E247*12.5%</f>
        <v>52819.125</v>
      </c>
      <c r="T247" s="115">
        <f t="shared" ref="T247:T278" si="70">G247*12.5%</f>
        <v>51961.125</v>
      </c>
      <c r="U247" s="115">
        <f t="shared" ref="U247:U278" si="71">I247*12.5%</f>
        <v>44472.75</v>
      </c>
      <c r="V247" s="115">
        <f t="shared" ref="V247:V278" si="72">K247*12.5%</f>
        <v>74079.5</v>
      </c>
      <c r="W247" s="115">
        <f t="shared" ref="W247:W278" si="73">M247*12.5%</f>
        <v>51961.125</v>
      </c>
      <c r="X247" s="115">
        <f t="shared" ref="X247:X271" si="74">O247*12.5%</f>
        <v>46675.5</v>
      </c>
    </row>
    <row r="248" spans="1:24" ht="72.5" customHeight="1" x14ac:dyDescent="0.3">
      <c r="A248" s="67" t="s">
        <v>143</v>
      </c>
      <c r="B248" s="75" t="s">
        <v>142</v>
      </c>
      <c r="C248" s="75" t="s">
        <v>142</v>
      </c>
      <c r="D248" s="115">
        <v>411318</v>
      </c>
      <c r="E248" s="115">
        <v>398978</v>
      </c>
      <c r="F248" s="115">
        <v>424667</v>
      </c>
      <c r="G248" s="115">
        <v>411927</v>
      </c>
      <c r="H248" s="115">
        <v>363207</v>
      </c>
      <c r="I248" s="115">
        <v>352311</v>
      </c>
      <c r="J248" s="115">
        <v>606371</v>
      </c>
      <c r="K248" s="115">
        <v>588180</v>
      </c>
      <c r="L248" s="115">
        <v>619858</v>
      </c>
      <c r="M248" s="115">
        <v>601262</v>
      </c>
      <c r="N248" s="115">
        <v>546004</v>
      </c>
      <c r="O248" s="115">
        <v>529624</v>
      </c>
      <c r="Q248" s="67" t="str">
        <f t="shared" si="67"/>
        <v xml:space="preserve">1 metro </v>
      </c>
      <c r="R248" s="75" t="str">
        <f t="shared" si="68"/>
        <v xml:space="preserve">1 metro </v>
      </c>
      <c r="S248" s="115">
        <f t="shared" si="69"/>
        <v>49872.25</v>
      </c>
      <c r="T248" s="115">
        <f t="shared" si="70"/>
        <v>51490.875</v>
      </c>
      <c r="U248" s="115">
        <f t="shared" si="71"/>
        <v>44038.875</v>
      </c>
      <c r="V248" s="115">
        <f t="shared" si="72"/>
        <v>73522.5</v>
      </c>
      <c r="W248" s="115">
        <f t="shared" si="73"/>
        <v>75157.75</v>
      </c>
      <c r="X248" s="115">
        <f t="shared" si="74"/>
        <v>66203</v>
      </c>
    </row>
    <row r="249" spans="1:24" ht="72.5" customHeight="1" x14ac:dyDescent="0.3">
      <c r="A249" s="67" t="s">
        <v>144</v>
      </c>
      <c r="B249" s="75" t="s">
        <v>142</v>
      </c>
      <c r="C249" s="75" t="s">
        <v>142</v>
      </c>
      <c r="D249" s="115">
        <v>390526</v>
      </c>
      <c r="E249" s="115">
        <v>378810</v>
      </c>
      <c r="F249" s="115">
        <v>403293</v>
      </c>
      <c r="G249" s="115">
        <v>391194</v>
      </c>
      <c r="H249" s="115">
        <v>344763</v>
      </c>
      <c r="I249" s="115">
        <v>334420</v>
      </c>
      <c r="J249" s="115">
        <v>659993</v>
      </c>
      <c r="K249" s="115">
        <v>640193</v>
      </c>
      <c r="L249" s="115">
        <v>675925</v>
      </c>
      <c r="M249" s="115">
        <v>655647</v>
      </c>
      <c r="N249" s="115">
        <v>595671</v>
      </c>
      <c r="O249" s="115">
        <v>577801</v>
      </c>
      <c r="Q249" s="67" t="str">
        <f t="shared" si="67"/>
        <v xml:space="preserve">1 metro </v>
      </c>
      <c r="R249" s="75" t="str">
        <f t="shared" si="68"/>
        <v xml:space="preserve">1 metro </v>
      </c>
      <c r="S249" s="115">
        <f t="shared" si="69"/>
        <v>47351.25</v>
      </c>
      <c r="T249" s="115">
        <f t="shared" si="70"/>
        <v>48899.25</v>
      </c>
      <c r="U249" s="115">
        <f t="shared" si="71"/>
        <v>41802.5</v>
      </c>
      <c r="V249" s="115">
        <f t="shared" si="72"/>
        <v>80024.125</v>
      </c>
      <c r="W249" s="115">
        <f t="shared" si="73"/>
        <v>81955.875</v>
      </c>
      <c r="X249" s="115">
        <f t="shared" si="74"/>
        <v>72225.125</v>
      </c>
    </row>
    <row r="250" spans="1:24" ht="72.5" customHeight="1" x14ac:dyDescent="0.3">
      <c r="A250" s="67" t="s">
        <v>145</v>
      </c>
      <c r="B250" s="75" t="s">
        <v>142</v>
      </c>
      <c r="C250" s="75" t="s">
        <v>142</v>
      </c>
      <c r="D250" s="115">
        <v>397966</v>
      </c>
      <c r="E250" s="115">
        <v>386027</v>
      </c>
      <c r="F250" s="115">
        <v>410693</v>
      </c>
      <c r="G250" s="115">
        <v>398372</v>
      </c>
      <c r="H250" s="115">
        <v>351590</v>
      </c>
      <c r="I250" s="115">
        <v>341042</v>
      </c>
      <c r="J250" s="115">
        <v>766518</v>
      </c>
      <c r="K250" s="115">
        <v>743522</v>
      </c>
      <c r="L250" s="115">
        <v>786554</v>
      </c>
      <c r="M250" s="115">
        <v>762957</v>
      </c>
      <c r="N250" s="115">
        <v>693187</v>
      </c>
      <c r="O250" s="115">
        <v>672391</v>
      </c>
      <c r="Q250" s="67" t="str">
        <f t="shared" si="67"/>
        <v xml:space="preserve">1 metro </v>
      </c>
      <c r="R250" s="75" t="str">
        <f t="shared" si="68"/>
        <v xml:space="preserve">1 metro </v>
      </c>
      <c r="S250" s="115">
        <f t="shared" si="69"/>
        <v>48253.375</v>
      </c>
      <c r="T250" s="115">
        <f t="shared" si="70"/>
        <v>49796.5</v>
      </c>
      <c r="U250" s="115">
        <f t="shared" si="71"/>
        <v>42630.25</v>
      </c>
      <c r="V250" s="115">
        <f t="shared" si="72"/>
        <v>92940.25</v>
      </c>
      <c r="W250" s="115">
        <f t="shared" si="73"/>
        <v>95369.625</v>
      </c>
      <c r="X250" s="115">
        <f t="shared" si="74"/>
        <v>84048.875</v>
      </c>
    </row>
    <row r="251" spans="1:24" ht="72.5" customHeight="1" x14ac:dyDescent="0.3">
      <c r="A251" s="67" t="s">
        <v>146</v>
      </c>
      <c r="B251" s="75" t="s">
        <v>8</v>
      </c>
      <c r="C251" s="75" t="s">
        <v>8</v>
      </c>
      <c r="D251" s="115">
        <v>221709</v>
      </c>
      <c r="E251" s="115">
        <v>215058</v>
      </c>
      <c r="F251" s="115">
        <v>232903</v>
      </c>
      <c r="G251" s="115">
        <v>225916</v>
      </c>
      <c r="H251" s="115">
        <v>188022</v>
      </c>
      <c r="I251" s="115">
        <v>182381</v>
      </c>
      <c r="J251" s="115">
        <v>548263</v>
      </c>
      <c r="K251" s="115">
        <v>531815</v>
      </c>
      <c r="L251" s="115">
        <v>570063</v>
      </c>
      <c r="M251" s="115">
        <v>552961</v>
      </c>
      <c r="N251" s="115">
        <v>480184</v>
      </c>
      <c r="O251" s="115">
        <v>465778</v>
      </c>
      <c r="Q251" s="67" t="str">
        <f t="shared" si="67"/>
        <v>1 fotografía</v>
      </c>
      <c r="R251" s="75" t="str">
        <f t="shared" si="68"/>
        <v>1 fotografía</v>
      </c>
      <c r="S251" s="115">
        <f t="shared" si="69"/>
        <v>26882.25</v>
      </c>
      <c r="T251" s="115">
        <f t="shared" si="70"/>
        <v>28239.5</v>
      </c>
      <c r="U251" s="115">
        <f t="shared" si="71"/>
        <v>22797.625</v>
      </c>
      <c r="V251" s="115">
        <f t="shared" si="72"/>
        <v>66476.875</v>
      </c>
      <c r="W251" s="115">
        <f t="shared" si="73"/>
        <v>69120.125</v>
      </c>
      <c r="X251" s="115">
        <f t="shared" si="74"/>
        <v>58222.25</v>
      </c>
    </row>
    <row r="252" spans="1:24" ht="72.5" customHeight="1" x14ac:dyDescent="0.3">
      <c r="A252" s="67" t="s">
        <v>147</v>
      </c>
      <c r="B252" s="75" t="s">
        <v>148</v>
      </c>
      <c r="C252" s="75" t="s">
        <v>148</v>
      </c>
      <c r="D252" s="115">
        <v>1189855</v>
      </c>
      <c r="E252" s="115">
        <v>1154159</v>
      </c>
      <c r="F252" s="115">
        <v>1210976</v>
      </c>
      <c r="G252" s="115">
        <v>1174647</v>
      </c>
      <c r="H252" s="115">
        <v>1020093</v>
      </c>
      <c r="I252" s="115">
        <v>989490</v>
      </c>
      <c r="J252" s="115">
        <v>755262</v>
      </c>
      <c r="K252" s="115">
        <v>732604</v>
      </c>
      <c r="L252" s="115">
        <v>758383</v>
      </c>
      <c r="M252" s="115">
        <v>735632</v>
      </c>
      <c r="N252" s="115">
        <v>654637</v>
      </c>
      <c r="O252" s="115">
        <v>634998</v>
      </c>
      <c r="Q252" s="67" t="str">
        <f t="shared" si="67"/>
        <v>1 backing</v>
      </c>
      <c r="R252" s="75" t="str">
        <f t="shared" si="68"/>
        <v>1 backing</v>
      </c>
      <c r="S252" s="115">
        <f t="shared" si="69"/>
        <v>144269.875</v>
      </c>
      <c r="T252" s="115">
        <f t="shared" si="70"/>
        <v>146830.875</v>
      </c>
      <c r="U252" s="115">
        <f t="shared" si="71"/>
        <v>123686.25</v>
      </c>
      <c r="V252" s="115">
        <f t="shared" si="72"/>
        <v>91575.5</v>
      </c>
      <c r="W252" s="115">
        <f t="shared" si="73"/>
        <v>91954</v>
      </c>
      <c r="X252" s="115">
        <f t="shared" si="74"/>
        <v>79374.75</v>
      </c>
    </row>
    <row r="253" spans="1:24" ht="72.5" customHeight="1" x14ac:dyDescent="0.3">
      <c r="A253" s="67" t="s">
        <v>149</v>
      </c>
      <c r="B253" s="75" t="s">
        <v>150</v>
      </c>
      <c r="C253" s="75" t="s">
        <v>150</v>
      </c>
      <c r="D253" s="115">
        <v>6786775</v>
      </c>
      <c r="E253" s="115">
        <v>4046000</v>
      </c>
      <c r="F253" s="115">
        <v>7044722</v>
      </c>
      <c r="G253" s="115">
        <v>4046000</v>
      </c>
      <c r="H253" s="115">
        <v>6163648</v>
      </c>
      <c r="I253" s="115">
        <v>4046000</v>
      </c>
      <c r="J253" s="115">
        <v>2849687</v>
      </c>
      <c r="K253" s="115">
        <v>2737000</v>
      </c>
      <c r="L253" s="115">
        <v>2899330</v>
      </c>
      <c r="M253" s="115">
        <v>2737000</v>
      </c>
      <c r="N253" s="115">
        <v>2565901</v>
      </c>
      <c r="O253" s="115">
        <v>2499000</v>
      </c>
      <c r="Q253" s="67" t="str">
        <f t="shared" si="67"/>
        <v>1 skyline</v>
      </c>
      <c r="R253" s="75" t="str">
        <f t="shared" si="68"/>
        <v>1 skyline</v>
      </c>
      <c r="S253" s="115">
        <f t="shared" si="69"/>
        <v>505750</v>
      </c>
      <c r="T253" s="115">
        <f t="shared" si="70"/>
        <v>505750</v>
      </c>
      <c r="U253" s="115">
        <f t="shared" si="71"/>
        <v>505750</v>
      </c>
      <c r="V253" s="115">
        <f t="shared" si="72"/>
        <v>342125</v>
      </c>
      <c r="W253" s="115">
        <f t="shared" si="73"/>
        <v>342125</v>
      </c>
      <c r="X253" s="115">
        <f t="shared" si="74"/>
        <v>312375</v>
      </c>
    </row>
    <row r="254" spans="1:24" ht="72.5" customHeight="1" x14ac:dyDescent="0.3">
      <c r="A254" s="67" t="s">
        <v>151</v>
      </c>
      <c r="B254" s="75" t="s">
        <v>150</v>
      </c>
      <c r="C254" s="75" t="s">
        <v>150</v>
      </c>
      <c r="D254" s="115">
        <v>12183506</v>
      </c>
      <c r="E254" s="115">
        <v>5950000</v>
      </c>
      <c r="F254" s="115">
        <v>12183506</v>
      </c>
      <c r="G254" s="115">
        <v>5950000</v>
      </c>
      <c r="H254" s="115">
        <v>10844378</v>
      </c>
      <c r="I254" s="115">
        <v>5950000</v>
      </c>
      <c r="J254" s="115">
        <v>4387204</v>
      </c>
      <c r="K254" s="115">
        <v>4046000</v>
      </c>
      <c r="L254" s="115">
        <v>4302859</v>
      </c>
      <c r="M254" s="115">
        <v>4046000</v>
      </c>
      <c r="N254" s="115">
        <v>3853901</v>
      </c>
      <c r="O254" s="115">
        <v>3689000</v>
      </c>
      <c r="Q254" s="67" t="str">
        <f t="shared" si="67"/>
        <v>1 skyline</v>
      </c>
      <c r="R254" s="75" t="str">
        <f t="shared" si="68"/>
        <v>1 skyline</v>
      </c>
      <c r="S254" s="115">
        <f t="shared" si="69"/>
        <v>743750</v>
      </c>
      <c r="T254" s="115">
        <f t="shared" si="70"/>
        <v>743750</v>
      </c>
      <c r="U254" s="115">
        <f t="shared" si="71"/>
        <v>743750</v>
      </c>
      <c r="V254" s="115">
        <f t="shared" si="72"/>
        <v>505750</v>
      </c>
      <c r="W254" s="115">
        <f t="shared" si="73"/>
        <v>505750</v>
      </c>
      <c r="X254" s="115">
        <f t="shared" si="74"/>
        <v>461125</v>
      </c>
    </row>
    <row r="255" spans="1:24" ht="72.5" customHeight="1" x14ac:dyDescent="0.3">
      <c r="A255" s="67" t="s">
        <v>152</v>
      </c>
      <c r="B255" s="75" t="s">
        <v>153</v>
      </c>
      <c r="C255" s="75" t="s">
        <v>153</v>
      </c>
      <c r="D255" s="115">
        <v>2604603</v>
      </c>
      <c r="E255" s="115">
        <v>2526465</v>
      </c>
      <c r="F255" s="115">
        <v>2481091</v>
      </c>
      <c r="G255" s="115">
        <v>2406658</v>
      </c>
      <c r="H255" s="115">
        <v>2122432</v>
      </c>
      <c r="I255" s="115">
        <v>2058759</v>
      </c>
      <c r="J255" s="115">
        <v>1268270</v>
      </c>
      <c r="K255" s="115">
        <v>1230222</v>
      </c>
      <c r="L255" s="115">
        <v>1209181</v>
      </c>
      <c r="M255" s="115">
        <v>1172906</v>
      </c>
      <c r="N255" s="115">
        <v>1038600</v>
      </c>
      <c r="O255" s="115">
        <v>1007442</v>
      </c>
      <c r="Q255" s="67" t="str">
        <f t="shared" si="67"/>
        <v>1 banner</v>
      </c>
      <c r="R255" s="75" t="str">
        <f t="shared" si="68"/>
        <v>1 banner</v>
      </c>
      <c r="S255" s="115">
        <f t="shared" si="69"/>
        <v>315808.125</v>
      </c>
      <c r="T255" s="115">
        <f t="shared" si="70"/>
        <v>300832.25</v>
      </c>
      <c r="U255" s="115">
        <f t="shared" si="71"/>
        <v>257344.875</v>
      </c>
      <c r="V255" s="115">
        <f t="shared" si="72"/>
        <v>153777.75</v>
      </c>
      <c r="W255" s="115">
        <f t="shared" si="73"/>
        <v>146613.25</v>
      </c>
      <c r="X255" s="115">
        <f t="shared" si="74"/>
        <v>125930.25</v>
      </c>
    </row>
    <row r="256" spans="1:24" ht="72.5" customHeight="1" x14ac:dyDescent="0.3">
      <c r="A256" s="67" t="s">
        <v>154</v>
      </c>
      <c r="B256" s="75" t="s">
        <v>153</v>
      </c>
      <c r="C256" s="75" t="s">
        <v>153</v>
      </c>
      <c r="D256" s="115">
        <v>2386036</v>
      </c>
      <c r="E256" s="115">
        <v>2314455</v>
      </c>
      <c r="F256" s="115">
        <v>2284455</v>
      </c>
      <c r="G256" s="115">
        <v>2215921</v>
      </c>
      <c r="H256" s="115">
        <v>1946943</v>
      </c>
      <c r="I256" s="115">
        <v>1888535</v>
      </c>
      <c r="J256" s="115">
        <v>1353172</v>
      </c>
      <c r="K256" s="115">
        <v>1312577</v>
      </c>
      <c r="L256" s="115">
        <v>1310837</v>
      </c>
      <c r="M256" s="115">
        <v>1271512</v>
      </c>
      <c r="N256" s="115">
        <v>1140586</v>
      </c>
      <c r="O256" s="115">
        <v>1106368</v>
      </c>
      <c r="Q256" s="67" t="str">
        <f t="shared" si="67"/>
        <v>1 banner</v>
      </c>
      <c r="R256" s="75" t="str">
        <f t="shared" si="68"/>
        <v>1 banner</v>
      </c>
      <c r="S256" s="115">
        <f t="shared" si="69"/>
        <v>289306.875</v>
      </c>
      <c r="T256" s="115">
        <f t="shared" si="70"/>
        <v>276990.125</v>
      </c>
      <c r="U256" s="115">
        <f t="shared" si="71"/>
        <v>236066.875</v>
      </c>
      <c r="V256" s="115">
        <f t="shared" si="72"/>
        <v>164072.125</v>
      </c>
      <c r="W256" s="115">
        <f t="shared" si="73"/>
        <v>158939</v>
      </c>
      <c r="X256" s="115">
        <f t="shared" si="74"/>
        <v>138296</v>
      </c>
    </row>
    <row r="257" spans="1:24" ht="72.5" customHeight="1" x14ac:dyDescent="0.3">
      <c r="A257" s="67" t="s">
        <v>155</v>
      </c>
      <c r="B257" s="75" t="s">
        <v>156</v>
      </c>
      <c r="C257" s="75" t="s">
        <v>156</v>
      </c>
      <c r="D257" s="115">
        <v>1567699</v>
      </c>
      <c r="E257" s="115">
        <v>1520668</v>
      </c>
      <c r="F257" s="115">
        <v>1555831</v>
      </c>
      <c r="G257" s="115">
        <v>1509156</v>
      </c>
      <c r="H257" s="115">
        <v>1316272</v>
      </c>
      <c r="I257" s="115">
        <v>1276784</v>
      </c>
      <c r="J257" s="115">
        <v>824410</v>
      </c>
      <c r="K257" s="115">
        <v>799678</v>
      </c>
      <c r="L257" s="115">
        <v>809177</v>
      </c>
      <c r="M257" s="115">
        <v>784902</v>
      </c>
      <c r="N257" s="115">
        <v>697128</v>
      </c>
      <c r="O257" s="115">
        <v>676214</v>
      </c>
      <c r="Q257" s="67" t="str">
        <f t="shared" si="67"/>
        <v>1 Mesa Counter</v>
      </c>
      <c r="R257" s="75" t="str">
        <f t="shared" si="68"/>
        <v>1 Mesa Counter</v>
      </c>
      <c r="S257" s="115">
        <f t="shared" si="69"/>
        <v>190083.5</v>
      </c>
      <c r="T257" s="115">
        <f t="shared" si="70"/>
        <v>188644.5</v>
      </c>
      <c r="U257" s="115">
        <f t="shared" si="71"/>
        <v>159598</v>
      </c>
      <c r="V257" s="115">
        <f t="shared" si="72"/>
        <v>99959.75</v>
      </c>
      <c r="W257" s="115">
        <f t="shared" si="73"/>
        <v>98112.75</v>
      </c>
      <c r="X257" s="115">
        <f t="shared" si="74"/>
        <v>84526.75</v>
      </c>
    </row>
    <row r="258" spans="1:24" ht="72.5" customHeight="1" x14ac:dyDescent="0.3">
      <c r="A258" s="67" t="s">
        <v>157</v>
      </c>
      <c r="B258" s="75" t="s">
        <v>11</v>
      </c>
      <c r="C258" s="75" t="s">
        <v>11</v>
      </c>
      <c r="D258" s="115">
        <v>9349253</v>
      </c>
      <c r="E258" s="115">
        <v>9068775</v>
      </c>
      <c r="F258" s="115">
        <v>8969584</v>
      </c>
      <c r="G258" s="115">
        <v>8700496</v>
      </c>
      <c r="H258" s="115">
        <v>7687019</v>
      </c>
      <c r="I258" s="115">
        <v>7456408</v>
      </c>
      <c r="J258" s="115">
        <v>3687641</v>
      </c>
      <c r="K258" s="115">
        <v>3577012</v>
      </c>
      <c r="L258" s="115">
        <v>3498760</v>
      </c>
      <c r="M258" s="115">
        <v>3393797</v>
      </c>
      <c r="N258" s="115">
        <v>3040187</v>
      </c>
      <c r="O258" s="115">
        <v>2948981</v>
      </c>
      <c r="Q258" s="67" t="str">
        <f t="shared" si="67"/>
        <v>1 panel</v>
      </c>
      <c r="R258" s="75" t="str">
        <f t="shared" si="68"/>
        <v>1 panel</v>
      </c>
      <c r="S258" s="115">
        <f t="shared" si="69"/>
        <v>1133596.875</v>
      </c>
      <c r="T258" s="115">
        <f t="shared" si="70"/>
        <v>1087562</v>
      </c>
      <c r="U258" s="115">
        <f t="shared" si="71"/>
        <v>932051</v>
      </c>
      <c r="V258" s="115">
        <f t="shared" si="72"/>
        <v>447126.5</v>
      </c>
      <c r="W258" s="115">
        <f t="shared" si="73"/>
        <v>424224.625</v>
      </c>
      <c r="X258" s="115">
        <f t="shared" si="74"/>
        <v>368622.625</v>
      </c>
    </row>
    <row r="259" spans="1:24" ht="72.5" customHeight="1" x14ac:dyDescent="0.3">
      <c r="A259" s="91" t="s">
        <v>158</v>
      </c>
      <c r="B259" s="75" t="s">
        <v>67</v>
      </c>
      <c r="C259" s="75" t="s">
        <v>67</v>
      </c>
      <c r="D259" s="115">
        <v>3008964</v>
      </c>
      <c r="E259" s="115">
        <v>2918695</v>
      </c>
      <c r="F259" s="115">
        <v>2923890</v>
      </c>
      <c r="G259" s="115">
        <v>2836173</v>
      </c>
      <c r="H259" s="115">
        <v>2574254</v>
      </c>
      <c r="I259" s="115">
        <v>2497026</v>
      </c>
      <c r="J259" s="115">
        <v>1376083</v>
      </c>
      <c r="K259" s="115">
        <v>1334801</v>
      </c>
      <c r="L259" s="115">
        <v>1393864</v>
      </c>
      <c r="M259" s="115">
        <v>1352048</v>
      </c>
      <c r="N259" s="115">
        <v>1225114</v>
      </c>
      <c r="O259" s="115">
        <v>1188361</v>
      </c>
      <c r="Q259" s="91" t="str">
        <f t="shared" si="67"/>
        <v>50 unidades</v>
      </c>
      <c r="R259" s="75" t="str">
        <f t="shared" si="68"/>
        <v>50 unidades</v>
      </c>
      <c r="S259" s="115">
        <f t="shared" si="69"/>
        <v>364836.875</v>
      </c>
      <c r="T259" s="115">
        <f t="shared" si="70"/>
        <v>354521.625</v>
      </c>
      <c r="U259" s="115">
        <f t="shared" si="71"/>
        <v>312128.25</v>
      </c>
      <c r="V259" s="115">
        <f t="shared" si="72"/>
        <v>166850.125</v>
      </c>
      <c r="W259" s="115">
        <f t="shared" si="73"/>
        <v>169006</v>
      </c>
      <c r="X259" s="115">
        <f t="shared" si="74"/>
        <v>148545.125</v>
      </c>
    </row>
    <row r="260" spans="1:24" ht="72.5" customHeight="1" x14ac:dyDescent="0.3">
      <c r="A260" s="92"/>
      <c r="B260" s="75" t="s">
        <v>159</v>
      </c>
      <c r="C260" s="75" t="s">
        <v>159</v>
      </c>
      <c r="D260" s="115">
        <v>3633457</v>
      </c>
      <c r="E260" s="115">
        <v>3524453</v>
      </c>
      <c r="F260" s="115">
        <v>3534479</v>
      </c>
      <c r="G260" s="115">
        <v>3428445</v>
      </c>
      <c r="H260" s="115">
        <v>3110612</v>
      </c>
      <c r="I260" s="115">
        <v>3017294</v>
      </c>
      <c r="J260" s="115">
        <v>1855160</v>
      </c>
      <c r="K260" s="115">
        <v>1799505</v>
      </c>
      <c r="L260" s="115">
        <v>1878699</v>
      </c>
      <c r="M260" s="115">
        <v>1822338</v>
      </c>
      <c r="N260" s="115">
        <v>1680654</v>
      </c>
      <c r="O260" s="115">
        <v>1630234</v>
      </c>
      <c r="Q260" s="92" t="str">
        <f t="shared" si="67"/>
        <v>400 unidades</v>
      </c>
      <c r="R260" s="75" t="str">
        <f t="shared" si="68"/>
        <v>400 unidades</v>
      </c>
      <c r="S260" s="115">
        <f t="shared" si="69"/>
        <v>440556.625</v>
      </c>
      <c r="T260" s="115">
        <f t="shared" si="70"/>
        <v>428555.625</v>
      </c>
      <c r="U260" s="115">
        <f t="shared" si="71"/>
        <v>377161.75</v>
      </c>
      <c r="V260" s="115">
        <f t="shared" si="72"/>
        <v>224938.125</v>
      </c>
      <c r="W260" s="115">
        <f t="shared" si="73"/>
        <v>227792.25</v>
      </c>
      <c r="X260" s="115">
        <f t="shared" si="74"/>
        <v>203779.25</v>
      </c>
    </row>
    <row r="261" spans="1:24" ht="72.5" customHeight="1" x14ac:dyDescent="0.3">
      <c r="A261" s="93"/>
      <c r="B261" s="75" t="s">
        <v>160</v>
      </c>
      <c r="C261" s="75" t="s">
        <v>160</v>
      </c>
      <c r="D261" s="115">
        <v>3867648</v>
      </c>
      <c r="E261" s="115">
        <v>3751619</v>
      </c>
      <c r="F261" s="115">
        <v>3812026</v>
      </c>
      <c r="G261" s="115">
        <v>3697665</v>
      </c>
      <c r="H261" s="115">
        <v>3316094</v>
      </c>
      <c r="I261" s="115">
        <v>3216611</v>
      </c>
      <c r="J261" s="115">
        <v>1866095</v>
      </c>
      <c r="K261" s="115">
        <v>1810112</v>
      </c>
      <c r="L261" s="115">
        <v>1904684</v>
      </c>
      <c r="M261" s="115">
        <v>1847543</v>
      </c>
      <c r="N261" s="115">
        <v>1680723</v>
      </c>
      <c r="O261" s="115">
        <v>1630301</v>
      </c>
      <c r="Q261" s="93" t="str">
        <f t="shared" si="67"/>
        <v>1000 unidades</v>
      </c>
      <c r="R261" s="75" t="str">
        <f t="shared" si="68"/>
        <v>1000 unidades</v>
      </c>
      <c r="S261" s="115">
        <f t="shared" si="69"/>
        <v>468952.375</v>
      </c>
      <c r="T261" s="115">
        <f t="shared" si="70"/>
        <v>462208.125</v>
      </c>
      <c r="U261" s="115">
        <f t="shared" si="71"/>
        <v>402076.375</v>
      </c>
      <c r="V261" s="115">
        <f t="shared" si="72"/>
        <v>226264</v>
      </c>
      <c r="W261" s="115">
        <f t="shared" si="73"/>
        <v>230942.875</v>
      </c>
      <c r="X261" s="115">
        <f t="shared" si="74"/>
        <v>203787.625</v>
      </c>
    </row>
    <row r="262" spans="1:24" ht="72.5" customHeight="1" x14ac:dyDescent="0.3">
      <c r="A262" s="67" t="s">
        <v>161</v>
      </c>
      <c r="B262" s="75" t="s">
        <v>162</v>
      </c>
      <c r="C262" s="75" t="s">
        <v>162</v>
      </c>
      <c r="D262" s="115">
        <v>145070541</v>
      </c>
      <c r="E262" s="115">
        <v>26000000</v>
      </c>
      <c r="F262" s="115">
        <v>144737079</v>
      </c>
      <c r="G262" s="115">
        <v>26000000</v>
      </c>
      <c r="H262" s="115">
        <v>130686735</v>
      </c>
      <c r="I262" s="115">
        <v>26000000</v>
      </c>
      <c r="J262" s="115">
        <v>30440473</v>
      </c>
      <c r="K262" s="115">
        <v>21000000</v>
      </c>
      <c r="L262" s="115">
        <v>31228587</v>
      </c>
      <c r="M262" s="115">
        <v>21000000</v>
      </c>
      <c r="N262" s="115">
        <v>28230724</v>
      </c>
      <c r="O262" s="115">
        <v>21000000</v>
      </c>
      <c r="Q262" s="67" t="str">
        <f t="shared" si="67"/>
        <v>1 árbol
1 unidad</v>
      </c>
      <c r="R262" s="75" t="str">
        <f t="shared" si="68"/>
        <v>1 árbol
1 unidad</v>
      </c>
      <c r="S262" s="115">
        <f t="shared" si="69"/>
        <v>3250000</v>
      </c>
      <c r="T262" s="115">
        <f t="shared" si="70"/>
        <v>3250000</v>
      </c>
      <c r="U262" s="115">
        <f t="shared" si="71"/>
        <v>3250000</v>
      </c>
      <c r="V262" s="115">
        <f t="shared" si="72"/>
        <v>2625000</v>
      </c>
      <c r="W262" s="115">
        <f t="shared" si="73"/>
        <v>2625000</v>
      </c>
      <c r="X262" s="115">
        <f t="shared" si="74"/>
        <v>2625000</v>
      </c>
    </row>
    <row r="263" spans="1:24" ht="72.5" customHeight="1" x14ac:dyDescent="0.3">
      <c r="A263" s="248" t="s">
        <v>532</v>
      </c>
      <c r="B263" s="75" t="s">
        <v>163</v>
      </c>
      <c r="C263" s="75" t="s">
        <v>163</v>
      </c>
      <c r="D263" s="115">
        <v>14648414</v>
      </c>
      <c r="E263" s="115">
        <v>14208962</v>
      </c>
      <c r="F263" s="115">
        <v>15296665</v>
      </c>
      <c r="G263" s="115">
        <v>14837765</v>
      </c>
      <c r="H263" s="115">
        <v>13743961</v>
      </c>
      <c r="I263" s="115">
        <v>13331642</v>
      </c>
      <c r="J263" s="115">
        <v>4871644</v>
      </c>
      <c r="K263" s="115">
        <v>4725495</v>
      </c>
      <c r="L263" s="115">
        <v>4987668</v>
      </c>
      <c r="M263" s="115">
        <v>4838038</v>
      </c>
      <c r="N263" s="115">
        <v>4455677</v>
      </c>
      <c r="O263" s="115">
        <v>4322007</v>
      </c>
      <c r="Q263" s="248" t="str">
        <f t="shared" si="67"/>
        <v>200 unidades</v>
      </c>
      <c r="R263" s="75" t="str">
        <f t="shared" si="68"/>
        <v>200 unidades</v>
      </c>
      <c r="S263" s="115">
        <f t="shared" si="69"/>
        <v>1776120.25</v>
      </c>
      <c r="T263" s="115">
        <f t="shared" si="70"/>
        <v>1854720.625</v>
      </c>
      <c r="U263" s="115">
        <f t="shared" si="71"/>
        <v>1666455.25</v>
      </c>
      <c r="V263" s="115">
        <f t="shared" si="72"/>
        <v>590686.875</v>
      </c>
      <c r="W263" s="115">
        <f t="shared" si="73"/>
        <v>604754.75</v>
      </c>
      <c r="X263" s="115">
        <f t="shared" si="74"/>
        <v>540250.875</v>
      </c>
    </row>
    <row r="264" spans="1:24" ht="72.5" customHeight="1" x14ac:dyDescent="0.3">
      <c r="A264" s="249"/>
      <c r="B264" s="75" t="s">
        <v>164</v>
      </c>
      <c r="C264" s="75" t="s">
        <v>164</v>
      </c>
      <c r="D264" s="115">
        <v>19135603</v>
      </c>
      <c r="E264" s="115">
        <v>18561535</v>
      </c>
      <c r="F264" s="115">
        <v>20044198</v>
      </c>
      <c r="G264" s="115">
        <v>19442872</v>
      </c>
      <c r="H264" s="115">
        <v>18021170</v>
      </c>
      <c r="I264" s="115">
        <v>17480535</v>
      </c>
      <c r="J264" s="115">
        <v>6987339</v>
      </c>
      <c r="K264" s="115">
        <v>6777719</v>
      </c>
      <c r="L264" s="115">
        <v>7170614</v>
      </c>
      <c r="M264" s="115">
        <v>6955496</v>
      </c>
      <c r="N264" s="115">
        <v>6525242</v>
      </c>
      <c r="O264" s="115">
        <v>6329485</v>
      </c>
      <c r="Q264" s="249" t="str">
        <f t="shared" si="67"/>
        <v>500 unidades</v>
      </c>
      <c r="R264" s="75" t="str">
        <f t="shared" si="68"/>
        <v>500 unidades</v>
      </c>
      <c r="S264" s="115">
        <f t="shared" si="69"/>
        <v>2320191.875</v>
      </c>
      <c r="T264" s="115">
        <f t="shared" si="70"/>
        <v>2430359</v>
      </c>
      <c r="U264" s="115">
        <f t="shared" si="71"/>
        <v>2185066.875</v>
      </c>
      <c r="V264" s="115">
        <f t="shared" si="72"/>
        <v>847214.875</v>
      </c>
      <c r="W264" s="115">
        <f t="shared" si="73"/>
        <v>869437</v>
      </c>
      <c r="X264" s="115">
        <f t="shared" si="74"/>
        <v>791185.625</v>
      </c>
    </row>
    <row r="265" spans="1:24" ht="72.5" customHeight="1" x14ac:dyDescent="0.3">
      <c r="A265" s="249"/>
      <c r="B265" s="75" t="s">
        <v>160</v>
      </c>
      <c r="C265" s="75" t="s">
        <v>160</v>
      </c>
      <c r="D265" s="115">
        <v>23025166</v>
      </c>
      <c r="E265" s="115">
        <v>22334411</v>
      </c>
      <c r="F265" s="115">
        <v>25068415</v>
      </c>
      <c r="G265" s="115">
        <v>24316363</v>
      </c>
      <c r="H265" s="115">
        <v>21756977</v>
      </c>
      <c r="I265" s="115">
        <v>21104268</v>
      </c>
      <c r="J265" s="115">
        <v>7742639</v>
      </c>
      <c r="K265" s="115">
        <v>7510360</v>
      </c>
      <c r="L265" s="115">
        <v>8170592</v>
      </c>
      <c r="M265" s="115">
        <v>7925474</v>
      </c>
      <c r="N265" s="115">
        <v>7208452</v>
      </c>
      <c r="O265" s="115">
        <v>6992198</v>
      </c>
      <c r="Q265" s="249" t="str">
        <f t="shared" si="67"/>
        <v>1000 unidades</v>
      </c>
      <c r="R265" s="75" t="str">
        <f t="shared" si="68"/>
        <v>1000 unidades</v>
      </c>
      <c r="S265" s="115">
        <f t="shared" si="69"/>
        <v>2791801.375</v>
      </c>
      <c r="T265" s="115">
        <f t="shared" si="70"/>
        <v>3039545.375</v>
      </c>
      <c r="U265" s="115">
        <f t="shared" si="71"/>
        <v>2638033.5</v>
      </c>
      <c r="V265" s="115">
        <f t="shared" si="72"/>
        <v>938795</v>
      </c>
      <c r="W265" s="115">
        <f t="shared" si="73"/>
        <v>990684.25</v>
      </c>
      <c r="X265" s="115">
        <f t="shared" si="74"/>
        <v>874024.75</v>
      </c>
    </row>
    <row r="266" spans="1:24" ht="72.5" customHeight="1" x14ac:dyDescent="0.3">
      <c r="A266" s="249"/>
      <c r="B266" s="75" t="s">
        <v>165</v>
      </c>
      <c r="C266" s="75" t="s">
        <v>165</v>
      </c>
      <c r="D266" s="115">
        <v>30364293</v>
      </c>
      <c r="E266" s="115">
        <v>29453364</v>
      </c>
      <c r="F266" s="115">
        <v>31908643</v>
      </c>
      <c r="G266" s="115">
        <v>30951384</v>
      </c>
      <c r="H266" s="115">
        <v>28748487</v>
      </c>
      <c r="I266" s="115">
        <v>27886032</v>
      </c>
      <c r="J266" s="115">
        <v>9108787</v>
      </c>
      <c r="K266" s="115">
        <v>8835523</v>
      </c>
      <c r="L266" s="115">
        <v>9295354</v>
      </c>
      <c r="M266" s="115">
        <v>9016493</v>
      </c>
      <c r="N266" s="115">
        <v>8406763</v>
      </c>
      <c r="O266" s="115">
        <v>8154560</v>
      </c>
      <c r="Q266" s="249" t="str">
        <f t="shared" si="67"/>
        <v>10.000 unidades</v>
      </c>
      <c r="R266" s="75" t="str">
        <f t="shared" si="68"/>
        <v>10.000 unidades</v>
      </c>
      <c r="S266" s="115">
        <f t="shared" si="69"/>
        <v>3681670.5</v>
      </c>
      <c r="T266" s="115">
        <f t="shared" si="70"/>
        <v>3868923</v>
      </c>
      <c r="U266" s="115">
        <f t="shared" si="71"/>
        <v>3485754</v>
      </c>
      <c r="V266" s="115">
        <f t="shared" si="72"/>
        <v>1104440.375</v>
      </c>
      <c r="W266" s="115">
        <f t="shared" si="73"/>
        <v>1127061.625</v>
      </c>
      <c r="X266" s="115">
        <f t="shared" si="74"/>
        <v>1019320</v>
      </c>
    </row>
    <row r="267" spans="1:24" ht="72.5" customHeight="1" x14ac:dyDescent="0.3">
      <c r="A267" s="250"/>
      <c r="B267" s="75" t="s">
        <v>166</v>
      </c>
      <c r="C267" s="75" t="s">
        <v>166</v>
      </c>
      <c r="D267" s="115">
        <v>18654577</v>
      </c>
      <c r="E267" s="115">
        <v>18094940</v>
      </c>
      <c r="F267" s="115">
        <v>19456372</v>
      </c>
      <c r="G267" s="115">
        <v>18872681</v>
      </c>
      <c r="H267" s="115">
        <v>17462066</v>
      </c>
      <c r="I267" s="115">
        <v>16938204</v>
      </c>
      <c r="J267" s="115">
        <v>5911142</v>
      </c>
      <c r="K267" s="115">
        <v>5733808</v>
      </c>
      <c r="L267" s="115">
        <v>6060184</v>
      </c>
      <c r="M267" s="115">
        <v>5878378</v>
      </c>
      <c r="N267" s="115">
        <v>5380388</v>
      </c>
      <c r="O267" s="115">
        <v>5218976</v>
      </c>
      <c r="Q267" s="250" t="str">
        <f t="shared" si="67"/>
        <v>20.000 unidades</v>
      </c>
      <c r="R267" s="75" t="str">
        <f t="shared" si="68"/>
        <v>20.000 unidades</v>
      </c>
      <c r="S267" s="115">
        <f t="shared" si="69"/>
        <v>2261867.5</v>
      </c>
      <c r="T267" s="115">
        <f t="shared" si="70"/>
        <v>2359085.125</v>
      </c>
      <c r="U267" s="115">
        <f t="shared" si="71"/>
        <v>2117275.5</v>
      </c>
      <c r="V267" s="115">
        <f t="shared" si="72"/>
        <v>716726</v>
      </c>
      <c r="W267" s="115">
        <f t="shared" si="73"/>
        <v>734797.25</v>
      </c>
      <c r="X267" s="115">
        <f t="shared" si="74"/>
        <v>652372</v>
      </c>
    </row>
    <row r="268" spans="1:24" ht="72.5" customHeight="1" x14ac:dyDescent="0.3">
      <c r="A268" s="248" t="s">
        <v>167</v>
      </c>
      <c r="B268" s="75" t="s">
        <v>163</v>
      </c>
      <c r="C268" s="75" t="s">
        <v>163</v>
      </c>
      <c r="D268" s="115">
        <v>11902999</v>
      </c>
      <c r="E268" s="115">
        <v>11545909</v>
      </c>
      <c r="F268" s="115">
        <v>12394543</v>
      </c>
      <c r="G268" s="115">
        <v>12022707</v>
      </c>
      <c r="H268" s="115">
        <v>11121420</v>
      </c>
      <c r="I268" s="115">
        <v>10787777</v>
      </c>
      <c r="J268" s="115">
        <v>8941419</v>
      </c>
      <c r="K268" s="115">
        <v>8673176</v>
      </c>
      <c r="L268" s="115">
        <v>9129386</v>
      </c>
      <c r="M268" s="115">
        <v>8855504</v>
      </c>
      <c r="N268" s="115">
        <v>8522606</v>
      </c>
      <c r="O268" s="115">
        <v>8266928</v>
      </c>
      <c r="Q268" s="248" t="str">
        <f t="shared" si="67"/>
        <v>200 unidades</v>
      </c>
      <c r="R268" s="75" t="str">
        <f t="shared" si="68"/>
        <v>200 unidades</v>
      </c>
      <c r="S268" s="115">
        <f t="shared" si="69"/>
        <v>1443238.625</v>
      </c>
      <c r="T268" s="115">
        <f t="shared" si="70"/>
        <v>1502838.375</v>
      </c>
      <c r="U268" s="115">
        <f t="shared" si="71"/>
        <v>1348472.125</v>
      </c>
      <c r="V268" s="115">
        <f t="shared" si="72"/>
        <v>1084147</v>
      </c>
      <c r="W268" s="115">
        <f t="shared" si="73"/>
        <v>1106938</v>
      </c>
      <c r="X268" s="115">
        <f t="shared" si="74"/>
        <v>1033366</v>
      </c>
    </row>
    <row r="269" spans="1:24" ht="72.5" customHeight="1" x14ac:dyDescent="0.3">
      <c r="A269" s="249"/>
      <c r="B269" s="75" t="s">
        <v>164</v>
      </c>
      <c r="C269" s="75" t="s">
        <v>164</v>
      </c>
      <c r="D269" s="115">
        <v>17284542</v>
      </c>
      <c r="E269" s="115">
        <v>16766006</v>
      </c>
      <c r="F269" s="115">
        <v>18083456</v>
      </c>
      <c r="G269" s="115">
        <v>17540952</v>
      </c>
      <c r="H269" s="115">
        <v>16256096</v>
      </c>
      <c r="I269" s="115">
        <v>15768413</v>
      </c>
      <c r="J269" s="115">
        <v>17284542</v>
      </c>
      <c r="K269" s="115">
        <v>16766006</v>
      </c>
      <c r="L269" s="115">
        <v>18083456</v>
      </c>
      <c r="M269" s="115">
        <v>17540952</v>
      </c>
      <c r="N269" s="115">
        <v>16256096</v>
      </c>
      <c r="O269" s="115">
        <v>15768413</v>
      </c>
      <c r="Q269" s="249" t="str">
        <f t="shared" si="67"/>
        <v>500 unidades</v>
      </c>
      <c r="R269" s="75" t="str">
        <f t="shared" si="68"/>
        <v>500 unidades</v>
      </c>
      <c r="S269" s="115">
        <f t="shared" si="69"/>
        <v>2095750.75</v>
      </c>
      <c r="T269" s="115">
        <f t="shared" si="70"/>
        <v>2192619</v>
      </c>
      <c r="U269" s="115">
        <f t="shared" si="71"/>
        <v>1971051.625</v>
      </c>
      <c r="V269" s="115">
        <f t="shared" si="72"/>
        <v>2095750.75</v>
      </c>
      <c r="W269" s="115">
        <f t="shared" si="73"/>
        <v>2192619</v>
      </c>
      <c r="X269" s="115">
        <f t="shared" si="74"/>
        <v>1971051.625</v>
      </c>
    </row>
    <row r="270" spans="1:24" ht="72.5" customHeight="1" x14ac:dyDescent="0.3">
      <c r="A270" s="249"/>
      <c r="B270" s="75" t="s">
        <v>160</v>
      </c>
      <c r="C270" s="75" t="s">
        <v>160</v>
      </c>
      <c r="D270" s="115">
        <v>24826346</v>
      </c>
      <c r="E270" s="115">
        <v>24081556</v>
      </c>
      <c r="F270" s="115">
        <v>26062146</v>
      </c>
      <c r="G270" s="115">
        <v>25280282</v>
      </c>
      <c r="H270" s="115">
        <v>23453879</v>
      </c>
      <c r="I270" s="115">
        <v>22750263</v>
      </c>
      <c r="J270" s="115">
        <v>24826346</v>
      </c>
      <c r="K270" s="115">
        <v>24081556</v>
      </c>
      <c r="L270" s="115">
        <v>26062146</v>
      </c>
      <c r="M270" s="115">
        <v>25280282</v>
      </c>
      <c r="N270" s="115">
        <v>23453879</v>
      </c>
      <c r="O270" s="115">
        <v>22750263</v>
      </c>
      <c r="Q270" s="249" t="str">
        <f t="shared" si="67"/>
        <v>1000 unidades</v>
      </c>
      <c r="R270" s="75" t="str">
        <f t="shared" si="68"/>
        <v>1000 unidades</v>
      </c>
      <c r="S270" s="115">
        <f t="shared" si="69"/>
        <v>3010194.5</v>
      </c>
      <c r="T270" s="115">
        <f t="shared" si="70"/>
        <v>3160035.25</v>
      </c>
      <c r="U270" s="115">
        <f t="shared" si="71"/>
        <v>2843782.875</v>
      </c>
      <c r="V270" s="115">
        <f t="shared" si="72"/>
        <v>3010194.5</v>
      </c>
      <c r="W270" s="115">
        <f t="shared" si="73"/>
        <v>3160035.25</v>
      </c>
      <c r="X270" s="115">
        <f t="shared" si="74"/>
        <v>2843782.875</v>
      </c>
    </row>
    <row r="271" spans="1:24" ht="72.5" customHeight="1" x14ac:dyDescent="0.3">
      <c r="A271" s="249"/>
      <c r="B271" s="75" t="s">
        <v>165</v>
      </c>
      <c r="C271" s="75" t="s">
        <v>165</v>
      </c>
      <c r="D271" s="115">
        <v>17057720</v>
      </c>
      <c r="E271" s="115">
        <v>16545988</v>
      </c>
      <c r="F271" s="115">
        <v>17718707</v>
      </c>
      <c r="G271" s="115">
        <v>17187146</v>
      </c>
      <c r="H271" s="115">
        <v>15869075</v>
      </c>
      <c r="I271" s="115">
        <v>15393003</v>
      </c>
      <c r="J271" s="115">
        <v>17057720</v>
      </c>
      <c r="K271" s="115">
        <v>16545988</v>
      </c>
      <c r="L271" s="115">
        <v>17718707</v>
      </c>
      <c r="M271" s="115">
        <v>17187146</v>
      </c>
      <c r="N271" s="115">
        <v>15869075</v>
      </c>
      <c r="O271" s="115">
        <v>15393003</v>
      </c>
      <c r="Q271" s="249" t="str">
        <f t="shared" si="67"/>
        <v>10.000 unidades</v>
      </c>
      <c r="R271" s="75" t="str">
        <f t="shared" si="68"/>
        <v>10.000 unidades</v>
      </c>
      <c r="S271" s="115">
        <f t="shared" si="69"/>
        <v>2068248.5</v>
      </c>
      <c r="T271" s="115">
        <f t="shared" si="70"/>
        <v>2148393.25</v>
      </c>
      <c r="U271" s="115">
        <f t="shared" si="71"/>
        <v>1924125.375</v>
      </c>
      <c r="V271" s="115">
        <f t="shared" si="72"/>
        <v>2068248.5</v>
      </c>
      <c r="W271" s="115">
        <f t="shared" si="73"/>
        <v>2148393.25</v>
      </c>
      <c r="X271" s="115">
        <f t="shared" si="74"/>
        <v>1924125.375</v>
      </c>
    </row>
    <row r="272" spans="1:24" ht="72.5" customHeight="1" x14ac:dyDescent="0.3">
      <c r="A272" s="250"/>
      <c r="B272" s="75" t="s">
        <v>166</v>
      </c>
      <c r="C272" s="75" t="s">
        <v>166</v>
      </c>
      <c r="D272" s="115">
        <v>23697514</v>
      </c>
      <c r="E272" s="115">
        <v>22986589</v>
      </c>
      <c r="F272" s="115">
        <v>24718488</v>
      </c>
      <c r="G272" s="115">
        <v>23976933</v>
      </c>
      <c r="H272" s="115">
        <v>22186148</v>
      </c>
      <c r="I272" s="115">
        <v>21520564</v>
      </c>
      <c r="J272" s="115">
        <v>23697514</v>
      </c>
      <c r="K272" s="115">
        <v>22986589</v>
      </c>
      <c r="L272" s="115">
        <v>24718488</v>
      </c>
      <c r="M272" s="115">
        <v>23976933</v>
      </c>
      <c r="N272" s="115">
        <v>22186148</v>
      </c>
      <c r="O272" s="115">
        <v>21520564</v>
      </c>
      <c r="Q272" s="250" t="str">
        <f t="shared" si="67"/>
        <v>20.000 unidades</v>
      </c>
      <c r="R272" s="75" t="str">
        <f t="shared" si="68"/>
        <v>20.000 unidades</v>
      </c>
      <c r="S272" s="115">
        <f t="shared" si="69"/>
        <v>2873323.625</v>
      </c>
      <c r="T272" s="115">
        <f t="shared" si="70"/>
        <v>2997116.625</v>
      </c>
      <c r="U272" s="115">
        <f t="shared" si="71"/>
        <v>2690070.5</v>
      </c>
      <c r="V272" s="115">
        <f t="shared" si="72"/>
        <v>2873323.625</v>
      </c>
      <c r="W272" s="115">
        <f t="shared" si="73"/>
        <v>2997116.625</v>
      </c>
      <c r="X272" s="115">
        <f t="shared" ref="X272:X335" si="75">O272*12.5%</f>
        <v>2690070.5</v>
      </c>
    </row>
    <row r="273" spans="1:24" ht="72.5" customHeight="1" x14ac:dyDescent="0.3">
      <c r="A273" s="248" t="s">
        <v>168</v>
      </c>
      <c r="B273" s="75" t="s">
        <v>163</v>
      </c>
      <c r="C273" s="75" t="s">
        <v>163</v>
      </c>
      <c r="D273" s="115">
        <v>13560425</v>
      </c>
      <c r="E273" s="115">
        <v>13153612</v>
      </c>
      <c r="F273" s="115">
        <v>14139718</v>
      </c>
      <c r="G273" s="115">
        <v>13715526</v>
      </c>
      <c r="H273" s="115">
        <v>12686354</v>
      </c>
      <c r="I273" s="115">
        <v>12305763</v>
      </c>
      <c r="J273" s="115">
        <v>13560425</v>
      </c>
      <c r="K273" s="115">
        <v>13153612</v>
      </c>
      <c r="L273" s="115">
        <v>14139718</v>
      </c>
      <c r="M273" s="115">
        <v>13715526</v>
      </c>
      <c r="N273" s="115">
        <v>12686354</v>
      </c>
      <c r="O273" s="115">
        <v>12305763</v>
      </c>
      <c r="Q273" s="248" t="str">
        <f t="shared" si="67"/>
        <v>200 unidades</v>
      </c>
      <c r="R273" s="75" t="str">
        <f t="shared" si="68"/>
        <v>200 unidades</v>
      </c>
      <c r="S273" s="115">
        <f t="shared" si="69"/>
        <v>1644201.5</v>
      </c>
      <c r="T273" s="115">
        <f t="shared" si="70"/>
        <v>1714440.75</v>
      </c>
      <c r="U273" s="115">
        <f t="shared" si="71"/>
        <v>1538220.375</v>
      </c>
      <c r="V273" s="115">
        <f t="shared" si="72"/>
        <v>1644201.5</v>
      </c>
      <c r="W273" s="115">
        <f t="shared" si="73"/>
        <v>1714440.75</v>
      </c>
      <c r="X273" s="115">
        <f t="shared" si="75"/>
        <v>1538220.375</v>
      </c>
    </row>
    <row r="274" spans="1:24" ht="72.5" customHeight="1" x14ac:dyDescent="0.3">
      <c r="A274" s="249"/>
      <c r="B274" s="75" t="s">
        <v>164</v>
      </c>
      <c r="C274" s="75" t="s">
        <v>164</v>
      </c>
      <c r="D274" s="115">
        <v>20679574</v>
      </c>
      <c r="E274" s="115">
        <v>20059187</v>
      </c>
      <c r="F274" s="115">
        <v>21670045</v>
      </c>
      <c r="G274" s="115">
        <v>21019944</v>
      </c>
      <c r="H274" s="115">
        <v>19492097</v>
      </c>
      <c r="I274" s="115">
        <v>18907334</v>
      </c>
      <c r="J274" s="115">
        <v>20679574</v>
      </c>
      <c r="K274" s="115">
        <v>20059187</v>
      </c>
      <c r="L274" s="115">
        <v>21670045</v>
      </c>
      <c r="M274" s="115">
        <v>21019944</v>
      </c>
      <c r="N274" s="115">
        <v>19492097</v>
      </c>
      <c r="O274" s="115">
        <v>18907334</v>
      </c>
      <c r="Q274" s="249" t="str">
        <f t="shared" si="67"/>
        <v>500 unidades</v>
      </c>
      <c r="R274" s="75" t="str">
        <f t="shared" si="68"/>
        <v>500 unidades</v>
      </c>
      <c r="S274" s="115">
        <f t="shared" si="69"/>
        <v>2507398.375</v>
      </c>
      <c r="T274" s="115">
        <f t="shared" si="70"/>
        <v>2627493</v>
      </c>
      <c r="U274" s="115">
        <f t="shared" si="71"/>
        <v>2363416.75</v>
      </c>
      <c r="V274" s="115">
        <f t="shared" si="72"/>
        <v>2507398.375</v>
      </c>
      <c r="W274" s="115">
        <f t="shared" si="73"/>
        <v>2627493</v>
      </c>
      <c r="X274" s="115">
        <f t="shared" si="75"/>
        <v>2363416.75</v>
      </c>
    </row>
    <row r="275" spans="1:24" ht="72.5" customHeight="1" x14ac:dyDescent="0.3">
      <c r="A275" s="249"/>
      <c r="B275" s="75" t="s">
        <v>160</v>
      </c>
      <c r="C275" s="75" t="s">
        <v>160</v>
      </c>
      <c r="D275" s="115">
        <v>19045636</v>
      </c>
      <c r="E275" s="115">
        <v>18474267</v>
      </c>
      <c r="F275" s="115">
        <v>19932854</v>
      </c>
      <c r="G275" s="115">
        <v>19334868</v>
      </c>
      <c r="H275" s="115">
        <v>17918302</v>
      </c>
      <c r="I275" s="115">
        <v>17380753</v>
      </c>
      <c r="J275" s="115">
        <v>19045636</v>
      </c>
      <c r="K275" s="115">
        <v>18474267</v>
      </c>
      <c r="L275" s="115">
        <v>19932854</v>
      </c>
      <c r="M275" s="115">
        <v>19334868</v>
      </c>
      <c r="N275" s="115">
        <v>17918302</v>
      </c>
      <c r="O275" s="115">
        <v>17380753</v>
      </c>
      <c r="Q275" s="249" t="str">
        <f t="shared" si="67"/>
        <v>1000 unidades</v>
      </c>
      <c r="R275" s="75" t="str">
        <f t="shared" si="68"/>
        <v>1000 unidades</v>
      </c>
      <c r="S275" s="115">
        <f t="shared" si="69"/>
        <v>2309283.375</v>
      </c>
      <c r="T275" s="115">
        <f t="shared" si="70"/>
        <v>2416858.5</v>
      </c>
      <c r="U275" s="115">
        <f t="shared" si="71"/>
        <v>2172594.125</v>
      </c>
      <c r="V275" s="115">
        <f t="shared" si="72"/>
        <v>2309283.375</v>
      </c>
      <c r="W275" s="115">
        <f t="shared" si="73"/>
        <v>2416858.5</v>
      </c>
      <c r="X275" s="115">
        <f t="shared" si="75"/>
        <v>2172594.125</v>
      </c>
    </row>
    <row r="276" spans="1:24" ht="72.5" customHeight="1" x14ac:dyDescent="0.3">
      <c r="A276" s="249"/>
      <c r="B276" s="75" t="s">
        <v>165</v>
      </c>
      <c r="C276" s="75" t="s">
        <v>165</v>
      </c>
      <c r="D276" s="115">
        <v>35851150</v>
      </c>
      <c r="E276" s="115">
        <v>34775616</v>
      </c>
      <c r="F276" s="115">
        <v>37696822</v>
      </c>
      <c r="G276" s="115">
        <v>36565917</v>
      </c>
      <c r="H276" s="115">
        <v>33967391</v>
      </c>
      <c r="I276" s="115">
        <v>32948369</v>
      </c>
      <c r="J276" s="115">
        <v>35851150</v>
      </c>
      <c r="K276" s="115">
        <v>34775616</v>
      </c>
      <c r="L276" s="115">
        <v>37696822</v>
      </c>
      <c r="M276" s="115">
        <v>36565917</v>
      </c>
      <c r="N276" s="115">
        <v>33967391</v>
      </c>
      <c r="O276" s="115">
        <v>32948369</v>
      </c>
      <c r="Q276" s="249" t="str">
        <f t="shared" si="67"/>
        <v>10.000 unidades</v>
      </c>
      <c r="R276" s="75" t="str">
        <f t="shared" si="68"/>
        <v>10.000 unidades</v>
      </c>
      <c r="S276" s="115">
        <f t="shared" si="69"/>
        <v>4346952</v>
      </c>
      <c r="T276" s="115">
        <f t="shared" si="70"/>
        <v>4570739.625</v>
      </c>
      <c r="U276" s="115">
        <f t="shared" si="71"/>
        <v>4118546.125</v>
      </c>
      <c r="V276" s="115">
        <f t="shared" si="72"/>
        <v>4346952</v>
      </c>
      <c r="W276" s="115">
        <f t="shared" si="73"/>
        <v>4570739.625</v>
      </c>
      <c r="X276" s="115">
        <f t="shared" si="75"/>
        <v>4118546.125</v>
      </c>
    </row>
    <row r="277" spans="1:24" ht="72.5" customHeight="1" x14ac:dyDescent="0.3">
      <c r="A277" s="250"/>
      <c r="B277" s="75" t="s">
        <v>166</v>
      </c>
      <c r="C277" s="75" t="s">
        <v>166</v>
      </c>
      <c r="D277" s="115">
        <v>58780665</v>
      </c>
      <c r="E277" s="115">
        <v>45000000</v>
      </c>
      <c r="F277" s="115">
        <v>61919672</v>
      </c>
      <c r="G277" s="115">
        <v>45000000</v>
      </c>
      <c r="H277" s="115">
        <v>55845195</v>
      </c>
      <c r="I277" s="115">
        <v>45000000</v>
      </c>
      <c r="J277" s="115">
        <v>58780665</v>
      </c>
      <c r="K277" s="115">
        <v>45000000</v>
      </c>
      <c r="L277" s="115">
        <v>61919672</v>
      </c>
      <c r="M277" s="115">
        <v>45000000</v>
      </c>
      <c r="N277" s="115">
        <v>55845195</v>
      </c>
      <c r="O277" s="115">
        <v>45000000</v>
      </c>
      <c r="Q277" s="250" t="str">
        <f t="shared" si="67"/>
        <v>20.000 unidades</v>
      </c>
      <c r="R277" s="75" t="str">
        <f t="shared" si="68"/>
        <v>20.000 unidades</v>
      </c>
      <c r="S277" s="115">
        <f t="shared" si="69"/>
        <v>5625000</v>
      </c>
      <c r="T277" s="115">
        <f t="shared" si="70"/>
        <v>5625000</v>
      </c>
      <c r="U277" s="115">
        <f t="shared" si="71"/>
        <v>5625000</v>
      </c>
      <c r="V277" s="115">
        <f t="shared" si="72"/>
        <v>5625000</v>
      </c>
      <c r="W277" s="115">
        <f t="shared" si="73"/>
        <v>5625000</v>
      </c>
      <c r="X277" s="115">
        <f t="shared" si="75"/>
        <v>5625000</v>
      </c>
    </row>
    <row r="278" spans="1:24" ht="72.5" customHeight="1" x14ac:dyDescent="0.3">
      <c r="A278" s="248" t="s">
        <v>169</v>
      </c>
      <c r="B278" s="75" t="s">
        <v>163</v>
      </c>
      <c r="C278" s="75" t="s">
        <v>163</v>
      </c>
      <c r="D278" s="115">
        <v>16888792</v>
      </c>
      <c r="E278" s="115">
        <v>16382128</v>
      </c>
      <c r="F278" s="115">
        <v>17128232</v>
      </c>
      <c r="G278" s="115">
        <v>16614385</v>
      </c>
      <c r="H278" s="115">
        <v>15530959</v>
      </c>
      <c r="I278" s="115">
        <v>15065030</v>
      </c>
      <c r="J278" s="115">
        <v>24821102</v>
      </c>
      <c r="K278" s="115">
        <v>24076469</v>
      </c>
      <c r="L278" s="115">
        <v>25350449</v>
      </c>
      <c r="M278" s="115">
        <v>24589936</v>
      </c>
      <c r="N278" s="115">
        <v>22470461</v>
      </c>
      <c r="O278" s="115">
        <v>21796347</v>
      </c>
      <c r="Q278" s="248" t="str">
        <f t="shared" si="67"/>
        <v>200 unidades</v>
      </c>
      <c r="R278" s="75" t="str">
        <f t="shared" si="68"/>
        <v>200 unidades</v>
      </c>
      <c r="S278" s="115">
        <f t="shared" si="69"/>
        <v>2047766</v>
      </c>
      <c r="T278" s="115">
        <f t="shared" si="70"/>
        <v>2076798.125</v>
      </c>
      <c r="U278" s="115">
        <f t="shared" si="71"/>
        <v>1883128.75</v>
      </c>
      <c r="V278" s="115">
        <f t="shared" si="72"/>
        <v>3009558.625</v>
      </c>
      <c r="W278" s="115">
        <f t="shared" si="73"/>
        <v>3073742</v>
      </c>
      <c r="X278" s="115">
        <f t="shared" si="75"/>
        <v>2724543.375</v>
      </c>
    </row>
    <row r="279" spans="1:24" ht="72.5" customHeight="1" x14ac:dyDescent="0.3">
      <c r="A279" s="249"/>
      <c r="B279" s="75" t="s">
        <v>164</v>
      </c>
      <c r="C279" s="75" t="s">
        <v>164</v>
      </c>
      <c r="D279" s="115">
        <v>7060239</v>
      </c>
      <c r="E279" s="115">
        <v>6848432</v>
      </c>
      <c r="F279" s="115">
        <v>7164092</v>
      </c>
      <c r="G279" s="115">
        <v>6949169</v>
      </c>
      <c r="H279" s="115">
        <v>6487645</v>
      </c>
      <c r="I279" s="115">
        <v>6293016</v>
      </c>
      <c r="J279" s="115">
        <v>8343477</v>
      </c>
      <c r="K279" s="115">
        <v>8093173</v>
      </c>
      <c r="L279" s="115">
        <v>8527003</v>
      </c>
      <c r="M279" s="115">
        <v>8271193</v>
      </c>
      <c r="N279" s="115">
        <v>7546108</v>
      </c>
      <c r="O279" s="115">
        <v>7319725</v>
      </c>
      <c r="Q279" s="249" t="str">
        <f t="shared" ref="Q279:Q310" si="76">B279</f>
        <v>500 unidades</v>
      </c>
      <c r="R279" s="75" t="str">
        <f t="shared" ref="R279:R310" si="77">C279</f>
        <v>500 unidades</v>
      </c>
      <c r="S279" s="115">
        <f t="shared" ref="S279:S310" si="78">E279*12.5%</f>
        <v>856054</v>
      </c>
      <c r="T279" s="115">
        <f t="shared" ref="T279:T310" si="79">G279*12.5%</f>
        <v>868646.125</v>
      </c>
      <c r="U279" s="115">
        <f t="shared" ref="U279:U310" si="80">I279*12.5%</f>
        <v>786627</v>
      </c>
      <c r="V279" s="115">
        <f t="shared" ref="V279:V310" si="81">K279*12.5%</f>
        <v>1011646.625</v>
      </c>
      <c r="W279" s="115">
        <f t="shared" ref="W279:W310" si="82">M279*12.5%</f>
        <v>1033899.125</v>
      </c>
      <c r="X279" s="115">
        <f t="shared" si="75"/>
        <v>914965.625</v>
      </c>
    </row>
    <row r="280" spans="1:24" ht="72.5" customHeight="1" x14ac:dyDescent="0.3">
      <c r="A280" s="249"/>
      <c r="B280" s="75" t="s">
        <v>160</v>
      </c>
      <c r="C280" s="75" t="s">
        <v>160</v>
      </c>
      <c r="D280" s="115">
        <v>11588663</v>
      </c>
      <c r="E280" s="115">
        <v>11241003</v>
      </c>
      <c r="F280" s="115">
        <v>13438649</v>
      </c>
      <c r="G280" s="115">
        <v>13035490</v>
      </c>
      <c r="H280" s="115">
        <v>12287844</v>
      </c>
      <c r="I280" s="115">
        <v>11919209</v>
      </c>
      <c r="J280" s="115">
        <v>15501170</v>
      </c>
      <c r="K280" s="115">
        <v>15036135</v>
      </c>
      <c r="L280" s="115">
        <v>16057119</v>
      </c>
      <c r="M280" s="115">
        <v>15575405</v>
      </c>
      <c r="N280" s="115">
        <v>14370884</v>
      </c>
      <c r="O280" s="115">
        <v>13939757</v>
      </c>
      <c r="Q280" s="249" t="str">
        <f t="shared" si="76"/>
        <v>1000 unidades</v>
      </c>
      <c r="R280" s="75" t="str">
        <f t="shared" si="77"/>
        <v>1000 unidades</v>
      </c>
      <c r="S280" s="115">
        <f t="shared" si="78"/>
        <v>1405125.375</v>
      </c>
      <c r="T280" s="115">
        <f t="shared" si="79"/>
        <v>1629436.25</v>
      </c>
      <c r="U280" s="115">
        <f t="shared" si="80"/>
        <v>1489901.125</v>
      </c>
      <c r="V280" s="115">
        <f t="shared" si="81"/>
        <v>1879516.875</v>
      </c>
      <c r="W280" s="115">
        <f t="shared" si="82"/>
        <v>1946925.625</v>
      </c>
      <c r="X280" s="115">
        <f t="shared" si="75"/>
        <v>1742469.625</v>
      </c>
    </row>
    <row r="281" spans="1:24" ht="72.5" customHeight="1" x14ac:dyDescent="0.3">
      <c r="A281" s="249"/>
      <c r="B281" s="75" t="s">
        <v>165</v>
      </c>
      <c r="C281" s="75" t="s">
        <v>165</v>
      </c>
      <c r="D281" s="115">
        <v>24043152</v>
      </c>
      <c r="E281" s="115">
        <v>23321857</v>
      </c>
      <c r="F281" s="115">
        <v>24900228</v>
      </c>
      <c r="G281" s="115">
        <v>24153221</v>
      </c>
      <c r="H281" s="115">
        <v>22848889</v>
      </c>
      <c r="I281" s="115">
        <v>22163422</v>
      </c>
      <c r="J281" s="115">
        <v>28207405</v>
      </c>
      <c r="K281" s="115">
        <v>27361183</v>
      </c>
      <c r="L281" s="115">
        <v>29499186</v>
      </c>
      <c r="M281" s="115">
        <v>28614210</v>
      </c>
      <c r="N281" s="115">
        <v>26506592</v>
      </c>
      <c r="O281" s="115">
        <v>25711394</v>
      </c>
      <c r="Q281" s="249" t="str">
        <f t="shared" si="76"/>
        <v>10.000 unidades</v>
      </c>
      <c r="R281" s="75" t="str">
        <f t="shared" si="77"/>
        <v>10.000 unidades</v>
      </c>
      <c r="S281" s="115">
        <f t="shared" si="78"/>
        <v>2915232.125</v>
      </c>
      <c r="T281" s="115">
        <f t="shared" si="79"/>
        <v>3019152.625</v>
      </c>
      <c r="U281" s="115">
        <f t="shared" si="80"/>
        <v>2770427.75</v>
      </c>
      <c r="V281" s="115">
        <f t="shared" si="81"/>
        <v>3420147.875</v>
      </c>
      <c r="W281" s="115">
        <f t="shared" si="82"/>
        <v>3576776.25</v>
      </c>
      <c r="X281" s="115">
        <f t="shared" si="75"/>
        <v>3213924.25</v>
      </c>
    </row>
    <row r="282" spans="1:24" ht="72.5" customHeight="1" x14ac:dyDescent="0.3">
      <c r="A282" s="250"/>
      <c r="B282" s="75" t="s">
        <v>166</v>
      </c>
      <c r="C282" s="75" t="s">
        <v>166</v>
      </c>
      <c r="D282" s="115">
        <v>40573390</v>
      </c>
      <c r="E282" s="115">
        <v>39000000</v>
      </c>
      <c r="F282" s="115">
        <v>42085811</v>
      </c>
      <c r="G282" s="115">
        <v>39000000</v>
      </c>
      <c r="H282" s="115">
        <v>38650566</v>
      </c>
      <c r="I282" s="115">
        <v>37491049</v>
      </c>
      <c r="J282" s="115">
        <v>45889408</v>
      </c>
      <c r="K282" s="115">
        <v>39000000</v>
      </c>
      <c r="L282" s="115">
        <v>48066020</v>
      </c>
      <c r="M282" s="115">
        <v>39000000</v>
      </c>
      <c r="N282" s="115">
        <v>43223907</v>
      </c>
      <c r="O282" s="115">
        <v>39000000</v>
      </c>
      <c r="Q282" s="250" t="str">
        <f t="shared" si="76"/>
        <v>20.000 unidades</v>
      </c>
      <c r="R282" s="75" t="str">
        <f t="shared" si="77"/>
        <v>20.000 unidades</v>
      </c>
      <c r="S282" s="115">
        <f t="shared" si="78"/>
        <v>4875000</v>
      </c>
      <c r="T282" s="115">
        <f t="shared" si="79"/>
        <v>4875000</v>
      </c>
      <c r="U282" s="115">
        <f t="shared" si="80"/>
        <v>4686381.125</v>
      </c>
      <c r="V282" s="115">
        <f t="shared" si="81"/>
        <v>4875000</v>
      </c>
      <c r="W282" s="115">
        <f t="shared" si="82"/>
        <v>4875000</v>
      </c>
      <c r="X282" s="115">
        <f t="shared" si="75"/>
        <v>4875000</v>
      </c>
    </row>
    <row r="283" spans="1:24" ht="72.5" customHeight="1" x14ac:dyDescent="0.3">
      <c r="A283" s="248" t="s">
        <v>170</v>
      </c>
      <c r="B283" s="75" t="s">
        <v>163</v>
      </c>
      <c r="C283" s="75" t="s">
        <v>163</v>
      </c>
      <c r="D283" s="115">
        <v>3183744</v>
      </c>
      <c r="E283" s="115">
        <v>3088232</v>
      </c>
      <c r="F283" s="115">
        <v>3030198</v>
      </c>
      <c r="G283" s="115">
        <v>2939292</v>
      </c>
      <c r="H283" s="115">
        <v>2581890</v>
      </c>
      <c r="I283" s="115">
        <v>2504433</v>
      </c>
      <c r="J283" s="115">
        <v>3183744</v>
      </c>
      <c r="K283" s="115">
        <v>3088232</v>
      </c>
      <c r="L283" s="115">
        <v>3030198</v>
      </c>
      <c r="M283" s="115">
        <v>2939292</v>
      </c>
      <c r="N283" s="115">
        <v>2581890</v>
      </c>
      <c r="O283" s="115">
        <v>2504433</v>
      </c>
      <c r="Q283" s="248" t="str">
        <f t="shared" si="76"/>
        <v>200 unidades</v>
      </c>
      <c r="R283" s="75" t="str">
        <f t="shared" si="77"/>
        <v>200 unidades</v>
      </c>
      <c r="S283" s="115">
        <f t="shared" si="78"/>
        <v>386029</v>
      </c>
      <c r="T283" s="115">
        <f t="shared" si="79"/>
        <v>367411.5</v>
      </c>
      <c r="U283" s="115">
        <f t="shared" si="80"/>
        <v>313054.125</v>
      </c>
      <c r="V283" s="115">
        <f t="shared" si="81"/>
        <v>386029</v>
      </c>
      <c r="W283" s="115">
        <f t="shared" si="82"/>
        <v>367411.5</v>
      </c>
      <c r="X283" s="115">
        <f t="shared" si="75"/>
        <v>313054.125</v>
      </c>
    </row>
    <row r="284" spans="1:24" ht="72.5" customHeight="1" x14ac:dyDescent="0.3">
      <c r="A284" s="249"/>
      <c r="B284" s="75" t="s">
        <v>164</v>
      </c>
      <c r="C284" s="75" t="s">
        <v>164</v>
      </c>
      <c r="D284" s="115">
        <v>4552441</v>
      </c>
      <c r="E284" s="115">
        <v>4415868</v>
      </c>
      <c r="F284" s="115">
        <v>4500243</v>
      </c>
      <c r="G284" s="115">
        <v>4365236</v>
      </c>
      <c r="H284" s="115">
        <v>3910799</v>
      </c>
      <c r="I284" s="115">
        <v>3793475</v>
      </c>
      <c r="J284" s="115">
        <v>4552441</v>
      </c>
      <c r="K284" s="115">
        <v>4415868</v>
      </c>
      <c r="L284" s="115">
        <v>4500243</v>
      </c>
      <c r="M284" s="115">
        <v>4365236</v>
      </c>
      <c r="N284" s="115">
        <v>3910799</v>
      </c>
      <c r="O284" s="115">
        <v>3793475</v>
      </c>
      <c r="Q284" s="249" t="str">
        <f t="shared" si="76"/>
        <v>500 unidades</v>
      </c>
      <c r="R284" s="75" t="str">
        <f t="shared" si="77"/>
        <v>500 unidades</v>
      </c>
      <c r="S284" s="115">
        <f t="shared" si="78"/>
        <v>551983.5</v>
      </c>
      <c r="T284" s="115">
        <f t="shared" si="79"/>
        <v>545654.5</v>
      </c>
      <c r="U284" s="115">
        <f t="shared" si="80"/>
        <v>474184.375</v>
      </c>
      <c r="V284" s="115">
        <f t="shared" si="81"/>
        <v>551983.5</v>
      </c>
      <c r="W284" s="115">
        <f t="shared" si="82"/>
        <v>545654.5</v>
      </c>
      <c r="X284" s="115">
        <f t="shared" si="75"/>
        <v>474184.375</v>
      </c>
    </row>
    <row r="285" spans="1:24" ht="72.5" customHeight="1" x14ac:dyDescent="0.3">
      <c r="A285" s="249"/>
      <c r="B285" s="75" t="s">
        <v>160</v>
      </c>
      <c r="C285" s="75" t="s">
        <v>160</v>
      </c>
      <c r="D285" s="115">
        <v>8175673</v>
      </c>
      <c r="E285" s="115">
        <v>7930403</v>
      </c>
      <c r="F285" s="115">
        <v>8312196</v>
      </c>
      <c r="G285" s="115">
        <v>8062830</v>
      </c>
      <c r="H285" s="115">
        <v>7366796</v>
      </c>
      <c r="I285" s="115">
        <v>7145792</v>
      </c>
      <c r="J285" s="115">
        <v>8175673</v>
      </c>
      <c r="K285" s="115">
        <v>7930403</v>
      </c>
      <c r="L285" s="115">
        <v>8312196</v>
      </c>
      <c r="M285" s="115">
        <v>8062830</v>
      </c>
      <c r="N285" s="115">
        <v>7366796</v>
      </c>
      <c r="O285" s="115">
        <v>7145792</v>
      </c>
      <c r="Q285" s="249" t="str">
        <f t="shared" si="76"/>
        <v>1000 unidades</v>
      </c>
      <c r="R285" s="75" t="str">
        <f t="shared" si="77"/>
        <v>1000 unidades</v>
      </c>
      <c r="S285" s="115">
        <f t="shared" si="78"/>
        <v>991300.375</v>
      </c>
      <c r="T285" s="115">
        <f t="shared" si="79"/>
        <v>1007853.75</v>
      </c>
      <c r="U285" s="115">
        <f t="shared" si="80"/>
        <v>893224</v>
      </c>
      <c r="V285" s="115">
        <f t="shared" si="81"/>
        <v>991300.375</v>
      </c>
      <c r="W285" s="115">
        <f t="shared" si="82"/>
        <v>1007853.75</v>
      </c>
      <c r="X285" s="115">
        <f t="shared" si="75"/>
        <v>893224</v>
      </c>
    </row>
    <row r="286" spans="1:24" ht="72.5" customHeight="1" x14ac:dyDescent="0.3">
      <c r="A286" s="249"/>
      <c r="B286" s="75" t="s">
        <v>165</v>
      </c>
      <c r="C286" s="75" t="s">
        <v>165</v>
      </c>
      <c r="D286" s="115">
        <v>13567888</v>
      </c>
      <c r="E286" s="115">
        <v>13160851</v>
      </c>
      <c r="F286" s="115">
        <v>14015571</v>
      </c>
      <c r="G286" s="115">
        <v>13595104</v>
      </c>
      <c r="H286" s="115">
        <v>12514193</v>
      </c>
      <c r="I286" s="115">
        <v>12138767</v>
      </c>
      <c r="J286" s="115">
        <v>13567888</v>
      </c>
      <c r="K286" s="115">
        <v>13160851</v>
      </c>
      <c r="L286" s="115">
        <v>14015571</v>
      </c>
      <c r="M286" s="115">
        <v>13595104</v>
      </c>
      <c r="N286" s="115">
        <v>12514193</v>
      </c>
      <c r="O286" s="115">
        <v>12138767</v>
      </c>
      <c r="Q286" s="249" t="str">
        <f t="shared" si="76"/>
        <v>10.000 unidades</v>
      </c>
      <c r="R286" s="75" t="str">
        <f t="shared" si="77"/>
        <v>10.000 unidades</v>
      </c>
      <c r="S286" s="115">
        <f t="shared" si="78"/>
        <v>1645106.375</v>
      </c>
      <c r="T286" s="115">
        <f t="shared" si="79"/>
        <v>1699388</v>
      </c>
      <c r="U286" s="115">
        <f t="shared" si="80"/>
        <v>1517345.875</v>
      </c>
      <c r="V286" s="115">
        <f t="shared" si="81"/>
        <v>1645106.375</v>
      </c>
      <c r="W286" s="115">
        <f t="shared" si="82"/>
        <v>1699388</v>
      </c>
      <c r="X286" s="115">
        <f t="shared" si="75"/>
        <v>1517345.875</v>
      </c>
    </row>
    <row r="287" spans="1:24" ht="72.5" customHeight="1" x14ac:dyDescent="0.3">
      <c r="A287" s="250"/>
      <c r="B287" s="75" t="s">
        <v>166</v>
      </c>
      <c r="C287" s="75" t="s">
        <v>166</v>
      </c>
      <c r="D287" s="115">
        <v>22230813</v>
      </c>
      <c r="E287" s="115">
        <v>21563889</v>
      </c>
      <c r="F287" s="115">
        <v>23143050</v>
      </c>
      <c r="G287" s="115">
        <v>22448759</v>
      </c>
      <c r="H287" s="115">
        <v>20747072</v>
      </c>
      <c r="I287" s="115">
        <v>20124660</v>
      </c>
      <c r="J287" s="115">
        <v>22230813</v>
      </c>
      <c r="K287" s="115">
        <v>21563889</v>
      </c>
      <c r="L287" s="115">
        <v>23143050</v>
      </c>
      <c r="M287" s="115">
        <v>22448759</v>
      </c>
      <c r="N287" s="115">
        <v>20747072</v>
      </c>
      <c r="O287" s="115">
        <v>20124660</v>
      </c>
      <c r="Q287" s="250" t="str">
        <f t="shared" si="76"/>
        <v>20.000 unidades</v>
      </c>
      <c r="R287" s="75" t="str">
        <f t="shared" si="77"/>
        <v>20.000 unidades</v>
      </c>
      <c r="S287" s="115">
        <f t="shared" si="78"/>
        <v>2695486.125</v>
      </c>
      <c r="T287" s="115">
        <f t="shared" si="79"/>
        <v>2806094.875</v>
      </c>
      <c r="U287" s="115">
        <f t="shared" si="80"/>
        <v>2515582.5</v>
      </c>
      <c r="V287" s="115">
        <f t="shared" si="81"/>
        <v>2695486.125</v>
      </c>
      <c r="W287" s="115">
        <f t="shared" si="82"/>
        <v>2806094.875</v>
      </c>
      <c r="X287" s="115">
        <f t="shared" si="75"/>
        <v>2515582.5</v>
      </c>
    </row>
    <row r="288" spans="1:24" ht="72.5" customHeight="1" x14ac:dyDescent="0.3">
      <c r="A288" s="248" t="s">
        <v>171</v>
      </c>
      <c r="B288" s="75" t="s">
        <v>163</v>
      </c>
      <c r="C288" s="75" t="s">
        <v>163</v>
      </c>
      <c r="D288" s="115">
        <v>8275631</v>
      </c>
      <c r="E288" s="115">
        <v>8027362</v>
      </c>
      <c r="F288" s="115">
        <v>8362502</v>
      </c>
      <c r="G288" s="115">
        <v>8111627</v>
      </c>
      <c r="H288" s="115">
        <v>7559542</v>
      </c>
      <c r="I288" s="115">
        <v>7332756</v>
      </c>
      <c r="J288" s="115">
        <v>11648758</v>
      </c>
      <c r="K288" s="115">
        <v>11299295</v>
      </c>
      <c r="L288" s="115">
        <v>11861574</v>
      </c>
      <c r="M288" s="115">
        <v>11505727</v>
      </c>
      <c r="N288" s="115">
        <v>10498149</v>
      </c>
      <c r="O288" s="115">
        <v>10183205</v>
      </c>
      <c r="Q288" s="248" t="str">
        <f t="shared" si="76"/>
        <v>200 unidades</v>
      </c>
      <c r="R288" s="75" t="str">
        <f t="shared" si="77"/>
        <v>200 unidades</v>
      </c>
      <c r="S288" s="115">
        <f t="shared" si="78"/>
        <v>1003420.25</v>
      </c>
      <c r="T288" s="115">
        <f t="shared" si="79"/>
        <v>1013953.375</v>
      </c>
      <c r="U288" s="115">
        <f t="shared" si="80"/>
        <v>916594.5</v>
      </c>
      <c r="V288" s="115">
        <f t="shared" si="81"/>
        <v>1412411.875</v>
      </c>
      <c r="W288" s="115">
        <f t="shared" si="82"/>
        <v>1438215.875</v>
      </c>
      <c r="X288" s="115">
        <f t="shared" si="75"/>
        <v>1272900.625</v>
      </c>
    </row>
    <row r="289" spans="1:24" ht="72.5" customHeight="1" x14ac:dyDescent="0.3">
      <c r="A289" s="249"/>
      <c r="B289" s="75" t="s">
        <v>164</v>
      </c>
      <c r="C289" s="75" t="s">
        <v>164</v>
      </c>
      <c r="D289" s="115">
        <v>13141756</v>
      </c>
      <c r="E289" s="115">
        <v>12747503</v>
      </c>
      <c r="F289" s="115">
        <v>13426991</v>
      </c>
      <c r="G289" s="115">
        <v>13024181</v>
      </c>
      <c r="H289" s="115">
        <v>12187136</v>
      </c>
      <c r="I289" s="115">
        <v>11821522</v>
      </c>
      <c r="J289" s="115">
        <v>20765624</v>
      </c>
      <c r="K289" s="115">
        <v>20142655</v>
      </c>
      <c r="L289" s="115">
        <v>21438551</v>
      </c>
      <c r="M289" s="115">
        <v>20795394</v>
      </c>
      <c r="N289" s="115">
        <v>19070866</v>
      </c>
      <c r="O289" s="115">
        <v>18498740</v>
      </c>
      <c r="Q289" s="249" t="str">
        <f t="shared" si="76"/>
        <v>500 unidades</v>
      </c>
      <c r="R289" s="75" t="str">
        <f t="shared" si="77"/>
        <v>500 unidades</v>
      </c>
      <c r="S289" s="115">
        <f t="shared" si="78"/>
        <v>1593437.875</v>
      </c>
      <c r="T289" s="115">
        <f t="shared" si="79"/>
        <v>1628022.625</v>
      </c>
      <c r="U289" s="115">
        <f t="shared" si="80"/>
        <v>1477690.25</v>
      </c>
      <c r="V289" s="115">
        <f t="shared" si="81"/>
        <v>2517831.875</v>
      </c>
      <c r="W289" s="115">
        <f t="shared" si="82"/>
        <v>2599424.25</v>
      </c>
      <c r="X289" s="115">
        <f t="shared" si="75"/>
        <v>2312342.5</v>
      </c>
    </row>
    <row r="290" spans="1:24" ht="72.5" customHeight="1" x14ac:dyDescent="0.3">
      <c r="A290" s="249"/>
      <c r="B290" s="75" t="s">
        <v>160</v>
      </c>
      <c r="C290" s="75" t="s">
        <v>160</v>
      </c>
      <c r="D290" s="115">
        <v>19095588</v>
      </c>
      <c r="E290" s="115">
        <v>18522720</v>
      </c>
      <c r="F290" s="115">
        <v>19640998</v>
      </c>
      <c r="G290" s="115">
        <v>19051768</v>
      </c>
      <c r="H290" s="115">
        <v>17950675</v>
      </c>
      <c r="I290" s="115">
        <v>17412155</v>
      </c>
      <c r="J290" s="115">
        <v>33127949</v>
      </c>
      <c r="K290" s="115">
        <v>32134111</v>
      </c>
      <c r="L290" s="115">
        <v>34488674</v>
      </c>
      <c r="M290" s="115">
        <v>33454014</v>
      </c>
      <c r="N290" s="115">
        <v>30945274</v>
      </c>
      <c r="O290" s="115">
        <v>30016916</v>
      </c>
      <c r="Q290" s="249" t="str">
        <f t="shared" si="76"/>
        <v>1000 unidades</v>
      </c>
      <c r="R290" s="75" t="str">
        <f t="shared" si="77"/>
        <v>1000 unidades</v>
      </c>
      <c r="S290" s="115">
        <f t="shared" si="78"/>
        <v>2315340</v>
      </c>
      <c r="T290" s="115">
        <f t="shared" si="79"/>
        <v>2381471</v>
      </c>
      <c r="U290" s="115">
        <f t="shared" si="80"/>
        <v>2176519.375</v>
      </c>
      <c r="V290" s="115">
        <f t="shared" si="81"/>
        <v>4016763.875</v>
      </c>
      <c r="W290" s="115">
        <f t="shared" si="82"/>
        <v>4181751.75</v>
      </c>
      <c r="X290" s="115">
        <f t="shared" si="75"/>
        <v>3752114.5</v>
      </c>
    </row>
    <row r="291" spans="1:24" ht="72.5" customHeight="1" x14ac:dyDescent="0.3">
      <c r="A291" s="249"/>
      <c r="B291" s="75" t="s">
        <v>165</v>
      </c>
      <c r="C291" s="75" t="s">
        <v>165</v>
      </c>
      <c r="D291" s="115">
        <v>13589005</v>
      </c>
      <c r="E291" s="115">
        <v>13181335</v>
      </c>
      <c r="F291" s="115">
        <v>14002948</v>
      </c>
      <c r="G291" s="115">
        <v>13582860</v>
      </c>
      <c r="H291" s="115">
        <v>12816579</v>
      </c>
      <c r="I291" s="115">
        <v>12432082</v>
      </c>
      <c r="J291" s="115">
        <v>15687195</v>
      </c>
      <c r="K291" s="115">
        <v>15216579</v>
      </c>
      <c r="L291" s="115">
        <v>16313702</v>
      </c>
      <c r="M291" s="115">
        <v>15824291</v>
      </c>
      <c r="N291" s="115">
        <v>14616853</v>
      </c>
      <c r="O291" s="115">
        <v>14178347</v>
      </c>
      <c r="Q291" s="249" t="str">
        <f t="shared" si="76"/>
        <v>10.000 unidades</v>
      </c>
      <c r="R291" s="75" t="str">
        <f t="shared" si="77"/>
        <v>10.000 unidades</v>
      </c>
      <c r="S291" s="115">
        <f t="shared" si="78"/>
        <v>1647666.875</v>
      </c>
      <c r="T291" s="115">
        <f t="shared" si="79"/>
        <v>1697857.5</v>
      </c>
      <c r="U291" s="115">
        <f t="shared" si="80"/>
        <v>1554010.25</v>
      </c>
      <c r="V291" s="115">
        <f t="shared" si="81"/>
        <v>1902072.375</v>
      </c>
      <c r="W291" s="115">
        <f t="shared" si="82"/>
        <v>1978036.375</v>
      </c>
      <c r="X291" s="115">
        <f t="shared" si="75"/>
        <v>1772293.375</v>
      </c>
    </row>
    <row r="292" spans="1:24" ht="72.5" customHeight="1" x14ac:dyDescent="0.3">
      <c r="A292" s="250"/>
      <c r="B292" s="75" t="s">
        <v>166</v>
      </c>
      <c r="C292" s="75" t="s">
        <v>166</v>
      </c>
      <c r="D292" s="115">
        <v>22298515</v>
      </c>
      <c r="E292" s="115">
        <v>21629560</v>
      </c>
      <c r="F292" s="115">
        <v>23069697</v>
      </c>
      <c r="G292" s="115">
        <v>22377606</v>
      </c>
      <c r="H292" s="115">
        <v>21155692</v>
      </c>
      <c r="I292" s="115">
        <v>20521021</v>
      </c>
      <c r="J292" s="115">
        <v>24847162</v>
      </c>
      <c r="K292" s="115">
        <v>24101747</v>
      </c>
      <c r="L292" s="115">
        <v>25948555</v>
      </c>
      <c r="M292" s="115">
        <v>25170098</v>
      </c>
      <c r="N292" s="115">
        <v>23299579</v>
      </c>
      <c r="O292" s="115">
        <v>22600592</v>
      </c>
      <c r="Q292" s="250" t="str">
        <f t="shared" si="76"/>
        <v>20.000 unidades</v>
      </c>
      <c r="R292" s="75" t="str">
        <f t="shared" si="77"/>
        <v>20.000 unidades</v>
      </c>
      <c r="S292" s="115">
        <f t="shared" si="78"/>
        <v>2703695</v>
      </c>
      <c r="T292" s="115">
        <f t="shared" si="79"/>
        <v>2797200.75</v>
      </c>
      <c r="U292" s="115">
        <f t="shared" si="80"/>
        <v>2565127.625</v>
      </c>
      <c r="V292" s="115">
        <f t="shared" si="81"/>
        <v>3012718.375</v>
      </c>
      <c r="W292" s="115">
        <f t="shared" si="82"/>
        <v>3146262.25</v>
      </c>
      <c r="X292" s="115">
        <f t="shared" si="75"/>
        <v>2825074</v>
      </c>
    </row>
    <row r="293" spans="1:24" ht="72.5" customHeight="1" x14ac:dyDescent="0.3">
      <c r="A293" s="248" t="s">
        <v>172</v>
      </c>
      <c r="B293" s="75" t="s">
        <v>163</v>
      </c>
      <c r="C293" s="75" t="s">
        <v>163</v>
      </c>
      <c r="D293" s="115">
        <v>5288026</v>
      </c>
      <c r="E293" s="115">
        <v>5129385</v>
      </c>
      <c r="F293" s="115">
        <v>5229370</v>
      </c>
      <c r="G293" s="115">
        <v>5072489</v>
      </c>
      <c r="H293" s="115">
        <v>4675262</v>
      </c>
      <c r="I293" s="115">
        <v>4535004</v>
      </c>
      <c r="J293" s="115">
        <v>10072917</v>
      </c>
      <c r="K293" s="115">
        <v>9770729</v>
      </c>
      <c r="L293" s="115">
        <v>10273552</v>
      </c>
      <c r="M293" s="115">
        <v>9965345</v>
      </c>
      <c r="N293" s="115">
        <v>9100092</v>
      </c>
      <c r="O293" s="115">
        <v>8827089</v>
      </c>
      <c r="Q293" s="248" t="str">
        <f t="shared" si="76"/>
        <v>200 unidades</v>
      </c>
      <c r="R293" s="75" t="str">
        <f t="shared" si="77"/>
        <v>200 unidades</v>
      </c>
      <c r="S293" s="115">
        <f t="shared" si="78"/>
        <v>641173.125</v>
      </c>
      <c r="T293" s="115">
        <f t="shared" si="79"/>
        <v>634061.125</v>
      </c>
      <c r="U293" s="115">
        <f t="shared" si="80"/>
        <v>566875.5</v>
      </c>
      <c r="V293" s="115">
        <f t="shared" si="81"/>
        <v>1221341.125</v>
      </c>
      <c r="W293" s="115">
        <f t="shared" si="82"/>
        <v>1245668.125</v>
      </c>
      <c r="X293" s="115">
        <f t="shared" si="75"/>
        <v>1103386.125</v>
      </c>
    </row>
    <row r="294" spans="1:24" ht="72.5" customHeight="1" x14ac:dyDescent="0.3">
      <c r="A294" s="249"/>
      <c r="B294" s="75" t="s">
        <v>164</v>
      </c>
      <c r="C294" s="75" t="s">
        <v>164</v>
      </c>
      <c r="D294" s="115">
        <v>7994496</v>
      </c>
      <c r="E294" s="115">
        <v>7754661</v>
      </c>
      <c r="F294" s="115">
        <v>7988466</v>
      </c>
      <c r="G294" s="115">
        <v>7748812</v>
      </c>
      <c r="H294" s="115">
        <v>7168773</v>
      </c>
      <c r="I294" s="115">
        <v>6953710</v>
      </c>
      <c r="J294" s="115">
        <v>16886013</v>
      </c>
      <c r="K294" s="115">
        <v>16379433</v>
      </c>
      <c r="L294" s="115">
        <v>17447700</v>
      </c>
      <c r="M294" s="115">
        <v>16924269</v>
      </c>
      <c r="N294" s="115">
        <v>15527244</v>
      </c>
      <c r="O294" s="115">
        <v>15061427</v>
      </c>
      <c r="Q294" s="249" t="str">
        <f t="shared" si="76"/>
        <v>500 unidades</v>
      </c>
      <c r="R294" s="75" t="str">
        <f t="shared" si="77"/>
        <v>500 unidades</v>
      </c>
      <c r="S294" s="115">
        <f t="shared" si="78"/>
        <v>969332.625</v>
      </c>
      <c r="T294" s="115">
        <f t="shared" si="79"/>
        <v>968601.5</v>
      </c>
      <c r="U294" s="115">
        <f t="shared" si="80"/>
        <v>869213.75</v>
      </c>
      <c r="V294" s="115">
        <f t="shared" si="81"/>
        <v>2047429.125</v>
      </c>
      <c r="W294" s="115">
        <f t="shared" si="82"/>
        <v>2115533.625</v>
      </c>
      <c r="X294" s="115">
        <f t="shared" si="75"/>
        <v>1882678.375</v>
      </c>
    </row>
    <row r="295" spans="1:24" ht="72.5" customHeight="1" x14ac:dyDescent="0.3">
      <c r="A295" s="249"/>
      <c r="B295" s="75" t="s">
        <v>160</v>
      </c>
      <c r="C295" s="75" t="s">
        <v>160</v>
      </c>
      <c r="D295" s="115">
        <v>1291255</v>
      </c>
      <c r="E295" s="115">
        <v>1252517</v>
      </c>
      <c r="F295" s="115">
        <v>1266326</v>
      </c>
      <c r="G295" s="115">
        <v>1228336</v>
      </c>
      <c r="H295" s="115">
        <v>1113318</v>
      </c>
      <c r="I295" s="115">
        <v>1079918</v>
      </c>
      <c r="J295" s="115">
        <v>1729033</v>
      </c>
      <c r="K295" s="115">
        <v>1677162</v>
      </c>
      <c r="L295" s="115">
        <v>1745182</v>
      </c>
      <c r="M295" s="115">
        <v>1692827</v>
      </c>
      <c r="N295" s="115">
        <v>1513779</v>
      </c>
      <c r="O295" s="115">
        <v>1468366</v>
      </c>
      <c r="Q295" s="249" t="str">
        <f t="shared" si="76"/>
        <v>1000 unidades</v>
      </c>
      <c r="R295" s="75" t="str">
        <f t="shared" si="77"/>
        <v>1000 unidades</v>
      </c>
      <c r="S295" s="115">
        <f t="shared" si="78"/>
        <v>156564.625</v>
      </c>
      <c r="T295" s="115">
        <f t="shared" si="79"/>
        <v>153542</v>
      </c>
      <c r="U295" s="115">
        <f t="shared" si="80"/>
        <v>134989.75</v>
      </c>
      <c r="V295" s="115">
        <f t="shared" si="81"/>
        <v>209645.25</v>
      </c>
      <c r="W295" s="115">
        <f t="shared" si="82"/>
        <v>211603.375</v>
      </c>
      <c r="X295" s="115">
        <f t="shared" si="75"/>
        <v>183545.75</v>
      </c>
    </row>
    <row r="296" spans="1:24" ht="72.5" customHeight="1" x14ac:dyDescent="0.3">
      <c r="A296" s="249"/>
      <c r="B296" s="75" t="s">
        <v>165</v>
      </c>
      <c r="C296" s="75" t="s">
        <v>165</v>
      </c>
      <c r="D296" s="115">
        <v>1782717</v>
      </c>
      <c r="E296" s="115">
        <v>1729235</v>
      </c>
      <c r="F296" s="115">
        <v>1772407</v>
      </c>
      <c r="G296" s="115">
        <v>1719235</v>
      </c>
      <c r="H296" s="115">
        <v>1563833</v>
      </c>
      <c r="I296" s="115">
        <v>1516918</v>
      </c>
      <c r="J296" s="115">
        <v>2031237</v>
      </c>
      <c r="K296" s="115">
        <v>1970300</v>
      </c>
      <c r="L296" s="115">
        <v>2045445</v>
      </c>
      <c r="M296" s="115">
        <v>1984082</v>
      </c>
      <c r="N296" s="115">
        <v>1760335</v>
      </c>
      <c r="O296" s="115">
        <v>1707525</v>
      </c>
      <c r="Q296" s="249" t="str">
        <f t="shared" si="76"/>
        <v>10.000 unidades</v>
      </c>
      <c r="R296" s="75" t="str">
        <f t="shared" si="77"/>
        <v>10.000 unidades</v>
      </c>
      <c r="S296" s="115">
        <f t="shared" si="78"/>
        <v>216154.375</v>
      </c>
      <c r="T296" s="115">
        <f t="shared" si="79"/>
        <v>214904.375</v>
      </c>
      <c r="U296" s="115">
        <f t="shared" si="80"/>
        <v>189614.75</v>
      </c>
      <c r="V296" s="115">
        <f t="shared" si="81"/>
        <v>246287.5</v>
      </c>
      <c r="W296" s="115">
        <f t="shared" si="82"/>
        <v>248010.25</v>
      </c>
      <c r="X296" s="115">
        <f t="shared" si="75"/>
        <v>213440.625</v>
      </c>
    </row>
    <row r="297" spans="1:24" ht="72.5" customHeight="1" x14ac:dyDescent="0.3">
      <c r="A297" s="250"/>
      <c r="B297" s="75" t="s">
        <v>166</v>
      </c>
      <c r="C297" s="75" t="s">
        <v>166</v>
      </c>
      <c r="D297" s="115">
        <v>1763280</v>
      </c>
      <c r="E297" s="115">
        <v>1710382</v>
      </c>
      <c r="F297" s="115">
        <v>1740476</v>
      </c>
      <c r="G297" s="115">
        <v>1688262</v>
      </c>
      <c r="H297" s="115">
        <v>1515325</v>
      </c>
      <c r="I297" s="115">
        <v>1469865</v>
      </c>
      <c r="J297" s="115">
        <v>1789369</v>
      </c>
      <c r="K297" s="115">
        <v>1735688</v>
      </c>
      <c r="L297" s="115">
        <v>1774091</v>
      </c>
      <c r="M297" s="115">
        <v>1720868</v>
      </c>
      <c r="N297" s="115">
        <v>1497903</v>
      </c>
      <c r="O297" s="115">
        <v>1452966</v>
      </c>
      <c r="Q297" s="250" t="str">
        <f t="shared" si="76"/>
        <v>20.000 unidades</v>
      </c>
      <c r="R297" s="75" t="str">
        <f t="shared" si="77"/>
        <v>20.000 unidades</v>
      </c>
      <c r="S297" s="115">
        <f t="shared" si="78"/>
        <v>213797.75</v>
      </c>
      <c r="T297" s="115">
        <f t="shared" si="79"/>
        <v>211032.75</v>
      </c>
      <c r="U297" s="115">
        <f t="shared" si="80"/>
        <v>183733.125</v>
      </c>
      <c r="V297" s="115">
        <f t="shared" si="81"/>
        <v>216961</v>
      </c>
      <c r="W297" s="115">
        <f t="shared" si="82"/>
        <v>215108.5</v>
      </c>
      <c r="X297" s="115">
        <f t="shared" si="75"/>
        <v>181620.75</v>
      </c>
    </row>
    <row r="298" spans="1:24" ht="72.5" customHeight="1" x14ac:dyDescent="0.3">
      <c r="A298" s="248" t="s">
        <v>173</v>
      </c>
      <c r="B298" s="75" t="s">
        <v>163</v>
      </c>
      <c r="C298" s="75" t="s">
        <v>163</v>
      </c>
      <c r="D298" s="115">
        <v>1358043</v>
      </c>
      <c r="E298" s="115">
        <v>1317302</v>
      </c>
      <c r="F298" s="115">
        <v>1352035</v>
      </c>
      <c r="G298" s="115">
        <v>1311474</v>
      </c>
      <c r="H298" s="115">
        <v>1175646</v>
      </c>
      <c r="I298" s="115">
        <v>1140377</v>
      </c>
      <c r="J298" s="115">
        <v>1092541</v>
      </c>
      <c r="K298" s="115">
        <v>1059765</v>
      </c>
      <c r="L298" s="115">
        <v>1090059</v>
      </c>
      <c r="M298" s="115">
        <v>1057357</v>
      </c>
      <c r="N298" s="115">
        <v>917105</v>
      </c>
      <c r="O298" s="115">
        <v>889592</v>
      </c>
      <c r="Q298" s="248" t="str">
        <f t="shared" si="76"/>
        <v>200 unidades</v>
      </c>
      <c r="R298" s="75" t="str">
        <f t="shared" si="77"/>
        <v>200 unidades</v>
      </c>
      <c r="S298" s="115">
        <f t="shared" si="78"/>
        <v>164662.75</v>
      </c>
      <c r="T298" s="115">
        <f t="shared" si="79"/>
        <v>163934.25</v>
      </c>
      <c r="U298" s="115">
        <f t="shared" si="80"/>
        <v>142547.125</v>
      </c>
      <c r="V298" s="115">
        <f t="shared" si="81"/>
        <v>132470.625</v>
      </c>
      <c r="W298" s="115">
        <f t="shared" si="82"/>
        <v>132169.625</v>
      </c>
      <c r="X298" s="115">
        <f t="shared" si="75"/>
        <v>111199</v>
      </c>
    </row>
    <row r="299" spans="1:24" ht="72.5" customHeight="1" x14ac:dyDescent="0.3">
      <c r="A299" s="249"/>
      <c r="B299" s="75" t="s">
        <v>164</v>
      </c>
      <c r="C299" s="75" t="s">
        <v>164</v>
      </c>
      <c r="D299" s="115">
        <v>2169506</v>
      </c>
      <c r="E299" s="115">
        <v>2104421</v>
      </c>
      <c r="F299" s="115">
        <v>2166758</v>
      </c>
      <c r="G299" s="115">
        <v>2101755</v>
      </c>
      <c r="H299" s="115">
        <v>1917952</v>
      </c>
      <c r="I299" s="115">
        <v>1860413</v>
      </c>
      <c r="J299" s="115">
        <v>1962216</v>
      </c>
      <c r="K299" s="115">
        <v>1903350</v>
      </c>
      <c r="L299" s="115">
        <v>1965524</v>
      </c>
      <c r="M299" s="115">
        <v>1906558</v>
      </c>
      <c r="N299" s="115">
        <v>1690912</v>
      </c>
      <c r="O299" s="115">
        <v>1640185</v>
      </c>
      <c r="Q299" s="249" t="str">
        <f t="shared" si="76"/>
        <v>500 unidades</v>
      </c>
      <c r="R299" s="75" t="str">
        <f t="shared" si="77"/>
        <v>500 unidades</v>
      </c>
      <c r="S299" s="115">
        <f t="shared" si="78"/>
        <v>263052.625</v>
      </c>
      <c r="T299" s="115">
        <f t="shared" si="79"/>
        <v>262719.375</v>
      </c>
      <c r="U299" s="115">
        <f t="shared" si="80"/>
        <v>232551.625</v>
      </c>
      <c r="V299" s="115">
        <f t="shared" si="81"/>
        <v>237918.75</v>
      </c>
      <c r="W299" s="115">
        <f t="shared" si="82"/>
        <v>238319.75</v>
      </c>
      <c r="X299" s="115">
        <f t="shared" si="75"/>
        <v>205023.125</v>
      </c>
    </row>
    <row r="300" spans="1:24" ht="72.5" customHeight="1" x14ac:dyDescent="0.3">
      <c r="A300" s="249"/>
      <c r="B300" s="75" t="s">
        <v>160</v>
      </c>
      <c r="C300" s="75" t="s">
        <v>160</v>
      </c>
      <c r="D300" s="115">
        <v>2525874</v>
      </c>
      <c r="E300" s="115">
        <v>2450098</v>
      </c>
      <c r="F300" s="115">
        <v>2520179</v>
      </c>
      <c r="G300" s="115">
        <v>2444574</v>
      </c>
      <c r="H300" s="115">
        <v>2227102</v>
      </c>
      <c r="I300" s="115">
        <v>2160289</v>
      </c>
      <c r="J300" s="115">
        <v>2373069</v>
      </c>
      <c r="K300" s="115">
        <v>2301877</v>
      </c>
      <c r="L300" s="115">
        <v>2374130</v>
      </c>
      <c r="M300" s="115">
        <v>2302906</v>
      </c>
      <c r="N300" s="115">
        <v>2038210</v>
      </c>
      <c r="O300" s="115">
        <v>1977064</v>
      </c>
      <c r="Q300" s="249" t="str">
        <f t="shared" si="76"/>
        <v>1000 unidades</v>
      </c>
      <c r="R300" s="75" t="str">
        <f t="shared" si="77"/>
        <v>1000 unidades</v>
      </c>
      <c r="S300" s="115">
        <f t="shared" si="78"/>
        <v>306262.25</v>
      </c>
      <c r="T300" s="115">
        <f t="shared" si="79"/>
        <v>305571.75</v>
      </c>
      <c r="U300" s="115">
        <f t="shared" si="80"/>
        <v>270036.125</v>
      </c>
      <c r="V300" s="115">
        <f t="shared" si="81"/>
        <v>287734.625</v>
      </c>
      <c r="W300" s="115">
        <f t="shared" si="82"/>
        <v>287863.25</v>
      </c>
      <c r="X300" s="115">
        <f t="shared" si="75"/>
        <v>247133</v>
      </c>
    </row>
    <row r="301" spans="1:24" ht="72.5" customHeight="1" x14ac:dyDescent="0.3">
      <c r="A301" s="249"/>
      <c r="B301" s="75" t="s">
        <v>165</v>
      </c>
      <c r="C301" s="75" t="s">
        <v>165</v>
      </c>
      <c r="D301" s="115">
        <v>3647122</v>
      </c>
      <c r="E301" s="115">
        <v>3537708</v>
      </c>
      <c r="F301" s="115">
        <v>3619704</v>
      </c>
      <c r="G301" s="115">
        <v>3511113</v>
      </c>
      <c r="H301" s="115">
        <v>3159662</v>
      </c>
      <c r="I301" s="115">
        <v>3064872</v>
      </c>
      <c r="J301" s="115">
        <v>2692872</v>
      </c>
      <c r="K301" s="115">
        <v>2612086</v>
      </c>
      <c r="L301" s="115">
        <v>2669879</v>
      </c>
      <c r="M301" s="115">
        <v>2589783</v>
      </c>
      <c r="N301" s="115">
        <v>2254236</v>
      </c>
      <c r="O301" s="115">
        <v>2186609</v>
      </c>
      <c r="Q301" s="249" t="str">
        <f t="shared" si="76"/>
        <v>10.000 unidades</v>
      </c>
      <c r="R301" s="75" t="str">
        <f t="shared" si="77"/>
        <v>10.000 unidades</v>
      </c>
      <c r="S301" s="115">
        <f t="shared" si="78"/>
        <v>442213.5</v>
      </c>
      <c r="T301" s="115">
        <f t="shared" si="79"/>
        <v>438889.125</v>
      </c>
      <c r="U301" s="115">
        <f t="shared" si="80"/>
        <v>383109</v>
      </c>
      <c r="V301" s="115">
        <f t="shared" si="81"/>
        <v>326510.75</v>
      </c>
      <c r="W301" s="115">
        <f t="shared" si="82"/>
        <v>323722.875</v>
      </c>
      <c r="X301" s="115">
        <f t="shared" si="75"/>
        <v>273326.125</v>
      </c>
    </row>
    <row r="302" spans="1:24" ht="72.5" customHeight="1" x14ac:dyDescent="0.3">
      <c r="A302" s="250"/>
      <c r="B302" s="75" t="s">
        <v>166</v>
      </c>
      <c r="C302" s="75" t="s">
        <v>166</v>
      </c>
      <c r="D302" s="115">
        <v>3891575</v>
      </c>
      <c r="E302" s="115">
        <v>3774828</v>
      </c>
      <c r="F302" s="115">
        <v>3964312</v>
      </c>
      <c r="G302" s="115">
        <v>3845383</v>
      </c>
      <c r="H302" s="115">
        <v>3492416</v>
      </c>
      <c r="I302" s="115">
        <v>3387644</v>
      </c>
      <c r="J302" s="115">
        <v>2609699</v>
      </c>
      <c r="K302" s="115">
        <v>2531408</v>
      </c>
      <c r="L302" s="115">
        <v>2672272</v>
      </c>
      <c r="M302" s="115">
        <v>2592104</v>
      </c>
      <c r="N302" s="115">
        <v>2281752</v>
      </c>
      <c r="O302" s="115">
        <v>2213299</v>
      </c>
      <c r="Q302" s="250" t="str">
        <f t="shared" si="76"/>
        <v>20.000 unidades</v>
      </c>
      <c r="R302" s="75" t="str">
        <f t="shared" si="77"/>
        <v>20.000 unidades</v>
      </c>
      <c r="S302" s="115">
        <f t="shared" si="78"/>
        <v>471853.5</v>
      </c>
      <c r="T302" s="115">
        <f t="shared" si="79"/>
        <v>480672.875</v>
      </c>
      <c r="U302" s="115">
        <f t="shared" si="80"/>
        <v>423455.5</v>
      </c>
      <c r="V302" s="115">
        <f t="shared" si="81"/>
        <v>316426</v>
      </c>
      <c r="W302" s="115">
        <f t="shared" si="82"/>
        <v>324013</v>
      </c>
      <c r="X302" s="115">
        <f t="shared" si="75"/>
        <v>276662.375</v>
      </c>
    </row>
    <row r="303" spans="1:24" ht="72.5" customHeight="1" x14ac:dyDescent="0.3">
      <c r="A303" s="248" t="s">
        <v>174</v>
      </c>
      <c r="B303" s="75" t="s">
        <v>163</v>
      </c>
      <c r="C303" s="75" t="s">
        <v>163</v>
      </c>
      <c r="D303" s="115">
        <v>1453825</v>
      </c>
      <c r="E303" s="115">
        <v>1410210</v>
      </c>
      <c r="F303" s="115">
        <v>1461566</v>
      </c>
      <c r="G303" s="115">
        <v>1417719</v>
      </c>
      <c r="H303" s="115">
        <v>1295811</v>
      </c>
      <c r="I303" s="115">
        <v>1256937</v>
      </c>
      <c r="J303" s="115">
        <v>1227143</v>
      </c>
      <c r="K303" s="115">
        <v>1190329</v>
      </c>
      <c r="L303" s="115">
        <v>1240811</v>
      </c>
      <c r="M303" s="115">
        <v>1203587</v>
      </c>
      <c r="N303" s="115">
        <v>1069883</v>
      </c>
      <c r="O303" s="115">
        <v>1037787</v>
      </c>
      <c r="Q303" s="248" t="str">
        <f t="shared" si="76"/>
        <v>200 unidades</v>
      </c>
      <c r="R303" s="75" t="str">
        <f t="shared" si="77"/>
        <v>200 unidades</v>
      </c>
      <c r="S303" s="115">
        <f t="shared" si="78"/>
        <v>176276.25</v>
      </c>
      <c r="T303" s="115">
        <f t="shared" si="79"/>
        <v>177214.875</v>
      </c>
      <c r="U303" s="115">
        <f t="shared" si="80"/>
        <v>157117.125</v>
      </c>
      <c r="V303" s="115">
        <f t="shared" si="81"/>
        <v>148791.125</v>
      </c>
      <c r="W303" s="115">
        <f t="shared" si="82"/>
        <v>150448.375</v>
      </c>
      <c r="X303" s="115">
        <f t="shared" si="75"/>
        <v>129723.375</v>
      </c>
    </row>
    <row r="304" spans="1:24" ht="72.5" customHeight="1" x14ac:dyDescent="0.3">
      <c r="A304" s="249"/>
      <c r="B304" s="75" t="s">
        <v>164</v>
      </c>
      <c r="C304" s="75" t="s">
        <v>164</v>
      </c>
      <c r="D304" s="115">
        <v>1309792</v>
      </c>
      <c r="E304" s="115">
        <v>1270498</v>
      </c>
      <c r="F304" s="115">
        <v>1304056</v>
      </c>
      <c r="G304" s="115">
        <v>1264934</v>
      </c>
      <c r="H304" s="115">
        <v>1140493</v>
      </c>
      <c r="I304" s="115">
        <v>1106278</v>
      </c>
      <c r="J304" s="115">
        <v>1077105</v>
      </c>
      <c r="K304" s="115">
        <v>1044792</v>
      </c>
      <c r="L304" s="115">
        <v>1075977</v>
      </c>
      <c r="M304" s="115">
        <v>1043698</v>
      </c>
      <c r="N304" s="115">
        <v>912063</v>
      </c>
      <c r="O304" s="115">
        <v>884701</v>
      </c>
      <c r="Q304" s="249" t="str">
        <f t="shared" si="76"/>
        <v>500 unidades</v>
      </c>
      <c r="R304" s="75" t="str">
        <f t="shared" si="77"/>
        <v>500 unidades</v>
      </c>
      <c r="S304" s="115">
        <f t="shared" si="78"/>
        <v>158812.25</v>
      </c>
      <c r="T304" s="115">
        <f t="shared" si="79"/>
        <v>158116.75</v>
      </c>
      <c r="U304" s="115">
        <f t="shared" si="80"/>
        <v>138284.75</v>
      </c>
      <c r="V304" s="115">
        <f t="shared" si="81"/>
        <v>130599</v>
      </c>
      <c r="W304" s="115">
        <f t="shared" si="82"/>
        <v>130462.25</v>
      </c>
      <c r="X304" s="115">
        <f t="shared" si="75"/>
        <v>110587.625</v>
      </c>
    </row>
    <row r="305" spans="1:24" ht="72.5" customHeight="1" x14ac:dyDescent="0.3">
      <c r="A305" s="249"/>
      <c r="B305" s="75" t="s">
        <v>160</v>
      </c>
      <c r="C305" s="75" t="s">
        <v>160</v>
      </c>
      <c r="D305" s="115">
        <v>1239990</v>
      </c>
      <c r="E305" s="115">
        <v>1202790</v>
      </c>
      <c r="F305" s="115">
        <v>1210989</v>
      </c>
      <c r="G305" s="115">
        <v>1174659</v>
      </c>
      <c r="H305" s="115">
        <v>1041193</v>
      </c>
      <c r="I305" s="115">
        <v>1009957</v>
      </c>
      <c r="J305" s="115">
        <v>1005837</v>
      </c>
      <c r="K305" s="115">
        <v>975662</v>
      </c>
      <c r="L305" s="115">
        <v>980862</v>
      </c>
      <c r="M305" s="115">
        <v>951436</v>
      </c>
      <c r="N305" s="115">
        <v>813904</v>
      </c>
      <c r="O305" s="115">
        <v>789487</v>
      </c>
      <c r="Q305" s="249" t="str">
        <f t="shared" si="76"/>
        <v>1000 unidades</v>
      </c>
      <c r="R305" s="75" t="str">
        <f t="shared" si="77"/>
        <v>1000 unidades</v>
      </c>
      <c r="S305" s="115">
        <f t="shared" si="78"/>
        <v>150348.75</v>
      </c>
      <c r="T305" s="115">
        <f t="shared" si="79"/>
        <v>146832.375</v>
      </c>
      <c r="U305" s="115">
        <f t="shared" si="80"/>
        <v>126244.625</v>
      </c>
      <c r="V305" s="115">
        <f t="shared" si="81"/>
        <v>121957.75</v>
      </c>
      <c r="W305" s="115">
        <f t="shared" si="82"/>
        <v>118929.5</v>
      </c>
      <c r="X305" s="115">
        <f t="shared" si="75"/>
        <v>98685.875</v>
      </c>
    </row>
    <row r="306" spans="1:24" ht="72.5" customHeight="1" x14ac:dyDescent="0.3">
      <c r="A306" s="249"/>
      <c r="B306" s="75" t="s">
        <v>165</v>
      </c>
      <c r="C306" s="75" t="s">
        <v>165</v>
      </c>
      <c r="D306" s="115">
        <v>1568957</v>
      </c>
      <c r="E306" s="115">
        <v>1521888</v>
      </c>
      <c r="F306" s="115">
        <v>1595675</v>
      </c>
      <c r="G306" s="115">
        <v>1547805</v>
      </c>
      <c r="H306" s="115">
        <v>1370042</v>
      </c>
      <c r="I306" s="115">
        <v>1328941</v>
      </c>
      <c r="J306" s="115">
        <v>974331</v>
      </c>
      <c r="K306" s="115">
        <v>945101</v>
      </c>
      <c r="L306" s="115">
        <v>994346</v>
      </c>
      <c r="M306" s="115">
        <v>964516</v>
      </c>
      <c r="N306" s="115">
        <v>823931</v>
      </c>
      <c r="O306" s="115">
        <v>799213</v>
      </c>
      <c r="Q306" s="249" t="str">
        <f t="shared" si="76"/>
        <v>10.000 unidades</v>
      </c>
      <c r="R306" s="75" t="str">
        <f t="shared" si="77"/>
        <v>10.000 unidades</v>
      </c>
      <c r="S306" s="115">
        <f t="shared" si="78"/>
        <v>190236</v>
      </c>
      <c r="T306" s="115">
        <f t="shared" si="79"/>
        <v>193475.625</v>
      </c>
      <c r="U306" s="115">
        <f t="shared" si="80"/>
        <v>166117.625</v>
      </c>
      <c r="V306" s="115">
        <f t="shared" si="81"/>
        <v>118137.625</v>
      </c>
      <c r="W306" s="115">
        <f t="shared" si="82"/>
        <v>120564.5</v>
      </c>
      <c r="X306" s="115">
        <f t="shared" si="75"/>
        <v>99901.625</v>
      </c>
    </row>
    <row r="307" spans="1:24" ht="72.5" customHeight="1" x14ac:dyDescent="0.3">
      <c r="A307" s="250"/>
      <c r="B307" s="75" t="s">
        <v>166</v>
      </c>
      <c r="C307" s="75" t="s">
        <v>166</v>
      </c>
      <c r="D307" s="115">
        <v>2848731</v>
      </c>
      <c r="E307" s="115">
        <v>2763269</v>
      </c>
      <c r="F307" s="115">
        <v>2876089</v>
      </c>
      <c r="G307" s="115">
        <v>2789806</v>
      </c>
      <c r="H307" s="115">
        <v>2509921</v>
      </c>
      <c r="I307" s="115">
        <v>2434623</v>
      </c>
      <c r="J307" s="115">
        <v>1739251</v>
      </c>
      <c r="K307" s="115">
        <v>1687073</v>
      </c>
      <c r="L307" s="115">
        <v>1761058</v>
      </c>
      <c r="M307" s="115">
        <v>1708226</v>
      </c>
      <c r="N307" s="115">
        <v>1486018</v>
      </c>
      <c r="O307" s="115">
        <v>1441437</v>
      </c>
      <c r="Q307" s="250" t="str">
        <f t="shared" si="76"/>
        <v>20.000 unidades</v>
      </c>
      <c r="R307" s="75" t="str">
        <f t="shared" si="77"/>
        <v>20.000 unidades</v>
      </c>
      <c r="S307" s="115">
        <f t="shared" si="78"/>
        <v>345408.625</v>
      </c>
      <c r="T307" s="115">
        <f t="shared" si="79"/>
        <v>348725.75</v>
      </c>
      <c r="U307" s="115">
        <f t="shared" si="80"/>
        <v>304327.875</v>
      </c>
      <c r="V307" s="115">
        <f t="shared" si="81"/>
        <v>210884.125</v>
      </c>
      <c r="W307" s="115">
        <f t="shared" si="82"/>
        <v>213528.25</v>
      </c>
      <c r="X307" s="115">
        <f t="shared" si="75"/>
        <v>180179.625</v>
      </c>
    </row>
    <row r="308" spans="1:24" ht="72.5" customHeight="1" x14ac:dyDescent="0.3">
      <c r="A308" s="248" t="s">
        <v>175</v>
      </c>
      <c r="B308" s="75" t="s">
        <v>163</v>
      </c>
      <c r="C308" s="75" t="s">
        <v>163</v>
      </c>
      <c r="D308" s="115">
        <v>568897</v>
      </c>
      <c r="E308" s="115">
        <v>551830</v>
      </c>
      <c r="F308" s="115">
        <v>571635</v>
      </c>
      <c r="G308" s="115">
        <v>554486</v>
      </c>
      <c r="H308" s="115">
        <v>497925</v>
      </c>
      <c r="I308" s="115">
        <v>482987</v>
      </c>
      <c r="J308" s="115">
        <v>834957</v>
      </c>
      <c r="K308" s="115">
        <v>809908</v>
      </c>
      <c r="L308" s="115">
        <v>850497</v>
      </c>
      <c r="M308" s="115">
        <v>824982</v>
      </c>
      <c r="N308" s="115">
        <v>724594</v>
      </c>
      <c r="O308" s="115">
        <v>702856</v>
      </c>
      <c r="Q308" s="248" t="str">
        <f t="shared" si="76"/>
        <v>200 unidades</v>
      </c>
      <c r="R308" s="75" t="str">
        <f t="shared" si="77"/>
        <v>200 unidades</v>
      </c>
      <c r="S308" s="115">
        <f t="shared" si="78"/>
        <v>68978.75</v>
      </c>
      <c r="T308" s="115">
        <f t="shared" si="79"/>
        <v>69310.75</v>
      </c>
      <c r="U308" s="115">
        <f t="shared" si="80"/>
        <v>60373.375</v>
      </c>
      <c r="V308" s="115">
        <f t="shared" si="81"/>
        <v>101238.5</v>
      </c>
      <c r="W308" s="115">
        <f t="shared" si="82"/>
        <v>103122.75</v>
      </c>
      <c r="X308" s="115">
        <f t="shared" si="75"/>
        <v>87857</v>
      </c>
    </row>
    <row r="309" spans="1:24" ht="72.5" customHeight="1" x14ac:dyDescent="0.3">
      <c r="A309" s="249"/>
      <c r="B309" s="75" t="s">
        <v>164</v>
      </c>
      <c r="C309" s="75" t="s">
        <v>164</v>
      </c>
      <c r="D309" s="115">
        <v>821861</v>
      </c>
      <c r="E309" s="115">
        <v>797205</v>
      </c>
      <c r="F309" s="115">
        <v>813041</v>
      </c>
      <c r="G309" s="115">
        <v>788650</v>
      </c>
      <c r="H309" s="115">
        <v>705339</v>
      </c>
      <c r="I309" s="115">
        <v>684179</v>
      </c>
      <c r="J309" s="115">
        <v>1322422</v>
      </c>
      <c r="K309" s="115">
        <v>1282749</v>
      </c>
      <c r="L309" s="115">
        <v>1321037</v>
      </c>
      <c r="M309" s="115">
        <v>1281406</v>
      </c>
      <c r="N309" s="115">
        <v>1119790</v>
      </c>
      <c r="O309" s="115">
        <v>1086196</v>
      </c>
      <c r="Q309" s="249" t="str">
        <f t="shared" si="76"/>
        <v>500 unidades</v>
      </c>
      <c r="R309" s="75" t="str">
        <f t="shared" si="77"/>
        <v>500 unidades</v>
      </c>
      <c r="S309" s="115">
        <f t="shared" si="78"/>
        <v>99650.625</v>
      </c>
      <c r="T309" s="115">
        <f t="shared" si="79"/>
        <v>98581.25</v>
      </c>
      <c r="U309" s="115">
        <f t="shared" si="80"/>
        <v>85522.375</v>
      </c>
      <c r="V309" s="115">
        <f t="shared" si="81"/>
        <v>160343.625</v>
      </c>
      <c r="W309" s="115">
        <f t="shared" si="82"/>
        <v>160175.75</v>
      </c>
      <c r="X309" s="115">
        <f t="shared" si="75"/>
        <v>135774.5</v>
      </c>
    </row>
    <row r="310" spans="1:24" ht="72.5" customHeight="1" x14ac:dyDescent="0.3">
      <c r="A310" s="249"/>
      <c r="B310" s="75" t="s">
        <v>160</v>
      </c>
      <c r="C310" s="75" t="s">
        <v>160</v>
      </c>
      <c r="D310" s="115">
        <v>1050152</v>
      </c>
      <c r="E310" s="115">
        <v>1018647</v>
      </c>
      <c r="F310" s="115">
        <v>1031799</v>
      </c>
      <c r="G310" s="115">
        <v>1000845</v>
      </c>
      <c r="H310" s="115">
        <v>893542</v>
      </c>
      <c r="I310" s="115">
        <v>866736</v>
      </c>
      <c r="J310" s="115">
        <v>1796540</v>
      </c>
      <c r="K310" s="115">
        <v>1742644</v>
      </c>
      <c r="L310" s="115">
        <v>1779378</v>
      </c>
      <c r="M310" s="115">
        <v>1725997</v>
      </c>
      <c r="N310" s="115">
        <v>1504989</v>
      </c>
      <c r="O310" s="115">
        <v>1459839</v>
      </c>
      <c r="Q310" s="249" t="str">
        <f t="shared" si="76"/>
        <v>1000 unidades</v>
      </c>
      <c r="R310" s="75" t="str">
        <f t="shared" si="77"/>
        <v>1000 unidades</v>
      </c>
      <c r="S310" s="115">
        <f t="shared" si="78"/>
        <v>127330.875</v>
      </c>
      <c r="T310" s="115">
        <f t="shared" si="79"/>
        <v>125105.625</v>
      </c>
      <c r="U310" s="115">
        <f t="shared" si="80"/>
        <v>108342</v>
      </c>
      <c r="V310" s="115">
        <f t="shared" si="81"/>
        <v>217830.5</v>
      </c>
      <c r="W310" s="115">
        <f t="shared" si="82"/>
        <v>215749.625</v>
      </c>
      <c r="X310" s="115">
        <f t="shared" si="75"/>
        <v>182479.875</v>
      </c>
    </row>
    <row r="311" spans="1:24" ht="72.5" customHeight="1" x14ac:dyDescent="0.3">
      <c r="A311" s="249"/>
      <c r="B311" s="75" t="s">
        <v>165</v>
      </c>
      <c r="C311" s="75" t="s">
        <v>165</v>
      </c>
      <c r="D311" s="115">
        <v>3389819</v>
      </c>
      <c r="E311" s="115">
        <v>3288124</v>
      </c>
      <c r="F311" s="115">
        <v>3334265</v>
      </c>
      <c r="G311" s="115">
        <v>3234237</v>
      </c>
      <c r="H311" s="115">
        <v>2838024</v>
      </c>
      <c r="I311" s="115">
        <v>2752883</v>
      </c>
      <c r="J311" s="115">
        <v>8825881</v>
      </c>
      <c r="K311" s="115">
        <v>8561105</v>
      </c>
      <c r="L311" s="115">
        <v>8857803</v>
      </c>
      <c r="M311" s="115">
        <v>8592069</v>
      </c>
      <c r="N311" s="115">
        <v>7397741</v>
      </c>
      <c r="O311" s="115">
        <v>7175809</v>
      </c>
      <c r="Q311" s="249" t="str">
        <f t="shared" ref="Q311:Q344" si="83">B311</f>
        <v>10.000 unidades</v>
      </c>
      <c r="R311" s="75" t="str">
        <f t="shared" ref="R311:R344" si="84">C311</f>
        <v>10.000 unidades</v>
      </c>
      <c r="S311" s="115">
        <f t="shared" ref="S311:S345" si="85">E311*12.5%</f>
        <v>411015.5</v>
      </c>
      <c r="T311" s="115">
        <f t="shared" ref="T311:T345" si="86">G311*12.5%</f>
        <v>404279.625</v>
      </c>
      <c r="U311" s="115">
        <f t="shared" ref="U311:U345" si="87">I311*12.5%</f>
        <v>344110.375</v>
      </c>
      <c r="V311" s="115">
        <f t="shared" ref="V311:V345" si="88">K311*12.5%</f>
        <v>1070138.125</v>
      </c>
      <c r="W311" s="115">
        <f t="shared" ref="W311:W345" si="89">M311*12.5%</f>
        <v>1074008.625</v>
      </c>
      <c r="X311" s="115">
        <f t="shared" si="75"/>
        <v>896976.125</v>
      </c>
    </row>
    <row r="312" spans="1:24" ht="72.5" customHeight="1" x14ac:dyDescent="0.3">
      <c r="A312" s="250"/>
      <c r="B312" s="75" t="s">
        <v>166</v>
      </c>
      <c r="C312" s="75" t="s">
        <v>166</v>
      </c>
      <c r="D312" s="115">
        <v>4794516</v>
      </c>
      <c r="E312" s="115">
        <v>4650681</v>
      </c>
      <c r="F312" s="115">
        <v>4766040</v>
      </c>
      <c r="G312" s="115">
        <v>4623059</v>
      </c>
      <c r="H312" s="115">
        <v>4015875</v>
      </c>
      <c r="I312" s="115">
        <v>3895399</v>
      </c>
      <c r="J312" s="115">
        <v>14399718</v>
      </c>
      <c r="K312" s="115">
        <v>13967726</v>
      </c>
      <c r="L312" s="115">
        <v>14451799</v>
      </c>
      <c r="M312" s="115">
        <v>14018245</v>
      </c>
      <c r="N312" s="115">
        <v>12069660</v>
      </c>
      <c r="O312" s="115">
        <v>11707570</v>
      </c>
      <c r="Q312" s="250" t="str">
        <f t="shared" si="83"/>
        <v>20.000 unidades</v>
      </c>
      <c r="R312" s="75" t="str">
        <f t="shared" si="84"/>
        <v>20.000 unidades</v>
      </c>
      <c r="S312" s="115">
        <f t="shared" si="85"/>
        <v>581335.125</v>
      </c>
      <c r="T312" s="115">
        <f t="shared" si="86"/>
        <v>577882.375</v>
      </c>
      <c r="U312" s="115">
        <f t="shared" si="87"/>
        <v>486924.875</v>
      </c>
      <c r="V312" s="115">
        <f t="shared" si="88"/>
        <v>1745965.75</v>
      </c>
      <c r="W312" s="115">
        <f t="shared" si="89"/>
        <v>1752280.625</v>
      </c>
      <c r="X312" s="115">
        <f t="shared" si="75"/>
        <v>1463446.25</v>
      </c>
    </row>
    <row r="313" spans="1:24" ht="72.5" customHeight="1" x14ac:dyDescent="0.3">
      <c r="A313" s="248" t="s">
        <v>176</v>
      </c>
      <c r="B313" s="75" t="s">
        <v>163</v>
      </c>
      <c r="C313" s="75" t="s">
        <v>163</v>
      </c>
      <c r="D313" s="115">
        <v>976199</v>
      </c>
      <c r="E313" s="115">
        <v>946913</v>
      </c>
      <c r="F313" s="115">
        <v>955750</v>
      </c>
      <c r="G313" s="115">
        <v>927078</v>
      </c>
      <c r="H313" s="115">
        <v>778743</v>
      </c>
      <c r="I313" s="115">
        <v>755381</v>
      </c>
      <c r="J313" s="115">
        <v>1745024</v>
      </c>
      <c r="K313" s="115">
        <v>1692673</v>
      </c>
      <c r="L313" s="115">
        <v>1693051</v>
      </c>
      <c r="M313" s="115">
        <v>1642259</v>
      </c>
      <c r="N313" s="115">
        <v>1329163</v>
      </c>
      <c r="O313" s="115">
        <v>1289288</v>
      </c>
      <c r="Q313" s="248" t="str">
        <f t="shared" si="83"/>
        <v>200 unidades</v>
      </c>
      <c r="R313" s="75" t="str">
        <f t="shared" si="84"/>
        <v>200 unidades</v>
      </c>
      <c r="S313" s="115">
        <f t="shared" si="85"/>
        <v>118364.125</v>
      </c>
      <c r="T313" s="115">
        <f t="shared" si="86"/>
        <v>115884.75</v>
      </c>
      <c r="U313" s="115">
        <f t="shared" si="87"/>
        <v>94422.625</v>
      </c>
      <c r="V313" s="115">
        <f t="shared" si="88"/>
        <v>211584.125</v>
      </c>
      <c r="W313" s="115">
        <f t="shared" si="89"/>
        <v>205282.375</v>
      </c>
      <c r="X313" s="115">
        <f t="shared" si="75"/>
        <v>161161</v>
      </c>
    </row>
    <row r="314" spans="1:24" ht="72.5" customHeight="1" x14ac:dyDescent="0.3">
      <c r="A314" s="249"/>
      <c r="B314" s="75" t="s">
        <v>164</v>
      </c>
      <c r="C314" s="75" t="s">
        <v>164</v>
      </c>
      <c r="D314" s="115">
        <v>1088025</v>
      </c>
      <c r="E314" s="115">
        <v>1055384</v>
      </c>
      <c r="F314" s="115">
        <v>1062418</v>
      </c>
      <c r="G314" s="115">
        <v>1030545</v>
      </c>
      <c r="H314" s="115">
        <v>861860</v>
      </c>
      <c r="I314" s="115">
        <v>836004</v>
      </c>
      <c r="J314" s="115">
        <v>1998375</v>
      </c>
      <c r="K314" s="115">
        <v>1938424</v>
      </c>
      <c r="L314" s="115">
        <v>1932454</v>
      </c>
      <c r="M314" s="115">
        <v>1874480</v>
      </c>
      <c r="N314" s="115">
        <v>1508800</v>
      </c>
      <c r="O314" s="115">
        <v>1463536</v>
      </c>
      <c r="Q314" s="249" t="str">
        <f t="shared" si="83"/>
        <v>500 unidades</v>
      </c>
      <c r="R314" s="75" t="str">
        <f t="shared" si="84"/>
        <v>500 unidades</v>
      </c>
      <c r="S314" s="115">
        <f t="shared" si="85"/>
        <v>131923</v>
      </c>
      <c r="T314" s="115">
        <f t="shared" si="86"/>
        <v>128818.125</v>
      </c>
      <c r="U314" s="115">
        <f t="shared" si="87"/>
        <v>104500.5</v>
      </c>
      <c r="V314" s="115">
        <f t="shared" si="88"/>
        <v>242303</v>
      </c>
      <c r="W314" s="115">
        <f t="shared" si="89"/>
        <v>234310</v>
      </c>
      <c r="X314" s="115">
        <f t="shared" si="75"/>
        <v>182942</v>
      </c>
    </row>
    <row r="315" spans="1:24" ht="72.5" customHeight="1" x14ac:dyDescent="0.3">
      <c r="A315" s="249"/>
      <c r="B315" s="75" t="s">
        <v>160</v>
      </c>
      <c r="C315" s="75" t="s">
        <v>160</v>
      </c>
      <c r="D315" s="115">
        <v>1187994</v>
      </c>
      <c r="E315" s="115">
        <v>1152354</v>
      </c>
      <c r="F315" s="115">
        <v>1154646</v>
      </c>
      <c r="G315" s="115">
        <v>1120007</v>
      </c>
      <c r="H315" s="115">
        <v>931413</v>
      </c>
      <c r="I315" s="115">
        <v>903471</v>
      </c>
      <c r="J315" s="115">
        <v>2230468</v>
      </c>
      <c r="K315" s="115">
        <v>2163554</v>
      </c>
      <c r="L315" s="115">
        <v>2144376</v>
      </c>
      <c r="M315" s="115">
        <v>2080045</v>
      </c>
      <c r="N315" s="115">
        <v>1662507</v>
      </c>
      <c r="O315" s="115">
        <v>1612632</v>
      </c>
      <c r="Q315" s="249" t="str">
        <f t="shared" si="83"/>
        <v>1000 unidades</v>
      </c>
      <c r="R315" s="75" t="str">
        <f t="shared" si="84"/>
        <v>1000 unidades</v>
      </c>
      <c r="S315" s="115">
        <f t="shared" si="85"/>
        <v>144044.25</v>
      </c>
      <c r="T315" s="115">
        <f t="shared" si="86"/>
        <v>140000.875</v>
      </c>
      <c r="U315" s="115">
        <f t="shared" si="87"/>
        <v>112933.875</v>
      </c>
      <c r="V315" s="115">
        <f t="shared" si="88"/>
        <v>270444.25</v>
      </c>
      <c r="W315" s="115">
        <f t="shared" si="89"/>
        <v>260005.625</v>
      </c>
      <c r="X315" s="115">
        <f t="shared" si="75"/>
        <v>201579</v>
      </c>
    </row>
    <row r="316" spans="1:24" ht="72.5" customHeight="1" x14ac:dyDescent="0.3">
      <c r="A316" s="249"/>
      <c r="B316" s="75" t="s">
        <v>165</v>
      </c>
      <c r="C316" s="75" t="s">
        <v>165</v>
      </c>
      <c r="D316" s="115">
        <v>1745427</v>
      </c>
      <c r="E316" s="115">
        <v>1693064</v>
      </c>
      <c r="F316" s="115">
        <v>1668989</v>
      </c>
      <c r="G316" s="115">
        <v>1618919</v>
      </c>
      <c r="H316" s="115">
        <v>1327935</v>
      </c>
      <c r="I316" s="115">
        <v>1288097</v>
      </c>
      <c r="J316" s="115">
        <v>4037484</v>
      </c>
      <c r="K316" s="115">
        <v>3916359</v>
      </c>
      <c r="L316" s="115">
        <v>3911462</v>
      </c>
      <c r="M316" s="115">
        <v>3794118</v>
      </c>
      <c r="N316" s="115">
        <v>3002591</v>
      </c>
      <c r="O316" s="115">
        <v>2912513</v>
      </c>
      <c r="Q316" s="249" t="str">
        <f t="shared" si="83"/>
        <v>10.000 unidades</v>
      </c>
      <c r="R316" s="75" t="str">
        <f t="shared" si="84"/>
        <v>10.000 unidades</v>
      </c>
      <c r="S316" s="115">
        <f t="shared" si="85"/>
        <v>211633</v>
      </c>
      <c r="T316" s="115">
        <f t="shared" si="86"/>
        <v>202364.875</v>
      </c>
      <c r="U316" s="115">
        <f t="shared" si="87"/>
        <v>161012.125</v>
      </c>
      <c r="V316" s="115">
        <f t="shared" si="88"/>
        <v>489544.875</v>
      </c>
      <c r="W316" s="115">
        <f t="shared" si="89"/>
        <v>474264.75</v>
      </c>
      <c r="X316" s="115">
        <f t="shared" si="75"/>
        <v>364064.125</v>
      </c>
    </row>
    <row r="317" spans="1:24" ht="72.5" customHeight="1" x14ac:dyDescent="0.3">
      <c r="A317" s="250"/>
      <c r="B317" s="75" t="s">
        <v>166</v>
      </c>
      <c r="C317" s="75" t="s">
        <v>166</v>
      </c>
      <c r="D317" s="115">
        <v>2109558</v>
      </c>
      <c r="E317" s="115">
        <v>2046271</v>
      </c>
      <c r="F317" s="115">
        <v>2038603</v>
      </c>
      <c r="G317" s="115">
        <v>1977445</v>
      </c>
      <c r="H317" s="115">
        <v>1605692</v>
      </c>
      <c r="I317" s="115">
        <v>1557521</v>
      </c>
      <c r="J317" s="115">
        <v>5412010</v>
      </c>
      <c r="K317" s="115">
        <v>5249650</v>
      </c>
      <c r="L317" s="115">
        <v>5243085</v>
      </c>
      <c r="M317" s="115">
        <v>5085792</v>
      </c>
      <c r="N317" s="115">
        <v>4024797</v>
      </c>
      <c r="O317" s="115">
        <v>3904053</v>
      </c>
      <c r="Q317" s="250" t="str">
        <f t="shared" si="83"/>
        <v>20.000 unidades</v>
      </c>
      <c r="R317" s="75" t="str">
        <f t="shared" si="84"/>
        <v>20.000 unidades</v>
      </c>
      <c r="S317" s="115">
        <f t="shared" si="85"/>
        <v>255783.875</v>
      </c>
      <c r="T317" s="115">
        <f t="shared" si="86"/>
        <v>247180.625</v>
      </c>
      <c r="U317" s="115">
        <f t="shared" si="87"/>
        <v>194690.125</v>
      </c>
      <c r="V317" s="115">
        <f t="shared" si="88"/>
        <v>656206.25</v>
      </c>
      <c r="W317" s="115">
        <f t="shared" si="89"/>
        <v>635724</v>
      </c>
      <c r="X317" s="115">
        <f t="shared" si="75"/>
        <v>488006.625</v>
      </c>
    </row>
    <row r="318" spans="1:24" ht="72.5" customHeight="1" x14ac:dyDescent="0.3">
      <c r="A318" s="248" t="s">
        <v>177</v>
      </c>
      <c r="B318" s="75" t="s">
        <v>163</v>
      </c>
      <c r="C318" s="75" t="s">
        <v>163</v>
      </c>
      <c r="D318" s="115">
        <v>933567</v>
      </c>
      <c r="E318" s="115">
        <v>905560</v>
      </c>
      <c r="F318" s="115">
        <v>900661</v>
      </c>
      <c r="G318" s="115">
        <v>873641</v>
      </c>
      <c r="H318" s="115">
        <v>739740</v>
      </c>
      <c r="I318" s="115">
        <v>717548</v>
      </c>
      <c r="J318" s="115">
        <v>1623803</v>
      </c>
      <c r="K318" s="115">
        <v>1575089</v>
      </c>
      <c r="L318" s="115">
        <v>1571958</v>
      </c>
      <c r="M318" s="115">
        <v>1524799</v>
      </c>
      <c r="N318" s="115">
        <v>1243318</v>
      </c>
      <c r="O318" s="115">
        <v>1206018</v>
      </c>
      <c r="Q318" s="248" t="str">
        <f t="shared" si="83"/>
        <v>200 unidades</v>
      </c>
      <c r="R318" s="75" t="str">
        <f t="shared" si="84"/>
        <v>200 unidades</v>
      </c>
      <c r="S318" s="115">
        <f t="shared" si="85"/>
        <v>113195</v>
      </c>
      <c r="T318" s="115">
        <f t="shared" si="86"/>
        <v>109205.125</v>
      </c>
      <c r="U318" s="115">
        <f t="shared" si="87"/>
        <v>89693.5</v>
      </c>
      <c r="V318" s="115">
        <f t="shared" si="88"/>
        <v>196886.125</v>
      </c>
      <c r="W318" s="115">
        <f t="shared" si="89"/>
        <v>190599.875</v>
      </c>
      <c r="X318" s="115">
        <f t="shared" si="75"/>
        <v>150752.25</v>
      </c>
    </row>
    <row r="319" spans="1:24" ht="72.5" customHeight="1" x14ac:dyDescent="0.3">
      <c r="A319" s="249"/>
      <c r="B319" s="75" t="s">
        <v>164</v>
      </c>
      <c r="C319" s="75" t="s">
        <v>164</v>
      </c>
      <c r="D319" s="115">
        <v>1039164</v>
      </c>
      <c r="E319" s="115">
        <v>1007989</v>
      </c>
      <c r="F319" s="115">
        <v>999534</v>
      </c>
      <c r="G319" s="115">
        <v>969548</v>
      </c>
      <c r="H319" s="115">
        <v>818694</v>
      </c>
      <c r="I319" s="115">
        <v>794133</v>
      </c>
      <c r="J319" s="115">
        <v>1856549</v>
      </c>
      <c r="K319" s="115">
        <v>1800853</v>
      </c>
      <c r="L319" s="115">
        <v>1790550</v>
      </c>
      <c r="M319" s="115">
        <v>1736834</v>
      </c>
      <c r="N319" s="115">
        <v>1411353</v>
      </c>
      <c r="O319" s="115">
        <v>1369012</v>
      </c>
      <c r="Q319" s="249" t="str">
        <f t="shared" si="83"/>
        <v>500 unidades</v>
      </c>
      <c r="R319" s="75" t="str">
        <f t="shared" si="84"/>
        <v>500 unidades</v>
      </c>
      <c r="S319" s="115">
        <f t="shared" si="85"/>
        <v>125998.625</v>
      </c>
      <c r="T319" s="115">
        <f t="shared" si="86"/>
        <v>121193.5</v>
      </c>
      <c r="U319" s="115">
        <f t="shared" si="87"/>
        <v>99266.625</v>
      </c>
      <c r="V319" s="115">
        <f t="shared" si="88"/>
        <v>225106.625</v>
      </c>
      <c r="W319" s="115">
        <f t="shared" si="89"/>
        <v>217104.25</v>
      </c>
      <c r="X319" s="115">
        <f t="shared" si="75"/>
        <v>171126.5</v>
      </c>
    </row>
    <row r="320" spans="1:24" ht="72.5" customHeight="1" x14ac:dyDescent="0.3">
      <c r="A320" s="249"/>
      <c r="B320" s="75" t="s">
        <v>160</v>
      </c>
      <c r="C320" s="75" t="s">
        <v>160</v>
      </c>
      <c r="D320" s="115">
        <v>1134643</v>
      </c>
      <c r="E320" s="115">
        <v>1100604</v>
      </c>
      <c r="F320" s="115">
        <v>1085717</v>
      </c>
      <c r="G320" s="115">
        <v>1053145</v>
      </c>
      <c r="H320" s="115">
        <v>884763</v>
      </c>
      <c r="I320" s="115">
        <v>858220</v>
      </c>
      <c r="J320" s="115">
        <v>2072170</v>
      </c>
      <c r="K320" s="115">
        <v>2010005</v>
      </c>
      <c r="L320" s="115">
        <v>1985571</v>
      </c>
      <c r="M320" s="115">
        <v>1926004</v>
      </c>
      <c r="N320" s="115">
        <v>1555133</v>
      </c>
      <c r="O320" s="115">
        <v>1508479</v>
      </c>
      <c r="Q320" s="249" t="str">
        <f t="shared" si="83"/>
        <v>1000 unidades</v>
      </c>
      <c r="R320" s="75" t="str">
        <f t="shared" si="84"/>
        <v>1000 unidades</v>
      </c>
      <c r="S320" s="115">
        <f t="shared" si="85"/>
        <v>137575.5</v>
      </c>
      <c r="T320" s="115">
        <f t="shared" si="86"/>
        <v>131643.125</v>
      </c>
      <c r="U320" s="115">
        <f t="shared" si="87"/>
        <v>107277.5</v>
      </c>
      <c r="V320" s="115">
        <f t="shared" si="88"/>
        <v>251250.625</v>
      </c>
      <c r="W320" s="115">
        <f t="shared" si="89"/>
        <v>240750.5</v>
      </c>
      <c r="X320" s="115">
        <f t="shared" si="75"/>
        <v>188559.875</v>
      </c>
    </row>
    <row r="321" spans="1:24" ht="72.5" customHeight="1" x14ac:dyDescent="0.3">
      <c r="A321" s="249"/>
      <c r="B321" s="75" t="s">
        <v>165</v>
      </c>
      <c r="C321" s="75" t="s">
        <v>165</v>
      </c>
      <c r="D321" s="115">
        <v>1645603</v>
      </c>
      <c r="E321" s="115">
        <v>1596235</v>
      </c>
      <c r="F321" s="115">
        <v>1579922</v>
      </c>
      <c r="G321" s="115">
        <v>1532524</v>
      </c>
      <c r="H321" s="115">
        <v>1255142</v>
      </c>
      <c r="I321" s="115">
        <v>1217488</v>
      </c>
      <c r="J321" s="115">
        <v>3750941</v>
      </c>
      <c r="K321" s="115">
        <v>3638413</v>
      </c>
      <c r="L321" s="115">
        <v>3642338</v>
      </c>
      <c r="M321" s="115">
        <v>3533068</v>
      </c>
      <c r="N321" s="115">
        <v>2798282</v>
      </c>
      <c r="O321" s="115">
        <v>2714334</v>
      </c>
      <c r="Q321" s="249" t="str">
        <f t="shared" si="83"/>
        <v>10.000 unidades</v>
      </c>
      <c r="R321" s="75" t="str">
        <f t="shared" si="84"/>
        <v>10.000 unidades</v>
      </c>
      <c r="S321" s="115">
        <f t="shared" si="85"/>
        <v>199529.375</v>
      </c>
      <c r="T321" s="115">
        <f t="shared" si="86"/>
        <v>191565.5</v>
      </c>
      <c r="U321" s="115">
        <f t="shared" si="87"/>
        <v>152186</v>
      </c>
      <c r="V321" s="115">
        <f t="shared" si="88"/>
        <v>454801.625</v>
      </c>
      <c r="W321" s="115">
        <f t="shared" si="89"/>
        <v>441633.5</v>
      </c>
      <c r="X321" s="115">
        <f t="shared" si="75"/>
        <v>339291.75</v>
      </c>
    </row>
    <row r="322" spans="1:24" ht="72.5" customHeight="1" x14ac:dyDescent="0.3">
      <c r="A322" s="250"/>
      <c r="B322" s="75" t="s">
        <v>166</v>
      </c>
      <c r="C322" s="75" t="s">
        <v>166</v>
      </c>
      <c r="D322" s="115">
        <v>1993409</v>
      </c>
      <c r="E322" s="115">
        <v>1933607</v>
      </c>
      <c r="F322" s="115">
        <v>1925598</v>
      </c>
      <c r="G322" s="115">
        <v>1867830</v>
      </c>
      <c r="H322" s="115">
        <v>1517674</v>
      </c>
      <c r="I322" s="115">
        <v>1472144</v>
      </c>
      <c r="J322" s="115">
        <v>5027916</v>
      </c>
      <c r="K322" s="115">
        <v>4877079</v>
      </c>
      <c r="L322" s="115">
        <v>4882340</v>
      </c>
      <c r="M322" s="115">
        <v>4735870</v>
      </c>
      <c r="N322" s="115">
        <v>3750933</v>
      </c>
      <c r="O322" s="115">
        <v>3638405</v>
      </c>
      <c r="Q322" s="250" t="str">
        <f t="shared" si="83"/>
        <v>20.000 unidades</v>
      </c>
      <c r="R322" s="75" t="str">
        <f t="shared" si="84"/>
        <v>20.000 unidades</v>
      </c>
      <c r="S322" s="115">
        <f t="shared" si="85"/>
        <v>241700.875</v>
      </c>
      <c r="T322" s="115">
        <f t="shared" si="86"/>
        <v>233478.75</v>
      </c>
      <c r="U322" s="115">
        <f t="shared" si="87"/>
        <v>184018</v>
      </c>
      <c r="V322" s="115">
        <f t="shared" si="88"/>
        <v>609634.875</v>
      </c>
      <c r="W322" s="115">
        <f t="shared" si="89"/>
        <v>591983.75</v>
      </c>
      <c r="X322" s="115">
        <f t="shared" si="75"/>
        <v>454800.625</v>
      </c>
    </row>
    <row r="323" spans="1:24" ht="72.5" customHeight="1" x14ac:dyDescent="0.3">
      <c r="A323" s="248" t="s">
        <v>178</v>
      </c>
      <c r="B323" s="75" t="s">
        <v>163</v>
      </c>
      <c r="C323" s="75" t="s">
        <v>163</v>
      </c>
      <c r="D323" s="115">
        <v>320345</v>
      </c>
      <c r="E323" s="115">
        <v>310735</v>
      </c>
      <c r="F323" s="115">
        <v>354568</v>
      </c>
      <c r="G323" s="115">
        <v>343931</v>
      </c>
      <c r="H323" s="115">
        <v>343863</v>
      </c>
      <c r="I323" s="115">
        <v>333547</v>
      </c>
      <c r="J323" s="115">
        <v>425764</v>
      </c>
      <c r="K323" s="115">
        <v>412991</v>
      </c>
      <c r="L323" s="115">
        <v>490189</v>
      </c>
      <c r="M323" s="115">
        <v>475483</v>
      </c>
      <c r="N323" s="115">
        <v>477217</v>
      </c>
      <c r="O323" s="115">
        <v>462900</v>
      </c>
      <c r="Q323" s="248" t="str">
        <f t="shared" si="83"/>
        <v>200 unidades</v>
      </c>
      <c r="R323" s="75" t="str">
        <f t="shared" si="84"/>
        <v>200 unidades</v>
      </c>
      <c r="S323" s="115">
        <f t="shared" si="85"/>
        <v>38841.875</v>
      </c>
      <c r="T323" s="115">
        <f t="shared" si="86"/>
        <v>42991.375</v>
      </c>
      <c r="U323" s="115">
        <f t="shared" si="87"/>
        <v>41693.375</v>
      </c>
      <c r="V323" s="115">
        <f t="shared" si="88"/>
        <v>51623.875</v>
      </c>
      <c r="W323" s="115">
        <f t="shared" si="89"/>
        <v>59435.375</v>
      </c>
      <c r="X323" s="115">
        <f t="shared" si="75"/>
        <v>57862.5</v>
      </c>
    </row>
    <row r="324" spans="1:24" ht="72.5" customHeight="1" x14ac:dyDescent="0.3">
      <c r="A324" s="249"/>
      <c r="B324" s="75" t="s">
        <v>164</v>
      </c>
      <c r="C324" s="75" t="s">
        <v>164</v>
      </c>
      <c r="D324" s="115">
        <v>281505</v>
      </c>
      <c r="E324" s="115">
        <v>273060</v>
      </c>
      <c r="F324" s="115">
        <v>311984</v>
      </c>
      <c r="G324" s="115">
        <v>302624</v>
      </c>
      <c r="H324" s="115">
        <v>301972</v>
      </c>
      <c r="I324" s="115">
        <v>292913</v>
      </c>
      <c r="J324" s="115">
        <v>362250</v>
      </c>
      <c r="K324" s="115">
        <v>351383</v>
      </c>
      <c r="L324" s="115">
        <v>417738</v>
      </c>
      <c r="M324" s="115">
        <v>405206</v>
      </c>
      <c r="N324" s="115">
        <v>405687</v>
      </c>
      <c r="O324" s="115">
        <v>393516</v>
      </c>
      <c r="Q324" s="249" t="str">
        <f t="shared" si="83"/>
        <v>500 unidades</v>
      </c>
      <c r="R324" s="75" t="str">
        <f t="shared" si="84"/>
        <v>500 unidades</v>
      </c>
      <c r="S324" s="115">
        <f t="shared" si="85"/>
        <v>34132.5</v>
      </c>
      <c r="T324" s="115">
        <f t="shared" si="86"/>
        <v>37828</v>
      </c>
      <c r="U324" s="115">
        <f t="shared" si="87"/>
        <v>36614.125</v>
      </c>
      <c r="V324" s="115">
        <f t="shared" si="88"/>
        <v>43922.875</v>
      </c>
      <c r="W324" s="115">
        <f t="shared" si="89"/>
        <v>50650.75</v>
      </c>
      <c r="X324" s="115">
        <f t="shared" si="75"/>
        <v>49189.5</v>
      </c>
    </row>
    <row r="325" spans="1:24" ht="72.5" customHeight="1" x14ac:dyDescent="0.3">
      <c r="A325" s="249"/>
      <c r="B325" s="75" t="s">
        <v>160</v>
      </c>
      <c r="C325" s="75" t="s">
        <v>160</v>
      </c>
      <c r="D325" s="115">
        <v>248031</v>
      </c>
      <c r="E325" s="115">
        <v>240590</v>
      </c>
      <c r="F325" s="115">
        <v>275011</v>
      </c>
      <c r="G325" s="115">
        <v>266761</v>
      </c>
      <c r="H325" s="115">
        <v>265708</v>
      </c>
      <c r="I325" s="115">
        <v>257737</v>
      </c>
      <c r="J325" s="115">
        <v>309229</v>
      </c>
      <c r="K325" s="115">
        <v>299952</v>
      </c>
      <c r="L325" s="115">
        <v>356801</v>
      </c>
      <c r="M325" s="115">
        <v>346097</v>
      </c>
      <c r="N325" s="115">
        <v>345733</v>
      </c>
      <c r="O325" s="115">
        <v>335361</v>
      </c>
      <c r="Q325" s="249" t="str">
        <f t="shared" si="83"/>
        <v>1000 unidades</v>
      </c>
      <c r="R325" s="75" t="str">
        <f t="shared" si="84"/>
        <v>1000 unidades</v>
      </c>
      <c r="S325" s="115">
        <f t="shared" si="85"/>
        <v>30073.75</v>
      </c>
      <c r="T325" s="115">
        <f t="shared" si="86"/>
        <v>33345.125</v>
      </c>
      <c r="U325" s="115">
        <f t="shared" si="87"/>
        <v>32217.125</v>
      </c>
      <c r="V325" s="115">
        <f t="shared" si="88"/>
        <v>37494</v>
      </c>
      <c r="W325" s="115">
        <f t="shared" si="89"/>
        <v>43262.125</v>
      </c>
      <c r="X325" s="115">
        <f t="shared" si="75"/>
        <v>41920.125</v>
      </c>
    </row>
    <row r="326" spans="1:24" ht="72.5" customHeight="1" x14ac:dyDescent="0.3">
      <c r="A326" s="249"/>
      <c r="B326" s="75" t="s">
        <v>165</v>
      </c>
      <c r="C326" s="75" t="s">
        <v>165</v>
      </c>
      <c r="D326" s="115">
        <v>270412</v>
      </c>
      <c r="E326" s="115">
        <v>262300</v>
      </c>
      <c r="F326" s="115">
        <v>305250</v>
      </c>
      <c r="G326" s="115">
        <v>296093</v>
      </c>
      <c r="H326" s="115">
        <v>292058</v>
      </c>
      <c r="I326" s="115">
        <v>283296</v>
      </c>
      <c r="J326" s="115">
        <v>392433</v>
      </c>
      <c r="K326" s="115">
        <v>380660</v>
      </c>
      <c r="L326" s="115">
        <v>467830</v>
      </c>
      <c r="M326" s="115">
        <v>453795</v>
      </c>
      <c r="N326" s="115">
        <v>452234</v>
      </c>
      <c r="O326" s="115">
        <v>438667</v>
      </c>
      <c r="Q326" s="249" t="str">
        <f t="shared" si="83"/>
        <v>10.000 unidades</v>
      </c>
      <c r="R326" s="75" t="str">
        <f t="shared" si="84"/>
        <v>10.000 unidades</v>
      </c>
      <c r="S326" s="115">
        <f t="shared" si="85"/>
        <v>32787.5</v>
      </c>
      <c r="T326" s="115">
        <f t="shared" si="86"/>
        <v>37011.625</v>
      </c>
      <c r="U326" s="115">
        <f t="shared" si="87"/>
        <v>35412</v>
      </c>
      <c r="V326" s="115">
        <f t="shared" si="88"/>
        <v>47582.5</v>
      </c>
      <c r="W326" s="115">
        <f t="shared" si="89"/>
        <v>56724.375</v>
      </c>
      <c r="X326" s="115">
        <f t="shared" si="75"/>
        <v>54833.375</v>
      </c>
    </row>
    <row r="327" spans="1:24" ht="72.5" customHeight="1" x14ac:dyDescent="0.3">
      <c r="A327" s="250"/>
      <c r="B327" s="75" t="s">
        <v>166</v>
      </c>
      <c r="C327" s="75" t="s">
        <v>166</v>
      </c>
      <c r="D327" s="115">
        <v>272048</v>
      </c>
      <c r="E327" s="115">
        <v>263887</v>
      </c>
      <c r="F327" s="115">
        <v>311122</v>
      </c>
      <c r="G327" s="115">
        <v>301788</v>
      </c>
      <c r="H327" s="115">
        <v>293429</v>
      </c>
      <c r="I327" s="115">
        <v>284626</v>
      </c>
      <c r="J327" s="115">
        <v>417056</v>
      </c>
      <c r="K327" s="115">
        <v>404544</v>
      </c>
      <c r="L327" s="115">
        <v>498670</v>
      </c>
      <c r="M327" s="115">
        <v>483710</v>
      </c>
      <c r="N327" s="115">
        <v>482673</v>
      </c>
      <c r="O327" s="115">
        <v>468193</v>
      </c>
      <c r="Q327" s="250" t="str">
        <f t="shared" si="83"/>
        <v>20.000 unidades</v>
      </c>
      <c r="R327" s="75" t="str">
        <f t="shared" si="84"/>
        <v>20.000 unidades</v>
      </c>
      <c r="S327" s="115">
        <f t="shared" si="85"/>
        <v>32985.875</v>
      </c>
      <c r="T327" s="115">
        <f t="shared" si="86"/>
        <v>37723.5</v>
      </c>
      <c r="U327" s="115">
        <f t="shared" si="87"/>
        <v>35578.25</v>
      </c>
      <c r="V327" s="115">
        <f t="shared" si="88"/>
        <v>50568</v>
      </c>
      <c r="W327" s="115">
        <f t="shared" si="89"/>
        <v>60463.75</v>
      </c>
      <c r="X327" s="115">
        <f t="shared" si="75"/>
        <v>58524.125</v>
      </c>
    </row>
    <row r="328" spans="1:24" ht="72.5" customHeight="1" x14ac:dyDescent="0.3">
      <c r="A328" s="248" t="s">
        <v>179</v>
      </c>
      <c r="B328" s="74" t="s">
        <v>163</v>
      </c>
      <c r="C328" s="74" t="s">
        <v>163</v>
      </c>
      <c r="D328" s="115">
        <v>1158395</v>
      </c>
      <c r="E328" s="115">
        <v>1123643</v>
      </c>
      <c r="F328" s="115">
        <v>1365584</v>
      </c>
      <c r="G328" s="115">
        <v>1324616</v>
      </c>
      <c r="H328" s="115">
        <v>1337162</v>
      </c>
      <c r="I328" s="115">
        <v>1297047</v>
      </c>
      <c r="J328" s="115">
        <v>1214935</v>
      </c>
      <c r="K328" s="115">
        <v>1178487</v>
      </c>
      <c r="L328" s="115">
        <v>1432237</v>
      </c>
      <c r="M328" s="115">
        <v>1389270</v>
      </c>
      <c r="N328" s="115">
        <v>1402427</v>
      </c>
      <c r="O328" s="115">
        <v>1360354</v>
      </c>
      <c r="Q328" s="248" t="str">
        <f t="shared" si="83"/>
        <v>200 unidades</v>
      </c>
      <c r="R328" s="74" t="str">
        <f t="shared" si="84"/>
        <v>200 unidades</v>
      </c>
      <c r="S328" s="115">
        <f t="shared" si="85"/>
        <v>140455.375</v>
      </c>
      <c r="T328" s="115">
        <f t="shared" si="86"/>
        <v>165577</v>
      </c>
      <c r="U328" s="115">
        <f t="shared" si="87"/>
        <v>162130.875</v>
      </c>
      <c r="V328" s="115">
        <f t="shared" si="88"/>
        <v>147310.875</v>
      </c>
      <c r="W328" s="115">
        <f t="shared" si="89"/>
        <v>173658.75</v>
      </c>
      <c r="X328" s="115">
        <f t="shared" si="75"/>
        <v>170044.25</v>
      </c>
    </row>
    <row r="329" spans="1:24" ht="72.5" customHeight="1" x14ac:dyDescent="0.3">
      <c r="A329" s="249"/>
      <c r="B329" s="74" t="s">
        <v>164</v>
      </c>
      <c r="C329" s="74" t="s">
        <v>164</v>
      </c>
      <c r="D329" s="115">
        <v>1435590</v>
      </c>
      <c r="E329" s="115">
        <v>1392522</v>
      </c>
      <c r="F329" s="115">
        <v>1692467</v>
      </c>
      <c r="G329" s="115">
        <v>1641693</v>
      </c>
      <c r="H329" s="115">
        <v>1657671</v>
      </c>
      <c r="I329" s="115">
        <v>1607941</v>
      </c>
      <c r="J329" s="115">
        <v>1505659</v>
      </c>
      <c r="K329" s="115">
        <v>1460489</v>
      </c>
      <c r="L329" s="115">
        <v>1775074</v>
      </c>
      <c r="M329" s="115">
        <v>1721822</v>
      </c>
      <c r="N329" s="115">
        <v>1738580</v>
      </c>
      <c r="O329" s="115">
        <v>1686423</v>
      </c>
      <c r="Q329" s="249" t="str">
        <f t="shared" si="83"/>
        <v>500 unidades</v>
      </c>
      <c r="R329" s="74" t="str">
        <f t="shared" si="84"/>
        <v>500 unidades</v>
      </c>
      <c r="S329" s="115">
        <f t="shared" si="85"/>
        <v>174065.25</v>
      </c>
      <c r="T329" s="115">
        <f t="shared" si="86"/>
        <v>205211.625</v>
      </c>
      <c r="U329" s="115">
        <f t="shared" si="87"/>
        <v>200992.625</v>
      </c>
      <c r="V329" s="115">
        <f t="shared" si="88"/>
        <v>182561.125</v>
      </c>
      <c r="W329" s="115">
        <f t="shared" si="89"/>
        <v>215227.75</v>
      </c>
      <c r="X329" s="115">
        <f t="shared" si="75"/>
        <v>210802.875</v>
      </c>
    </row>
    <row r="330" spans="1:24" ht="72.5" customHeight="1" x14ac:dyDescent="0.3">
      <c r="A330" s="249"/>
      <c r="B330" s="74" t="s">
        <v>160</v>
      </c>
      <c r="C330" s="74" t="s">
        <v>160</v>
      </c>
      <c r="D330" s="115">
        <v>5200094</v>
      </c>
      <c r="E330" s="115">
        <v>5044091</v>
      </c>
      <c r="F330" s="115">
        <v>6175860</v>
      </c>
      <c r="G330" s="115">
        <v>5990584</v>
      </c>
      <c r="H330" s="115">
        <v>6144964</v>
      </c>
      <c r="I330" s="115">
        <v>5960615</v>
      </c>
      <c r="J330" s="115">
        <v>5453905</v>
      </c>
      <c r="K330" s="115">
        <v>5290288</v>
      </c>
      <c r="L330" s="115">
        <v>6477297</v>
      </c>
      <c r="M330" s="115">
        <v>6282978</v>
      </c>
      <c r="N330" s="115">
        <v>6444893</v>
      </c>
      <c r="O330" s="115">
        <v>6251546</v>
      </c>
      <c r="Q330" s="249" t="str">
        <f t="shared" si="83"/>
        <v>1000 unidades</v>
      </c>
      <c r="R330" s="74" t="str">
        <f t="shared" si="84"/>
        <v>1000 unidades</v>
      </c>
      <c r="S330" s="115">
        <f t="shared" si="85"/>
        <v>630511.375</v>
      </c>
      <c r="T330" s="115">
        <f t="shared" si="86"/>
        <v>748823</v>
      </c>
      <c r="U330" s="115">
        <f t="shared" si="87"/>
        <v>745076.875</v>
      </c>
      <c r="V330" s="115">
        <f t="shared" si="88"/>
        <v>661286</v>
      </c>
      <c r="W330" s="115">
        <f t="shared" si="89"/>
        <v>785372.25</v>
      </c>
      <c r="X330" s="115">
        <f t="shared" si="75"/>
        <v>781443.25</v>
      </c>
    </row>
    <row r="331" spans="1:24" ht="72.5" customHeight="1" x14ac:dyDescent="0.3">
      <c r="A331" s="249"/>
      <c r="B331" s="74" t="s">
        <v>165</v>
      </c>
      <c r="C331" s="74" t="s">
        <v>165</v>
      </c>
      <c r="D331" s="115">
        <v>4610261</v>
      </c>
      <c r="E331" s="115">
        <v>4471953</v>
      </c>
      <c r="F331" s="115">
        <v>5744339</v>
      </c>
      <c r="G331" s="115">
        <v>5572009</v>
      </c>
      <c r="H331" s="115">
        <v>5697716</v>
      </c>
      <c r="I331" s="115">
        <v>5526785</v>
      </c>
      <c r="J331" s="115">
        <v>4835283</v>
      </c>
      <c r="K331" s="115">
        <v>4690225</v>
      </c>
      <c r="L331" s="115">
        <v>6024714</v>
      </c>
      <c r="M331" s="115">
        <v>5843973</v>
      </c>
      <c r="N331" s="115">
        <v>5975815</v>
      </c>
      <c r="O331" s="115">
        <v>5796541</v>
      </c>
      <c r="Q331" s="249" t="str">
        <f t="shared" si="83"/>
        <v>10.000 unidades</v>
      </c>
      <c r="R331" s="74" t="str">
        <f t="shared" si="84"/>
        <v>10.000 unidades</v>
      </c>
      <c r="S331" s="115">
        <f t="shared" si="85"/>
        <v>558994.125</v>
      </c>
      <c r="T331" s="115">
        <f t="shared" si="86"/>
        <v>696501.125</v>
      </c>
      <c r="U331" s="115">
        <f t="shared" si="87"/>
        <v>690848.125</v>
      </c>
      <c r="V331" s="115">
        <f t="shared" si="88"/>
        <v>586278.125</v>
      </c>
      <c r="W331" s="115">
        <f t="shared" si="89"/>
        <v>730496.625</v>
      </c>
      <c r="X331" s="115">
        <f t="shared" si="75"/>
        <v>724567.625</v>
      </c>
    </row>
    <row r="332" spans="1:24" ht="72.5" customHeight="1" x14ac:dyDescent="0.3">
      <c r="A332" s="250"/>
      <c r="B332" s="74" t="s">
        <v>166</v>
      </c>
      <c r="C332" s="74" t="s">
        <v>166</v>
      </c>
      <c r="D332" s="115">
        <v>6260110</v>
      </c>
      <c r="E332" s="115">
        <v>6072307</v>
      </c>
      <c r="F332" s="115">
        <v>7957586</v>
      </c>
      <c r="G332" s="115">
        <v>7718858</v>
      </c>
      <c r="H332" s="115">
        <v>8079284</v>
      </c>
      <c r="I332" s="115">
        <v>7836905</v>
      </c>
      <c r="J332" s="115">
        <v>6565659</v>
      </c>
      <c r="K332" s="115">
        <v>6368689</v>
      </c>
      <c r="L332" s="115">
        <v>8345987</v>
      </c>
      <c r="M332" s="115">
        <v>8095607</v>
      </c>
      <c r="N332" s="115">
        <v>8473624</v>
      </c>
      <c r="O332" s="115">
        <v>8219415</v>
      </c>
      <c r="Q332" s="250" t="str">
        <f t="shared" si="83"/>
        <v>20.000 unidades</v>
      </c>
      <c r="R332" s="74" t="str">
        <f t="shared" si="84"/>
        <v>20.000 unidades</v>
      </c>
      <c r="S332" s="115">
        <f t="shared" si="85"/>
        <v>759038.375</v>
      </c>
      <c r="T332" s="115">
        <f t="shared" si="86"/>
        <v>964857.25</v>
      </c>
      <c r="U332" s="115">
        <f t="shared" si="87"/>
        <v>979613.125</v>
      </c>
      <c r="V332" s="115">
        <f t="shared" si="88"/>
        <v>796086.125</v>
      </c>
      <c r="W332" s="115">
        <f t="shared" si="89"/>
        <v>1011950.875</v>
      </c>
      <c r="X332" s="115">
        <f t="shared" si="75"/>
        <v>1027426.875</v>
      </c>
    </row>
    <row r="333" spans="1:24" ht="72.5" customHeight="1" x14ac:dyDescent="0.3">
      <c r="A333" s="91" t="s">
        <v>180</v>
      </c>
      <c r="B333" s="74" t="s">
        <v>163</v>
      </c>
      <c r="C333" s="74" t="s">
        <v>163</v>
      </c>
      <c r="D333" s="115">
        <v>536274</v>
      </c>
      <c r="E333" s="115">
        <v>520186</v>
      </c>
      <c r="F333" s="115">
        <v>677785</v>
      </c>
      <c r="G333" s="115">
        <v>657451</v>
      </c>
      <c r="H333" s="115">
        <v>699109</v>
      </c>
      <c r="I333" s="115">
        <v>678136</v>
      </c>
      <c r="J333" s="115">
        <v>562449</v>
      </c>
      <c r="K333" s="115">
        <v>545576</v>
      </c>
      <c r="L333" s="115">
        <v>710867</v>
      </c>
      <c r="M333" s="115">
        <v>689541</v>
      </c>
      <c r="N333" s="115">
        <v>733231</v>
      </c>
      <c r="O333" s="115">
        <v>711234</v>
      </c>
      <c r="Q333" s="91" t="str">
        <f t="shared" si="83"/>
        <v>200 unidades</v>
      </c>
      <c r="R333" s="74" t="str">
        <f t="shared" si="84"/>
        <v>200 unidades</v>
      </c>
      <c r="S333" s="115">
        <f t="shared" si="85"/>
        <v>65023.25</v>
      </c>
      <c r="T333" s="115">
        <f t="shared" si="86"/>
        <v>82181.375</v>
      </c>
      <c r="U333" s="115">
        <f t="shared" si="87"/>
        <v>84767</v>
      </c>
      <c r="V333" s="115">
        <f t="shared" si="88"/>
        <v>68197</v>
      </c>
      <c r="W333" s="115">
        <f t="shared" si="89"/>
        <v>86192.625</v>
      </c>
      <c r="X333" s="115">
        <f t="shared" si="75"/>
        <v>88904.25</v>
      </c>
    </row>
    <row r="334" spans="1:24" ht="72.5" customHeight="1" x14ac:dyDescent="0.3">
      <c r="A334" s="92"/>
      <c r="B334" s="74" t="s">
        <v>164</v>
      </c>
      <c r="C334" s="74" t="s">
        <v>164</v>
      </c>
      <c r="D334" s="115">
        <v>606317</v>
      </c>
      <c r="E334" s="115">
        <v>588127</v>
      </c>
      <c r="F334" s="115">
        <v>776924</v>
      </c>
      <c r="G334" s="115">
        <v>753616</v>
      </c>
      <c r="H334" s="115">
        <v>809947</v>
      </c>
      <c r="I334" s="115">
        <v>785649</v>
      </c>
      <c r="J334" s="115">
        <v>635910</v>
      </c>
      <c r="K334" s="115">
        <v>616833</v>
      </c>
      <c r="L334" s="115">
        <v>814845</v>
      </c>
      <c r="M334" s="115">
        <v>790400</v>
      </c>
      <c r="N334" s="115">
        <v>849479</v>
      </c>
      <c r="O334" s="115">
        <v>823995</v>
      </c>
      <c r="Q334" s="92" t="str">
        <f t="shared" si="83"/>
        <v>500 unidades</v>
      </c>
      <c r="R334" s="74" t="str">
        <f t="shared" si="84"/>
        <v>500 unidades</v>
      </c>
      <c r="S334" s="115">
        <f t="shared" si="85"/>
        <v>73515.875</v>
      </c>
      <c r="T334" s="115">
        <f t="shared" si="86"/>
        <v>94202</v>
      </c>
      <c r="U334" s="115">
        <f t="shared" si="87"/>
        <v>98206.125</v>
      </c>
      <c r="V334" s="115">
        <f t="shared" si="88"/>
        <v>77104.125</v>
      </c>
      <c r="W334" s="115">
        <f t="shared" si="89"/>
        <v>98800</v>
      </c>
      <c r="X334" s="115">
        <f t="shared" si="75"/>
        <v>102999.375</v>
      </c>
    </row>
    <row r="335" spans="1:24" ht="72.5" customHeight="1" x14ac:dyDescent="0.3">
      <c r="A335" s="92"/>
      <c r="B335" s="74" t="s">
        <v>160</v>
      </c>
      <c r="C335" s="74" t="s">
        <v>160</v>
      </c>
      <c r="D335" s="115">
        <v>2079710</v>
      </c>
      <c r="E335" s="115">
        <v>2017319</v>
      </c>
      <c r="F335" s="115">
        <v>2496499</v>
      </c>
      <c r="G335" s="115">
        <v>2421604</v>
      </c>
      <c r="H335" s="115">
        <v>2574047</v>
      </c>
      <c r="I335" s="115">
        <v>2496826</v>
      </c>
      <c r="J335" s="115">
        <v>2181219</v>
      </c>
      <c r="K335" s="115">
        <v>2115782</v>
      </c>
      <c r="L335" s="115">
        <v>2618350</v>
      </c>
      <c r="M335" s="115">
        <v>2539800</v>
      </c>
      <c r="N335" s="115">
        <v>2699684</v>
      </c>
      <c r="O335" s="115">
        <v>2618693</v>
      </c>
      <c r="Q335" s="92" t="str">
        <f t="shared" si="83"/>
        <v>1000 unidades</v>
      </c>
      <c r="R335" s="74" t="str">
        <f t="shared" si="84"/>
        <v>1000 unidades</v>
      </c>
      <c r="S335" s="115">
        <f t="shared" si="85"/>
        <v>252164.875</v>
      </c>
      <c r="T335" s="115">
        <f t="shared" si="86"/>
        <v>302700.5</v>
      </c>
      <c r="U335" s="115">
        <f t="shared" si="87"/>
        <v>312103.25</v>
      </c>
      <c r="V335" s="115">
        <f t="shared" si="88"/>
        <v>264472.75</v>
      </c>
      <c r="W335" s="115">
        <f t="shared" si="89"/>
        <v>317475</v>
      </c>
      <c r="X335" s="115">
        <f t="shared" si="75"/>
        <v>327336.625</v>
      </c>
    </row>
    <row r="336" spans="1:24" ht="72.5" customHeight="1" x14ac:dyDescent="0.3">
      <c r="A336" s="92"/>
      <c r="B336" s="74" t="s">
        <v>165</v>
      </c>
      <c r="C336" s="74" t="s">
        <v>165</v>
      </c>
      <c r="D336" s="115">
        <v>1971555</v>
      </c>
      <c r="E336" s="115">
        <v>1912408</v>
      </c>
      <c r="F336" s="115">
        <v>2592974</v>
      </c>
      <c r="G336" s="115">
        <v>2515185</v>
      </c>
      <c r="H336" s="115">
        <v>2700909</v>
      </c>
      <c r="I336" s="115">
        <v>2619882</v>
      </c>
      <c r="J336" s="115">
        <v>2067784</v>
      </c>
      <c r="K336" s="115">
        <v>2005750</v>
      </c>
      <c r="L336" s="115">
        <v>2719534</v>
      </c>
      <c r="M336" s="115">
        <v>2637948</v>
      </c>
      <c r="N336" s="115">
        <v>2832737</v>
      </c>
      <c r="O336" s="115">
        <v>2747755</v>
      </c>
      <c r="Q336" s="92" t="str">
        <f t="shared" si="83"/>
        <v>10.000 unidades</v>
      </c>
      <c r="R336" s="74" t="str">
        <f t="shared" si="84"/>
        <v>10.000 unidades</v>
      </c>
      <c r="S336" s="115">
        <f t="shared" si="85"/>
        <v>239051</v>
      </c>
      <c r="T336" s="115">
        <f t="shared" si="86"/>
        <v>314398.125</v>
      </c>
      <c r="U336" s="115">
        <f t="shared" si="87"/>
        <v>327485.25</v>
      </c>
      <c r="V336" s="115">
        <f t="shared" si="88"/>
        <v>250718.75</v>
      </c>
      <c r="W336" s="115">
        <f t="shared" si="89"/>
        <v>329743.5</v>
      </c>
      <c r="X336" s="115">
        <f t="shared" ref="X336:X345" si="90">O336*12.5%</f>
        <v>343469.375</v>
      </c>
    </row>
    <row r="337" spans="1:24" ht="72.5" customHeight="1" x14ac:dyDescent="0.3">
      <c r="A337" s="93"/>
      <c r="B337" s="74" t="s">
        <v>166</v>
      </c>
      <c r="C337" s="74" t="s">
        <v>166</v>
      </c>
      <c r="D337" s="115">
        <v>2888944</v>
      </c>
      <c r="E337" s="115">
        <v>2802276</v>
      </c>
      <c r="F337" s="115">
        <v>3794692</v>
      </c>
      <c r="G337" s="115">
        <v>3680851</v>
      </c>
      <c r="H337" s="115">
        <v>3968598</v>
      </c>
      <c r="I337" s="115">
        <v>3849540</v>
      </c>
      <c r="J337" s="115">
        <v>3029950</v>
      </c>
      <c r="K337" s="115">
        <v>2939052</v>
      </c>
      <c r="L337" s="115">
        <v>3979906</v>
      </c>
      <c r="M337" s="115">
        <v>3860509</v>
      </c>
      <c r="N337" s="115">
        <v>4162301</v>
      </c>
      <c r="O337" s="115">
        <v>4037432</v>
      </c>
      <c r="Q337" s="93" t="str">
        <f t="shared" si="83"/>
        <v>20.000 unidades</v>
      </c>
      <c r="R337" s="74" t="str">
        <f t="shared" si="84"/>
        <v>20.000 unidades</v>
      </c>
      <c r="S337" s="115">
        <f t="shared" si="85"/>
        <v>350284.5</v>
      </c>
      <c r="T337" s="115">
        <f t="shared" si="86"/>
        <v>460106.375</v>
      </c>
      <c r="U337" s="115">
        <f t="shared" si="87"/>
        <v>481192.5</v>
      </c>
      <c r="V337" s="115">
        <f t="shared" si="88"/>
        <v>367381.5</v>
      </c>
      <c r="W337" s="115">
        <f t="shared" si="89"/>
        <v>482563.625</v>
      </c>
      <c r="X337" s="115">
        <f t="shared" si="90"/>
        <v>504679</v>
      </c>
    </row>
    <row r="338" spans="1:24" ht="72.5" customHeight="1" x14ac:dyDescent="0.3">
      <c r="A338" s="67" t="s">
        <v>181</v>
      </c>
      <c r="B338" s="75" t="s">
        <v>182</v>
      </c>
      <c r="C338" s="75" t="s">
        <v>182</v>
      </c>
      <c r="D338" s="115">
        <v>2506499</v>
      </c>
      <c r="E338" s="115">
        <v>2380000</v>
      </c>
      <c r="F338" s="115">
        <v>2854442</v>
      </c>
      <c r="G338" s="115">
        <v>2380000</v>
      </c>
      <c r="H338" s="115">
        <v>2748297</v>
      </c>
      <c r="I338" s="115">
        <v>2380000</v>
      </c>
      <c r="J338" s="115">
        <v>2628839</v>
      </c>
      <c r="K338" s="115">
        <v>2380000</v>
      </c>
      <c r="L338" s="115">
        <v>2993765</v>
      </c>
      <c r="M338" s="115">
        <v>2380000</v>
      </c>
      <c r="N338" s="115">
        <v>2882438</v>
      </c>
      <c r="O338" s="115">
        <v>2380000</v>
      </c>
      <c r="Q338" s="67" t="str">
        <f t="shared" si="83"/>
        <v>1 unidad</v>
      </c>
      <c r="R338" s="75" t="str">
        <f t="shared" si="84"/>
        <v>1 unidad</v>
      </c>
      <c r="S338" s="115">
        <f t="shared" si="85"/>
        <v>297500</v>
      </c>
      <c r="T338" s="115">
        <f t="shared" si="86"/>
        <v>297500</v>
      </c>
      <c r="U338" s="115">
        <f t="shared" si="87"/>
        <v>297500</v>
      </c>
      <c r="V338" s="115">
        <f t="shared" si="88"/>
        <v>297500</v>
      </c>
      <c r="W338" s="115">
        <f t="shared" si="89"/>
        <v>297500</v>
      </c>
      <c r="X338" s="115">
        <f t="shared" si="90"/>
        <v>297500</v>
      </c>
    </row>
    <row r="339" spans="1:24" ht="72.5" customHeight="1" x14ac:dyDescent="0.3">
      <c r="A339" s="67" t="s">
        <v>183</v>
      </c>
      <c r="B339" s="75" t="s">
        <v>182</v>
      </c>
      <c r="C339" s="75" t="s">
        <v>182</v>
      </c>
      <c r="D339" s="115">
        <v>5021501</v>
      </c>
      <c r="E339" s="115">
        <v>4760000</v>
      </c>
      <c r="F339" s="115">
        <v>5625918</v>
      </c>
      <c r="G339" s="115">
        <v>4760000</v>
      </c>
      <c r="H339" s="115">
        <v>5393398</v>
      </c>
      <c r="I339" s="115">
        <v>4760000</v>
      </c>
      <c r="J339" s="115">
        <v>5266595</v>
      </c>
      <c r="K339" s="115">
        <v>4760000</v>
      </c>
      <c r="L339" s="115">
        <v>5900512</v>
      </c>
      <c r="M339" s="115">
        <v>4760000</v>
      </c>
      <c r="N339" s="115">
        <v>5656643</v>
      </c>
      <c r="O339" s="115">
        <v>4760000</v>
      </c>
      <c r="Q339" s="67" t="str">
        <f t="shared" si="83"/>
        <v>1 unidad</v>
      </c>
      <c r="R339" s="75" t="str">
        <f t="shared" si="84"/>
        <v>1 unidad</v>
      </c>
      <c r="S339" s="115">
        <f t="shared" si="85"/>
        <v>595000</v>
      </c>
      <c r="T339" s="115">
        <f t="shared" si="86"/>
        <v>595000</v>
      </c>
      <c r="U339" s="115">
        <f t="shared" si="87"/>
        <v>595000</v>
      </c>
      <c r="V339" s="115">
        <f t="shared" si="88"/>
        <v>595000</v>
      </c>
      <c r="W339" s="115">
        <f t="shared" si="89"/>
        <v>595000</v>
      </c>
      <c r="X339" s="115">
        <f t="shared" si="90"/>
        <v>595000</v>
      </c>
    </row>
    <row r="340" spans="1:24" ht="72.5" customHeight="1" x14ac:dyDescent="0.3">
      <c r="A340" s="67" t="s">
        <v>184</v>
      </c>
      <c r="B340" s="75" t="s">
        <v>182</v>
      </c>
      <c r="C340" s="75" t="s">
        <v>182</v>
      </c>
      <c r="D340" s="115">
        <v>536999</v>
      </c>
      <c r="E340" s="115">
        <v>535500</v>
      </c>
      <c r="F340" s="115">
        <v>640372</v>
      </c>
      <c r="G340" s="115">
        <v>535500</v>
      </c>
      <c r="H340" s="115">
        <v>652624</v>
      </c>
      <c r="I340" s="115">
        <v>535500</v>
      </c>
      <c r="J340" s="115">
        <v>563209</v>
      </c>
      <c r="K340" s="115">
        <v>535500</v>
      </c>
      <c r="L340" s="115">
        <v>671627</v>
      </c>
      <c r="M340" s="115">
        <v>535500</v>
      </c>
      <c r="N340" s="115">
        <v>684478</v>
      </c>
      <c r="O340" s="115">
        <v>663944</v>
      </c>
      <c r="Q340" s="67" t="str">
        <f t="shared" si="83"/>
        <v>1 unidad</v>
      </c>
      <c r="R340" s="75" t="str">
        <f t="shared" si="84"/>
        <v>1 unidad</v>
      </c>
      <c r="S340" s="115">
        <f t="shared" si="85"/>
        <v>66937.5</v>
      </c>
      <c r="T340" s="115">
        <f t="shared" si="86"/>
        <v>66937.5</v>
      </c>
      <c r="U340" s="115">
        <f t="shared" si="87"/>
        <v>66937.5</v>
      </c>
      <c r="V340" s="115">
        <f t="shared" si="88"/>
        <v>66937.5</v>
      </c>
      <c r="W340" s="115">
        <f t="shared" si="89"/>
        <v>66937.5</v>
      </c>
      <c r="X340" s="115">
        <f t="shared" si="90"/>
        <v>82993</v>
      </c>
    </row>
    <row r="341" spans="1:24" ht="72.5" customHeight="1" x14ac:dyDescent="0.3">
      <c r="A341" s="67" t="s">
        <v>185</v>
      </c>
      <c r="B341" s="75" t="s">
        <v>182</v>
      </c>
      <c r="C341" s="75" t="s">
        <v>182</v>
      </c>
      <c r="D341" s="115">
        <v>333283</v>
      </c>
      <c r="E341" s="115">
        <v>333200</v>
      </c>
      <c r="F341" s="115">
        <v>291566</v>
      </c>
      <c r="G341" s="115">
        <v>261800</v>
      </c>
      <c r="H341" s="115">
        <v>223839</v>
      </c>
      <c r="I341" s="115">
        <v>214200</v>
      </c>
      <c r="J341" s="115">
        <v>349550</v>
      </c>
      <c r="K341" s="115">
        <v>333200</v>
      </c>
      <c r="L341" s="115">
        <v>305797</v>
      </c>
      <c r="M341" s="115">
        <v>261800</v>
      </c>
      <c r="N341" s="115">
        <v>234764</v>
      </c>
      <c r="O341" s="115">
        <v>214200</v>
      </c>
      <c r="Q341" s="67" t="str">
        <f t="shared" si="83"/>
        <v>1 unidad</v>
      </c>
      <c r="R341" s="75" t="str">
        <f t="shared" si="84"/>
        <v>1 unidad</v>
      </c>
      <c r="S341" s="115">
        <f t="shared" si="85"/>
        <v>41650</v>
      </c>
      <c r="T341" s="115">
        <f t="shared" si="86"/>
        <v>32725</v>
      </c>
      <c r="U341" s="115">
        <f t="shared" si="87"/>
        <v>26775</v>
      </c>
      <c r="V341" s="115">
        <f t="shared" si="88"/>
        <v>41650</v>
      </c>
      <c r="W341" s="115">
        <f t="shared" si="89"/>
        <v>32725</v>
      </c>
      <c r="X341" s="115">
        <f t="shared" si="90"/>
        <v>26775</v>
      </c>
    </row>
    <row r="342" spans="1:24" ht="72.5" customHeight="1" x14ac:dyDescent="0.3">
      <c r="A342" s="67" t="s">
        <v>186</v>
      </c>
      <c r="B342" s="74" t="s">
        <v>182</v>
      </c>
      <c r="C342" s="74" t="s">
        <v>182</v>
      </c>
      <c r="D342" s="115">
        <v>8073587</v>
      </c>
      <c r="E342" s="115">
        <v>1000000</v>
      </c>
      <c r="F342" s="119">
        <v>6800443</v>
      </c>
      <c r="G342" s="119">
        <v>1000000</v>
      </c>
      <c r="H342" s="115">
        <v>5344970</v>
      </c>
      <c r="I342" s="115">
        <v>1000000</v>
      </c>
      <c r="J342" s="115">
        <v>8467649</v>
      </c>
      <c r="K342" s="115">
        <v>1000000</v>
      </c>
      <c r="L342" s="115">
        <v>7132365</v>
      </c>
      <c r="M342" s="115">
        <v>1000000</v>
      </c>
      <c r="N342" s="115">
        <v>5605852</v>
      </c>
      <c r="O342" s="115">
        <v>1000000</v>
      </c>
      <c r="Q342" s="67" t="str">
        <f t="shared" si="83"/>
        <v>1 unidad</v>
      </c>
      <c r="R342" s="74" t="str">
        <f t="shared" si="84"/>
        <v>1 unidad</v>
      </c>
      <c r="S342" s="115">
        <f t="shared" si="85"/>
        <v>125000</v>
      </c>
      <c r="T342" s="119">
        <f t="shared" si="86"/>
        <v>125000</v>
      </c>
      <c r="U342" s="115">
        <f t="shared" si="87"/>
        <v>125000</v>
      </c>
      <c r="V342" s="115">
        <f t="shared" si="88"/>
        <v>125000</v>
      </c>
      <c r="W342" s="115">
        <f t="shared" si="89"/>
        <v>125000</v>
      </c>
      <c r="X342" s="115">
        <f t="shared" si="90"/>
        <v>125000</v>
      </c>
    </row>
    <row r="343" spans="1:24" ht="72.5" customHeight="1" x14ac:dyDescent="0.3">
      <c r="A343" s="67" t="s">
        <v>187</v>
      </c>
      <c r="B343" s="75" t="s">
        <v>182</v>
      </c>
      <c r="C343" s="75" t="s">
        <v>182</v>
      </c>
      <c r="D343" s="115">
        <v>3047971</v>
      </c>
      <c r="E343" s="115">
        <v>2618000</v>
      </c>
      <c r="F343" s="119">
        <v>2881525</v>
      </c>
      <c r="G343" s="119">
        <v>2618000</v>
      </c>
      <c r="H343" s="115">
        <v>2296360</v>
      </c>
      <c r="I343" s="115">
        <v>2142000</v>
      </c>
      <c r="J343" s="115">
        <v>3196739</v>
      </c>
      <c r="K343" s="115">
        <v>3094000</v>
      </c>
      <c r="L343" s="115">
        <v>3022169</v>
      </c>
      <c r="M343" s="115">
        <v>2618000</v>
      </c>
      <c r="N343" s="115">
        <v>2408442</v>
      </c>
      <c r="O343" s="115">
        <v>2380000</v>
      </c>
      <c r="Q343" s="67" t="str">
        <f t="shared" si="83"/>
        <v>1 unidad</v>
      </c>
      <c r="R343" s="75" t="str">
        <f t="shared" si="84"/>
        <v>1 unidad</v>
      </c>
      <c r="S343" s="115">
        <f t="shared" si="85"/>
        <v>327250</v>
      </c>
      <c r="T343" s="119">
        <f t="shared" si="86"/>
        <v>327250</v>
      </c>
      <c r="U343" s="115">
        <f t="shared" si="87"/>
        <v>267750</v>
      </c>
      <c r="V343" s="115">
        <f t="shared" si="88"/>
        <v>386750</v>
      </c>
      <c r="W343" s="115">
        <f t="shared" si="89"/>
        <v>327250</v>
      </c>
      <c r="X343" s="115">
        <f t="shared" si="90"/>
        <v>297500</v>
      </c>
    </row>
    <row r="344" spans="1:24" ht="72.5" customHeight="1" x14ac:dyDescent="0.3">
      <c r="A344" s="91" t="s">
        <v>188</v>
      </c>
      <c r="B344" s="199" t="s">
        <v>182</v>
      </c>
      <c r="C344" s="199" t="s">
        <v>182</v>
      </c>
      <c r="D344" s="200">
        <v>5583978</v>
      </c>
      <c r="E344" s="200">
        <v>595000</v>
      </c>
      <c r="F344" s="201">
        <v>4816978</v>
      </c>
      <c r="G344" s="201">
        <v>595000</v>
      </c>
      <c r="H344" s="200">
        <v>3404672</v>
      </c>
      <c r="I344" s="200">
        <v>595000</v>
      </c>
      <c r="J344" s="200">
        <v>5856526</v>
      </c>
      <c r="K344" s="200">
        <v>595000</v>
      </c>
      <c r="L344" s="200">
        <v>5052089</v>
      </c>
      <c r="M344" s="200">
        <v>595000</v>
      </c>
      <c r="N344" s="200">
        <v>3570850</v>
      </c>
      <c r="O344" s="200">
        <v>3463725</v>
      </c>
      <c r="P344" s="147"/>
      <c r="Q344" s="91" t="str">
        <f t="shared" si="83"/>
        <v>1 unidad</v>
      </c>
      <c r="R344" s="199" t="str">
        <f t="shared" si="84"/>
        <v>1 unidad</v>
      </c>
      <c r="S344" s="200">
        <f t="shared" si="85"/>
        <v>74375</v>
      </c>
      <c r="T344" s="201">
        <f t="shared" si="86"/>
        <v>74375</v>
      </c>
      <c r="U344" s="200">
        <f t="shared" si="87"/>
        <v>74375</v>
      </c>
      <c r="V344" s="200">
        <f t="shared" si="88"/>
        <v>74375</v>
      </c>
      <c r="W344" s="200">
        <f t="shared" si="89"/>
        <v>74375</v>
      </c>
      <c r="X344" s="200">
        <f t="shared" si="90"/>
        <v>432965.625</v>
      </c>
    </row>
    <row r="345" spans="1:24" ht="37.5" customHeight="1" x14ac:dyDescent="0.3">
      <c r="A345" s="202" t="s">
        <v>471</v>
      </c>
      <c r="B345" s="202"/>
      <c r="C345" s="202"/>
      <c r="D345" s="203">
        <v>8317873345</v>
      </c>
      <c r="E345" s="203">
        <f>SUM(E15:E344)</f>
        <v>2780058346</v>
      </c>
      <c r="F345" s="203">
        <v>9175108930</v>
      </c>
      <c r="G345" s="203">
        <f>SUM(G15:G344)</f>
        <v>4229798536</v>
      </c>
      <c r="H345" s="203">
        <v>8598385515</v>
      </c>
      <c r="I345" s="203">
        <f>SUM(I15:I344)</f>
        <v>4142580819</v>
      </c>
      <c r="J345" s="204">
        <v>5899637739</v>
      </c>
      <c r="K345" s="203">
        <f>SUM(K15:K344)</f>
        <v>1973024755</v>
      </c>
      <c r="L345" s="204">
        <v>6598758814</v>
      </c>
      <c r="M345" s="203">
        <f>SUM(M15:M344)</f>
        <v>2629723179</v>
      </c>
      <c r="N345" s="203">
        <v>6324670887</v>
      </c>
      <c r="O345" s="203">
        <f>SUM(O15:O344)</f>
        <v>2939764909</v>
      </c>
      <c r="P345" s="205"/>
      <c r="Q345" s="202"/>
      <c r="R345" s="202"/>
      <c r="S345" s="203">
        <f t="shared" si="85"/>
        <v>347507293.25</v>
      </c>
      <c r="T345" s="203">
        <f t="shared" si="86"/>
        <v>528724817</v>
      </c>
      <c r="U345" s="203">
        <f t="shared" si="87"/>
        <v>517822602.375</v>
      </c>
      <c r="V345" s="203">
        <f t="shared" si="88"/>
        <v>246628094.375</v>
      </c>
      <c r="W345" s="203">
        <f t="shared" si="89"/>
        <v>328715397.375</v>
      </c>
      <c r="X345" s="203">
        <f t="shared" si="90"/>
        <v>367470613.625</v>
      </c>
    </row>
    <row r="346" spans="1:24" ht="14.5" x14ac:dyDescent="0.35">
      <c r="A346" s="85"/>
      <c r="B346" s="85"/>
      <c r="C346" s="85"/>
      <c r="D346" s="9"/>
      <c r="E346" s="113"/>
      <c r="F346" s="9"/>
      <c r="G346" s="9"/>
      <c r="H346" s="9"/>
      <c r="I346" s="9"/>
      <c r="J346" s="9"/>
      <c r="K346" s="9"/>
      <c r="L346" s="9"/>
      <c r="M346" s="9"/>
      <c r="O346" s="9"/>
      <c r="Q346" s="85"/>
      <c r="R346" s="85"/>
      <c r="S346" s="9"/>
      <c r="T346" s="9"/>
      <c r="U346" s="9"/>
      <c r="V346" s="9"/>
      <c r="W346" s="9"/>
    </row>
    <row r="347" spans="1:24" ht="16.5" customHeight="1" x14ac:dyDescent="0.35">
      <c r="A347" s="3"/>
      <c r="B347" s="3"/>
      <c r="C347" s="3"/>
      <c r="D347" s="3"/>
      <c r="E347" s="111"/>
      <c r="F347" s="3"/>
      <c r="G347" s="3"/>
      <c r="H347" s="3"/>
      <c r="I347" s="3"/>
      <c r="J347" s="3"/>
      <c r="K347" s="3"/>
      <c r="L347" s="3"/>
      <c r="M347" s="3"/>
      <c r="O347" s="146"/>
      <c r="Q347" s="3"/>
      <c r="R347" s="3"/>
      <c r="S347" s="3"/>
      <c r="T347" s="3"/>
      <c r="U347" s="3"/>
      <c r="V347" s="3"/>
      <c r="W347" s="3"/>
    </row>
    <row r="348" spans="1:24" ht="16.5" customHeight="1" x14ac:dyDescent="0.35">
      <c r="A348" s="87"/>
      <c r="B348" s="87" t="s">
        <v>554</v>
      </c>
      <c r="C348" s="84">
        <f>SUM(E345,G345,I345,K345,M345,O345)</f>
        <v>18694950544</v>
      </c>
      <c r="D348" s="3"/>
      <c r="E348" s="111"/>
      <c r="F348" s="3"/>
      <c r="G348" s="3"/>
      <c r="H348" s="3"/>
      <c r="I348" s="3"/>
      <c r="J348" s="3"/>
      <c r="K348" s="3"/>
      <c r="L348" s="3"/>
      <c r="M348" s="3"/>
      <c r="O348" s="3"/>
      <c r="Q348" s="87" t="s">
        <v>554</v>
      </c>
      <c r="R348" s="84">
        <f>SUM(S345,T345,U345,V345,W345,X345)</f>
        <v>2336868818</v>
      </c>
      <c r="S348" s="3"/>
      <c r="T348" s="3"/>
      <c r="U348" s="3"/>
      <c r="V348" s="3"/>
      <c r="W348" s="3"/>
    </row>
    <row r="349" spans="1:24" ht="16.5" customHeight="1" x14ac:dyDescent="0.35">
      <c r="A349" s="87"/>
      <c r="B349" s="87"/>
      <c r="C349" s="87"/>
      <c r="D349" s="3"/>
      <c r="E349" s="111"/>
      <c r="F349" s="3"/>
      <c r="G349" s="3"/>
      <c r="H349" s="3"/>
      <c r="I349" s="3"/>
      <c r="J349" s="3"/>
      <c r="K349" s="3"/>
      <c r="L349" s="3"/>
      <c r="M349" s="3"/>
      <c r="O349" s="3"/>
    </row>
    <row r="350" spans="1:24" ht="16.5" customHeight="1" x14ac:dyDescent="0.35">
      <c r="A350" s="3"/>
      <c r="B350" s="3"/>
      <c r="C350" s="84"/>
      <c r="D350" s="3"/>
      <c r="E350" s="111"/>
      <c r="F350" s="3"/>
      <c r="G350" s="3"/>
      <c r="H350" s="3"/>
      <c r="I350" s="3"/>
      <c r="J350" s="3"/>
      <c r="K350" s="3"/>
      <c r="L350" s="3"/>
      <c r="M350" s="3"/>
      <c r="O350" s="3"/>
      <c r="R350" s="84"/>
    </row>
    <row r="351" spans="1:24" ht="16.5" customHeight="1" x14ac:dyDescent="0.35">
      <c r="A351" s="3"/>
      <c r="B351" s="3"/>
      <c r="C351" s="3"/>
      <c r="D351" s="3"/>
      <c r="E351" s="111"/>
      <c r="F351" s="3"/>
      <c r="G351" s="3"/>
      <c r="H351" s="3"/>
      <c r="I351" s="3"/>
      <c r="J351" s="3"/>
      <c r="K351" s="3"/>
      <c r="L351" s="3"/>
      <c r="M351" s="3"/>
      <c r="O351" s="3"/>
    </row>
    <row r="352" spans="1:24" ht="16.5" customHeight="1" x14ac:dyDescent="0.35">
      <c r="A352" s="3"/>
      <c r="B352" s="3"/>
      <c r="C352" s="3"/>
      <c r="D352" s="3"/>
      <c r="E352" s="111"/>
      <c r="F352" s="3"/>
      <c r="G352" s="3"/>
      <c r="H352" s="3"/>
      <c r="I352" s="3"/>
      <c r="J352" s="3"/>
      <c r="K352" s="3"/>
      <c r="L352" s="3"/>
      <c r="M352" s="3"/>
      <c r="O352" s="3"/>
    </row>
    <row r="353" spans="1:15" ht="16.5" customHeight="1" x14ac:dyDescent="0.35">
      <c r="A353" s="3"/>
      <c r="B353" s="3"/>
      <c r="C353" s="3"/>
      <c r="D353" s="3"/>
      <c r="E353" s="111"/>
      <c r="F353" s="3"/>
      <c r="G353" s="3"/>
      <c r="H353" s="3"/>
      <c r="I353" s="3"/>
      <c r="J353" s="3"/>
      <c r="K353" s="3"/>
      <c r="L353" s="3"/>
      <c r="M353" s="3"/>
      <c r="O353" s="3"/>
    </row>
    <row r="354" spans="1:15" ht="16.5" customHeight="1" x14ac:dyDescent="0.35">
      <c r="A354" s="3"/>
      <c r="B354" s="3"/>
      <c r="C354" s="3"/>
      <c r="D354" s="3"/>
      <c r="E354" s="111"/>
      <c r="F354" s="3"/>
      <c r="G354" s="3"/>
      <c r="H354" s="3"/>
      <c r="I354" s="3"/>
      <c r="J354" s="3"/>
      <c r="K354" s="3"/>
      <c r="L354" s="3"/>
      <c r="M354" s="3"/>
      <c r="O354" s="3"/>
    </row>
    <row r="355" spans="1:15" ht="16.5" customHeight="1" x14ac:dyDescent="0.35">
      <c r="A355" s="3"/>
      <c r="B355" s="3"/>
      <c r="C355" s="3"/>
      <c r="D355" s="3"/>
      <c r="E355" s="111"/>
      <c r="F355" s="3"/>
      <c r="G355" s="3"/>
      <c r="H355" s="3"/>
      <c r="I355" s="3"/>
      <c r="J355" s="3"/>
      <c r="K355" s="3"/>
      <c r="L355" s="3"/>
      <c r="M355" s="3"/>
      <c r="O355" s="3"/>
    </row>
    <row r="356" spans="1:15" ht="16.5" customHeight="1" x14ac:dyDescent="0.35">
      <c r="A356" s="3"/>
      <c r="B356" s="3"/>
      <c r="C356" s="3"/>
      <c r="D356" s="3"/>
      <c r="E356" s="111"/>
      <c r="F356" s="3"/>
      <c r="G356" s="3"/>
      <c r="H356" s="3"/>
      <c r="I356" s="3"/>
      <c r="J356" s="3"/>
      <c r="K356" s="3"/>
      <c r="L356" s="3"/>
      <c r="M356" s="3"/>
      <c r="O356" s="3"/>
    </row>
    <row r="357" spans="1:15" ht="16.5" customHeight="1" x14ac:dyDescent="0.35">
      <c r="A357" s="1"/>
      <c r="B357" s="11"/>
      <c r="C357" s="3"/>
      <c r="D357" s="3"/>
      <c r="E357" s="111"/>
      <c r="F357" s="3"/>
      <c r="G357" s="3"/>
      <c r="H357" s="3"/>
      <c r="I357" s="3"/>
      <c r="J357" s="3"/>
      <c r="K357" s="3"/>
      <c r="L357" s="3"/>
      <c r="M357" s="3"/>
      <c r="O357" s="3"/>
    </row>
    <row r="358" spans="1:15" ht="16.5" customHeight="1" x14ac:dyDescent="0.35">
      <c r="A358" s="1"/>
      <c r="B358" s="11"/>
      <c r="C358" s="3"/>
      <c r="D358" s="3"/>
      <c r="E358" s="111"/>
      <c r="F358" s="3"/>
      <c r="G358" s="3"/>
      <c r="H358" s="3"/>
      <c r="I358" s="3"/>
      <c r="J358" s="3"/>
      <c r="K358" s="3"/>
      <c r="L358" s="3"/>
      <c r="M358" s="3"/>
      <c r="O358" s="3"/>
    </row>
    <row r="359" spans="1:15" ht="16.5" customHeight="1" x14ac:dyDescent="0.35">
      <c r="A359" s="1"/>
      <c r="B359" s="11"/>
      <c r="C359" s="3"/>
      <c r="D359" s="3"/>
      <c r="E359" s="111"/>
      <c r="F359" s="3"/>
      <c r="G359" s="3"/>
      <c r="H359" s="3"/>
      <c r="I359" s="3"/>
      <c r="J359" s="3"/>
      <c r="K359" s="3"/>
      <c r="L359" s="3"/>
      <c r="M359" s="3"/>
      <c r="O359" s="3"/>
    </row>
    <row r="360" spans="1:15" ht="16.5" customHeight="1" x14ac:dyDescent="0.35">
      <c r="A360" s="1"/>
      <c r="B360" s="11"/>
      <c r="C360" s="3"/>
      <c r="D360" s="3"/>
      <c r="E360" s="111"/>
      <c r="F360" s="3"/>
      <c r="G360" s="3"/>
      <c r="H360" s="3"/>
      <c r="I360" s="3"/>
      <c r="J360" s="3"/>
      <c r="K360" s="3"/>
      <c r="L360" s="3"/>
      <c r="M360" s="3"/>
      <c r="O360" s="3"/>
    </row>
    <row r="361" spans="1:15" ht="16.5" customHeight="1" x14ac:dyDescent="0.35">
      <c r="A361" s="1"/>
      <c r="B361" s="11"/>
      <c r="C361" s="3"/>
      <c r="D361" s="3"/>
      <c r="E361" s="111"/>
      <c r="F361" s="3"/>
      <c r="G361" s="3"/>
      <c r="H361" s="3"/>
      <c r="I361" s="3"/>
      <c r="J361" s="3"/>
      <c r="K361" s="3"/>
      <c r="L361" s="3"/>
      <c r="M361" s="3"/>
      <c r="O361" s="3"/>
    </row>
    <row r="362" spans="1:15" ht="16.5" customHeight="1" x14ac:dyDescent="0.35">
      <c r="A362" s="1"/>
      <c r="B362" s="11"/>
      <c r="C362" s="3"/>
      <c r="D362" s="3"/>
      <c r="E362" s="111"/>
      <c r="F362" s="3"/>
      <c r="G362" s="3"/>
      <c r="H362" s="3"/>
      <c r="I362" s="3"/>
      <c r="J362" s="3"/>
      <c r="K362" s="3"/>
      <c r="L362" s="3"/>
      <c r="M362" s="3"/>
      <c r="O362" s="3"/>
    </row>
    <row r="363" spans="1:15" ht="16.5" customHeight="1" x14ac:dyDescent="0.35">
      <c r="A363" s="1"/>
      <c r="B363" s="11"/>
      <c r="C363" s="3"/>
      <c r="D363" s="3"/>
      <c r="E363" s="111"/>
      <c r="F363" s="3"/>
      <c r="G363" s="3"/>
      <c r="H363" s="3"/>
      <c r="I363" s="3"/>
      <c r="J363" s="3"/>
      <c r="K363" s="3"/>
      <c r="L363" s="3"/>
      <c r="M363" s="3"/>
      <c r="O363" s="3"/>
    </row>
    <row r="364" spans="1:15" ht="16.5" customHeight="1" x14ac:dyDescent="0.35">
      <c r="A364" s="1"/>
      <c r="B364" s="11"/>
      <c r="C364" s="3"/>
      <c r="D364" s="3"/>
      <c r="E364" s="111"/>
      <c r="F364" s="3"/>
      <c r="G364" s="3"/>
      <c r="H364" s="3"/>
      <c r="I364" s="3"/>
      <c r="J364" s="3"/>
      <c r="K364" s="3"/>
      <c r="L364" s="3"/>
      <c r="M364" s="3"/>
      <c r="O364" s="3"/>
    </row>
    <row r="365" spans="1:15" ht="16.5" customHeight="1" x14ac:dyDescent="0.35">
      <c r="A365" s="1"/>
      <c r="B365" s="11"/>
      <c r="C365" s="3"/>
      <c r="D365" s="3"/>
      <c r="E365" s="111"/>
      <c r="F365" s="3"/>
      <c r="G365" s="3"/>
      <c r="H365" s="3"/>
      <c r="I365" s="3"/>
      <c r="J365" s="3"/>
      <c r="K365" s="3"/>
      <c r="L365" s="3"/>
      <c r="M365" s="3"/>
      <c r="O365" s="3"/>
    </row>
    <row r="366" spans="1:15" ht="16.5" customHeight="1" x14ac:dyDescent="0.35">
      <c r="A366" s="1"/>
      <c r="B366" s="11"/>
      <c r="C366" s="3"/>
      <c r="D366" s="3"/>
      <c r="E366" s="111"/>
      <c r="F366" s="3"/>
      <c r="G366" s="3"/>
      <c r="H366" s="3"/>
      <c r="I366" s="3"/>
      <c r="J366" s="3"/>
      <c r="K366" s="3"/>
      <c r="L366" s="3"/>
      <c r="M366" s="3"/>
      <c r="O366" s="3"/>
    </row>
    <row r="367" spans="1:15" ht="16.5" customHeight="1" x14ac:dyDescent="0.35">
      <c r="A367" s="1"/>
      <c r="B367" s="11"/>
      <c r="C367" s="3"/>
      <c r="D367" s="3"/>
      <c r="E367" s="111"/>
      <c r="F367" s="3"/>
      <c r="G367" s="3"/>
      <c r="H367" s="3"/>
      <c r="I367" s="3"/>
      <c r="J367" s="3"/>
      <c r="K367" s="3"/>
      <c r="L367" s="3"/>
      <c r="M367" s="3"/>
      <c r="O367" s="3"/>
    </row>
    <row r="368" spans="1:15" ht="16.5" customHeight="1" x14ac:dyDescent="0.35">
      <c r="A368" s="1"/>
      <c r="B368" s="11"/>
      <c r="C368" s="3"/>
      <c r="D368" s="3"/>
      <c r="E368" s="111"/>
      <c r="F368" s="3"/>
      <c r="G368" s="3"/>
      <c r="H368" s="3"/>
      <c r="I368" s="3"/>
      <c r="J368" s="3"/>
      <c r="K368" s="3"/>
      <c r="L368" s="3"/>
      <c r="M368" s="3"/>
      <c r="O368" s="3"/>
    </row>
    <row r="369" spans="1:15" ht="16.5" customHeight="1" x14ac:dyDescent="0.35">
      <c r="A369" s="1"/>
      <c r="B369" s="11"/>
      <c r="C369" s="3"/>
      <c r="D369" s="3"/>
      <c r="E369" s="111"/>
      <c r="F369" s="3"/>
      <c r="G369" s="3"/>
      <c r="H369" s="3"/>
      <c r="I369" s="3"/>
      <c r="J369" s="3"/>
      <c r="K369" s="3"/>
      <c r="L369" s="3"/>
      <c r="M369" s="3"/>
      <c r="O369" s="3"/>
    </row>
    <row r="370" spans="1:15" ht="16.5" customHeight="1" x14ac:dyDescent="0.35">
      <c r="A370" s="1"/>
      <c r="B370" s="11"/>
      <c r="C370" s="3"/>
      <c r="D370" s="3"/>
      <c r="E370" s="111"/>
      <c r="F370" s="3"/>
      <c r="G370" s="3"/>
      <c r="H370" s="3"/>
      <c r="I370" s="3"/>
      <c r="J370" s="3"/>
      <c r="K370" s="3"/>
      <c r="L370" s="3"/>
      <c r="M370" s="3"/>
      <c r="O370" s="3"/>
    </row>
    <row r="371" spans="1:15" ht="16.5" customHeight="1" x14ac:dyDescent="0.35">
      <c r="A371" s="1"/>
      <c r="B371" s="11"/>
      <c r="C371" s="3"/>
      <c r="D371" s="3"/>
      <c r="E371" s="111"/>
      <c r="F371" s="3"/>
      <c r="G371" s="3"/>
      <c r="H371" s="3"/>
      <c r="I371" s="3"/>
      <c r="J371" s="3"/>
      <c r="K371" s="3"/>
      <c r="L371" s="3"/>
      <c r="M371" s="3"/>
      <c r="O371" s="3"/>
    </row>
    <row r="372" spans="1:15" ht="16.5" customHeight="1" x14ac:dyDescent="0.35">
      <c r="A372" s="1"/>
      <c r="B372" s="11"/>
      <c r="C372" s="3"/>
      <c r="D372" s="3"/>
      <c r="E372" s="111"/>
      <c r="F372" s="3"/>
      <c r="G372" s="3"/>
      <c r="H372" s="3"/>
      <c r="I372" s="3"/>
      <c r="J372" s="3"/>
      <c r="K372" s="3"/>
      <c r="L372" s="3"/>
      <c r="M372" s="3"/>
      <c r="O372" s="3"/>
    </row>
    <row r="373" spans="1:15" ht="16.5" customHeight="1" x14ac:dyDescent="0.35">
      <c r="A373" s="1"/>
      <c r="B373" s="11"/>
      <c r="C373" s="3"/>
      <c r="D373" s="3"/>
      <c r="E373" s="111"/>
      <c r="F373" s="3"/>
      <c r="G373" s="3"/>
      <c r="H373" s="3"/>
      <c r="I373" s="3"/>
      <c r="J373" s="3"/>
      <c r="K373" s="3"/>
      <c r="L373" s="3"/>
      <c r="M373" s="3"/>
      <c r="O373" s="3"/>
    </row>
    <row r="374" spans="1:15" ht="16.5" customHeight="1" x14ac:dyDescent="0.35">
      <c r="A374" s="1"/>
      <c r="B374" s="11"/>
      <c r="C374" s="3"/>
      <c r="D374" s="3"/>
      <c r="E374" s="111"/>
      <c r="F374" s="3"/>
      <c r="G374" s="3"/>
      <c r="H374" s="3"/>
      <c r="I374" s="3"/>
      <c r="J374" s="3"/>
      <c r="K374" s="3"/>
      <c r="L374" s="3"/>
      <c r="M374" s="3"/>
      <c r="O374" s="3"/>
    </row>
    <row r="375" spans="1:15" ht="16.5" customHeight="1" x14ac:dyDescent="0.35">
      <c r="A375" s="1"/>
      <c r="B375" s="11"/>
      <c r="C375" s="3"/>
      <c r="D375" s="3"/>
      <c r="E375" s="111"/>
      <c r="F375" s="3"/>
      <c r="G375" s="3"/>
      <c r="H375" s="3"/>
      <c r="I375" s="3"/>
      <c r="J375" s="3"/>
      <c r="K375" s="3"/>
      <c r="L375" s="3"/>
      <c r="M375" s="3"/>
      <c r="O375" s="3"/>
    </row>
    <row r="376" spans="1:15" ht="16.5" customHeight="1" x14ac:dyDescent="0.35">
      <c r="A376" s="1"/>
      <c r="B376" s="11"/>
      <c r="C376" s="3"/>
      <c r="D376" s="3"/>
      <c r="E376" s="111"/>
      <c r="F376" s="3"/>
      <c r="G376" s="3"/>
      <c r="H376" s="3"/>
      <c r="I376" s="3"/>
      <c r="J376" s="3"/>
      <c r="K376" s="3"/>
      <c r="L376" s="3"/>
      <c r="M376" s="3"/>
      <c r="O376" s="3"/>
    </row>
    <row r="377" spans="1:15" ht="16.5" customHeight="1" x14ac:dyDescent="0.35">
      <c r="A377" s="1"/>
      <c r="B377" s="11"/>
      <c r="C377" s="3"/>
      <c r="D377" s="3"/>
      <c r="E377" s="111"/>
      <c r="F377" s="3"/>
      <c r="G377" s="3"/>
      <c r="H377" s="3"/>
      <c r="I377" s="3"/>
      <c r="J377" s="3"/>
      <c r="K377" s="3"/>
      <c r="L377" s="3"/>
      <c r="M377" s="3"/>
      <c r="O377" s="3"/>
    </row>
    <row r="378" spans="1:15" ht="16.5" customHeight="1" x14ac:dyDescent="0.35">
      <c r="A378" s="1"/>
      <c r="B378" s="11"/>
      <c r="C378" s="3"/>
      <c r="D378" s="3"/>
      <c r="E378" s="111"/>
      <c r="F378" s="3"/>
      <c r="G378" s="3"/>
      <c r="H378" s="3"/>
      <c r="I378" s="3"/>
      <c r="J378" s="3"/>
      <c r="K378" s="3"/>
      <c r="L378" s="3"/>
      <c r="M378" s="3"/>
      <c r="O378" s="3"/>
    </row>
    <row r="379" spans="1:15" ht="16.5" customHeight="1" x14ac:dyDescent="0.35">
      <c r="A379" s="1"/>
      <c r="B379" s="11"/>
      <c r="C379" s="3"/>
      <c r="D379" s="3"/>
      <c r="E379" s="111"/>
      <c r="F379" s="3"/>
      <c r="G379" s="3"/>
      <c r="H379" s="3"/>
      <c r="I379" s="3"/>
      <c r="J379" s="3"/>
      <c r="K379" s="3"/>
      <c r="L379" s="3"/>
      <c r="M379" s="3"/>
      <c r="O379" s="3"/>
    </row>
    <row r="380" spans="1:15" ht="16.5" customHeight="1" x14ac:dyDescent="0.35">
      <c r="A380" s="1"/>
      <c r="B380" s="11"/>
      <c r="C380" s="3"/>
      <c r="D380" s="3"/>
      <c r="E380" s="111"/>
      <c r="F380" s="3"/>
      <c r="G380" s="3"/>
      <c r="H380" s="3"/>
      <c r="I380" s="3"/>
      <c r="J380" s="3"/>
      <c r="K380" s="3"/>
      <c r="L380" s="3"/>
      <c r="M380" s="3"/>
      <c r="O380" s="3"/>
    </row>
    <row r="381" spans="1:15" ht="16.5" customHeight="1" x14ac:dyDescent="0.35">
      <c r="A381" s="1"/>
      <c r="B381" s="11"/>
      <c r="C381" s="3"/>
      <c r="D381" s="3"/>
      <c r="E381" s="111"/>
      <c r="F381" s="3"/>
      <c r="G381" s="3"/>
      <c r="H381" s="3"/>
      <c r="I381" s="3"/>
      <c r="J381" s="3"/>
      <c r="K381" s="3"/>
      <c r="L381" s="3"/>
      <c r="M381" s="3"/>
      <c r="O381" s="3"/>
    </row>
    <row r="382" spans="1:15" ht="16.5" customHeight="1" x14ac:dyDescent="0.35">
      <c r="A382" s="1"/>
      <c r="B382" s="11"/>
      <c r="C382" s="3"/>
      <c r="D382" s="3"/>
      <c r="E382" s="111"/>
      <c r="F382" s="3"/>
      <c r="G382" s="3"/>
      <c r="H382" s="3"/>
      <c r="I382" s="3"/>
      <c r="J382" s="3"/>
      <c r="K382" s="3"/>
      <c r="L382" s="3"/>
      <c r="M382" s="3"/>
      <c r="O382" s="3"/>
    </row>
    <row r="383" spans="1:15" ht="16.5" customHeight="1" x14ac:dyDescent="0.35">
      <c r="A383" s="1"/>
      <c r="B383" s="11"/>
      <c r="C383" s="3"/>
      <c r="D383" s="3"/>
      <c r="E383" s="111"/>
      <c r="F383" s="3"/>
      <c r="G383" s="3"/>
      <c r="H383" s="3"/>
      <c r="I383" s="3"/>
      <c r="J383" s="3"/>
      <c r="K383" s="3"/>
      <c r="L383" s="3"/>
      <c r="M383" s="3"/>
      <c r="O383" s="3"/>
    </row>
    <row r="384" spans="1:15" ht="16.5" customHeight="1" x14ac:dyDescent="0.35">
      <c r="A384" s="1"/>
      <c r="B384" s="11"/>
      <c r="C384" s="3"/>
      <c r="D384" s="3"/>
      <c r="E384" s="111"/>
      <c r="F384" s="3"/>
      <c r="G384" s="3"/>
      <c r="H384" s="3"/>
      <c r="I384" s="3"/>
      <c r="J384" s="3"/>
      <c r="K384" s="3"/>
      <c r="L384" s="3"/>
      <c r="M384" s="3"/>
      <c r="O384" s="3"/>
    </row>
    <row r="385" spans="1:15" ht="16.5" customHeight="1" x14ac:dyDescent="0.35">
      <c r="A385" s="1"/>
      <c r="B385" s="11"/>
      <c r="C385" s="3"/>
      <c r="D385" s="3"/>
      <c r="E385" s="111"/>
      <c r="F385" s="3"/>
      <c r="G385" s="3"/>
      <c r="H385" s="3"/>
      <c r="I385" s="3"/>
      <c r="J385" s="3"/>
      <c r="K385" s="3"/>
      <c r="L385" s="3"/>
      <c r="M385" s="3"/>
      <c r="O385" s="3"/>
    </row>
    <row r="386" spans="1:15" ht="16.5" customHeight="1" x14ac:dyDescent="0.35">
      <c r="A386" s="1"/>
      <c r="B386" s="11"/>
      <c r="C386" s="3"/>
      <c r="D386" s="3"/>
      <c r="E386" s="111"/>
      <c r="F386" s="3"/>
      <c r="G386" s="3"/>
      <c r="H386" s="3"/>
      <c r="I386" s="3"/>
      <c r="J386" s="3"/>
      <c r="K386" s="3"/>
      <c r="L386" s="3"/>
      <c r="M386" s="3"/>
      <c r="O386" s="3"/>
    </row>
    <row r="387" spans="1:15" ht="16.5" customHeight="1" x14ac:dyDescent="0.35">
      <c r="A387" s="1"/>
      <c r="B387" s="11"/>
      <c r="C387" s="3"/>
      <c r="D387" s="3"/>
      <c r="E387" s="111"/>
      <c r="F387" s="3"/>
      <c r="G387" s="3"/>
      <c r="H387" s="3"/>
      <c r="I387" s="3"/>
      <c r="J387" s="3"/>
      <c r="K387" s="3"/>
      <c r="L387" s="3"/>
      <c r="M387" s="3"/>
      <c r="O387" s="3"/>
    </row>
    <row r="388" spans="1:15" ht="16.5" customHeight="1" x14ac:dyDescent="0.35">
      <c r="A388" s="1"/>
      <c r="B388" s="11"/>
      <c r="C388" s="3"/>
      <c r="D388" s="3"/>
      <c r="E388" s="111"/>
      <c r="F388" s="3"/>
      <c r="G388" s="3"/>
      <c r="H388" s="3"/>
      <c r="I388" s="3"/>
      <c r="J388" s="3"/>
      <c r="K388" s="3"/>
      <c r="L388" s="3"/>
      <c r="M388" s="3"/>
      <c r="O388" s="3"/>
    </row>
    <row r="389" spans="1:15" ht="16.5" customHeight="1" x14ac:dyDescent="0.35">
      <c r="A389" s="1"/>
      <c r="B389" s="11"/>
      <c r="C389" s="3"/>
      <c r="D389" s="3"/>
      <c r="E389" s="111"/>
      <c r="F389" s="3"/>
      <c r="G389" s="3"/>
      <c r="H389" s="3"/>
      <c r="I389" s="3"/>
      <c r="J389" s="3"/>
      <c r="K389" s="3"/>
      <c r="L389" s="3"/>
      <c r="M389" s="3"/>
      <c r="O389" s="3"/>
    </row>
    <row r="390" spans="1:15" ht="16.5" customHeight="1" x14ac:dyDescent="0.35">
      <c r="A390" s="1"/>
      <c r="B390" s="11"/>
      <c r="C390" s="3"/>
      <c r="D390" s="3"/>
      <c r="E390" s="111"/>
      <c r="F390" s="3"/>
      <c r="G390" s="3"/>
      <c r="H390" s="3"/>
      <c r="I390" s="3"/>
      <c r="J390" s="3"/>
      <c r="K390" s="3"/>
      <c r="L390" s="3"/>
      <c r="M390" s="3"/>
      <c r="O390" s="3"/>
    </row>
    <row r="391" spans="1:15" ht="16.5" customHeight="1" x14ac:dyDescent="0.35">
      <c r="A391" s="1"/>
      <c r="B391" s="11"/>
      <c r="C391" s="3"/>
      <c r="D391" s="3"/>
      <c r="E391" s="111"/>
      <c r="F391" s="3"/>
      <c r="G391" s="3"/>
      <c r="H391" s="3"/>
      <c r="I391" s="3"/>
      <c r="J391" s="3"/>
      <c r="K391" s="3"/>
      <c r="L391" s="3"/>
      <c r="M391" s="3"/>
      <c r="O391" s="3"/>
    </row>
    <row r="392" spans="1:15" ht="16.5" customHeight="1" x14ac:dyDescent="0.35">
      <c r="A392" s="1"/>
      <c r="B392" s="11"/>
      <c r="C392" s="3"/>
      <c r="D392" s="3"/>
      <c r="E392" s="111"/>
      <c r="F392" s="3"/>
      <c r="G392" s="3"/>
      <c r="H392" s="3"/>
      <c r="I392" s="3"/>
      <c r="J392" s="3"/>
      <c r="K392" s="3"/>
      <c r="L392" s="3"/>
      <c r="M392" s="3"/>
      <c r="O392" s="3"/>
    </row>
    <row r="393" spans="1:15" ht="16.5" customHeight="1" x14ac:dyDescent="0.35">
      <c r="A393" s="1"/>
      <c r="B393" s="11"/>
      <c r="C393" s="3"/>
      <c r="D393" s="3"/>
      <c r="E393" s="111"/>
      <c r="F393" s="3"/>
      <c r="G393" s="3"/>
      <c r="H393" s="3"/>
      <c r="I393" s="3"/>
      <c r="J393" s="3"/>
      <c r="K393" s="3"/>
      <c r="L393" s="3"/>
      <c r="M393" s="3"/>
      <c r="O393" s="3"/>
    </row>
    <row r="394" spans="1:15" ht="16.5" customHeight="1" x14ac:dyDescent="0.35">
      <c r="A394" s="1"/>
      <c r="B394" s="11"/>
      <c r="C394" s="3"/>
      <c r="D394" s="3"/>
      <c r="E394" s="111"/>
      <c r="F394" s="3"/>
      <c r="G394" s="3"/>
      <c r="H394" s="3"/>
      <c r="I394" s="3"/>
      <c r="J394" s="3"/>
      <c r="K394" s="3"/>
      <c r="L394" s="3"/>
      <c r="M394" s="3"/>
      <c r="O394" s="3"/>
    </row>
    <row r="395" spans="1:15" ht="16.5" customHeight="1" x14ac:dyDescent="0.35">
      <c r="A395" s="1"/>
      <c r="B395" s="11"/>
      <c r="C395" s="3"/>
      <c r="D395" s="3"/>
      <c r="E395" s="111"/>
      <c r="F395" s="3"/>
      <c r="G395" s="3"/>
      <c r="H395" s="3"/>
      <c r="I395" s="3"/>
      <c r="J395" s="3"/>
      <c r="K395" s="3"/>
      <c r="L395" s="3"/>
      <c r="M395" s="3"/>
      <c r="O395" s="3"/>
    </row>
    <row r="396" spans="1:15" ht="16.5" customHeight="1" x14ac:dyDescent="0.35">
      <c r="A396" s="1"/>
      <c r="B396" s="11"/>
      <c r="C396" s="3"/>
      <c r="D396" s="3"/>
      <c r="E396" s="111"/>
      <c r="F396" s="3"/>
      <c r="G396" s="3"/>
      <c r="H396" s="3"/>
      <c r="I396" s="3"/>
      <c r="J396" s="3"/>
      <c r="K396" s="3"/>
      <c r="L396" s="3"/>
      <c r="M396" s="3"/>
      <c r="O396" s="3"/>
    </row>
    <row r="397" spans="1:15" ht="16.5" customHeight="1" x14ac:dyDescent="0.35">
      <c r="A397" s="1"/>
      <c r="B397" s="11"/>
      <c r="C397" s="3"/>
      <c r="D397" s="3"/>
      <c r="E397" s="111"/>
      <c r="F397" s="3"/>
      <c r="G397" s="3"/>
      <c r="H397" s="3"/>
      <c r="I397" s="3"/>
      <c r="J397" s="3"/>
      <c r="K397" s="3"/>
      <c r="L397" s="3"/>
      <c r="M397" s="3"/>
      <c r="O397" s="3"/>
    </row>
    <row r="398" spans="1:15" ht="16.5" customHeight="1" x14ac:dyDescent="0.35">
      <c r="A398" s="1"/>
      <c r="B398" s="11"/>
      <c r="C398" s="3"/>
      <c r="D398" s="3"/>
      <c r="E398" s="111"/>
      <c r="F398" s="3"/>
      <c r="G398" s="3"/>
      <c r="H398" s="3"/>
      <c r="I398" s="3"/>
      <c r="J398" s="3"/>
      <c r="K398" s="3"/>
      <c r="L398" s="3"/>
      <c r="M398" s="3"/>
      <c r="O398" s="3"/>
    </row>
    <row r="399" spans="1:15" ht="16.5" customHeight="1" x14ac:dyDescent="0.35">
      <c r="A399" s="1"/>
      <c r="B399" s="11"/>
      <c r="C399" s="3"/>
      <c r="D399" s="3"/>
      <c r="E399" s="111"/>
      <c r="F399" s="3"/>
      <c r="G399" s="3"/>
      <c r="H399" s="3"/>
      <c r="I399" s="3"/>
      <c r="J399" s="3"/>
      <c r="K399" s="3"/>
      <c r="L399" s="3"/>
      <c r="M399" s="3"/>
      <c r="O399" s="3"/>
    </row>
    <row r="400" spans="1:15" ht="16.5" customHeight="1" x14ac:dyDescent="0.35">
      <c r="A400" s="1"/>
      <c r="B400" s="11"/>
      <c r="C400" s="3"/>
      <c r="D400" s="3"/>
      <c r="E400" s="111"/>
      <c r="F400" s="3"/>
      <c r="G400" s="3"/>
      <c r="H400" s="3"/>
      <c r="I400" s="3"/>
      <c r="J400" s="3"/>
      <c r="K400" s="3"/>
      <c r="L400" s="3"/>
      <c r="M400" s="3"/>
      <c r="O400" s="3"/>
    </row>
    <row r="401" spans="1:15" ht="16.5" customHeight="1" x14ac:dyDescent="0.35">
      <c r="A401" s="1"/>
      <c r="B401" s="11"/>
      <c r="C401" s="3"/>
      <c r="D401" s="3"/>
      <c r="E401" s="111"/>
      <c r="F401" s="3"/>
      <c r="G401" s="3"/>
      <c r="H401" s="3"/>
      <c r="I401" s="3"/>
      <c r="J401" s="3"/>
      <c r="K401" s="3"/>
      <c r="L401" s="3"/>
      <c r="M401" s="3"/>
      <c r="O401" s="3"/>
    </row>
    <row r="402" spans="1:15" ht="16.5" customHeight="1" x14ac:dyDescent="0.35">
      <c r="A402" s="1"/>
      <c r="B402" s="11"/>
      <c r="C402" s="3"/>
      <c r="D402" s="3"/>
      <c r="E402" s="111"/>
      <c r="F402" s="3"/>
      <c r="G402" s="3"/>
      <c r="H402" s="3"/>
      <c r="I402" s="3"/>
      <c r="J402" s="3"/>
      <c r="K402" s="3"/>
      <c r="L402" s="3"/>
      <c r="M402" s="3"/>
      <c r="O402" s="3"/>
    </row>
    <row r="403" spans="1:15" ht="16.5" customHeight="1" x14ac:dyDescent="0.35">
      <c r="A403" s="1"/>
      <c r="B403" s="11"/>
      <c r="C403" s="3"/>
      <c r="D403" s="3"/>
      <c r="E403" s="111"/>
      <c r="F403" s="3"/>
      <c r="G403" s="3"/>
      <c r="H403" s="3"/>
      <c r="I403" s="3"/>
      <c r="J403" s="3"/>
      <c r="K403" s="3"/>
      <c r="L403" s="3"/>
      <c r="M403" s="3"/>
      <c r="O403" s="3"/>
    </row>
    <row r="404" spans="1:15" ht="16.5" customHeight="1" x14ac:dyDescent="0.35">
      <c r="A404" s="1"/>
      <c r="B404" s="11"/>
      <c r="C404" s="3"/>
      <c r="D404" s="3"/>
      <c r="E404" s="111"/>
      <c r="F404" s="3"/>
      <c r="G404" s="3"/>
      <c r="H404" s="3"/>
      <c r="I404" s="3"/>
      <c r="J404" s="3"/>
      <c r="K404" s="3"/>
      <c r="L404" s="3"/>
      <c r="M404" s="3"/>
      <c r="O404" s="3"/>
    </row>
    <row r="405" spans="1:15" ht="16.5" customHeight="1" x14ac:dyDescent="0.35">
      <c r="A405" s="1"/>
      <c r="B405" s="11"/>
      <c r="C405" s="3"/>
      <c r="D405" s="3"/>
      <c r="E405" s="111"/>
      <c r="F405" s="3"/>
      <c r="G405" s="3"/>
      <c r="H405" s="3"/>
      <c r="I405" s="3"/>
      <c r="J405" s="3"/>
      <c r="K405" s="3"/>
      <c r="L405" s="3"/>
      <c r="M405" s="3"/>
      <c r="O405" s="3"/>
    </row>
    <row r="406" spans="1:15" ht="16.5" customHeight="1" x14ac:dyDescent="0.35">
      <c r="A406" s="1"/>
      <c r="B406" s="11"/>
      <c r="C406" s="3"/>
      <c r="D406" s="3"/>
      <c r="E406" s="111"/>
      <c r="F406" s="3"/>
      <c r="G406" s="3"/>
      <c r="H406" s="3"/>
      <c r="I406" s="3"/>
      <c r="J406" s="3"/>
      <c r="K406" s="3"/>
      <c r="L406" s="3"/>
      <c r="M406" s="3"/>
      <c r="O406" s="3"/>
    </row>
    <row r="407" spans="1:15" ht="16.5" customHeight="1" x14ac:dyDescent="0.35">
      <c r="A407" s="1"/>
      <c r="B407" s="11"/>
      <c r="C407" s="3"/>
      <c r="D407" s="3"/>
      <c r="E407" s="111"/>
      <c r="F407" s="3"/>
      <c r="G407" s="3"/>
      <c r="H407" s="3"/>
      <c r="I407" s="3"/>
      <c r="J407" s="3"/>
      <c r="K407" s="3"/>
      <c r="L407" s="3"/>
      <c r="M407" s="3"/>
      <c r="O407" s="3"/>
    </row>
    <row r="408" spans="1:15" ht="16.5" customHeight="1" x14ac:dyDescent="0.35">
      <c r="A408" s="1"/>
      <c r="B408" s="11"/>
      <c r="C408" s="3"/>
      <c r="D408" s="3"/>
      <c r="E408" s="111"/>
      <c r="F408" s="3"/>
      <c r="G408" s="3"/>
      <c r="H408" s="3"/>
      <c r="I408" s="3"/>
      <c r="J408" s="3"/>
      <c r="K408" s="3"/>
      <c r="L408" s="3"/>
      <c r="M408" s="3"/>
      <c r="O408" s="3"/>
    </row>
    <row r="409" spans="1:15" ht="16.5" customHeight="1" x14ac:dyDescent="0.35">
      <c r="A409" s="1"/>
      <c r="B409" s="11"/>
      <c r="C409" s="3"/>
      <c r="D409" s="3"/>
      <c r="E409" s="111"/>
      <c r="F409" s="3"/>
      <c r="G409" s="3"/>
      <c r="H409" s="3"/>
      <c r="I409" s="3"/>
      <c r="J409" s="3"/>
      <c r="K409" s="3"/>
      <c r="L409" s="3"/>
      <c r="M409" s="3"/>
      <c r="O409" s="3"/>
    </row>
    <row r="410" spans="1:15" ht="16.5" customHeight="1" x14ac:dyDescent="0.35">
      <c r="A410" s="1"/>
      <c r="B410" s="11"/>
      <c r="C410" s="3"/>
      <c r="D410" s="3"/>
      <c r="E410" s="111"/>
      <c r="F410" s="3"/>
      <c r="G410" s="3"/>
      <c r="H410" s="3"/>
      <c r="I410" s="3"/>
      <c r="J410" s="3"/>
      <c r="K410" s="3"/>
      <c r="L410" s="3"/>
      <c r="M410" s="3"/>
      <c r="O410" s="3"/>
    </row>
    <row r="411" spans="1:15" ht="16.5" customHeight="1" x14ac:dyDescent="0.35">
      <c r="A411" s="1"/>
      <c r="B411" s="11"/>
      <c r="C411" s="3"/>
      <c r="D411" s="3"/>
      <c r="E411" s="111"/>
      <c r="F411" s="3"/>
      <c r="G411" s="3"/>
      <c r="H411" s="3"/>
      <c r="I411" s="3"/>
      <c r="J411" s="3"/>
      <c r="K411" s="3"/>
      <c r="L411" s="3"/>
      <c r="M411" s="3"/>
      <c r="O411" s="3"/>
    </row>
    <row r="412" spans="1:15" ht="16.5" customHeight="1" x14ac:dyDescent="0.35">
      <c r="A412" s="1"/>
      <c r="B412" s="11"/>
      <c r="C412" s="3"/>
      <c r="D412" s="3"/>
      <c r="E412" s="111"/>
      <c r="F412" s="3"/>
      <c r="G412" s="3"/>
      <c r="H412" s="3"/>
      <c r="I412" s="3"/>
      <c r="J412" s="3"/>
      <c r="K412" s="3"/>
      <c r="L412" s="3"/>
      <c r="M412" s="3"/>
      <c r="O412" s="3"/>
    </row>
    <row r="413" spans="1:15" ht="16.5" customHeight="1" x14ac:dyDescent="0.35">
      <c r="A413" s="1"/>
      <c r="B413" s="11"/>
      <c r="C413" s="3"/>
      <c r="D413" s="3"/>
      <c r="E413" s="111"/>
      <c r="F413" s="3"/>
      <c r="G413" s="3"/>
      <c r="H413" s="3"/>
      <c r="I413" s="3"/>
      <c r="J413" s="3"/>
      <c r="K413" s="3"/>
      <c r="L413" s="3"/>
      <c r="M413" s="3"/>
      <c r="O413" s="3"/>
    </row>
    <row r="414" spans="1:15" ht="16.5" customHeight="1" x14ac:dyDescent="0.35">
      <c r="A414" s="1"/>
      <c r="B414" s="11"/>
      <c r="C414" s="3"/>
      <c r="D414" s="3"/>
      <c r="E414" s="111"/>
      <c r="F414" s="3"/>
      <c r="G414" s="3"/>
      <c r="H414" s="3"/>
      <c r="I414" s="3"/>
      <c r="J414" s="3"/>
      <c r="K414" s="3"/>
      <c r="L414" s="3"/>
      <c r="M414" s="3"/>
      <c r="O414" s="3"/>
    </row>
    <row r="415" spans="1:15" ht="16.5" customHeight="1" x14ac:dyDescent="0.35">
      <c r="A415" s="1"/>
      <c r="B415" s="11"/>
      <c r="C415" s="3"/>
      <c r="D415" s="3"/>
      <c r="E415" s="111"/>
      <c r="F415" s="3"/>
      <c r="G415" s="3"/>
      <c r="H415" s="3"/>
      <c r="I415" s="3"/>
      <c r="J415" s="3"/>
      <c r="K415" s="3"/>
      <c r="L415" s="3"/>
      <c r="M415" s="3"/>
      <c r="O415" s="3"/>
    </row>
    <row r="416" spans="1:15" ht="16.5" customHeight="1" x14ac:dyDescent="0.35">
      <c r="A416" s="1"/>
      <c r="B416" s="11"/>
      <c r="C416" s="3"/>
      <c r="D416" s="3"/>
      <c r="E416" s="111"/>
      <c r="F416" s="3"/>
      <c r="G416" s="3"/>
      <c r="H416" s="3"/>
      <c r="I416" s="3"/>
      <c r="J416" s="3"/>
      <c r="K416" s="3"/>
      <c r="L416" s="3"/>
      <c r="M416" s="3"/>
      <c r="O416" s="3"/>
    </row>
    <row r="417" spans="1:15" ht="16.5" customHeight="1" x14ac:dyDescent="0.35">
      <c r="A417" s="1"/>
      <c r="B417" s="11"/>
      <c r="C417" s="3"/>
      <c r="D417" s="3"/>
      <c r="E417" s="111"/>
      <c r="F417" s="3"/>
      <c r="G417" s="3"/>
      <c r="H417" s="3"/>
      <c r="I417" s="3"/>
      <c r="J417" s="3"/>
      <c r="K417" s="3"/>
      <c r="L417" s="3"/>
      <c r="M417" s="3"/>
      <c r="O417" s="3"/>
    </row>
    <row r="418" spans="1:15" ht="16.5" customHeight="1" x14ac:dyDescent="0.35">
      <c r="A418" s="1"/>
      <c r="B418" s="11"/>
      <c r="C418" s="3"/>
      <c r="D418" s="3"/>
      <c r="E418" s="111"/>
      <c r="F418" s="3"/>
      <c r="G418" s="3"/>
      <c r="H418" s="3"/>
      <c r="I418" s="3"/>
      <c r="J418" s="3"/>
      <c r="K418" s="3"/>
      <c r="L418" s="3"/>
      <c r="M418" s="3"/>
      <c r="O418" s="3"/>
    </row>
    <row r="419" spans="1:15" ht="16.5" customHeight="1" x14ac:dyDescent="0.35">
      <c r="A419" s="1"/>
      <c r="B419" s="11"/>
      <c r="C419" s="3"/>
      <c r="D419" s="3"/>
      <c r="E419" s="111"/>
      <c r="F419" s="3"/>
      <c r="G419" s="3"/>
      <c r="H419" s="3"/>
      <c r="I419" s="3"/>
      <c r="J419" s="3"/>
      <c r="K419" s="3"/>
      <c r="L419" s="3"/>
      <c r="M419" s="3"/>
      <c r="O419" s="3"/>
    </row>
    <row r="420" spans="1:15" ht="16.5" customHeight="1" x14ac:dyDescent="0.35">
      <c r="A420" s="1"/>
      <c r="B420" s="11"/>
      <c r="C420" s="3"/>
      <c r="D420" s="3"/>
      <c r="E420" s="111"/>
      <c r="F420" s="3"/>
      <c r="G420" s="3"/>
      <c r="H420" s="3"/>
      <c r="I420" s="3"/>
      <c r="J420" s="3"/>
      <c r="K420" s="3"/>
      <c r="L420" s="3"/>
      <c r="M420" s="3"/>
      <c r="O420" s="3"/>
    </row>
    <row r="421" spans="1:15" ht="16.5" customHeight="1" x14ac:dyDescent="0.35">
      <c r="A421" s="1"/>
      <c r="B421" s="11"/>
      <c r="C421" s="3"/>
      <c r="D421" s="3"/>
      <c r="E421" s="111"/>
      <c r="F421" s="3"/>
      <c r="G421" s="3"/>
      <c r="H421" s="3"/>
      <c r="I421" s="3"/>
      <c r="J421" s="3"/>
      <c r="K421" s="3"/>
      <c r="L421" s="3"/>
      <c r="M421" s="3"/>
      <c r="O421" s="3"/>
    </row>
    <row r="422" spans="1:15" ht="16.5" customHeight="1" x14ac:dyDescent="0.35">
      <c r="A422" s="1"/>
      <c r="B422" s="11"/>
      <c r="C422" s="3"/>
      <c r="D422" s="3"/>
      <c r="E422" s="111"/>
      <c r="F422" s="3"/>
      <c r="G422" s="3"/>
      <c r="H422" s="3"/>
      <c r="I422" s="3"/>
      <c r="J422" s="3"/>
      <c r="K422" s="3"/>
      <c r="L422" s="3"/>
      <c r="M422" s="3"/>
      <c r="O422" s="3"/>
    </row>
    <row r="423" spans="1:15" ht="16.5" customHeight="1" x14ac:dyDescent="0.35">
      <c r="A423" s="1"/>
      <c r="B423" s="11"/>
      <c r="C423" s="3"/>
      <c r="D423" s="3"/>
      <c r="E423" s="111"/>
      <c r="F423" s="3"/>
      <c r="G423" s="3"/>
      <c r="H423" s="3"/>
      <c r="I423" s="3"/>
      <c r="J423" s="3"/>
      <c r="K423" s="3"/>
      <c r="L423" s="3"/>
      <c r="M423" s="3"/>
      <c r="O423" s="3"/>
    </row>
    <row r="424" spans="1:15" ht="16.5" customHeight="1" x14ac:dyDescent="0.35">
      <c r="A424" s="1"/>
      <c r="B424" s="11"/>
      <c r="C424" s="3"/>
      <c r="D424" s="3"/>
      <c r="E424" s="111"/>
      <c r="F424" s="3"/>
      <c r="G424" s="3"/>
      <c r="H424" s="3"/>
      <c r="I424" s="3"/>
      <c r="J424" s="3"/>
      <c r="K424" s="3"/>
      <c r="L424" s="3"/>
      <c r="M424" s="3"/>
      <c r="O424" s="3"/>
    </row>
    <row r="425" spans="1:15" ht="16.5" customHeight="1" x14ac:dyDescent="0.35">
      <c r="A425" s="1"/>
      <c r="B425" s="11"/>
      <c r="C425" s="3"/>
      <c r="D425" s="3"/>
      <c r="E425" s="111"/>
      <c r="F425" s="3"/>
      <c r="G425" s="3"/>
      <c r="H425" s="3"/>
      <c r="I425" s="3"/>
      <c r="J425" s="3"/>
      <c r="K425" s="3"/>
      <c r="L425" s="3"/>
      <c r="M425" s="3"/>
      <c r="O425" s="3"/>
    </row>
    <row r="426" spans="1:15" ht="16.5" customHeight="1" x14ac:dyDescent="0.35">
      <c r="A426" s="1"/>
      <c r="B426" s="11"/>
      <c r="C426" s="3"/>
      <c r="D426" s="3"/>
      <c r="E426" s="111"/>
      <c r="F426" s="3"/>
      <c r="G426" s="3"/>
      <c r="H426" s="3"/>
      <c r="I426" s="3"/>
      <c r="J426" s="3"/>
      <c r="K426" s="3"/>
      <c r="L426" s="3"/>
      <c r="M426" s="3"/>
      <c r="O426" s="3"/>
    </row>
    <row r="427" spans="1:15" ht="16.5" customHeight="1" x14ac:dyDescent="0.35">
      <c r="A427" s="1"/>
      <c r="B427" s="11"/>
      <c r="C427" s="3"/>
      <c r="D427" s="3"/>
      <c r="E427" s="111"/>
      <c r="F427" s="3"/>
      <c r="G427" s="3"/>
      <c r="H427" s="3"/>
      <c r="I427" s="3"/>
      <c r="J427" s="3"/>
      <c r="K427" s="3"/>
      <c r="L427" s="3"/>
      <c r="M427" s="3"/>
      <c r="O427" s="3"/>
    </row>
    <row r="428" spans="1:15" ht="16.5" customHeight="1" x14ac:dyDescent="0.35">
      <c r="A428" s="1"/>
      <c r="B428" s="11"/>
      <c r="C428" s="3"/>
      <c r="D428" s="3"/>
      <c r="E428" s="111"/>
      <c r="F428" s="3"/>
      <c r="G428" s="3"/>
      <c r="H428" s="3"/>
      <c r="I428" s="3"/>
      <c r="J428" s="3"/>
      <c r="K428" s="3"/>
      <c r="L428" s="3"/>
      <c r="M428" s="3"/>
      <c r="O428" s="3"/>
    </row>
    <row r="429" spans="1:15" ht="16.5" customHeight="1" x14ac:dyDescent="0.35">
      <c r="A429" s="1"/>
      <c r="B429" s="11"/>
      <c r="C429" s="3"/>
      <c r="D429" s="3"/>
      <c r="E429" s="111"/>
      <c r="F429" s="3"/>
      <c r="G429" s="3"/>
      <c r="H429" s="3"/>
      <c r="I429" s="3"/>
      <c r="J429" s="3"/>
      <c r="K429" s="3"/>
      <c r="L429" s="3"/>
      <c r="M429" s="3"/>
      <c r="O429" s="3"/>
    </row>
    <row r="430" spans="1:15" ht="16.5" customHeight="1" x14ac:dyDescent="0.35">
      <c r="A430" s="1"/>
      <c r="B430" s="11"/>
      <c r="C430" s="3"/>
      <c r="D430" s="3"/>
      <c r="E430" s="111"/>
      <c r="F430" s="3"/>
      <c r="G430" s="3"/>
      <c r="H430" s="3"/>
      <c r="I430" s="3"/>
      <c r="J430" s="3"/>
      <c r="K430" s="3"/>
      <c r="L430" s="3"/>
      <c r="M430" s="3"/>
      <c r="O430" s="3"/>
    </row>
    <row r="431" spans="1:15" ht="16.5" customHeight="1" x14ac:dyDescent="0.35">
      <c r="A431" s="1"/>
      <c r="B431" s="11"/>
      <c r="C431" s="3"/>
      <c r="D431" s="3"/>
      <c r="E431" s="111"/>
      <c r="F431" s="3"/>
      <c r="G431" s="3"/>
      <c r="H431" s="3"/>
      <c r="I431" s="3"/>
      <c r="J431" s="3"/>
      <c r="K431" s="3"/>
      <c r="L431" s="3"/>
      <c r="M431" s="3"/>
      <c r="O431" s="3"/>
    </row>
    <row r="432" spans="1:15" ht="16.5" customHeight="1" x14ac:dyDescent="0.35">
      <c r="A432" s="1"/>
      <c r="B432" s="11"/>
      <c r="C432" s="3"/>
      <c r="D432" s="3"/>
      <c r="E432" s="111"/>
      <c r="F432" s="3"/>
      <c r="G432" s="3"/>
      <c r="H432" s="3"/>
      <c r="I432" s="3"/>
      <c r="J432" s="3"/>
      <c r="K432" s="3"/>
      <c r="L432" s="3"/>
      <c r="M432" s="3"/>
      <c r="O432" s="3"/>
    </row>
    <row r="433" spans="1:15" ht="16.5" customHeight="1" x14ac:dyDescent="0.35">
      <c r="A433" s="1"/>
      <c r="B433" s="11"/>
      <c r="C433" s="3"/>
      <c r="D433" s="3"/>
      <c r="E433" s="111"/>
      <c r="F433" s="3"/>
      <c r="G433" s="3"/>
      <c r="H433" s="3"/>
      <c r="I433" s="3"/>
      <c r="J433" s="3"/>
      <c r="K433" s="3"/>
      <c r="L433" s="3"/>
      <c r="M433" s="3"/>
      <c r="O433" s="3"/>
    </row>
    <row r="434" spans="1:15" ht="16.5" customHeight="1" x14ac:dyDescent="0.35">
      <c r="A434" s="1"/>
      <c r="B434" s="11"/>
      <c r="C434" s="3"/>
      <c r="D434" s="3"/>
      <c r="E434" s="111"/>
      <c r="F434" s="3"/>
      <c r="G434" s="3"/>
      <c r="H434" s="3"/>
      <c r="I434" s="3"/>
      <c r="J434" s="3"/>
      <c r="K434" s="3"/>
      <c r="L434" s="3"/>
      <c r="M434" s="3"/>
      <c r="O434" s="3"/>
    </row>
    <row r="435" spans="1:15" ht="16.5" customHeight="1" x14ac:dyDescent="0.35">
      <c r="A435" s="1"/>
      <c r="B435" s="11"/>
      <c r="C435" s="3"/>
      <c r="D435" s="3"/>
      <c r="E435" s="111"/>
      <c r="F435" s="3"/>
      <c r="G435" s="3"/>
      <c r="H435" s="3"/>
      <c r="I435" s="3"/>
      <c r="J435" s="3"/>
      <c r="K435" s="3"/>
      <c r="L435" s="3"/>
      <c r="M435" s="3"/>
      <c r="O435" s="3"/>
    </row>
    <row r="436" spans="1:15" ht="16.5" customHeight="1" x14ac:dyDescent="0.35">
      <c r="A436" s="1"/>
      <c r="B436" s="11"/>
      <c r="C436" s="3"/>
      <c r="D436" s="3"/>
      <c r="E436" s="111"/>
      <c r="F436" s="3"/>
      <c r="G436" s="3"/>
      <c r="H436" s="3"/>
      <c r="I436" s="3"/>
      <c r="J436" s="3"/>
      <c r="K436" s="3"/>
      <c r="L436" s="3"/>
      <c r="M436" s="3"/>
      <c r="O436" s="3"/>
    </row>
    <row r="437" spans="1:15" ht="16.5" customHeight="1" x14ac:dyDescent="0.35">
      <c r="A437" s="1"/>
      <c r="B437" s="11"/>
      <c r="C437" s="3"/>
      <c r="D437" s="3"/>
      <c r="E437" s="111"/>
      <c r="F437" s="3"/>
      <c r="G437" s="3"/>
      <c r="H437" s="3"/>
      <c r="I437" s="3"/>
      <c r="J437" s="3"/>
      <c r="K437" s="3"/>
      <c r="L437" s="3"/>
      <c r="M437" s="3"/>
      <c r="O437" s="3"/>
    </row>
    <row r="438" spans="1:15" ht="16.5" customHeight="1" x14ac:dyDescent="0.35">
      <c r="A438" s="1"/>
      <c r="B438" s="11"/>
      <c r="C438" s="3"/>
      <c r="D438" s="3"/>
      <c r="E438" s="111"/>
      <c r="F438" s="3"/>
      <c r="G438" s="3"/>
      <c r="H438" s="3"/>
      <c r="I438" s="3"/>
      <c r="J438" s="3"/>
      <c r="K438" s="3"/>
      <c r="L438" s="3"/>
      <c r="M438" s="3"/>
      <c r="O438" s="3"/>
    </row>
    <row r="439" spans="1:15" ht="16.5" customHeight="1" x14ac:dyDescent="0.35">
      <c r="A439" s="1"/>
      <c r="B439" s="11"/>
      <c r="C439" s="3"/>
      <c r="D439" s="3"/>
      <c r="E439" s="111"/>
      <c r="F439" s="3"/>
      <c r="G439" s="3"/>
      <c r="H439" s="3"/>
      <c r="I439" s="3"/>
      <c r="J439" s="3"/>
      <c r="K439" s="3"/>
      <c r="L439" s="3"/>
      <c r="M439" s="3"/>
      <c r="O439" s="3"/>
    </row>
    <row r="440" spans="1:15" ht="16.5" customHeight="1" x14ac:dyDescent="0.35">
      <c r="A440" s="1"/>
      <c r="B440" s="11"/>
      <c r="C440" s="3"/>
      <c r="D440" s="3"/>
      <c r="E440" s="111"/>
      <c r="F440" s="3"/>
      <c r="G440" s="3"/>
      <c r="H440" s="3"/>
      <c r="I440" s="3"/>
      <c r="J440" s="3"/>
      <c r="K440" s="3"/>
      <c r="L440" s="3"/>
      <c r="M440" s="3"/>
      <c r="O440" s="3"/>
    </row>
    <row r="441" spans="1:15" ht="16.5" customHeight="1" x14ac:dyDescent="0.35">
      <c r="A441" s="1"/>
      <c r="B441" s="11"/>
      <c r="C441" s="3"/>
      <c r="D441" s="3"/>
      <c r="E441" s="111"/>
      <c r="F441" s="3"/>
      <c r="G441" s="3"/>
      <c r="H441" s="3"/>
      <c r="I441" s="3"/>
      <c r="J441" s="3"/>
      <c r="K441" s="3"/>
      <c r="L441" s="3"/>
      <c r="M441" s="3"/>
      <c r="O441" s="3"/>
    </row>
    <row r="442" spans="1:15" ht="16.5" customHeight="1" x14ac:dyDescent="0.35">
      <c r="A442" s="1"/>
      <c r="B442" s="11"/>
      <c r="C442" s="3"/>
      <c r="D442" s="3"/>
      <c r="E442" s="111"/>
      <c r="F442" s="3"/>
      <c r="G442" s="3"/>
      <c r="H442" s="3"/>
      <c r="I442" s="3"/>
      <c r="J442" s="3"/>
      <c r="K442" s="3"/>
      <c r="L442" s="3"/>
      <c r="M442" s="3"/>
      <c r="O442" s="3"/>
    </row>
    <row r="443" spans="1:15" ht="16.5" customHeight="1" x14ac:dyDescent="0.35">
      <c r="A443" s="1"/>
      <c r="B443" s="11"/>
      <c r="C443" s="3"/>
      <c r="D443" s="3"/>
      <c r="E443" s="111"/>
      <c r="F443" s="3"/>
      <c r="G443" s="3"/>
      <c r="H443" s="3"/>
      <c r="I443" s="3"/>
      <c r="J443" s="3"/>
      <c r="K443" s="3"/>
      <c r="L443" s="3"/>
      <c r="M443" s="3"/>
      <c r="O443" s="3"/>
    </row>
    <row r="444" spans="1:15" ht="16.5" customHeight="1" x14ac:dyDescent="0.35">
      <c r="A444" s="1"/>
      <c r="B444" s="11"/>
      <c r="C444" s="3"/>
      <c r="D444" s="3"/>
      <c r="E444" s="111"/>
      <c r="F444" s="3"/>
      <c r="G444" s="3"/>
      <c r="H444" s="3"/>
      <c r="I444" s="3"/>
      <c r="J444" s="3"/>
      <c r="K444" s="3"/>
      <c r="L444" s="3"/>
      <c r="M444" s="3"/>
      <c r="O444" s="3"/>
    </row>
    <row r="445" spans="1:15" ht="16.5" customHeight="1" x14ac:dyDescent="0.35">
      <c r="A445" s="1"/>
      <c r="B445" s="11"/>
      <c r="C445" s="3"/>
      <c r="D445" s="3"/>
      <c r="E445" s="111"/>
      <c r="F445" s="3"/>
      <c r="G445" s="3"/>
      <c r="H445" s="3"/>
      <c r="I445" s="3"/>
      <c r="J445" s="3"/>
      <c r="K445" s="3"/>
      <c r="L445" s="3"/>
      <c r="M445" s="3"/>
      <c r="O445" s="3"/>
    </row>
    <row r="446" spans="1:15" ht="16.5" customHeight="1" x14ac:dyDescent="0.35">
      <c r="A446" s="1"/>
      <c r="B446" s="11"/>
      <c r="C446" s="3"/>
      <c r="D446" s="3"/>
      <c r="E446" s="111"/>
      <c r="F446" s="3"/>
      <c r="G446" s="3"/>
      <c r="H446" s="3"/>
      <c r="I446" s="3"/>
      <c r="J446" s="3"/>
      <c r="K446" s="3"/>
      <c r="L446" s="3"/>
      <c r="M446" s="3"/>
      <c r="O446" s="3"/>
    </row>
    <row r="447" spans="1:15" ht="16.5" customHeight="1" x14ac:dyDescent="0.35">
      <c r="A447" s="1"/>
      <c r="B447" s="11"/>
      <c r="C447" s="3"/>
      <c r="D447" s="3"/>
      <c r="E447" s="111"/>
      <c r="F447" s="3"/>
      <c r="G447" s="3"/>
      <c r="H447" s="3"/>
      <c r="I447" s="3"/>
      <c r="J447" s="3"/>
      <c r="K447" s="3"/>
      <c r="L447" s="3"/>
      <c r="M447" s="3"/>
      <c r="O447" s="3"/>
    </row>
    <row r="448" spans="1:15" ht="16.5" customHeight="1" x14ac:dyDescent="0.35">
      <c r="A448" s="1"/>
      <c r="B448" s="11"/>
      <c r="C448" s="3"/>
      <c r="D448" s="3"/>
      <c r="E448" s="111"/>
      <c r="F448" s="3"/>
      <c r="G448" s="3"/>
      <c r="H448" s="3"/>
      <c r="I448" s="3"/>
      <c r="J448" s="3"/>
      <c r="K448" s="3"/>
      <c r="L448" s="3"/>
      <c r="M448" s="3"/>
      <c r="O448" s="3"/>
    </row>
    <row r="449" spans="1:15" ht="16.5" customHeight="1" x14ac:dyDescent="0.35">
      <c r="A449" s="1"/>
      <c r="B449" s="11"/>
      <c r="C449" s="3"/>
      <c r="D449" s="3"/>
      <c r="E449" s="111"/>
      <c r="F449" s="3"/>
      <c r="G449" s="3"/>
      <c r="H449" s="3"/>
      <c r="I449" s="3"/>
      <c r="J449" s="3"/>
      <c r="K449" s="3"/>
      <c r="L449" s="3"/>
      <c r="M449" s="3"/>
      <c r="O449" s="3"/>
    </row>
    <row r="450" spans="1:15" ht="16.5" customHeight="1" x14ac:dyDescent="0.35">
      <c r="A450" s="1"/>
      <c r="B450" s="11"/>
      <c r="C450" s="3"/>
      <c r="D450" s="3"/>
      <c r="E450" s="111"/>
      <c r="F450" s="3"/>
      <c r="G450" s="3"/>
      <c r="H450" s="3"/>
      <c r="I450" s="3"/>
      <c r="J450" s="3"/>
      <c r="K450" s="3"/>
      <c r="L450" s="3"/>
      <c r="M450" s="3"/>
      <c r="O450" s="3"/>
    </row>
    <row r="451" spans="1:15" ht="16.5" customHeight="1" x14ac:dyDescent="0.35">
      <c r="A451" s="1"/>
      <c r="B451" s="11"/>
      <c r="C451" s="3"/>
      <c r="D451" s="3"/>
      <c r="E451" s="111"/>
      <c r="F451" s="3"/>
      <c r="G451" s="3"/>
      <c r="H451" s="3"/>
      <c r="I451" s="3"/>
      <c r="J451" s="3"/>
      <c r="K451" s="3"/>
      <c r="L451" s="3"/>
      <c r="M451" s="3"/>
      <c r="O451" s="3"/>
    </row>
    <row r="452" spans="1:15" ht="16.5" customHeight="1" x14ac:dyDescent="0.35">
      <c r="A452" s="1"/>
      <c r="B452" s="11"/>
      <c r="C452" s="3"/>
      <c r="D452" s="3"/>
      <c r="E452" s="111"/>
      <c r="F452" s="3"/>
      <c r="G452" s="3"/>
      <c r="H452" s="3"/>
      <c r="I452" s="3"/>
      <c r="J452" s="3"/>
      <c r="K452" s="3"/>
      <c r="L452" s="3"/>
      <c r="M452" s="3"/>
      <c r="O452" s="3"/>
    </row>
    <row r="453" spans="1:15" ht="16.5" customHeight="1" x14ac:dyDescent="0.35">
      <c r="A453" s="1"/>
      <c r="B453" s="11"/>
      <c r="C453" s="3"/>
      <c r="D453" s="3"/>
      <c r="E453" s="111"/>
      <c r="F453" s="3"/>
      <c r="G453" s="3"/>
      <c r="H453" s="3"/>
      <c r="I453" s="3"/>
      <c r="J453" s="3"/>
      <c r="K453" s="3"/>
      <c r="L453" s="3"/>
      <c r="M453" s="3"/>
      <c r="O453" s="3"/>
    </row>
    <row r="454" spans="1:15" ht="16.5" customHeight="1" x14ac:dyDescent="0.35">
      <c r="A454" s="1"/>
      <c r="B454" s="11"/>
      <c r="C454" s="3"/>
      <c r="D454" s="3"/>
      <c r="E454" s="111"/>
      <c r="F454" s="3"/>
      <c r="G454" s="3"/>
      <c r="H454" s="3"/>
      <c r="I454" s="3"/>
      <c r="J454" s="3"/>
      <c r="K454" s="3"/>
      <c r="L454" s="3"/>
      <c r="M454" s="3"/>
      <c r="O454" s="3"/>
    </row>
    <row r="455" spans="1:15" ht="16.5" customHeight="1" x14ac:dyDescent="0.35">
      <c r="A455" s="1"/>
      <c r="B455" s="11"/>
      <c r="C455" s="3"/>
      <c r="D455" s="3"/>
      <c r="E455" s="111"/>
      <c r="F455" s="3"/>
      <c r="G455" s="3"/>
      <c r="H455" s="3"/>
      <c r="I455" s="3"/>
      <c r="J455" s="3"/>
      <c r="K455" s="3"/>
      <c r="L455" s="3"/>
      <c r="M455" s="3"/>
      <c r="O455" s="3"/>
    </row>
    <row r="456" spans="1:15" ht="16.5" customHeight="1" x14ac:dyDescent="0.35">
      <c r="A456" s="1"/>
      <c r="B456" s="11"/>
      <c r="C456" s="3"/>
      <c r="D456" s="3"/>
      <c r="E456" s="111"/>
      <c r="F456" s="3"/>
      <c r="G456" s="3"/>
      <c r="H456" s="3"/>
      <c r="I456" s="3"/>
      <c r="J456" s="3"/>
      <c r="K456" s="3"/>
      <c r="L456" s="3"/>
      <c r="M456" s="3"/>
      <c r="O456" s="3"/>
    </row>
    <row r="457" spans="1:15" ht="16.5" customHeight="1" x14ac:dyDescent="0.35">
      <c r="A457" s="1"/>
      <c r="B457" s="11"/>
      <c r="C457" s="3"/>
      <c r="D457" s="3"/>
      <c r="E457" s="111"/>
      <c r="F457" s="3"/>
      <c r="G457" s="3"/>
      <c r="H457" s="3"/>
      <c r="I457" s="3"/>
      <c r="J457" s="3"/>
      <c r="K457" s="3"/>
      <c r="L457" s="3"/>
      <c r="M457" s="3"/>
      <c r="O457" s="3"/>
    </row>
    <row r="458" spans="1:15" ht="16.5" customHeight="1" x14ac:dyDescent="0.35">
      <c r="A458" s="1"/>
      <c r="B458" s="11"/>
      <c r="C458" s="3"/>
      <c r="D458" s="3"/>
      <c r="E458" s="111"/>
      <c r="F458" s="3"/>
      <c r="G458" s="3"/>
      <c r="H458" s="3"/>
      <c r="I458" s="3"/>
      <c r="J458" s="3"/>
      <c r="K458" s="3"/>
      <c r="L458" s="3"/>
      <c r="M458" s="3"/>
      <c r="O458" s="3"/>
    </row>
    <row r="459" spans="1:15" ht="16.5" customHeight="1" x14ac:dyDescent="0.35">
      <c r="A459" s="1"/>
      <c r="B459" s="11"/>
      <c r="C459" s="3"/>
      <c r="D459" s="3"/>
      <c r="E459" s="111"/>
      <c r="F459" s="3"/>
      <c r="G459" s="3"/>
      <c r="H459" s="3"/>
      <c r="I459" s="3"/>
      <c r="J459" s="3"/>
      <c r="K459" s="3"/>
      <c r="L459" s="3"/>
      <c r="M459" s="3"/>
      <c r="O459" s="3"/>
    </row>
    <row r="460" spans="1:15" ht="16.5" customHeight="1" x14ac:dyDescent="0.35">
      <c r="A460" s="1"/>
      <c r="B460" s="11"/>
      <c r="C460" s="3"/>
      <c r="D460" s="3"/>
      <c r="E460" s="111"/>
      <c r="F460" s="3"/>
      <c r="G460" s="3"/>
      <c r="H460" s="3"/>
      <c r="I460" s="3"/>
      <c r="J460" s="3"/>
      <c r="K460" s="3"/>
      <c r="L460" s="3"/>
      <c r="M460" s="3"/>
      <c r="O460" s="3"/>
    </row>
    <row r="461" spans="1:15" ht="16.5" customHeight="1" x14ac:dyDescent="0.35">
      <c r="A461" s="1"/>
      <c r="B461" s="11"/>
      <c r="C461" s="3"/>
      <c r="D461" s="3"/>
      <c r="E461" s="111"/>
      <c r="F461" s="3"/>
      <c r="G461" s="3"/>
      <c r="H461" s="3"/>
      <c r="I461" s="3"/>
      <c r="J461" s="3"/>
      <c r="K461" s="3"/>
      <c r="L461" s="3"/>
      <c r="M461" s="3"/>
      <c r="O461" s="3"/>
    </row>
    <row r="462" spans="1:15" ht="16.5" customHeight="1" x14ac:dyDescent="0.35">
      <c r="A462" s="1"/>
      <c r="B462" s="11"/>
      <c r="C462" s="3"/>
      <c r="D462" s="3"/>
      <c r="E462" s="111"/>
      <c r="F462" s="3"/>
      <c r="G462" s="3"/>
      <c r="H462" s="3"/>
      <c r="I462" s="3"/>
      <c r="J462" s="3"/>
      <c r="K462" s="3"/>
      <c r="L462" s="3"/>
      <c r="M462" s="3"/>
      <c r="O462" s="3"/>
    </row>
    <row r="463" spans="1:15" ht="16.5" customHeight="1" x14ac:dyDescent="0.35">
      <c r="A463" s="1"/>
      <c r="B463" s="11"/>
      <c r="C463" s="3"/>
      <c r="D463" s="3"/>
      <c r="E463" s="111"/>
      <c r="F463" s="3"/>
      <c r="G463" s="3"/>
      <c r="H463" s="3"/>
      <c r="I463" s="3"/>
      <c r="J463" s="3"/>
      <c r="K463" s="3"/>
      <c r="L463" s="3"/>
      <c r="M463" s="3"/>
      <c r="O463" s="3"/>
    </row>
    <row r="464" spans="1:15" ht="16.5" customHeight="1" x14ac:dyDescent="0.35">
      <c r="A464" s="1"/>
      <c r="B464" s="11"/>
      <c r="C464" s="3"/>
      <c r="D464" s="3"/>
      <c r="E464" s="111"/>
      <c r="F464" s="3"/>
      <c r="G464" s="3"/>
      <c r="H464" s="3"/>
      <c r="I464" s="3"/>
      <c r="J464" s="3"/>
      <c r="K464" s="3"/>
      <c r="L464" s="3"/>
      <c r="M464" s="3"/>
      <c r="O464" s="3"/>
    </row>
    <row r="465" spans="1:15" ht="16.5" customHeight="1" x14ac:dyDescent="0.35">
      <c r="A465" s="1"/>
      <c r="B465" s="11"/>
      <c r="C465" s="3"/>
      <c r="D465" s="3"/>
      <c r="E465" s="111"/>
      <c r="F465" s="3"/>
      <c r="G465" s="3"/>
      <c r="H465" s="3"/>
      <c r="I465" s="3"/>
      <c r="J465" s="3"/>
      <c r="K465" s="3"/>
      <c r="L465" s="3"/>
      <c r="M465" s="3"/>
      <c r="O465" s="3"/>
    </row>
    <row r="466" spans="1:15" ht="16.5" customHeight="1" x14ac:dyDescent="0.35">
      <c r="A466" s="1"/>
      <c r="B466" s="11"/>
      <c r="C466" s="3"/>
      <c r="D466" s="3"/>
      <c r="E466" s="111"/>
      <c r="F466" s="3"/>
      <c r="G466" s="3"/>
      <c r="H466" s="3"/>
      <c r="I466" s="3"/>
      <c r="J466" s="3"/>
      <c r="K466" s="3"/>
      <c r="L466" s="3"/>
      <c r="M466" s="3"/>
      <c r="O466" s="3"/>
    </row>
    <row r="467" spans="1:15" ht="16.5" customHeight="1" x14ac:dyDescent="0.35">
      <c r="A467" s="1"/>
      <c r="B467" s="11"/>
      <c r="C467" s="3"/>
      <c r="D467" s="3"/>
      <c r="E467" s="111"/>
      <c r="F467" s="3"/>
      <c r="G467" s="3"/>
      <c r="H467" s="3"/>
      <c r="I467" s="3"/>
      <c r="J467" s="3"/>
      <c r="K467" s="3"/>
      <c r="L467" s="3"/>
      <c r="M467" s="3"/>
      <c r="O467" s="3"/>
    </row>
    <row r="468" spans="1:15" ht="16.5" customHeight="1" x14ac:dyDescent="0.35">
      <c r="A468" s="1"/>
      <c r="B468" s="11"/>
      <c r="C468" s="3"/>
      <c r="D468" s="3"/>
      <c r="E468" s="111"/>
      <c r="F468" s="3"/>
      <c r="G468" s="3"/>
      <c r="H468" s="3"/>
      <c r="I468" s="3"/>
      <c r="J468" s="3"/>
      <c r="K468" s="3"/>
      <c r="L468" s="3"/>
      <c r="M468" s="3"/>
      <c r="O468" s="3"/>
    </row>
    <row r="469" spans="1:15" ht="16.5" customHeight="1" x14ac:dyDescent="0.35">
      <c r="A469" s="1"/>
      <c r="B469" s="11"/>
      <c r="C469" s="3"/>
      <c r="D469" s="3"/>
      <c r="E469" s="111"/>
      <c r="F469" s="3"/>
      <c r="G469" s="3"/>
      <c r="H469" s="3"/>
      <c r="I469" s="3"/>
      <c r="J469" s="3"/>
      <c r="K469" s="3"/>
      <c r="L469" s="3"/>
      <c r="M469" s="3"/>
      <c r="O469" s="3"/>
    </row>
    <row r="470" spans="1:15" ht="16.5" customHeight="1" x14ac:dyDescent="0.35">
      <c r="A470" s="1"/>
      <c r="B470" s="11"/>
      <c r="C470" s="3"/>
      <c r="D470" s="3"/>
      <c r="E470" s="111"/>
      <c r="F470" s="3"/>
      <c r="G470" s="3"/>
      <c r="H470" s="3"/>
      <c r="I470" s="3"/>
      <c r="J470" s="3"/>
      <c r="K470" s="3"/>
      <c r="L470" s="3"/>
      <c r="M470" s="3"/>
      <c r="O470" s="3"/>
    </row>
    <row r="471" spans="1:15" ht="16.5" customHeight="1" x14ac:dyDescent="0.35">
      <c r="A471" s="1"/>
      <c r="B471" s="11"/>
      <c r="C471" s="3"/>
      <c r="D471" s="3"/>
      <c r="E471" s="111"/>
      <c r="F471" s="3"/>
      <c r="G471" s="3"/>
      <c r="H471" s="3"/>
      <c r="I471" s="3"/>
      <c r="J471" s="3"/>
      <c r="K471" s="3"/>
      <c r="L471" s="3"/>
      <c r="M471" s="3"/>
      <c r="O471" s="3"/>
    </row>
    <row r="472" spans="1:15" ht="16.5" customHeight="1" x14ac:dyDescent="0.35">
      <c r="A472" s="1"/>
      <c r="B472" s="11"/>
      <c r="C472" s="3"/>
      <c r="D472" s="3"/>
      <c r="E472" s="111"/>
      <c r="F472" s="3"/>
      <c r="G472" s="3"/>
      <c r="H472" s="3"/>
      <c r="I472" s="3"/>
      <c r="J472" s="3"/>
      <c r="K472" s="3"/>
      <c r="L472" s="3"/>
      <c r="M472" s="3"/>
      <c r="O472" s="3"/>
    </row>
    <row r="473" spans="1:15" ht="16.5" customHeight="1" x14ac:dyDescent="0.35">
      <c r="A473" s="1"/>
      <c r="B473" s="11"/>
      <c r="C473" s="3"/>
      <c r="D473" s="3"/>
      <c r="E473" s="111"/>
      <c r="F473" s="3"/>
      <c r="G473" s="3"/>
      <c r="H473" s="3"/>
      <c r="I473" s="3"/>
      <c r="J473" s="3"/>
      <c r="K473" s="3"/>
      <c r="L473" s="3"/>
      <c r="M473" s="3"/>
      <c r="O473" s="3"/>
    </row>
    <row r="474" spans="1:15" ht="16.5" customHeight="1" x14ac:dyDescent="0.35">
      <c r="A474" s="1"/>
      <c r="B474" s="11"/>
      <c r="C474" s="3"/>
      <c r="D474" s="3"/>
      <c r="E474" s="111"/>
      <c r="F474" s="3"/>
      <c r="G474" s="3"/>
      <c r="H474" s="3"/>
      <c r="I474" s="3"/>
      <c r="J474" s="3"/>
      <c r="K474" s="3"/>
      <c r="L474" s="3"/>
      <c r="M474" s="3"/>
      <c r="O474" s="3"/>
    </row>
    <row r="475" spans="1:15" ht="16.5" customHeight="1" x14ac:dyDescent="0.35">
      <c r="A475" s="1"/>
      <c r="B475" s="11"/>
      <c r="C475" s="3"/>
      <c r="D475" s="3"/>
      <c r="E475" s="111"/>
      <c r="F475" s="3"/>
      <c r="G475" s="3"/>
      <c r="H475" s="3"/>
      <c r="I475" s="3"/>
      <c r="J475" s="3"/>
      <c r="K475" s="3"/>
      <c r="L475" s="3"/>
      <c r="M475" s="3"/>
      <c r="O475" s="3"/>
    </row>
    <row r="476" spans="1:15" ht="16.5" customHeight="1" x14ac:dyDescent="0.35">
      <c r="A476" s="1"/>
      <c r="B476" s="11"/>
      <c r="C476" s="3"/>
      <c r="D476" s="3"/>
      <c r="E476" s="111"/>
      <c r="F476" s="3"/>
      <c r="G476" s="3"/>
      <c r="H476" s="3"/>
      <c r="I476" s="3"/>
      <c r="J476" s="3"/>
      <c r="K476" s="3"/>
      <c r="L476" s="3"/>
      <c r="M476" s="3"/>
      <c r="O476" s="3"/>
    </row>
    <row r="477" spans="1:15" ht="16.5" customHeight="1" x14ac:dyDescent="0.35">
      <c r="A477" s="1"/>
      <c r="B477" s="11"/>
      <c r="C477" s="3"/>
      <c r="D477" s="3"/>
      <c r="E477" s="111"/>
      <c r="F477" s="3"/>
      <c r="G477" s="3"/>
      <c r="H477" s="3"/>
      <c r="I477" s="3"/>
      <c r="J477" s="3"/>
      <c r="K477" s="3"/>
      <c r="L477" s="3"/>
      <c r="M477" s="3"/>
      <c r="O477" s="3"/>
    </row>
    <row r="478" spans="1:15" ht="16.5" customHeight="1" x14ac:dyDescent="0.35">
      <c r="A478" s="1"/>
      <c r="B478" s="11"/>
      <c r="C478" s="3"/>
      <c r="D478" s="3"/>
      <c r="E478" s="111"/>
      <c r="F478" s="3"/>
      <c r="G478" s="3"/>
      <c r="H478" s="3"/>
      <c r="I478" s="3"/>
      <c r="J478" s="3"/>
      <c r="K478" s="3"/>
      <c r="L478" s="3"/>
      <c r="M478" s="3"/>
      <c r="O478" s="3"/>
    </row>
    <row r="479" spans="1:15" ht="16.5" customHeight="1" x14ac:dyDescent="0.35">
      <c r="A479" s="1"/>
      <c r="B479" s="11"/>
      <c r="C479" s="3"/>
      <c r="D479" s="3"/>
      <c r="E479" s="111"/>
      <c r="F479" s="3"/>
      <c r="G479" s="3"/>
      <c r="H479" s="3"/>
      <c r="I479" s="3"/>
      <c r="J479" s="3"/>
      <c r="K479" s="3"/>
      <c r="L479" s="3"/>
      <c r="M479" s="3"/>
      <c r="O479" s="3"/>
    </row>
    <row r="480" spans="1:15" ht="16.5" customHeight="1" x14ac:dyDescent="0.35">
      <c r="A480" s="1"/>
      <c r="B480" s="11"/>
      <c r="C480" s="3"/>
      <c r="D480" s="3"/>
      <c r="E480" s="111"/>
      <c r="F480" s="3"/>
      <c r="G480" s="3"/>
      <c r="H480" s="3"/>
      <c r="I480" s="3"/>
      <c r="J480" s="3"/>
      <c r="K480" s="3"/>
      <c r="L480" s="3"/>
      <c r="M480" s="3"/>
      <c r="O480" s="3"/>
    </row>
    <row r="481" spans="1:15" ht="16.5" customHeight="1" x14ac:dyDescent="0.35">
      <c r="A481" s="1"/>
      <c r="B481" s="11"/>
      <c r="C481" s="3"/>
      <c r="D481" s="3"/>
      <c r="E481" s="111"/>
      <c r="F481" s="3"/>
      <c r="G481" s="3"/>
      <c r="H481" s="3"/>
      <c r="I481" s="3"/>
      <c r="J481" s="3"/>
      <c r="K481" s="3"/>
      <c r="L481" s="3"/>
      <c r="M481" s="3"/>
      <c r="O481" s="3"/>
    </row>
    <row r="482" spans="1:15" ht="16.5" customHeight="1" x14ac:dyDescent="0.35">
      <c r="A482" s="1"/>
      <c r="B482" s="11"/>
      <c r="C482" s="3"/>
      <c r="D482" s="3"/>
      <c r="E482" s="111"/>
      <c r="F482" s="3"/>
      <c r="G482" s="3"/>
      <c r="H482" s="3"/>
      <c r="I482" s="3"/>
      <c r="J482" s="3"/>
      <c r="K482" s="3"/>
      <c r="L482" s="3"/>
      <c r="M482" s="3"/>
      <c r="O482" s="3"/>
    </row>
    <row r="483" spans="1:15" ht="16.5" customHeight="1" x14ac:dyDescent="0.35">
      <c r="A483" s="1"/>
      <c r="B483" s="11"/>
      <c r="C483" s="3"/>
      <c r="D483" s="3"/>
      <c r="E483" s="111"/>
      <c r="F483" s="3"/>
      <c r="G483" s="3"/>
      <c r="H483" s="3"/>
      <c r="I483" s="3"/>
      <c r="J483" s="3"/>
      <c r="K483" s="3"/>
      <c r="L483" s="3"/>
      <c r="M483" s="3"/>
      <c r="O483" s="3"/>
    </row>
    <row r="484" spans="1:15" ht="16.5" customHeight="1" x14ac:dyDescent="0.35">
      <c r="A484" s="1"/>
      <c r="B484" s="11"/>
      <c r="C484" s="3"/>
      <c r="D484" s="3"/>
      <c r="E484" s="111"/>
      <c r="F484" s="3"/>
      <c r="G484" s="3"/>
      <c r="H484" s="3"/>
      <c r="I484" s="3"/>
      <c r="J484" s="3"/>
      <c r="K484" s="3"/>
      <c r="L484" s="3"/>
      <c r="M484" s="3"/>
      <c r="O484" s="3"/>
    </row>
    <row r="485" spans="1:15" ht="16.5" customHeight="1" x14ac:dyDescent="0.35">
      <c r="A485" s="10"/>
      <c r="B485" s="11"/>
      <c r="C485" s="3"/>
      <c r="D485" s="3"/>
      <c r="E485" s="111"/>
      <c r="F485" s="3"/>
      <c r="G485" s="3"/>
      <c r="H485" s="3"/>
      <c r="I485" s="3"/>
      <c r="J485" s="3"/>
      <c r="K485" s="3"/>
      <c r="L485" s="3"/>
      <c r="M485" s="3"/>
      <c r="O485" s="3"/>
    </row>
    <row r="486" spans="1:15" ht="16.5" customHeight="1" x14ac:dyDescent="0.35">
      <c r="A486" s="10"/>
      <c r="B486" s="11"/>
      <c r="C486" s="3"/>
      <c r="D486" s="3"/>
      <c r="E486" s="111"/>
      <c r="F486" s="3"/>
      <c r="G486" s="3"/>
      <c r="H486" s="3"/>
      <c r="I486" s="3"/>
      <c r="J486" s="3"/>
      <c r="K486" s="3"/>
      <c r="L486" s="3"/>
      <c r="M486" s="3"/>
      <c r="O486" s="3"/>
    </row>
    <row r="487" spans="1:15" ht="16.5" customHeight="1" x14ac:dyDescent="0.35">
      <c r="A487" s="10"/>
      <c r="B487" s="11"/>
      <c r="C487" s="3"/>
      <c r="D487" s="3"/>
      <c r="E487" s="111"/>
      <c r="F487" s="3"/>
      <c r="G487" s="3"/>
      <c r="H487" s="3"/>
      <c r="I487" s="3"/>
      <c r="J487" s="3"/>
      <c r="K487" s="3"/>
      <c r="L487" s="3"/>
      <c r="M487" s="3"/>
      <c r="O487" s="3"/>
    </row>
    <row r="488" spans="1:15" ht="16.5" customHeight="1" x14ac:dyDescent="0.35">
      <c r="A488" s="10"/>
      <c r="B488" s="11"/>
      <c r="C488" s="3"/>
      <c r="D488" s="3"/>
      <c r="E488" s="111"/>
      <c r="F488" s="3"/>
      <c r="G488" s="3"/>
      <c r="H488" s="3"/>
      <c r="I488" s="3"/>
      <c r="J488" s="3"/>
      <c r="K488" s="3"/>
      <c r="L488" s="3"/>
      <c r="M488" s="3"/>
      <c r="O488" s="3"/>
    </row>
    <row r="489" spans="1:15" ht="16.5" customHeight="1" x14ac:dyDescent="0.35">
      <c r="A489" s="10"/>
      <c r="B489" s="11"/>
      <c r="C489" s="3"/>
      <c r="D489" s="3"/>
      <c r="E489" s="111"/>
      <c r="F489" s="3"/>
      <c r="G489" s="3"/>
      <c r="H489" s="3"/>
      <c r="I489" s="3"/>
      <c r="J489" s="3"/>
      <c r="K489" s="3"/>
      <c r="L489" s="3"/>
      <c r="M489" s="3"/>
      <c r="O489" s="3"/>
    </row>
    <row r="490" spans="1:15" ht="16.5" customHeight="1" x14ac:dyDescent="0.35">
      <c r="A490" s="10"/>
      <c r="B490" s="11"/>
      <c r="C490" s="3"/>
      <c r="D490" s="3"/>
      <c r="E490" s="111"/>
      <c r="F490" s="3"/>
      <c r="G490" s="3"/>
      <c r="H490" s="3"/>
      <c r="I490" s="3"/>
      <c r="J490" s="3"/>
      <c r="K490" s="3"/>
      <c r="L490" s="3"/>
      <c r="M490" s="3"/>
      <c r="O490" s="3"/>
    </row>
    <row r="491" spans="1:15" ht="16.5" customHeight="1" x14ac:dyDescent="0.35">
      <c r="A491" s="10"/>
      <c r="B491" s="11"/>
      <c r="C491" s="3"/>
      <c r="D491" s="3"/>
      <c r="E491" s="111"/>
      <c r="F491" s="3"/>
      <c r="G491" s="3"/>
      <c r="H491" s="3"/>
      <c r="I491" s="3"/>
      <c r="J491" s="3"/>
      <c r="K491" s="3"/>
      <c r="L491" s="3"/>
      <c r="M491" s="3"/>
      <c r="O491" s="3"/>
    </row>
    <row r="492" spans="1:15" ht="16.5" customHeight="1" x14ac:dyDescent="0.35">
      <c r="A492" s="10"/>
      <c r="B492" s="11"/>
      <c r="C492" s="3"/>
      <c r="D492" s="3"/>
      <c r="E492" s="111"/>
      <c r="F492" s="3"/>
      <c r="G492" s="3"/>
      <c r="H492" s="3"/>
      <c r="I492" s="3"/>
      <c r="J492" s="3"/>
      <c r="K492" s="3"/>
      <c r="L492" s="3"/>
      <c r="M492" s="3"/>
      <c r="O492" s="3"/>
    </row>
    <row r="493" spans="1:15" ht="16.5" customHeight="1" x14ac:dyDescent="0.35">
      <c r="A493" s="10"/>
      <c r="B493" s="11"/>
      <c r="C493" s="3"/>
      <c r="D493" s="3"/>
      <c r="E493" s="111"/>
      <c r="F493" s="3"/>
      <c r="G493" s="3"/>
      <c r="H493" s="3"/>
      <c r="I493" s="3"/>
      <c r="J493" s="3"/>
      <c r="K493" s="3"/>
      <c r="L493" s="3"/>
      <c r="M493" s="3"/>
      <c r="O493" s="3"/>
    </row>
    <row r="494" spans="1:15" ht="16.5" customHeight="1" x14ac:dyDescent="0.35">
      <c r="A494" s="10"/>
      <c r="B494" s="11"/>
      <c r="C494" s="3"/>
      <c r="D494" s="3"/>
      <c r="E494" s="111"/>
      <c r="F494" s="3"/>
      <c r="G494" s="3"/>
      <c r="H494" s="3"/>
      <c r="I494" s="3"/>
      <c r="J494" s="3"/>
      <c r="K494" s="3"/>
      <c r="L494" s="3"/>
      <c r="M494" s="3"/>
      <c r="O494" s="3"/>
    </row>
    <row r="495" spans="1:15" ht="16.5" customHeight="1" x14ac:dyDescent="0.35">
      <c r="A495" s="10"/>
      <c r="B495" s="11"/>
      <c r="C495" s="3"/>
      <c r="D495" s="3"/>
      <c r="E495" s="111"/>
      <c r="F495" s="3"/>
      <c r="G495" s="3"/>
      <c r="H495" s="3"/>
      <c r="I495" s="3"/>
      <c r="J495" s="3"/>
      <c r="K495" s="3"/>
      <c r="L495" s="3"/>
      <c r="M495" s="3"/>
      <c r="O495" s="3"/>
    </row>
    <row r="496" spans="1:15" ht="16.5" customHeight="1" x14ac:dyDescent="0.35">
      <c r="A496" s="10"/>
      <c r="B496" s="11"/>
      <c r="C496" s="3"/>
      <c r="D496" s="3"/>
      <c r="E496" s="111"/>
      <c r="F496" s="3"/>
      <c r="G496" s="3"/>
      <c r="H496" s="3"/>
      <c r="I496" s="3"/>
      <c r="J496" s="3"/>
      <c r="K496" s="3"/>
      <c r="L496" s="3"/>
      <c r="M496" s="3"/>
      <c r="O496" s="3"/>
    </row>
    <row r="497" spans="1:15" ht="16.5" customHeight="1" x14ac:dyDescent="0.35">
      <c r="A497" s="10"/>
      <c r="B497" s="11"/>
      <c r="C497" s="3"/>
      <c r="D497" s="3"/>
      <c r="E497" s="111"/>
      <c r="F497" s="3"/>
      <c r="G497" s="3"/>
      <c r="H497" s="3"/>
      <c r="I497" s="3"/>
      <c r="J497" s="3"/>
      <c r="K497" s="3"/>
      <c r="L497" s="3"/>
      <c r="M497" s="3"/>
      <c r="O497" s="3"/>
    </row>
    <row r="498" spans="1:15" ht="16.5" customHeight="1" x14ac:dyDescent="0.35">
      <c r="A498" s="10"/>
      <c r="B498" s="11"/>
      <c r="C498" s="3"/>
      <c r="D498" s="3"/>
      <c r="E498" s="111"/>
      <c r="F498" s="3"/>
      <c r="G498" s="3"/>
      <c r="H498" s="3"/>
      <c r="I498" s="3"/>
      <c r="J498" s="3"/>
      <c r="K498" s="3"/>
      <c r="L498" s="3"/>
      <c r="M498" s="3"/>
      <c r="O498" s="3"/>
    </row>
    <row r="499" spans="1:15" ht="16.5" customHeight="1" x14ac:dyDescent="0.35">
      <c r="A499" s="10"/>
      <c r="B499" s="11"/>
      <c r="C499" s="3"/>
      <c r="D499" s="3"/>
      <c r="E499" s="111"/>
      <c r="F499" s="3"/>
      <c r="G499" s="3"/>
      <c r="H499" s="3"/>
      <c r="I499" s="3"/>
      <c r="J499" s="3"/>
      <c r="K499" s="3"/>
      <c r="L499" s="3"/>
      <c r="M499" s="3"/>
      <c r="O499" s="3"/>
    </row>
    <row r="500" spans="1:15" ht="16.5" customHeight="1" x14ac:dyDescent="0.35">
      <c r="A500" s="10"/>
      <c r="B500" s="11"/>
      <c r="C500" s="3"/>
      <c r="D500" s="3"/>
      <c r="E500" s="111"/>
      <c r="F500" s="3"/>
      <c r="G500" s="3"/>
      <c r="H500" s="3"/>
      <c r="I500" s="3"/>
      <c r="J500" s="3"/>
      <c r="K500" s="3"/>
      <c r="L500" s="3"/>
      <c r="M500" s="3"/>
      <c r="O500" s="3"/>
    </row>
    <row r="501" spans="1:15" ht="16.5" customHeight="1" x14ac:dyDescent="0.35">
      <c r="A501" s="10"/>
      <c r="B501" s="11"/>
      <c r="C501" s="3"/>
      <c r="D501" s="3"/>
      <c r="E501" s="111"/>
      <c r="F501" s="3"/>
      <c r="G501" s="3"/>
      <c r="H501" s="3"/>
      <c r="I501" s="3"/>
      <c r="J501" s="3"/>
      <c r="K501" s="3"/>
      <c r="L501" s="3"/>
      <c r="M501" s="3"/>
      <c r="O501" s="3"/>
    </row>
    <row r="502" spans="1:15" ht="16.5" customHeight="1" x14ac:dyDescent="0.35">
      <c r="A502" s="10"/>
      <c r="B502" s="11"/>
      <c r="C502" s="3"/>
      <c r="D502" s="3"/>
      <c r="E502" s="111"/>
      <c r="F502" s="3"/>
      <c r="G502" s="3"/>
      <c r="H502" s="3"/>
      <c r="I502" s="3"/>
      <c r="J502" s="3"/>
      <c r="K502" s="3"/>
      <c r="L502" s="3"/>
      <c r="M502" s="3"/>
      <c r="O502" s="3"/>
    </row>
    <row r="503" spans="1:15" ht="16.5" customHeight="1" x14ac:dyDescent="0.35">
      <c r="A503" s="10"/>
      <c r="B503" s="11"/>
      <c r="C503" s="3"/>
      <c r="D503" s="3"/>
      <c r="E503" s="111"/>
      <c r="F503" s="3"/>
      <c r="G503" s="3"/>
      <c r="H503" s="3"/>
      <c r="I503" s="3"/>
      <c r="J503" s="3"/>
      <c r="K503" s="3"/>
      <c r="L503" s="3"/>
      <c r="M503" s="3"/>
      <c r="O503" s="3"/>
    </row>
    <row r="504" spans="1:15" ht="16.5" customHeight="1" x14ac:dyDescent="0.35">
      <c r="A504" s="10"/>
      <c r="B504" s="11"/>
      <c r="C504" s="3"/>
      <c r="D504" s="3"/>
      <c r="E504" s="111"/>
      <c r="F504" s="3"/>
      <c r="G504" s="3"/>
      <c r="H504" s="3"/>
      <c r="I504" s="3"/>
      <c r="J504" s="3"/>
      <c r="K504" s="3"/>
      <c r="L504" s="3"/>
      <c r="M504" s="3"/>
      <c r="O504" s="3"/>
    </row>
    <row r="505" spans="1:15" ht="16.5" customHeight="1" x14ac:dyDescent="0.35">
      <c r="A505" s="10"/>
      <c r="B505" s="11"/>
      <c r="C505" s="3"/>
      <c r="D505" s="3"/>
      <c r="E505" s="111"/>
      <c r="F505" s="3"/>
      <c r="G505" s="3"/>
      <c r="H505" s="3"/>
      <c r="I505" s="3"/>
      <c r="J505" s="3"/>
      <c r="K505" s="3"/>
      <c r="L505" s="3"/>
      <c r="M505" s="3"/>
      <c r="O505" s="3"/>
    </row>
    <row r="506" spans="1:15" ht="16.5" customHeight="1" x14ac:dyDescent="0.35">
      <c r="A506" s="10"/>
      <c r="B506" s="11"/>
      <c r="C506" s="3"/>
      <c r="D506" s="3"/>
      <c r="E506" s="111"/>
      <c r="F506" s="3"/>
      <c r="G506" s="3"/>
      <c r="H506" s="3"/>
      <c r="I506" s="3"/>
      <c r="J506" s="3"/>
      <c r="K506" s="3"/>
      <c r="L506" s="3"/>
      <c r="M506" s="3"/>
      <c r="O506" s="3"/>
    </row>
    <row r="507" spans="1:15" ht="16.5" customHeight="1" x14ac:dyDescent="0.35">
      <c r="A507" s="10"/>
      <c r="B507" s="11"/>
      <c r="C507" s="3"/>
      <c r="D507" s="3"/>
      <c r="E507" s="111"/>
      <c r="F507" s="3"/>
      <c r="G507" s="3"/>
      <c r="H507" s="3"/>
      <c r="I507" s="3"/>
      <c r="J507" s="3"/>
      <c r="K507" s="3"/>
      <c r="L507" s="3"/>
      <c r="M507" s="3"/>
      <c r="O507" s="3"/>
    </row>
    <row r="508" spans="1:15" ht="16.5" customHeight="1" x14ac:dyDescent="0.35">
      <c r="A508" s="10"/>
      <c r="B508" s="11"/>
      <c r="C508" s="3"/>
      <c r="D508" s="3"/>
      <c r="E508" s="111"/>
      <c r="F508" s="3"/>
      <c r="G508" s="3"/>
      <c r="H508" s="3"/>
      <c r="I508" s="3"/>
      <c r="J508" s="3"/>
      <c r="K508" s="3"/>
      <c r="L508" s="3"/>
      <c r="M508" s="3"/>
      <c r="O508" s="3"/>
    </row>
    <row r="509" spans="1:15" ht="16.5" customHeight="1" x14ac:dyDescent="0.35">
      <c r="A509" s="10"/>
      <c r="B509" s="11"/>
      <c r="C509" s="3"/>
      <c r="D509" s="3"/>
      <c r="E509" s="111"/>
      <c r="F509" s="3"/>
      <c r="G509" s="3"/>
      <c r="H509" s="3"/>
      <c r="I509" s="3"/>
      <c r="J509" s="3"/>
      <c r="K509" s="3"/>
      <c r="L509" s="3"/>
      <c r="M509" s="3"/>
      <c r="O509" s="3"/>
    </row>
    <row r="510" spans="1:15" ht="16.5" customHeight="1" x14ac:dyDescent="0.35">
      <c r="A510" s="10"/>
      <c r="B510" s="11"/>
      <c r="C510" s="3"/>
      <c r="D510" s="3"/>
      <c r="E510" s="111"/>
      <c r="F510" s="3"/>
      <c r="G510" s="3"/>
      <c r="H510" s="3"/>
      <c r="I510" s="3"/>
      <c r="J510" s="3"/>
      <c r="K510" s="3"/>
      <c r="L510" s="3"/>
      <c r="M510" s="3"/>
      <c r="O510" s="3"/>
    </row>
    <row r="511" spans="1:15" ht="16.5" customHeight="1" x14ac:dyDescent="0.35">
      <c r="A511" s="10"/>
      <c r="B511" s="11"/>
      <c r="C511" s="3"/>
      <c r="D511" s="3"/>
      <c r="E511" s="111"/>
      <c r="F511" s="3"/>
      <c r="G511" s="3"/>
      <c r="H511" s="3"/>
      <c r="I511" s="3"/>
      <c r="J511" s="3"/>
      <c r="K511" s="3"/>
      <c r="L511" s="3"/>
      <c r="M511" s="3"/>
      <c r="O511" s="3"/>
    </row>
    <row r="512" spans="1:15" ht="16.5" customHeight="1" x14ac:dyDescent="0.35">
      <c r="A512" s="10"/>
      <c r="B512" s="11"/>
      <c r="C512" s="3"/>
      <c r="D512" s="3"/>
      <c r="E512" s="111"/>
      <c r="F512" s="3"/>
      <c r="G512" s="3"/>
      <c r="H512" s="3"/>
      <c r="I512" s="3"/>
      <c r="J512" s="3"/>
      <c r="K512" s="3"/>
      <c r="L512" s="3"/>
      <c r="M512" s="3"/>
      <c r="O512" s="3"/>
    </row>
    <row r="513" spans="1:15" ht="16.5" customHeight="1" x14ac:dyDescent="0.35">
      <c r="A513" s="10"/>
      <c r="B513" s="11"/>
      <c r="C513" s="3"/>
      <c r="D513" s="3"/>
      <c r="E513" s="111"/>
      <c r="F513" s="3"/>
      <c r="G513" s="3"/>
      <c r="H513" s="3"/>
      <c r="I513" s="3"/>
      <c r="J513" s="3"/>
      <c r="K513" s="3"/>
      <c r="L513" s="3"/>
      <c r="M513" s="3"/>
      <c r="O513" s="3"/>
    </row>
    <row r="514" spans="1:15" ht="16.5" customHeight="1" x14ac:dyDescent="0.35">
      <c r="A514" s="10"/>
      <c r="B514" s="11"/>
      <c r="C514" s="3"/>
      <c r="D514" s="3"/>
      <c r="E514" s="111"/>
      <c r="F514" s="3"/>
      <c r="G514" s="3"/>
      <c r="H514" s="3"/>
      <c r="I514" s="3"/>
      <c r="J514" s="3"/>
      <c r="K514" s="3"/>
      <c r="L514" s="3"/>
      <c r="M514" s="3"/>
      <c r="O514" s="3"/>
    </row>
    <row r="515" spans="1:15" ht="16.5" customHeight="1" x14ac:dyDescent="0.35">
      <c r="A515" s="10"/>
      <c r="B515" s="11"/>
      <c r="C515" s="3"/>
      <c r="D515" s="3"/>
      <c r="E515" s="111"/>
      <c r="F515" s="3"/>
      <c r="G515" s="3"/>
      <c r="H515" s="3"/>
      <c r="I515" s="3"/>
      <c r="J515" s="3"/>
      <c r="K515" s="3"/>
      <c r="L515" s="3"/>
      <c r="M515" s="3"/>
      <c r="O515" s="3"/>
    </row>
    <row r="516" spans="1:15" ht="16.5" customHeight="1" x14ac:dyDescent="0.35">
      <c r="A516" s="10"/>
      <c r="B516" s="11"/>
      <c r="C516" s="3"/>
      <c r="D516" s="3"/>
      <c r="E516" s="111"/>
      <c r="F516" s="3"/>
      <c r="G516" s="3"/>
      <c r="H516" s="3"/>
      <c r="I516" s="3"/>
      <c r="J516" s="3"/>
      <c r="K516" s="3"/>
      <c r="L516" s="3"/>
      <c r="M516" s="3"/>
      <c r="O516" s="3"/>
    </row>
    <row r="517" spans="1:15" ht="16.5" customHeight="1" x14ac:dyDescent="0.35">
      <c r="A517" s="10"/>
      <c r="B517" s="11"/>
      <c r="C517" s="3"/>
      <c r="D517" s="3"/>
      <c r="E517" s="111"/>
      <c r="F517" s="3"/>
      <c r="G517" s="3"/>
      <c r="H517" s="3"/>
      <c r="I517" s="3"/>
      <c r="J517" s="3"/>
      <c r="K517" s="3"/>
      <c r="L517" s="3"/>
      <c r="M517" s="3"/>
      <c r="O517" s="3"/>
    </row>
    <row r="518" spans="1:15" ht="16.5" customHeight="1" x14ac:dyDescent="0.35">
      <c r="A518" s="10"/>
      <c r="B518" s="11"/>
      <c r="C518" s="3"/>
      <c r="D518" s="3"/>
      <c r="E518" s="111"/>
      <c r="F518" s="3"/>
      <c r="G518" s="3"/>
      <c r="H518" s="3"/>
      <c r="I518" s="3"/>
      <c r="J518" s="3"/>
      <c r="K518" s="3"/>
      <c r="L518" s="3"/>
      <c r="M518" s="3"/>
      <c r="O518" s="3"/>
    </row>
    <row r="519" spans="1:15" ht="16.5" customHeight="1" x14ac:dyDescent="0.35">
      <c r="A519" s="10"/>
      <c r="B519" s="11"/>
      <c r="C519" s="3"/>
      <c r="D519" s="3"/>
      <c r="E519" s="111"/>
      <c r="F519" s="3"/>
      <c r="G519" s="3"/>
      <c r="H519" s="3"/>
      <c r="I519" s="3"/>
      <c r="J519" s="3"/>
      <c r="K519" s="3"/>
      <c r="L519" s="3"/>
      <c r="M519" s="3"/>
      <c r="O519" s="3"/>
    </row>
    <row r="520" spans="1:15" ht="16.5" customHeight="1" x14ac:dyDescent="0.35">
      <c r="A520" s="10"/>
      <c r="B520" s="11"/>
      <c r="C520" s="3"/>
      <c r="D520" s="3"/>
      <c r="E520" s="111"/>
      <c r="F520" s="3"/>
      <c r="G520" s="3"/>
      <c r="H520" s="3"/>
      <c r="I520" s="3"/>
      <c r="J520" s="3"/>
      <c r="K520" s="3"/>
      <c r="L520" s="3"/>
      <c r="M520" s="3"/>
      <c r="O520" s="3"/>
    </row>
    <row r="521" spans="1:15" ht="16.5" customHeight="1" x14ac:dyDescent="0.35">
      <c r="A521" s="10"/>
      <c r="B521" s="11"/>
      <c r="C521" s="3"/>
      <c r="D521" s="3"/>
      <c r="E521" s="111"/>
      <c r="F521" s="3"/>
      <c r="G521" s="3"/>
      <c r="H521" s="3"/>
      <c r="I521" s="3"/>
      <c r="J521" s="3"/>
      <c r="K521" s="3"/>
      <c r="L521" s="3"/>
      <c r="M521" s="3"/>
      <c r="O521" s="3"/>
    </row>
    <row r="522" spans="1:15" ht="16.5" customHeight="1" x14ac:dyDescent="0.35">
      <c r="A522" s="10"/>
      <c r="B522" s="11"/>
      <c r="C522" s="3"/>
      <c r="D522" s="3"/>
      <c r="E522" s="111"/>
      <c r="F522" s="3"/>
      <c r="G522" s="3"/>
      <c r="H522" s="3"/>
      <c r="I522" s="3"/>
      <c r="J522" s="3"/>
      <c r="K522" s="3"/>
      <c r="L522" s="3"/>
      <c r="M522" s="3"/>
      <c r="O522" s="3"/>
    </row>
    <row r="523" spans="1:15" ht="16.5" customHeight="1" x14ac:dyDescent="0.35">
      <c r="A523" s="10"/>
      <c r="B523" s="11"/>
      <c r="C523" s="3"/>
      <c r="D523" s="3"/>
      <c r="E523" s="111"/>
      <c r="F523" s="3"/>
      <c r="G523" s="3"/>
      <c r="H523" s="3"/>
      <c r="I523" s="3"/>
      <c r="J523" s="3"/>
      <c r="K523" s="3"/>
      <c r="L523" s="3"/>
      <c r="M523" s="3"/>
      <c r="O523" s="3"/>
    </row>
    <row r="524" spans="1:15" ht="16.5" customHeight="1" x14ac:dyDescent="0.35">
      <c r="A524" s="10"/>
      <c r="B524" s="11"/>
      <c r="C524" s="3"/>
      <c r="D524" s="3"/>
      <c r="E524" s="111"/>
      <c r="F524" s="3"/>
      <c r="G524" s="3"/>
      <c r="H524" s="3"/>
      <c r="I524" s="3"/>
      <c r="J524" s="3"/>
      <c r="K524" s="3"/>
      <c r="L524" s="3"/>
      <c r="M524" s="3"/>
      <c r="O524" s="3"/>
    </row>
    <row r="525" spans="1:15" ht="16.5" customHeight="1" x14ac:dyDescent="0.35">
      <c r="A525" s="10"/>
      <c r="B525" s="11"/>
      <c r="C525" s="3"/>
      <c r="D525" s="3"/>
      <c r="E525" s="111"/>
      <c r="F525" s="3"/>
      <c r="G525" s="3"/>
      <c r="H525" s="3"/>
      <c r="I525" s="3"/>
      <c r="J525" s="3"/>
      <c r="K525" s="3"/>
      <c r="L525" s="3"/>
      <c r="M525" s="3"/>
      <c r="O525" s="3"/>
    </row>
    <row r="526" spans="1:15" ht="16.5" customHeight="1" x14ac:dyDescent="0.35">
      <c r="A526" s="10"/>
      <c r="B526" s="11"/>
      <c r="C526" s="3"/>
      <c r="D526" s="3"/>
      <c r="E526" s="111"/>
      <c r="F526" s="3"/>
      <c r="G526" s="3"/>
      <c r="H526" s="3"/>
      <c r="I526" s="3"/>
      <c r="J526" s="3"/>
      <c r="K526" s="3"/>
      <c r="L526" s="3"/>
      <c r="M526" s="3"/>
      <c r="O526" s="3"/>
    </row>
    <row r="527" spans="1:15" ht="15.75" customHeight="1" x14ac:dyDescent="0.35">
      <c r="A527" s="2"/>
      <c r="B527" s="12"/>
      <c r="C527" s="3"/>
      <c r="D527" s="3"/>
      <c r="E527" s="111"/>
      <c r="F527" s="3"/>
      <c r="G527" s="3"/>
      <c r="H527" s="3"/>
      <c r="I527" s="3"/>
      <c r="J527" s="3"/>
      <c r="K527" s="3"/>
      <c r="L527" s="3"/>
      <c r="M527" s="3"/>
      <c r="O527" s="3"/>
    </row>
    <row r="528" spans="1:15" ht="15.75" customHeight="1" x14ac:dyDescent="0.35">
      <c r="A528" s="2"/>
      <c r="B528" s="12"/>
      <c r="C528" s="3"/>
      <c r="D528" s="3"/>
      <c r="E528" s="111"/>
      <c r="F528" s="3"/>
      <c r="G528" s="3"/>
      <c r="H528" s="3"/>
      <c r="I528" s="3"/>
      <c r="J528" s="3"/>
      <c r="K528" s="3"/>
      <c r="L528" s="3"/>
      <c r="M528" s="3"/>
      <c r="O528" s="3"/>
    </row>
    <row r="529" spans="1:15" ht="15.75" customHeight="1" x14ac:dyDescent="0.35">
      <c r="A529" s="2"/>
      <c r="B529" s="12"/>
      <c r="C529" s="3"/>
      <c r="D529" s="3"/>
      <c r="E529" s="111"/>
      <c r="F529" s="3"/>
      <c r="G529" s="3"/>
      <c r="H529" s="3"/>
      <c r="I529" s="3"/>
      <c r="J529" s="3"/>
      <c r="K529" s="3"/>
      <c r="L529" s="3"/>
      <c r="M529" s="3"/>
      <c r="O529" s="3"/>
    </row>
    <row r="530" spans="1:15" ht="15.75" customHeight="1" x14ac:dyDescent="0.35">
      <c r="A530" s="2"/>
      <c r="B530" s="12"/>
      <c r="C530" s="3"/>
      <c r="D530" s="3"/>
      <c r="E530" s="111"/>
      <c r="F530" s="3"/>
      <c r="G530" s="3"/>
      <c r="H530" s="3"/>
      <c r="I530" s="3"/>
      <c r="J530" s="3"/>
      <c r="K530" s="3"/>
      <c r="L530" s="3"/>
      <c r="M530" s="3"/>
      <c r="O530" s="3"/>
    </row>
    <row r="531" spans="1:15" ht="15.75" customHeight="1" x14ac:dyDescent="0.35">
      <c r="A531" s="2"/>
      <c r="B531" s="12"/>
      <c r="C531" s="3"/>
      <c r="D531" s="3"/>
      <c r="E531" s="111"/>
      <c r="F531" s="3"/>
      <c r="G531" s="3"/>
      <c r="H531" s="3"/>
      <c r="I531" s="3"/>
      <c r="J531" s="3"/>
      <c r="K531" s="3"/>
      <c r="L531" s="3"/>
      <c r="M531" s="3"/>
      <c r="O531" s="3"/>
    </row>
    <row r="532" spans="1:15" ht="15.75" customHeight="1" x14ac:dyDescent="0.35">
      <c r="A532" s="2"/>
      <c r="B532" s="12"/>
      <c r="C532" s="3"/>
      <c r="D532" s="3"/>
      <c r="E532" s="111"/>
      <c r="F532" s="3"/>
      <c r="G532" s="3"/>
      <c r="H532" s="3"/>
      <c r="I532" s="3"/>
      <c r="J532" s="3"/>
      <c r="K532" s="3"/>
      <c r="L532" s="3"/>
      <c r="M532" s="3"/>
      <c r="O532" s="3"/>
    </row>
    <row r="533" spans="1:15" ht="15.75" customHeight="1" x14ac:dyDescent="0.35">
      <c r="A533" s="2"/>
      <c r="B533" s="12"/>
      <c r="C533" s="3"/>
      <c r="D533" s="3"/>
      <c r="E533" s="111"/>
      <c r="F533" s="3"/>
      <c r="G533" s="3"/>
      <c r="H533" s="3"/>
      <c r="I533" s="3"/>
      <c r="J533" s="3"/>
      <c r="K533" s="3"/>
      <c r="L533" s="3"/>
      <c r="M533" s="3"/>
      <c r="O533" s="3"/>
    </row>
    <row r="534" spans="1:15" ht="15.75" customHeight="1" x14ac:dyDescent="0.35">
      <c r="A534" s="2"/>
      <c r="B534" s="12"/>
      <c r="C534" s="3"/>
      <c r="D534" s="3"/>
      <c r="E534" s="111"/>
      <c r="F534" s="3"/>
      <c r="G534" s="3"/>
      <c r="H534" s="3"/>
      <c r="I534" s="3"/>
      <c r="J534" s="3"/>
      <c r="K534" s="3"/>
      <c r="L534" s="3"/>
      <c r="M534" s="3"/>
      <c r="O534" s="3"/>
    </row>
    <row r="535" spans="1:15" ht="15.75" customHeight="1" x14ac:dyDescent="0.35">
      <c r="A535" s="2"/>
      <c r="B535" s="12"/>
      <c r="C535" s="3"/>
      <c r="D535" s="3"/>
      <c r="E535" s="111"/>
      <c r="F535" s="3"/>
      <c r="G535" s="3"/>
      <c r="H535" s="3"/>
      <c r="I535" s="3"/>
      <c r="J535" s="3"/>
      <c r="K535" s="3"/>
      <c r="L535" s="3"/>
      <c r="M535" s="3"/>
      <c r="O535" s="3"/>
    </row>
    <row r="536" spans="1:15" ht="15.75" customHeight="1" x14ac:dyDescent="0.35">
      <c r="A536" s="2"/>
      <c r="B536" s="12"/>
      <c r="C536" s="3"/>
      <c r="D536" s="3"/>
      <c r="E536" s="111"/>
      <c r="F536" s="3"/>
      <c r="G536" s="3"/>
      <c r="H536" s="3"/>
      <c r="I536" s="3"/>
      <c r="J536" s="3"/>
      <c r="K536" s="3"/>
      <c r="L536" s="3"/>
      <c r="M536" s="3"/>
      <c r="O536" s="3"/>
    </row>
    <row r="537" spans="1:15" ht="15.75" customHeight="1" x14ac:dyDescent="0.35">
      <c r="A537" s="2"/>
      <c r="B537" s="12"/>
      <c r="C537" s="3"/>
      <c r="D537" s="3"/>
      <c r="E537" s="111"/>
      <c r="F537" s="3"/>
      <c r="G537" s="3"/>
      <c r="H537" s="3"/>
      <c r="I537" s="3"/>
      <c r="J537" s="3"/>
      <c r="K537" s="3"/>
      <c r="L537" s="3"/>
      <c r="M537" s="3"/>
      <c r="O537" s="3"/>
    </row>
    <row r="538" spans="1:15" ht="15.75" customHeight="1" x14ac:dyDescent="0.35">
      <c r="A538" s="2"/>
      <c r="B538" s="12"/>
      <c r="C538" s="3"/>
      <c r="D538" s="3"/>
      <c r="E538" s="111"/>
      <c r="F538" s="3"/>
      <c r="G538" s="3"/>
      <c r="H538" s="3"/>
      <c r="I538" s="3"/>
      <c r="J538" s="3"/>
      <c r="K538" s="3"/>
      <c r="L538" s="3"/>
      <c r="M538" s="3"/>
      <c r="O538" s="3"/>
    </row>
    <row r="539" spans="1:15" ht="15.75" customHeight="1" x14ac:dyDescent="0.35">
      <c r="A539" s="2"/>
      <c r="B539" s="12"/>
      <c r="C539" s="3"/>
      <c r="D539" s="3"/>
      <c r="E539" s="111"/>
      <c r="F539" s="3"/>
      <c r="G539" s="3"/>
      <c r="H539" s="3"/>
      <c r="I539" s="3"/>
      <c r="J539" s="3"/>
      <c r="K539" s="3"/>
      <c r="L539" s="3"/>
      <c r="M539" s="3"/>
      <c r="O539" s="3"/>
    </row>
    <row r="540" spans="1:15" ht="15.75" customHeight="1" x14ac:dyDescent="0.35">
      <c r="A540" s="2"/>
      <c r="B540" s="12"/>
      <c r="C540" s="3"/>
      <c r="D540" s="3"/>
      <c r="E540" s="111"/>
      <c r="F540" s="3"/>
      <c r="G540" s="3"/>
      <c r="H540" s="3"/>
      <c r="I540" s="3"/>
      <c r="J540" s="3"/>
      <c r="K540" s="3"/>
      <c r="L540" s="3"/>
      <c r="M540" s="3"/>
      <c r="O540" s="3"/>
    </row>
    <row r="541" spans="1:15" ht="15.75" customHeight="1" x14ac:dyDescent="0.35">
      <c r="A541" s="2"/>
      <c r="B541" s="12"/>
      <c r="C541" s="3"/>
      <c r="D541" s="3"/>
      <c r="E541" s="111"/>
      <c r="F541" s="3"/>
      <c r="G541" s="3"/>
      <c r="H541" s="3"/>
      <c r="I541" s="3"/>
      <c r="J541" s="3"/>
      <c r="K541" s="3"/>
      <c r="L541" s="3"/>
      <c r="M541" s="3"/>
      <c r="O541" s="3"/>
    </row>
    <row r="542" spans="1:15" ht="15.75" customHeight="1" x14ac:dyDescent="0.35">
      <c r="A542" s="2"/>
      <c r="B542" s="12"/>
      <c r="C542" s="3"/>
      <c r="D542" s="3"/>
      <c r="E542" s="111"/>
      <c r="F542" s="3"/>
      <c r="G542" s="3"/>
      <c r="H542" s="3"/>
      <c r="I542" s="3"/>
      <c r="J542" s="3"/>
      <c r="K542" s="3"/>
      <c r="L542" s="3"/>
      <c r="M542" s="3"/>
      <c r="O542" s="3"/>
    </row>
    <row r="543" spans="1:15" ht="15.75" customHeight="1" x14ac:dyDescent="0.35">
      <c r="A543" s="2"/>
      <c r="B543" s="12"/>
      <c r="C543" s="3"/>
      <c r="D543" s="3"/>
      <c r="E543" s="111"/>
      <c r="F543" s="3"/>
      <c r="G543" s="3"/>
      <c r="H543" s="3"/>
      <c r="I543" s="3"/>
      <c r="J543" s="3"/>
      <c r="K543" s="3"/>
      <c r="L543" s="3"/>
      <c r="M543" s="3"/>
      <c r="O543" s="3"/>
    </row>
    <row r="544" spans="1:15" ht="15.75" customHeight="1" x14ac:dyDescent="0.35">
      <c r="A544" s="2"/>
      <c r="B544" s="12"/>
      <c r="C544" s="3"/>
      <c r="D544" s="3"/>
      <c r="E544" s="111"/>
      <c r="F544" s="3"/>
      <c r="G544" s="3"/>
      <c r="H544" s="3"/>
      <c r="I544" s="3"/>
      <c r="J544" s="3"/>
      <c r="K544" s="3"/>
      <c r="L544" s="3"/>
      <c r="M544" s="3"/>
      <c r="O544" s="3"/>
    </row>
    <row r="545" spans="1:15" ht="15.75" customHeight="1" x14ac:dyDescent="0.35">
      <c r="A545" s="2"/>
      <c r="B545" s="12"/>
      <c r="C545" s="3"/>
      <c r="D545" s="3"/>
      <c r="E545" s="111"/>
      <c r="F545" s="3"/>
      <c r="G545" s="3"/>
      <c r="H545" s="3"/>
      <c r="I545" s="3"/>
      <c r="J545" s="3"/>
      <c r="K545" s="3"/>
      <c r="L545" s="3"/>
      <c r="M545" s="3"/>
      <c r="O545" s="3"/>
    </row>
    <row r="546" spans="1:15" ht="15.75" customHeight="1" x14ac:dyDescent="0.35">
      <c r="A546" s="2"/>
      <c r="B546" s="12"/>
      <c r="C546" s="3"/>
      <c r="D546" s="3"/>
      <c r="E546" s="111"/>
      <c r="F546" s="3"/>
      <c r="G546" s="3"/>
      <c r="H546" s="3"/>
      <c r="I546" s="3"/>
      <c r="J546" s="3"/>
      <c r="K546" s="3"/>
      <c r="L546" s="3"/>
      <c r="M546" s="3"/>
      <c r="O546" s="3"/>
    </row>
    <row r="547" spans="1:15" ht="15.75" customHeight="1" x14ac:dyDescent="0.35">
      <c r="A547" s="2"/>
      <c r="B547" s="12"/>
      <c r="C547" s="3"/>
      <c r="D547" s="3"/>
      <c r="E547" s="111"/>
      <c r="F547" s="3"/>
      <c r="G547" s="3"/>
      <c r="H547" s="3"/>
      <c r="I547" s="3"/>
      <c r="J547" s="3"/>
      <c r="K547" s="3"/>
      <c r="L547" s="3"/>
      <c r="M547" s="3"/>
      <c r="O547" s="3"/>
    </row>
    <row r="548" spans="1:15" ht="15.75" customHeight="1" x14ac:dyDescent="0.35">
      <c r="A548" s="2"/>
      <c r="B548" s="12"/>
      <c r="C548" s="3"/>
      <c r="D548" s="3"/>
      <c r="E548" s="111"/>
      <c r="F548" s="3"/>
      <c r="G548" s="3"/>
      <c r="H548" s="3"/>
      <c r="I548" s="3"/>
      <c r="J548" s="3"/>
      <c r="K548" s="3"/>
      <c r="L548" s="3"/>
      <c r="M548" s="3"/>
      <c r="O548" s="3"/>
    </row>
    <row r="549" spans="1:15" ht="15.75" customHeight="1" x14ac:dyDescent="0.35">
      <c r="A549" s="2"/>
      <c r="B549" s="12"/>
      <c r="C549" s="3"/>
      <c r="D549" s="3"/>
      <c r="E549" s="111"/>
      <c r="F549" s="3"/>
      <c r="G549" s="3"/>
      <c r="H549" s="3"/>
      <c r="I549" s="3"/>
      <c r="J549" s="3"/>
      <c r="K549" s="3"/>
      <c r="L549" s="3"/>
      <c r="M549" s="3"/>
      <c r="O549" s="3"/>
    </row>
    <row r="550" spans="1:15" ht="15.75" customHeight="1" x14ac:dyDescent="0.35">
      <c r="A550" s="2"/>
      <c r="B550" s="12"/>
      <c r="C550" s="3"/>
      <c r="D550" s="3"/>
      <c r="E550" s="111"/>
      <c r="F550" s="3"/>
      <c r="G550" s="3"/>
      <c r="H550" s="3"/>
      <c r="I550" s="3"/>
      <c r="J550" s="3"/>
      <c r="K550" s="3"/>
      <c r="L550" s="3"/>
      <c r="M550" s="3"/>
      <c r="O550" s="3"/>
    </row>
    <row r="551" spans="1:15" ht="15.75" customHeight="1" x14ac:dyDescent="0.35">
      <c r="A551" s="2"/>
      <c r="B551" s="12"/>
      <c r="C551" s="3"/>
      <c r="D551" s="3"/>
      <c r="E551" s="111"/>
      <c r="F551" s="3"/>
      <c r="G551" s="3"/>
      <c r="H551" s="3"/>
      <c r="I551" s="3"/>
      <c r="J551" s="3"/>
      <c r="K551" s="3"/>
      <c r="L551" s="3"/>
      <c r="M551" s="3"/>
      <c r="O551" s="3"/>
    </row>
    <row r="552" spans="1:15" ht="15.75" customHeight="1" x14ac:dyDescent="0.35">
      <c r="A552" s="2"/>
      <c r="B552" s="12"/>
      <c r="C552" s="3"/>
      <c r="D552" s="3"/>
      <c r="E552" s="111"/>
      <c r="F552" s="3"/>
      <c r="G552" s="3"/>
      <c r="H552" s="3"/>
      <c r="I552" s="3"/>
      <c r="J552" s="3"/>
      <c r="K552" s="3"/>
      <c r="L552" s="3"/>
      <c r="M552" s="3"/>
      <c r="O552" s="3"/>
    </row>
    <row r="553" spans="1:15" ht="15.75" customHeight="1" x14ac:dyDescent="0.35">
      <c r="A553" s="2"/>
      <c r="B553" s="12"/>
      <c r="C553" s="3"/>
      <c r="D553" s="3"/>
      <c r="E553" s="111"/>
      <c r="F553" s="3"/>
      <c r="G553" s="3"/>
      <c r="H553" s="3"/>
      <c r="I553" s="3"/>
      <c r="J553" s="3"/>
      <c r="K553" s="3"/>
      <c r="L553" s="3"/>
      <c r="M553" s="3"/>
      <c r="O553" s="3"/>
    </row>
    <row r="554" spans="1:15" ht="15.75" customHeight="1" x14ac:dyDescent="0.35">
      <c r="A554" s="2"/>
      <c r="B554" s="12"/>
      <c r="C554" s="3"/>
      <c r="D554" s="3"/>
      <c r="E554" s="111"/>
      <c r="F554" s="3"/>
      <c r="G554" s="3"/>
      <c r="H554" s="3"/>
      <c r="I554" s="3"/>
      <c r="J554" s="3"/>
      <c r="K554" s="3"/>
      <c r="L554" s="3"/>
      <c r="M554" s="3"/>
      <c r="O554" s="3"/>
    </row>
    <row r="555" spans="1:15" ht="15.75" customHeight="1" x14ac:dyDescent="0.35">
      <c r="A555" s="2"/>
      <c r="B555" s="12"/>
      <c r="C555" s="3"/>
      <c r="D555" s="3"/>
      <c r="E555" s="111"/>
      <c r="F555" s="3"/>
      <c r="G555" s="3"/>
      <c r="H555" s="3"/>
      <c r="I555" s="3"/>
      <c r="J555" s="3"/>
      <c r="K555" s="3"/>
      <c r="L555" s="3"/>
      <c r="M555" s="3"/>
      <c r="O555" s="3"/>
    </row>
    <row r="556" spans="1:15" ht="15.75" customHeight="1" x14ac:dyDescent="0.35">
      <c r="A556" s="2"/>
      <c r="B556" s="12"/>
      <c r="C556" s="3"/>
      <c r="D556" s="3"/>
      <c r="E556" s="111"/>
      <c r="F556" s="3"/>
      <c r="G556" s="3"/>
      <c r="H556" s="3"/>
      <c r="I556" s="3"/>
      <c r="J556" s="3"/>
      <c r="K556" s="3"/>
      <c r="L556" s="3"/>
      <c r="M556" s="3"/>
      <c r="O556" s="3"/>
    </row>
    <row r="557" spans="1:15" ht="15.75" customHeight="1" x14ac:dyDescent="0.35">
      <c r="A557" s="2"/>
      <c r="B557" s="12"/>
      <c r="C557" s="3"/>
      <c r="D557" s="3"/>
      <c r="E557" s="111"/>
      <c r="F557" s="3"/>
      <c r="G557" s="3"/>
      <c r="H557" s="3"/>
      <c r="I557" s="3"/>
      <c r="J557" s="3"/>
      <c r="K557" s="3"/>
      <c r="L557" s="3"/>
      <c r="M557" s="3"/>
      <c r="O557" s="3"/>
    </row>
    <row r="558" spans="1:15" ht="15.75" customHeight="1" x14ac:dyDescent="0.35">
      <c r="A558" s="2"/>
      <c r="B558" s="12"/>
      <c r="C558" s="3"/>
      <c r="D558" s="3"/>
      <c r="E558" s="111"/>
      <c r="F558" s="3"/>
      <c r="G558" s="3"/>
      <c r="H558" s="3"/>
      <c r="I558" s="3"/>
      <c r="J558" s="3"/>
      <c r="K558" s="3"/>
      <c r="L558" s="3"/>
      <c r="M558" s="3"/>
      <c r="O558" s="3"/>
    </row>
    <row r="559" spans="1:15" ht="15.75" customHeight="1" x14ac:dyDescent="0.35">
      <c r="A559" s="2"/>
      <c r="B559" s="12"/>
      <c r="C559" s="3"/>
      <c r="D559" s="3"/>
      <c r="E559" s="111"/>
      <c r="F559" s="3"/>
      <c r="G559" s="3"/>
      <c r="H559" s="3"/>
      <c r="I559" s="3"/>
      <c r="J559" s="3"/>
      <c r="K559" s="3"/>
      <c r="L559" s="3"/>
      <c r="M559" s="3"/>
      <c r="O559" s="3"/>
    </row>
    <row r="560" spans="1:15" ht="15.75" customHeight="1" x14ac:dyDescent="0.35">
      <c r="A560" s="2"/>
      <c r="B560" s="12"/>
      <c r="C560" s="3"/>
      <c r="D560" s="3"/>
      <c r="E560" s="111"/>
      <c r="F560" s="3"/>
      <c r="G560" s="3"/>
      <c r="H560" s="3"/>
      <c r="I560" s="3"/>
      <c r="J560" s="3"/>
      <c r="K560" s="3"/>
      <c r="L560" s="3"/>
      <c r="M560" s="3"/>
      <c r="O560" s="3"/>
    </row>
    <row r="561" spans="1:15" ht="15.75" customHeight="1" x14ac:dyDescent="0.35">
      <c r="A561" s="2"/>
      <c r="B561" s="12"/>
      <c r="C561" s="3"/>
      <c r="D561" s="3"/>
      <c r="E561" s="111"/>
      <c r="F561" s="3"/>
      <c r="G561" s="3"/>
      <c r="H561" s="3"/>
      <c r="I561" s="3"/>
      <c r="J561" s="3"/>
      <c r="K561" s="3"/>
      <c r="L561" s="3"/>
      <c r="M561" s="3"/>
      <c r="O561" s="3"/>
    </row>
    <row r="562" spans="1:15" ht="15.75" customHeight="1" x14ac:dyDescent="0.35">
      <c r="A562" s="2"/>
      <c r="B562" s="12"/>
      <c r="C562" s="3"/>
      <c r="D562" s="3"/>
      <c r="E562" s="111"/>
      <c r="F562" s="3"/>
      <c r="G562" s="3"/>
      <c r="H562" s="3"/>
      <c r="I562" s="3"/>
      <c r="J562" s="3"/>
      <c r="K562" s="3"/>
      <c r="L562" s="3"/>
      <c r="M562" s="3"/>
      <c r="O562" s="3"/>
    </row>
    <row r="563" spans="1:15" ht="15.75" customHeight="1" x14ac:dyDescent="0.35">
      <c r="A563" s="2"/>
      <c r="B563" s="12"/>
      <c r="C563" s="3"/>
      <c r="D563" s="3"/>
      <c r="E563" s="111"/>
      <c r="F563" s="3"/>
      <c r="G563" s="3"/>
      <c r="H563" s="3"/>
      <c r="I563" s="3"/>
      <c r="J563" s="3"/>
      <c r="K563" s="3"/>
      <c r="L563" s="3"/>
      <c r="M563" s="3"/>
      <c r="O563" s="3"/>
    </row>
    <row r="564" spans="1:15" ht="15.75" customHeight="1" x14ac:dyDescent="0.35">
      <c r="A564" s="2"/>
      <c r="B564" s="12"/>
      <c r="C564" s="3"/>
      <c r="D564" s="3"/>
      <c r="E564" s="111"/>
      <c r="F564" s="3"/>
      <c r="G564" s="3"/>
      <c r="H564" s="3"/>
      <c r="I564" s="3"/>
      <c r="J564" s="3"/>
      <c r="K564" s="3"/>
      <c r="L564" s="3"/>
      <c r="M564" s="3"/>
      <c r="O564" s="3"/>
    </row>
    <row r="565" spans="1:15" ht="15.75" customHeight="1" x14ac:dyDescent="0.35">
      <c r="A565" s="2"/>
      <c r="B565" s="12"/>
      <c r="C565" s="3"/>
      <c r="D565" s="3"/>
      <c r="E565" s="111"/>
      <c r="F565" s="3"/>
      <c r="G565" s="3"/>
      <c r="H565" s="3"/>
      <c r="I565" s="3"/>
      <c r="J565" s="3"/>
      <c r="K565" s="3"/>
      <c r="L565" s="3"/>
      <c r="M565" s="3"/>
      <c r="O565" s="3"/>
    </row>
    <row r="566" spans="1:15" ht="15.75" customHeight="1" x14ac:dyDescent="0.35">
      <c r="A566" s="2"/>
      <c r="B566" s="12"/>
      <c r="C566" s="3"/>
      <c r="D566" s="3"/>
      <c r="E566" s="111"/>
      <c r="F566" s="3"/>
      <c r="G566" s="3"/>
      <c r="H566" s="3"/>
      <c r="I566" s="3"/>
      <c r="J566" s="3"/>
      <c r="K566" s="3"/>
      <c r="L566" s="3"/>
      <c r="M566" s="3"/>
      <c r="O566" s="3"/>
    </row>
    <row r="567" spans="1:15" ht="15.75" customHeight="1" x14ac:dyDescent="0.35">
      <c r="A567" s="2"/>
      <c r="B567" s="12"/>
      <c r="C567" s="3"/>
      <c r="D567" s="3"/>
      <c r="E567" s="111"/>
      <c r="F567" s="3"/>
      <c r="G567" s="3"/>
      <c r="H567" s="3"/>
      <c r="I567" s="3"/>
      <c r="J567" s="3"/>
      <c r="K567" s="3"/>
      <c r="L567" s="3"/>
      <c r="M567" s="3"/>
      <c r="O567" s="3"/>
    </row>
    <row r="568" spans="1:15" ht="15.75" customHeight="1" x14ac:dyDescent="0.35">
      <c r="A568" s="2"/>
      <c r="B568" s="12"/>
      <c r="C568" s="3"/>
      <c r="D568" s="3"/>
      <c r="E568" s="111"/>
      <c r="F568" s="3"/>
      <c r="G568" s="3"/>
      <c r="H568" s="3"/>
      <c r="I568" s="3"/>
      <c r="J568" s="3"/>
      <c r="K568" s="3"/>
      <c r="L568" s="3"/>
      <c r="M568" s="3"/>
      <c r="O568" s="3"/>
    </row>
    <row r="569" spans="1:15" ht="15.75" customHeight="1" x14ac:dyDescent="0.35">
      <c r="A569" s="2"/>
      <c r="B569" s="12"/>
      <c r="C569" s="3"/>
      <c r="D569" s="3"/>
      <c r="E569" s="111"/>
      <c r="F569" s="3"/>
      <c r="G569" s="3"/>
      <c r="H569" s="3"/>
      <c r="I569" s="3"/>
      <c r="J569" s="3"/>
      <c r="K569" s="3"/>
      <c r="L569" s="3"/>
      <c r="M569" s="3"/>
      <c r="O569" s="3"/>
    </row>
    <row r="570" spans="1:15" ht="15.75" customHeight="1" x14ac:dyDescent="0.35">
      <c r="A570" s="2"/>
      <c r="B570" s="12"/>
      <c r="C570" s="3"/>
      <c r="D570" s="3"/>
      <c r="E570" s="111"/>
      <c r="F570" s="3"/>
      <c r="G570" s="3"/>
      <c r="H570" s="3"/>
      <c r="I570" s="3"/>
      <c r="J570" s="3"/>
      <c r="K570" s="3"/>
      <c r="L570" s="3"/>
      <c r="M570" s="3"/>
      <c r="O570" s="3"/>
    </row>
    <row r="571" spans="1:15" ht="15.75" customHeight="1" x14ac:dyDescent="0.35">
      <c r="A571" s="2"/>
      <c r="B571" s="12"/>
      <c r="C571" s="3"/>
      <c r="D571" s="3"/>
      <c r="E571" s="111"/>
      <c r="F571" s="3"/>
      <c r="G571" s="3"/>
      <c r="H571" s="3"/>
      <c r="I571" s="3"/>
      <c r="J571" s="3"/>
      <c r="K571" s="3"/>
      <c r="L571" s="3"/>
      <c r="M571" s="3"/>
      <c r="O571" s="3"/>
    </row>
    <row r="572" spans="1:15" ht="15.75" customHeight="1" x14ac:dyDescent="0.35">
      <c r="A572" s="2"/>
      <c r="B572" s="12"/>
      <c r="C572" s="3"/>
      <c r="D572" s="3"/>
      <c r="E572" s="111"/>
      <c r="F572" s="3"/>
      <c r="G572" s="3"/>
      <c r="H572" s="3"/>
      <c r="I572" s="3"/>
      <c r="J572" s="3"/>
      <c r="K572" s="3"/>
      <c r="L572" s="3"/>
      <c r="M572" s="3"/>
      <c r="O572" s="3"/>
    </row>
    <row r="573" spans="1:15" ht="15.75" customHeight="1" x14ac:dyDescent="0.35">
      <c r="A573" s="2"/>
      <c r="B573" s="12"/>
      <c r="C573" s="3"/>
      <c r="D573" s="3"/>
      <c r="E573" s="111"/>
      <c r="F573" s="3"/>
      <c r="G573" s="3"/>
      <c r="H573" s="3"/>
      <c r="I573" s="3"/>
      <c r="J573" s="3"/>
      <c r="K573" s="3"/>
      <c r="L573" s="3"/>
      <c r="M573" s="3"/>
      <c r="O573" s="3"/>
    </row>
    <row r="574" spans="1:15" ht="15.75" customHeight="1" x14ac:dyDescent="0.35">
      <c r="A574" s="2"/>
      <c r="B574" s="12"/>
      <c r="C574" s="3"/>
      <c r="D574" s="3"/>
      <c r="E574" s="111"/>
      <c r="F574" s="3"/>
      <c r="G574" s="3"/>
      <c r="H574" s="3"/>
      <c r="I574" s="3"/>
      <c r="J574" s="3"/>
      <c r="K574" s="3"/>
      <c r="L574" s="3"/>
      <c r="M574" s="3"/>
      <c r="O574" s="3"/>
    </row>
    <row r="575" spans="1:15" ht="15.75" customHeight="1" x14ac:dyDescent="0.35">
      <c r="A575" s="2"/>
      <c r="B575" s="12"/>
      <c r="C575" s="3"/>
      <c r="D575" s="3"/>
      <c r="E575" s="111"/>
      <c r="F575" s="3"/>
      <c r="G575" s="3"/>
      <c r="H575" s="3"/>
      <c r="I575" s="3"/>
      <c r="J575" s="3"/>
      <c r="K575" s="3"/>
      <c r="L575" s="3"/>
      <c r="M575" s="3"/>
      <c r="O575" s="3"/>
    </row>
    <row r="576" spans="1:15" ht="15.75" customHeight="1" x14ac:dyDescent="0.35">
      <c r="A576" s="2"/>
      <c r="B576" s="12"/>
      <c r="C576" s="3"/>
      <c r="D576" s="3"/>
      <c r="E576" s="111"/>
      <c r="F576" s="3"/>
      <c r="G576" s="3"/>
      <c r="H576" s="3"/>
      <c r="I576" s="3"/>
      <c r="J576" s="3"/>
      <c r="K576" s="3"/>
      <c r="L576" s="3"/>
      <c r="M576" s="3"/>
      <c r="O576" s="3"/>
    </row>
    <row r="577" spans="1:15" ht="15.75" customHeight="1" x14ac:dyDescent="0.35">
      <c r="A577" s="2"/>
      <c r="B577" s="12"/>
      <c r="C577" s="3"/>
      <c r="D577" s="3"/>
      <c r="E577" s="111"/>
      <c r="F577" s="3"/>
      <c r="G577" s="3"/>
      <c r="H577" s="3"/>
      <c r="I577" s="3"/>
      <c r="J577" s="3"/>
      <c r="K577" s="3"/>
      <c r="L577" s="3"/>
      <c r="M577" s="3"/>
      <c r="O577" s="3"/>
    </row>
    <row r="578" spans="1:15" ht="15.75" customHeight="1" x14ac:dyDescent="0.35">
      <c r="A578" s="2"/>
      <c r="B578" s="12"/>
      <c r="C578" s="3"/>
      <c r="D578" s="3"/>
      <c r="E578" s="111"/>
      <c r="F578" s="3"/>
      <c r="G578" s="3"/>
      <c r="H578" s="3"/>
      <c r="I578" s="3"/>
      <c r="J578" s="3"/>
      <c r="K578" s="3"/>
      <c r="L578" s="3"/>
      <c r="M578" s="3"/>
      <c r="O578" s="3"/>
    </row>
    <row r="579" spans="1:15" ht="15.75" customHeight="1" x14ac:dyDescent="0.35">
      <c r="A579" s="2"/>
      <c r="B579" s="12"/>
      <c r="C579" s="3"/>
      <c r="D579" s="3"/>
      <c r="E579" s="111"/>
      <c r="F579" s="3"/>
      <c r="G579" s="3"/>
      <c r="H579" s="3"/>
      <c r="I579" s="3"/>
      <c r="J579" s="3"/>
      <c r="K579" s="3"/>
      <c r="L579" s="3"/>
      <c r="M579" s="3"/>
      <c r="O579" s="3"/>
    </row>
    <row r="580" spans="1:15" ht="15.75" customHeight="1" x14ac:dyDescent="0.35">
      <c r="A580" s="2"/>
      <c r="B580" s="12"/>
      <c r="C580" s="3"/>
      <c r="D580" s="3"/>
      <c r="E580" s="111"/>
      <c r="F580" s="3"/>
      <c r="G580" s="3"/>
      <c r="H580" s="3"/>
      <c r="I580" s="3"/>
      <c r="J580" s="3"/>
      <c r="K580" s="3"/>
      <c r="L580" s="3"/>
      <c r="M580" s="3"/>
      <c r="O580" s="3"/>
    </row>
    <row r="581" spans="1:15" ht="15.75" customHeight="1" x14ac:dyDescent="0.35">
      <c r="A581" s="2"/>
      <c r="B581" s="12"/>
      <c r="C581" s="3"/>
      <c r="D581" s="3"/>
      <c r="E581" s="111"/>
      <c r="F581" s="3"/>
      <c r="G581" s="3"/>
      <c r="H581" s="3"/>
      <c r="I581" s="3"/>
      <c r="J581" s="3"/>
      <c r="K581" s="3"/>
      <c r="L581" s="3"/>
      <c r="M581" s="3"/>
      <c r="O581" s="3"/>
    </row>
    <row r="582" spans="1:15" ht="15.75" customHeight="1" x14ac:dyDescent="0.35">
      <c r="A582" s="2"/>
      <c r="B582" s="12"/>
      <c r="C582" s="3"/>
      <c r="D582" s="3"/>
      <c r="E582" s="111"/>
      <c r="F582" s="3"/>
      <c r="G582" s="3"/>
      <c r="H582" s="3"/>
      <c r="I582" s="3"/>
      <c r="J582" s="3"/>
      <c r="K582" s="3"/>
      <c r="L582" s="3"/>
      <c r="M582" s="3"/>
      <c r="O582" s="3"/>
    </row>
    <row r="583" spans="1:15" ht="15.75" customHeight="1" x14ac:dyDescent="0.35">
      <c r="A583" s="2"/>
      <c r="B583" s="12"/>
      <c r="C583" s="3"/>
      <c r="D583" s="3"/>
      <c r="E583" s="111"/>
      <c r="F583" s="3"/>
      <c r="G583" s="3"/>
      <c r="H583" s="3"/>
      <c r="I583" s="3"/>
      <c r="J583" s="3"/>
      <c r="K583" s="3"/>
      <c r="L583" s="3"/>
      <c r="M583" s="3"/>
      <c r="O583" s="3"/>
    </row>
    <row r="584" spans="1:15" ht="15.75" customHeight="1" x14ac:dyDescent="0.35">
      <c r="A584" s="2"/>
      <c r="B584" s="12"/>
      <c r="C584" s="3"/>
      <c r="D584" s="3"/>
      <c r="E584" s="111"/>
      <c r="F584" s="3"/>
      <c r="G584" s="3"/>
      <c r="H584" s="3"/>
      <c r="I584" s="3"/>
      <c r="J584" s="3"/>
      <c r="K584" s="3"/>
      <c r="L584" s="3"/>
      <c r="M584" s="3"/>
      <c r="O584" s="3"/>
    </row>
    <row r="585" spans="1:15" ht="15.75" customHeight="1" x14ac:dyDescent="0.35">
      <c r="A585" s="2"/>
      <c r="B585" s="12"/>
      <c r="C585" s="3"/>
      <c r="D585" s="3"/>
      <c r="E585" s="111"/>
      <c r="F585" s="3"/>
      <c r="G585" s="3"/>
      <c r="H585" s="3"/>
      <c r="I585" s="3"/>
      <c r="J585" s="3"/>
      <c r="K585" s="3"/>
      <c r="L585" s="3"/>
      <c r="M585" s="3"/>
      <c r="O585" s="3"/>
    </row>
    <row r="586" spans="1:15" ht="15.75" customHeight="1" x14ac:dyDescent="0.35">
      <c r="A586" s="2"/>
      <c r="B586" s="12"/>
      <c r="C586" s="3"/>
      <c r="D586" s="3"/>
      <c r="E586" s="111"/>
      <c r="F586" s="3"/>
      <c r="G586" s="3"/>
      <c r="H586" s="3"/>
      <c r="I586" s="3"/>
      <c r="J586" s="3"/>
      <c r="K586" s="3"/>
      <c r="L586" s="3"/>
      <c r="M586" s="3"/>
      <c r="O586" s="3"/>
    </row>
    <row r="587" spans="1:15" ht="15.75" customHeight="1" x14ac:dyDescent="0.35">
      <c r="A587" s="2"/>
      <c r="B587" s="12"/>
      <c r="C587" s="3"/>
      <c r="D587" s="3"/>
      <c r="E587" s="111"/>
      <c r="F587" s="3"/>
      <c r="G587" s="3"/>
      <c r="H587" s="3"/>
      <c r="I587" s="3"/>
      <c r="J587" s="3"/>
      <c r="K587" s="3"/>
      <c r="L587" s="3"/>
      <c r="M587" s="3"/>
      <c r="O587" s="3"/>
    </row>
    <row r="588" spans="1:15" ht="15.75" customHeight="1" x14ac:dyDescent="0.35">
      <c r="A588" s="2"/>
      <c r="B588" s="12"/>
      <c r="C588" s="3"/>
      <c r="D588" s="3"/>
      <c r="E588" s="111"/>
      <c r="F588" s="3"/>
      <c r="G588" s="3"/>
      <c r="H588" s="3"/>
      <c r="I588" s="3"/>
      <c r="J588" s="3"/>
      <c r="K588" s="3"/>
      <c r="L588" s="3"/>
      <c r="M588" s="3"/>
      <c r="O588" s="3"/>
    </row>
    <row r="589" spans="1:15" ht="15.75" customHeight="1" x14ac:dyDescent="0.35">
      <c r="A589" s="2"/>
      <c r="B589" s="12"/>
      <c r="C589" s="3"/>
      <c r="D589" s="3"/>
      <c r="E589" s="111"/>
      <c r="F589" s="3"/>
      <c r="G589" s="3"/>
      <c r="H589" s="3"/>
      <c r="I589" s="3"/>
      <c r="J589" s="3"/>
      <c r="K589" s="3"/>
      <c r="L589" s="3"/>
      <c r="M589" s="3"/>
      <c r="O589" s="3"/>
    </row>
    <row r="590" spans="1:15" ht="15.75" customHeight="1" x14ac:dyDescent="0.35">
      <c r="A590" s="2"/>
      <c r="B590" s="12"/>
      <c r="C590" s="3"/>
      <c r="D590" s="3"/>
      <c r="E590" s="111"/>
      <c r="F590" s="3"/>
      <c r="G590" s="3"/>
      <c r="H590" s="3"/>
      <c r="I590" s="3"/>
      <c r="J590" s="3"/>
      <c r="K590" s="3"/>
      <c r="L590" s="3"/>
      <c r="M590" s="3"/>
      <c r="O590" s="3"/>
    </row>
    <row r="591" spans="1:15" ht="15.75" customHeight="1" x14ac:dyDescent="0.35">
      <c r="A591" s="2"/>
      <c r="B591" s="12"/>
      <c r="C591" s="3"/>
      <c r="D591" s="3"/>
      <c r="E591" s="111"/>
      <c r="F591" s="3"/>
      <c r="G591" s="3"/>
      <c r="H591" s="3"/>
      <c r="I591" s="3"/>
      <c r="J591" s="3"/>
      <c r="K591" s="3"/>
      <c r="L591" s="3"/>
      <c r="M591" s="3"/>
      <c r="O591" s="3"/>
    </row>
    <row r="592" spans="1:15" ht="15.75" customHeight="1" x14ac:dyDescent="0.35">
      <c r="A592" s="2"/>
      <c r="B592" s="12"/>
      <c r="C592" s="3"/>
      <c r="D592" s="3"/>
      <c r="E592" s="111"/>
      <c r="F592" s="3"/>
      <c r="G592" s="3"/>
      <c r="H592" s="3"/>
      <c r="I592" s="3"/>
      <c r="J592" s="3"/>
      <c r="K592" s="3"/>
      <c r="L592" s="3"/>
      <c r="M592" s="3"/>
      <c r="O592" s="3"/>
    </row>
    <row r="593" spans="1:15" ht="15.75" customHeight="1" x14ac:dyDescent="0.35">
      <c r="A593" s="2"/>
      <c r="B593" s="12"/>
      <c r="C593" s="3"/>
      <c r="D593" s="3"/>
      <c r="E593" s="111"/>
      <c r="F593" s="3"/>
      <c r="G593" s="3"/>
      <c r="H593" s="3"/>
      <c r="I593" s="3"/>
      <c r="J593" s="3"/>
      <c r="K593" s="3"/>
      <c r="L593" s="3"/>
      <c r="M593" s="3"/>
      <c r="O593" s="3"/>
    </row>
    <row r="594" spans="1:15" ht="15.75" customHeight="1" x14ac:dyDescent="0.35">
      <c r="A594" s="2"/>
      <c r="B594" s="12"/>
      <c r="C594" s="3"/>
      <c r="D594" s="3"/>
      <c r="E594" s="111"/>
      <c r="F594" s="3"/>
      <c r="G594" s="3"/>
      <c r="H594" s="3"/>
      <c r="I594" s="3"/>
      <c r="J594" s="3"/>
      <c r="K594" s="3"/>
      <c r="L594" s="3"/>
      <c r="M594" s="3"/>
      <c r="O594" s="3"/>
    </row>
    <row r="595" spans="1:15" ht="15.75" customHeight="1" x14ac:dyDescent="0.35">
      <c r="A595" s="2"/>
      <c r="B595" s="12"/>
      <c r="C595" s="3"/>
      <c r="D595" s="3"/>
      <c r="E595" s="111"/>
      <c r="F595" s="3"/>
      <c r="G595" s="3"/>
      <c r="H595" s="3"/>
      <c r="I595" s="3"/>
      <c r="J595" s="3"/>
      <c r="K595" s="3"/>
      <c r="L595" s="3"/>
      <c r="M595" s="3"/>
      <c r="O595" s="3"/>
    </row>
    <row r="596" spans="1:15" ht="15.75" customHeight="1" x14ac:dyDescent="0.35">
      <c r="A596" s="2"/>
      <c r="B596" s="12"/>
      <c r="C596" s="3"/>
      <c r="D596" s="3"/>
      <c r="E596" s="111"/>
      <c r="F596" s="3"/>
      <c r="G596" s="3"/>
      <c r="H596" s="3"/>
      <c r="I596" s="3"/>
      <c r="J596" s="3"/>
      <c r="K596" s="3"/>
      <c r="L596" s="3"/>
      <c r="M596" s="3"/>
      <c r="O596" s="3"/>
    </row>
    <row r="597" spans="1:15" ht="15.75" customHeight="1" x14ac:dyDescent="0.35">
      <c r="A597" s="2"/>
      <c r="B597" s="12"/>
      <c r="C597" s="3"/>
      <c r="D597" s="3"/>
      <c r="E597" s="111"/>
      <c r="F597" s="3"/>
      <c r="G597" s="3"/>
      <c r="H597" s="3"/>
      <c r="I597" s="3"/>
      <c r="J597" s="3"/>
      <c r="K597" s="3"/>
      <c r="L597" s="3"/>
      <c r="M597" s="3"/>
      <c r="O597" s="3"/>
    </row>
    <row r="598" spans="1:15" ht="15.75" customHeight="1" x14ac:dyDescent="0.35">
      <c r="A598" s="2"/>
      <c r="B598" s="12"/>
      <c r="C598" s="3"/>
      <c r="D598" s="3"/>
      <c r="E598" s="111"/>
      <c r="F598" s="3"/>
      <c r="G598" s="3"/>
      <c r="H598" s="3"/>
      <c r="I598" s="3"/>
      <c r="J598" s="3"/>
      <c r="K598" s="3"/>
      <c r="L598" s="3"/>
      <c r="M598" s="3"/>
      <c r="O598" s="3"/>
    </row>
    <row r="599" spans="1:15" ht="15.75" customHeight="1" x14ac:dyDescent="0.35">
      <c r="A599" s="2"/>
      <c r="B599" s="12"/>
      <c r="C599" s="3"/>
      <c r="D599" s="3"/>
      <c r="E599" s="111"/>
      <c r="F599" s="3"/>
      <c r="G599" s="3"/>
      <c r="H599" s="3"/>
      <c r="I599" s="3"/>
      <c r="J599" s="3"/>
      <c r="K599" s="3"/>
      <c r="L599" s="3"/>
      <c r="M599" s="3"/>
      <c r="O599" s="3"/>
    </row>
    <row r="600" spans="1:15" ht="15.75" customHeight="1" x14ac:dyDescent="0.35">
      <c r="A600" s="2"/>
      <c r="B600" s="12"/>
      <c r="C600" s="3"/>
      <c r="D600" s="3"/>
      <c r="E600" s="111"/>
      <c r="F600" s="3"/>
      <c r="G600" s="3"/>
      <c r="H600" s="3"/>
      <c r="I600" s="3"/>
      <c r="J600" s="3"/>
      <c r="K600" s="3"/>
      <c r="L600" s="3"/>
      <c r="M600" s="3"/>
      <c r="O600" s="3"/>
    </row>
    <row r="601" spans="1:15" ht="15.75" customHeight="1" x14ac:dyDescent="0.35">
      <c r="A601" s="2"/>
      <c r="B601" s="12"/>
      <c r="C601" s="3"/>
      <c r="D601" s="3"/>
      <c r="E601" s="111"/>
      <c r="F601" s="3"/>
      <c r="G601" s="3"/>
      <c r="H601" s="3"/>
      <c r="I601" s="3"/>
      <c r="J601" s="3"/>
      <c r="K601" s="3"/>
      <c r="L601" s="3"/>
      <c r="M601" s="3"/>
      <c r="O601" s="3"/>
    </row>
    <row r="602" spans="1:15" ht="15.75" customHeight="1" x14ac:dyDescent="0.35">
      <c r="A602" s="2"/>
      <c r="B602" s="12"/>
      <c r="C602" s="3"/>
      <c r="D602" s="3"/>
      <c r="E602" s="111"/>
      <c r="F602" s="3"/>
      <c r="G602" s="3"/>
      <c r="H602" s="3"/>
      <c r="I602" s="3"/>
      <c r="J602" s="3"/>
      <c r="K602" s="3"/>
      <c r="L602" s="3"/>
      <c r="M602" s="3"/>
      <c r="O602" s="3"/>
    </row>
    <row r="603" spans="1:15" ht="15.75" customHeight="1" x14ac:dyDescent="0.35">
      <c r="A603" s="2"/>
      <c r="B603" s="12"/>
      <c r="C603" s="3"/>
      <c r="D603" s="3"/>
      <c r="E603" s="111"/>
      <c r="F603" s="3"/>
      <c r="G603" s="3"/>
      <c r="H603" s="3"/>
      <c r="I603" s="3"/>
      <c r="J603" s="3"/>
      <c r="K603" s="3"/>
      <c r="L603" s="3"/>
      <c r="M603" s="3"/>
      <c r="O603" s="3"/>
    </row>
    <row r="604" spans="1:15" ht="15.75" customHeight="1" x14ac:dyDescent="0.35">
      <c r="A604" s="2"/>
      <c r="B604" s="12"/>
      <c r="C604" s="3"/>
      <c r="D604" s="3"/>
      <c r="E604" s="111"/>
      <c r="F604" s="3"/>
      <c r="G604" s="3"/>
      <c r="H604" s="3"/>
      <c r="I604" s="3"/>
      <c r="J604" s="3"/>
      <c r="K604" s="3"/>
      <c r="L604" s="3"/>
      <c r="M604" s="3"/>
      <c r="O604" s="3"/>
    </row>
    <row r="605" spans="1:15" ht="15.75" customHeight="1" x14ac:dyDescent="0.35">
      <c r="A605" s="2"/>
      <c r="B605" s="12"/>
      <c r="C605" s="3"/>
      <c r="D605" s="3"/>
      <c r="E605" s="111"/>
      <c r="F605" s="3"/>
      <c r="G605" s="3"/>
      <c r="H605" s="3"/>
      <c r="I605" s="3"/>
      <c r="J605" s="3"/>
      <c r="K605" s="3"/>
      <c r="L605" s="3"/>
      <c r="M605" s="3"/>
      <c r="O605" s="3"/>
    </row>
    <row r="606" spans="1:15" ht="15.75" customHeight="1" x14ac:dyDescent="0.35">
      <c r="A606" s="2"/>
      <c r="B606" s="12"/>
      <c r="C606" s="3"/>
      <c r="D606" s="3"/>
      <c r="E606" s="111"/>
      <c r="F606" s="3"/>
      <c r="G606" s="3"/>
      <c r="H606" s="3"/>
      <c r="I606" s="3"/>
      <c r="J606" s="3"/>
      <c r="K606" s="3"/>
      <c r="L606" s="3"/>
      <c r="M606" s="3"/>
      <c r="O606" s="3"/>
    </row>
    <row r="607" spans="1:15" ht="15.75" customHeight="1" x14ac:dyDescent="0.35">
      <c r="A607" s="2"/>
      <c r="B607" s="12"/>
      <c r="C607" s="3"/>
      <c r="D607" s="3"/>
      <c r="E607" s="111"/>
      <c r="F607" s="3"/>
      <c r="G607" s="3"/>
      <c r="H607" s="3"/>
      <c r="I607" s="3"/>
      <c r="J607" s="3"/>
      <c r="K607" s="3"/>
      <c r="L607" s="3"/>
      <c r="M607" s="3"/>
      <c r="O607" s="3"/>
    </row>
    <row r="608" spans="1:15" ht="15.75" customHeight="1" x14ac:dyDescent="0.35">
      <c r="A608" s="2"/>
      <c r="B608" s="12"/>
      <c r="C608" s="3"/>
      <c r="D608" s="3"/>
      <c r="E608" s="111"/>
      <c r="F608" s="3"/>
      <c r="G608" s="3"/>
      <c r="H608" s="3"/>
      <c r="I608" s="3"/>
      <c r="J608" s="3"/>
      <c r="K608" s="3"/>
      <c r="L608" s="3"/>
      <c r="M608" s="3"/>
      <c r="O608" s="3"/>
    </row>
    <row r="609" spans="1:15" ht="15.75" customHeight="1" x14ac:dyDescent="0.35">
      <c r="A609" s="2"/>
      <c r="B609" s="12"/>
      <c r="C609" s="3"/>
      <c r="D609" s="3"/>
      <c r="E609" s="111"/>
      <c r="F609" s="3"/>
      <c r="G609" s="3"/>
      <c r="H609" s="3"/>
      <c r="I609" s="3"/>
      <c r="J609" s="3"/>
      <c r="K609" s="3"/>
      <c r="L609" s="3"/>
      <c r="M609" s="3"/>
      <c r="O609" s="3"/>
    </row>
    <row r="610" spans="1:15" ht="15.75" customHeight="1" x14ac:dyDescent="0.35">
      <c r="A610" s="2"/>
      <c r="B610" s="12"/>
      <c r="C610" s="3"/>
      <c r="D610" s="3"/>
      <c r="E610" s="111"/>
      <c r="F610" s="3"/>
      <c r="G610" s="3"/>
      <c r="H610" s="3"/>
      <c r="I610" s="3"/>
      <c r="J610" s="3"/>
      <c r="K610" s="3"/>
      <c r="L610" s="3"/>
      <c r="M610" s="3"/>
      <c r="O610" s="3"/>
    </row>
    <row r="611" spans="1:15" ht="15.75" customHeight="1" x14ac:dyDescent="0.35">
      <c r="A611" s="2"/>
      <c r="B611" s="12"/>
      <c r="C611" s="3"/>
      <c r="D611" s="3"/>
      <c r="E611" s="111"/>
      <c r="F611" s="3"/>
      <c r="G611" s="3"/>
      <c r="H611" s="3"/>
      <c r="I611" s="3"/>
      <c r="J611" s="3"/>
      <c r="K611" s="3"/>
      <c r="L611" s="3"/>
      <c r="M611" s="3"/>
      <c r="O611" s="3"/>
    </row>
    <row r="612" spans="1:15" ht="15.75" customHeight="1" x14ac:dyDescent="0.35">
      <c r="A612" s="2"/>
      <c r="B612" s="12"/>
      <c r="C612" s="3"/>
      <c r="D612" s="3"/>
      <c r="E612" s="111"/>
      <c r="F612" s="3"/>
      <c r="G612" s="3"/>
      <c r="H612" s="3"/>
      <c r="I612" s="3"/>
      <c r="J612" s="3"/>
      <c r="K612" s="3"/>
      <c r="L612" s="3"/>
      <c r="M612" s="3"/>
      <c r="O612" s="3"/>
    </row>
    <row r="613" spans="1:15" ht="15.75" customHeight="1" x14ac:dyDescent="0.35">
      <c r="A613" s="2"/>
      <c r="B613" s="12"/>
      <c r="C613" s="3"/>
      <c r="D613" s="3"/>
      <c r="E613" s="111"/>
      <c r="F613" s="3"/>
      <c r="G613" s="3"/>
      <c r="H613" s="3"/>
      <c r="I613" s="3"/>
      <c r="J613" s="3"/>
      <c r="K613" s="3"/>
      <c r="L613" s="3"/>
      <c r="M613" s="3"/>
      <c r="O613" s="3"/>
    </row>
    <row r="614" spans="1:15" ht="15.75" customHeight="1" x14ac:dyDescent="0.35">
      <c r="A614" s="2"/>
      <c r="B614" s="12"/>
      <c r="C614" s="3"/>
      <c r="D614" s="3"/>
      <c r="E614" s="111"/>
      <c r="F614" s="3"/>
      <c r="G614" s="3"/>
      <c r="H614" s="3"/>
      <c r="I614" s="3"/>
      <c r="J614" s="3"/>
      <c r="K614" s="3"/>
      <c r="L614" s="3"/>
      <c r="M614" s="3"/>
      <c r="O614" s="3"/>
    </row>
    <row r="615" spans="1:15" ht="15.75" customHeight="1" x14ac:dyDescent="0.35">
      <c r="A615" s="2"/>
      <c r="B615" s="12"/>
      <c r="C615" s="3"/>
      <c r="D615" s="3"/>
      <c r="E615" s="111"/>
      <c r="F615" s="3"/>
      <c r="G615" s="3"/>
      <c r="H615" s="3"/>
      <c r="I615" s="3"/>
      <c r="J615" s="3"/>
      <c r="K615" s="3"/>
      <c r="L615" s="3"/>
      <c r="M615" s="3"/>
      <c r="O615" s="3"/>
    </row>
    <row r="616" spans="1:15" ht="15.75" customHeight="1" x14ac:dyDescent="0.35">
      <c r="A616" s="2"/>
      <c r="B616" s="12"/>
      <c r="C616" s="3"/>
      <c r="D616" s="3"/>
      <c r="E616" s="111"/>
      <c r="F616" s="3"/>
      <c r="G616" s="3"/>
      <c r="H616" s="3"/>
      <c r="I616" s="3"/>
      <c r="J616" s="3"/>
      <c r="K616" s="3"/>
      <c r="L616" s="3"/>
      <c r="M616" s="3"/>
      <c r="O616" s="3"/>
    </row>
    <row r="617" spans="1:15" ht="15.75" customHeight="1" x14ac:dyDescent="0.35">
      <c r="A617" s="2"/>
      <c r="B617" s="12"/>
      <c r="C617" s="3"/>
      <c r="D617" s="3"/>
      <c r="E617" s="111"/>
      <c r="F617" s="3"/>
      <c r="G617" s="3"/>
      <c r="H617" s="3"/>
      <c r="I617" s="3"/>
      <c r="J617" s="3"/>
      <c r="K617" s="3"/>
      <c r="L617" s="3"/>
      <c r="M617" s="3"/>
      <c r="O617" s="3"/>
    </row>
    <row r="618" spans="1:15" ht="15.75" customHeight="1" x14ac:dyDescent="0.35">
      <c r="A618" s="2"/>
      <c r="B618" s="12"/>
      <c r="C618" s="3"/>
      <c r="D618" s="3"/>
      <c r="E618" s="111"/>
      <c r="F618" s="3"/>
      <c r="G618" s="3"/>
      <c r="H618" s="3"/>
      <c r="I618" s="3"/>
      <c r="J618" s="3"/>
      <c r="K618" s="3"/>
      <c r="L618" s="3"/>
      <c r="M618" s="3"/>
      <c r="O618" s="3"/>
    </row>
    <row r="619" spans="1:15" ht="15.75" customHeight="1" x14ac:dyDescent="0.35">
      <c r="A619" s="2"/>
      <c r="B619" s="12"/>
      <c r="C619" s="3"/>
      <c r="D619" s="3"/>
      <c r="E619" s="111"/>
      <c r="F619" s="3"/>
      <c r="G619" s="3"/>
      <c r="H619" s="3"/>
      <c r="I619" s="3"/>
      <c r="J619" s="3"/>
      <c r="K619" s="3"/>
      <c r="L619" s="3"/>
      <c r="M619" s="3"/>
      <c r="O619" s="3"/>
    </row>
    <row r="620" spans="1:15" ht="15.75" customHeight="1" x14ac:dyDescent="0.35">
      <c r="A620" s="2"/>
      <c r="B620" s="12"/>
      <c r="C620" s="3"/>
      <c r="D620" s="3"/>
      <c r="E620" s="111"/>
      <c r="F620" s="3"/>
      <c r="G620" s="3"/>
      <c r="H620" s="3"/>
      <c r="I620" s="3"/>
      <c r="J620" s="3"/>
      <c r="K620" s="3"/>
      <c r="L620" s="3"/>
      <c r="M620" s="3"/>
      <c r="O620" s="3"/>
    </row>
    <row r="621" spans="1:15" ht="15.75" customHeight="1" x14ac:dyDescent="0.35">
      <c r="A621" s="2"/>
      <c r="B621" s="12"/>
      <c r="C621" s="3"/>
      <c r="D621" s="3"/>
      <c r="E621" s="111"/>
      <c r="F621" s="3"/>
      <c r="G621" s="3"/>
      <c r="H621" s="3"/>
      <c r="I621" s="3"/>
      <c r="J621" s="3"/>
      <c r="K621" s="3"/>
      <c r="L621" s="3"/>
      <c r="M621" s="3"/>
      <c r="O621" s="3"/>
    </row>
    <row r="622" spans="1:15" ht="15.75" customHeight="1" x14ac:dyDescent="0.35">
      <c r="A622" s="2"/>
      <c r="B622" s="12"/>
      <c r="C622" s="3"/>
      <c r="D622" s="3"/>
      <c r="E622" s="111"/>
      <c r="F622" s="3"/>
      <c r="G622" s="3"/>
      <c r="H622" s="3"/>
      <c r="I622" s="3"/>
      <c r="J622" s="3"/>
      <c r="K622" s="3"/>
      <c r="L622" s="3"/>
      <c r="M622" s="3"/>
      <c r="O622" s="3"/>
    </row>
    <row r="623" spans="1:15" ht="15.75" customHeight="1" x14ac:dyDescent="0.35">
      <c r="A623" s="2"/>
      <c r="B623" s="12"/>
      <c r="C623" s="3"/>
      <c r="D623" s="3"/>
      <c r="E623" s="111"/>
      <c r="F623" s="3"/>
      <c r="G623" s="3"/>
      <c r="H623" s="3"/>
      <c r="I623" s="3"/>
      <c r="J623" s="3"/>
      <c r="K623" s="3"/>
      <c r="L623" s="3"/>
      <c r="M623" s="3"/>
      <c r="O623" s="3"/>
    </row>
    <row r="624" spans="1:15" ht="15.75" customHeight="1" x14ac:dyDescent="0.35">
      <c r="A624" s="2"/>
      <c r="B624" s="12"/>
      <c r="C624" s="3"/>
      <c r="D624" s="3"/>
      <c r="E624" s="111"/>
      <c r="F624" s="3"/>
      <c r="G624" s="3"/>
      <c r="H624" s="3"/>
      <c r="I624" s="3"/>
      <c r="J624" s="3"/>
      <c r="K624" s="3"/>
      <c r="L624" s="3"/>
      <c r="M624" s="3"/>
      <c r="O624" s="3"/>
    </row>
    <row r="625" spans="1:15" ht="15.75" customHeight="1" x14ac:dyDescent="0.35">
      <c r="A625" s="2"/>
      <c r="B625" s="12"/>
      <c r="C625" s="3"/>
      <c r="D625" s="3"/>
      <c r="E625" s="111"/>
      <c r="F625" s="3"/>
      <c r="G625" s="3"/>
      <c r="H625" s="3"/>
      <c r="I625" s="3"/>
      <c r="J625" s="3"/>
      <c r="K625" s="3"/>
      <c r="L625" s="3"/>
      <c r="M625" s="3"/>
      <c r="O625" s="3"/>
    </row>
    <row r="626" spans="1:15" ht="15.75" customHeight="1" x14ac:dyDescent="0.35">
      <c r="A626" s="2"/>
      <c r="B626" s="12"/>
      <c r="C626" s="3"/>
      <c r="D626" s="3"/>
      <c r="E626" s="111"/>
      <c r="F626" s="3"/>
      <c r="G626" s="3"/>
      <c r="H626" s="3"/>
      <c r="I626" s="3"/>
      <c r="J626" s="3"/>
      <c r="K626" s="3"/>
      <c r="L626" s="3"/>
      <c r="M626" s="3"/>
      <c r="O626" s="3"/>
    </row>
    <row r="627" spans="1:15" ht="15.75" customHeight="1" x14ac:dyDescent="0.35">
      <c r="A627" s="2"/>
      <c r="B627" s="12"/>
      <c r="C627" s="3"/>
      <c r="D627" s="3"/>
      <c r="E627" s="111"/>
      <c r="F627" s="3"/>
      <c r="G627" s="3"/>
      <c r="H627" s="3"/>
      <c r="I627" s="3"/>
      <c r="J627" s="3"/>
      <c r="K627" s="3"/>
      <c r="L627" s="3"/>
      <c r="M627" s="3"/>
      <c r="O627" s="3"/>
    </row>
    <row r="628" spans="1:15" ht="15.75" customHeight="1" x14ac:dyDescent="0.35">
      <c r="A628" s="2"/>
      <c r="B628" s="12"/>
      <c r="C628" s="3"/>
      <c r="D628" s="3"/>
      <c r="E628" s="111"/>
      <c r="F628" s="3"/>
      <c r="G628" s="3"/>
      <c r="H628" s="3"/>
      <c r="I628" s="3"/>
      <c r="J628" s="3"/>
      <c r="K628" s="3"/>
      <c r="L628" s="3"/>
      <c r="M628" s="3"/>
      <c r="O628" s="3"/>
    </row>
    <row r="629" spans="1:15" ht="15.75" customHeight="1" x14ac:dyDescent="0.35">
      <c r="A629" s="2"/>
      <c r="B629" s="12"/>
      <c r="C629" s="3"/>
      <c r="D629" s="3"/>
      <c r="E629" s="111"/>
      <c r="F629" s="3"/>
      <c r="G629" s="3"/>
      <c r="H629" s="3"/>
      <c r="I629" s="3"/>
      <c r="J629" s="3"/>
      <c r="K629" s="3"/>
      <c r="L629" s="3"/>
      <c r="M629" s="3"/>
      <c r="O629" s="3"/>
    </row>
    <row r="630" spans="1:15" ht="15.75" customHeight="1" x14ac:dyDescent="0.35">
      <c r="A630" s="2"/>
      <c r="B630" s="12"/>
      <c r="C630" s="3"/>
      <c r="D630" s="3"/>
      <c r="E630" s="111"/>
      <c r="F630" s="3"/>
      <c r="G630" s="3"/>
      <c r="H630" s="3"/>
      <c r="I630" s="3"/>
      <c r="J630" s="3"/>
      <c r="K630" s="3"/>
      <c r="L630" s="3"/>
      <c r="M630" s="3"/>
      <c r="O630" s="3"/>
    </row>
    <row r="631" spans="1:15" ht="15.75" customHeight="1" x14ac:dyDescent="0.35">
      <c r="A631" s="2"/>
      <c r="B631" s="12"/>
      <c r="C631" s="3"/>
      <c r="D631" s="3"/>
      <c r="E631" s="111"/>
      <c r="F631" s="3"/>
      <c r="G631" s="3"/>
      <c r="H631" s="3"/>
      <c r="I631" s="3"/>
      <c r="J631" s="3"/>
      <c r="K631" s="3"/>
      <c r="L631" s="3"/>
      <c r="M631" s="3"/>
      <c r="O631" s="3"/>
    </row>
    <row r="632" spans="1:15" ht="15.75" customHeight="1" x14ac:dyDescent="0.35">
      <c r="A632" s="2"/>
      <c r="B632" s="12"/>
      <c r="C632" s="3"/>
      <c r="D632" s="3"/>
      <c r="E632" s="111"/>
      <c r="F632" s="3"/>
      <c r="G632" s="3"/>
      <c r="H632" s="3"/>
      <c r="I632" s="3"/>
      <c r="J632" s="3"/>
      <c r="K632" s="3"/>
      <c r="L632" s="3"/>
      <c r="M632" s="3"/>
      <c r="O632" s="3"/>
    </row>
    <row r="633" spans="1:15" ht="15.75" customHeight="1" x14ac:dyDescent="0.35">
      <c r="A633" s="2"/>
      <c r="B633" s="12"/>
      <c r="C633" s="3"/>
      <c r="D633" s="3"/>
      <c r="E633" s="111"/>
      <c r="F633" s="3"/>
      <c r="G633" s="3"/>
      <c r="H633" s="3"/>
      <c r="I633" s="3"/>
      <c r="J633" s="3"/>
      <c r="K633" s="3"/>
      <c r="L633" s="3"/>
      <c r="M633" s="3"/>
      <c r="O633" s="3"/>
    </row>
    <row r="634" spans="1:15" ht="15.75" customHeight="1" x14ac:dyDescent="0.35">
      <c r="A634" s="2"/>
      <c r="B634" s="12"/>
      <c r="C634" s="3"/>
      <c r="D634" s="3"/>
      <c r="E634" s="111"/>
      <c r="F634" s="3"/>
      <c r="G634" s="3"/>
      <c r="H634" s="3"/>
      <c r="I634" s="3"/>
      <c r="J634" s="3"/>
      <c r="K634" s="3"/>
      <c r="L634" s="3"/>
      <c r="M634" s="3"/>
      <c r="O634" s="3"/>
    </row>
    <row r="635" spans="1:15" ht="15.75" customHeight="1" x14ac:dyDescent="0.35">
      <c r="A635" s="2"/>
      <c r="B635" s="12"/>
      <c r="C635" s="3"/>
      <c r="D635" s="3"/>
      <c r="E635" s="111"/>
      <c r="F635" s="3"/>
      <c r="G635" s="3"/>
      <c r="H635" s="3"/>
      <c r="I635" s="3"/>
      <c r="J635" s="3"/>
      <c r="K635" s="3"/>
      <c r="L635" s="3"/>
      <c r="M635" s="3"/>
      <c r="O635" s="3"/>
    </row>
    <row r="636" spans="1:15" ht="15.75" customHeight="1" x14ac:dyDescent="0.35">
      <c r="A636" s="2"/>
      <c r="B636" s="12"/>
      <c r="C636" s="3"/>
      <c r="D636" s="3"/>
      <c r="E636" s="111"/>
      <c r="F636" s="3"/>
      <c r="G636" s="3"/>
      <c r="H636" s="3"/>
      <c r="I636" s="3"/>
      <c r="J636" s="3"/>
      <c r="K636" s="3"/>
      <c r="L636" s="3"/>
      <c r="M636" s="3"/>
      <c r="O636" s="3"/>
    </row>
    <row r="637" spans="1:15" ht="15.75" customHeight="1" x14ac:dyDescent="0.35">
      <c r="A637" s="2"/>
      <c r="B637" s="12"/>
      <c r="C637" s="3"/>
      <c r="D637" s="3"/>
      <c r="E637" s="111"/>
      <c r="F637" s="3"/>
      <c r="G637" s="3"/>
      <c r="H637" s="3"/>
      <c r="I637" s="3"/>
      <c r="J637" s="3"/>
      <c r="K637" s="3"/>
      <c r="L637" s="3"/>
      <c r="M637" s="3"/>
      <c r="O637" s="3"/>
    </row>
    <row r="638" spans="1:15" ht="15.75" customHeight="1" x14ac:dyDescent="0.35">
      <c r="A638" s="2"/>
      <c r="B638" s="12"/>
      <c r="C638" s="3"/>
      <c r="D638" s="3"/>
      <c r="E638" s="111"/>
      <c r="F638" s="3"/>
      <c r="G638" s="3"/>
      <c r="H638" s="3"/>
      <c r="I638" s="3"/>
      <c r="J638" s="3"/>
      <c r="K638" s="3"/>
      <c r="L638" s="3"/>
      <c r="M638" s="3"/>
      <c r="O638" s="3"/>
    </row>
    <row r="639" spans="1:15" ht="15.75" customHeight="1" x14ac:dyDescent="0.35">
      <c r="A639" s="2"/>
      <c r="B639" s="12"/>
      <c r="C639" s="3"/>
      <c r="D639" s="3"/>
      <c r="E639" s="111"/>
      <c r="F639" s="3"/>
      <c r="G639" s="3"/>
      <c r="H639" s="3"/>
      <c r="I639" s="3"/>
      <c r="J639" s="3"/>
      <c r="K639" s="3"/>
      <c r="L639" s="3"/>
      <c r="M639" s="3"/>
      <c r="O639" s="3"/>
    </row>
    <row r="640" spans="1:15" ht="15.75" customHeight="1" x14ac:dyDescent="0.35">
      <c r="A640" s="2"/>
      <c r="B640" s="12"/>
      <c r="C640" s="3"/>
      <c r="D640" s="3"/>
      <c r="E640" s="111"/>
      <c r="F640" s="3"/>
      <c r="G640" s="3"/>
      <c r="H640" s="3"/>
      <c r="I640" s="3"/>
      <c r="J640" s="3"/>
      <c r="K640" s="3"/>
      <c r="L640" s="3"/>
      <c r="M640" s="3"/>
      <c r="O640" s="3"/>
    </row>
    <row r="641" spans="1:15" ht="15.75" customHeight="1" x14ac:dyDescent="0.35">
      <c r="A641" s="2"/>
      <c r="B641" s="12"/>
      <c r="C641" s="3"/>
      <c r="D641" s="3"/>
      <c r="E641" s="111"/>
      <c r="F641" s="3"/>
      <c r="G641" s="3"/>
      <c r="H641" s="3"/>
      <c r="I641" s="3"/>
      <c r="J641" s="3"/>
      <c r="K641" s="3"/>
      <c r="L641" s="3"/>
      <c r="M641" s="3"/>
      <c r="O641" s="3"/>
    </row>
    <row r="642" spans="1:15" ht="15.75" customHeight="1" x14ac:dyDescent="0.35">
      <c r="A642" s="2"/>
      <c r="B642" s="12"/>
      <c r="C642" s="3"/>
      <c r="D642" s="3"/>
      <c r="E642" s="111"/>
      <c r="F642" s="3"/>
      <c r="G642" s="3"/>
      <c r="H642" s="3"/>
      <c r="I642" s="3"/>
      <c r="J642" s="3"/>
      <c r="K642" s="3"/>
      <c r="L642" s="3"/>
      <c r="M642" s="3"/>
      <c r="O642" s="3"/>
    </row>
    <row r="643" spans="1:15" ht="15.75" customHeight="1" x14ac:dyDescent="0.35">
      <c r="A643" s="2"/>
      <c r="B643" s="12"/>
      <c r="C643" s="3"/>
      <c r="D643" s="3"/>
      <c r="E643" s="111"/>
      <c r="F643" s="3"/>
      <c r="G643" s="3"/>
      <c r="H643" s="3"/>
      <c r="I643" s="3"/>
      <c r="J643" s="3"/>
      <c r="K643" s="3"/>
      <c r="L643" s="3"/>
      <c r="M643" s="3"/>
      <c r="O643" s="3"/>
    </row>
    <row r="644" spans="1:15" ht="15.75" customHeight="1" x14ac:dyDescent="0.35">
      <c r="A644" s="2"/>
      <c r="B644" s="12"/>
      <c r="C644" s="3"/>
      <c r="D644" s="3"/>
      <c r="E644" s="111"/>
      <c r="F644" s="3"/>
      <c r="G644" s="3"/>
      <c r="H644" s="3"/>
      <c r="I644" s="3"/>
      <c r="J644" s="3"/>
      <c r="K644" s="3"/>
      <c r="L644" s="3"/>
      <c r="M644" s="3"/>
      <c r="O644" s="3"/>
    </row>
    <row r="645" spans="1:15" ht="15.75" customHeight="1" x14ac:dyDescent="0.35">
      <c r="A645" s="2"/>
      <c r="B645" s="12"/>
      <c r="C645" s="3"/>
      <c r="D645" s="3"/>
      <c r="E645" s="111"/>
      <c r="F645" s="3"/>
      <c r="G645" s="3"/>
      <c r="H645" s="3"/>
      <c r="I645" s="3"/>
      <c r="J645" s="3"/>
      <c r="K645" s="3"/>
      <c r="L645" s="3"/>
      <c r="M645" s="3"/>
      <c r="O645" s="3"/>
    </row>
    <row r="646" spans="1:15" ht="15.75" customHeight="1" x14ac:dyDescent="0.35">
      <c r="A646" s="2"/>
      <c r="B646" s="12"/>
      <c r="C646" s="3"/>
      <c r="D646" s="3"/>
      <c r="E646" s="111"/>
      <c r="F646" s="3"/>
      <c r="G646" s="3"/>
      <c r="H646" s="3"/>
      <c r="I646" s="3"/>
      <c r="J646" s="3"/>
      <c r="K646" s="3"/>
      <c r="L646" s="3"/>
      <c r="M646" s="3"/>
      <c r="O646" s="3"/>
    </row>
    <row r="647" spans="1:15" ht="15.75" customHeight="1" x14ac:dyDescent="0.35">
      <c r="A647" s="2"/>
      <c r="B647" s="12"/>
      <c r="C647" s="3"/>
      <c r="D647" s="3"/>
      <c r="E647" s="111"/>
      <c r="F647" s="3"/>
      <c r="G647" s="3"/>
      <c r="H647" s="3"/>
      <c r="I647" s="3"/>
      <c r="J647" s="3"/>
      <c r="K647" s="3"/>
      <c r="L647" s="3"/>
      <c r="M647" s="3"/>
      <c r="O647" s="3"/>
    </row>
    <row r="648" spans="1:15" ht="15.75" customHeight="1" x14ac:dyDescent="0.35">
      <c r="A648" s="2"/>
      <c r="B648" s="12"/>
      <c r="C648" s="3"/>
      <c r="D648" s="3"/>
      <c r="E648" s="111"/>
      <c r="F648" s="3"/>
      <c r="G648" s="3"/>
      <c r="H648" s="3"/>
      <c r="I648" s="3"/>
      <c r="J648" s="3"/>
      <c r="K648" s="3"/>
      <c r="L648" s="3"/>
      <c r="M648" s="3"/>
      <c r="O648" s="3"/>
    </row>
    <row r="649" spans="1:15" ht="15.75" customHeight="1" x14ac:dyDescent="0.35">
      <c r="A649" s="2"/>
      <c r="B649" s="12"/>
      <c r="C649" s="3"/>
      <c r="D649" s="3"/>
      <c r="E649" s="111"/>
      <c r="F649" s="3"/>
      <c r="G649" s="3"/>
      <c r="H649" s="3"/>
      <c r="I649" s="3"/>
      <c r="J649" s="3"/>
      <c r="K649" s="3"/>
      <c r="L649" s="3"/>
      <c r="M649" s="3"/>
      <c r="O649" s="3"/>
    </row>
    <row r="650" spans="1:15" ht="15.75" customHeight="1" x14ac:dyDescent="0.35">
      <c r="A650" s="2"/>
      <c r="B650" s="12"/>
      <c r="C650" s="3"/>
      <c r="D650" s="3"/>
      <c r="E650" s="111"/>
      <c r="F650" s="3"/>
      <c r="G650" s="3"/>
      <c r="H650" s="3"/>
      <c r="I650" s="3"/>
      <c r="J650" s="3"/>
      <c r="K650" s="3"/>
      <c r="L650" s="3"/>
      <c r="M650" s="3"/>
      <c r="O650" s="3"/>
    </row>
    <row r="651" spans="1:15" ht="15.75" customHeight="1" x14ac:dyDescent="0.35">
      <c r="A651" s="2"/>
      <c r="B651" s="12"/>
      <c r="C651" s="3"/>
      <c r="D651" s="3"/>
      <c r="E651" s="111"/>
      <c r="F651" s="3"/>
      <c r="G651" s="3"/>
      <c r="H651" s="3"/>
      <c r="I651" s="3"/>
      <c r="J651" s="3"/>
      <c r="K651" s="3"/>
      <c r="L651" s="3"/>
      <c r="M651" s="3"/>
      <c r="O651" s="3"/>
    </row>
    <row r="652" spans="1:15" ht="15.75" customHeight="1" x14ac:dyDescent="0.35">
      <c r="A652" s="2"/>
      <c r="B652" s="12"/>
      <c r="C652" s="3"/>
      <c r="D652" s="3"/>
      <c r="E652" s="111"/>
      <c r="F652" s="3"/>
      <c r="G652" s="3"/>
      <c r="H652" s="3"/>
      <c r="I652" s="3"/>
      <c r="J652" s="3"/>
      <c r="K652" s="3"/>
      <c r="L652" s="3"/>
      <c r="M652" s="3"/>
      <c r="O652" s="3"/>
    </row>
    <row r="653" spans="1:15" ht="15.75" customHeight="1" x14ac:dyDescent="0.35">
      <c r="A653" s="2"/>
      <c r="B653" s="12"/>
      <c r="C653" s="3"/>
      <c r="D653" s="3"/>
      <c r="E653" s="111"/>
      <c r="F653" s="3"/>
      <c r="G653" s="3"/>
      <c r="H653" s="3"/>
      <c r="I653" s="3"/>
      <c r="J653" s="3"/>
      <c r="K653" s="3"/>
      <c r="L653" s="3"/>
      <c r="M653" s="3"/>
      <c r="O653" s="3"/>
    </row>
    <row r="654" spans="1:15" ht="15.75" customHeight="1" x14ac:dyDescent="0.35">
      <c r="A654" s="2"/>
      <c r="B654" s="12"/>
      <c r="C654" s="3"/>
      <c r="D654" s="3"/>
      <c r="E654" s="111"/>
      <c r="F654" s="3"/>
      <c r="G654" s="3"/>
      <c r="H654" s="3"/>
      <c r="I654" s="3"/>
      <c r="J654" s="3"/>
      <c r="K654" s="3"/>
      <c r="L654" s="3"/>
      <c r="M654" s="3"/>
      <c r="O654" s="3"/>
    </row>
    <row r="655" spans="1:15" ht="15.75" customHeight="1" x14ac:dyDescent="0.35">
      <c r="A655" s="2"/>
      <c r="B655" s="12"/>
      <c r="C655" s="3"/>
      <c r="D655" s="3"/>
      <c r="E655" s="111"/>
      <c r="F655" s="3"/>
      <c r="G655" s="3"/>
      <c r="H655" s="3"/>
      <c r="I655" s="3"/>
      <c r="J655" s="3"/>
      <c r="K655" s="3"/>
      <c r="L655" s="3"/>
      <c r="M655" s="3"/>
      <c r="O655" s="3"/>
    </row>
    <row r="656" spans="1:15" ht="15.75" customHeight="1" x14ac:dyDescent="0.35">
      <c r="A656" s="2"/>
      <c r="B656" s="12"/>
      <c r="C656" s="3"/>
      <c r="D656" s="3"/>
      <c r="E656" s="111"/>
      <c r="F656" s="3"/>
      <c r="G656" s="3"/>
      <c r="H656" s="3"/>
      <c r="I656" s="3"/>
      <c r="J656" s="3"/>
      <c r="K656" s="3"/>
      <c r="L656" s="3"/>
      <c r="M656" s="3"/>
      <c r="O656" s="3"/>
    </row>
    <row r="657" spans="1:15" ht="15.75" customHeight="1" x14ac:dyDescent="0.35">
      <c r="A657" s="2"/>
      <c r="B657" s="12"/>
      <c r="C657" s="3"/>
      <c r="D657" s="3"/>
      <c r="E657" s="111"/>
      <c r="F657" s="3"/>
      <c r="G657" s="3"/>
      <c r="H657" s="3"/>
      <c r="I657" s="3"/>
      <c r="J657" s="3"/>
      <c r="K657" s="3"/>
      <c r="L657" s="3"/>
      <c r="M657" s="3"/>
      <c r="O657" s="3"/>
    </row>
    <row r="658" spans="1:15" ht="15.75" customHeight="1" x14ac:dyDescent="0.35">
      <c r="A658" s="2"/>
      <c r="B658" s="12"/>
      <c r="C658" s="3"/>
      <c r="D658" s="3"/>
      <c r="E658" s="111"/>
      <c r="F658" s="3"/>
      <c r="G658" s="3"/>
      <c r="H658" s="3"/>
      <c r="I658" s="3"/>
      <c r="J658" s="3"/>
      <c r="K658" s="3"/>
      <c r="L658" s="3"/>
      <c r="M658" s="3"/>
      <c r="O658" s="3"/>
    </row>
    <row r="659" spans="1:15" ht="15.75" customHeight="1" x14ac:dyDescent="0.35">
      <c r="A659" s="2"/>
      <c r="B659" s="12"/>
      <c r="C659" s="3"/>
      <c r="D659" s="3"/>
      <c r="E659" s="111"/>
      <c r="F659" s="3"/>
      <c r="G659" s="3"/>
      <c r="H659" s="3"/>
      <c r="I659" s="3"/>
      <c r="J659" s="3"/>
      <c r="K659" s="3"/>
      <c r="L659" s="3"/>
      <c r="M659" s="3"/>
      <c r="O659" s="3"/>
    </row>
    <row r="660" spans="1:15" ht="15.75" customHeight="1" x14ac:dyDescent="0.35">
      <c r="A660" s="2"/>
      <c r="B660" s="12"/>
      <c r="C660" s="3"/>
      <c r="D660" s="3"/>
      <c r="E660" s="111"/>
      <c r="F660" s="3"/>
      <c r="G660" s="3"/>
      <c r="H660" s="3"/>
      <c r="I660" s="3"/>
      <c r="J660" s="3"/>
      <c r="K660" s="3"/>
      <c r="L660" s="3"/>
      <c r="M660" s="3"/>
      <c r="O660" s="3"/>
    </row>
    <row r="661" spans="1:15" ht="15.75" customHeight="1" x14ac:dyDescent="0.35">
      <c r="A661" s="2"/>
      <c r="B661" s="12"/>
      <c r="C661" s="3"/>
      <c r="D661" s="3"/>
      <c r="E661" s="111"/>
      <c r="F661" s="3"/>
      <c r="G661" s="3"/>
      <c r="H661" s="3"/>
      <c r="I661" s="3"/>
      <c r="J661" s="3"/>
      <c r="K661" s="3"/>
      <c r="L661" s="3"/>
      <c r="M661" s="3"/>
      <c r="O661" s="3"/>
    </row>
    <row r="662" spans="1:15" ht="15.75" customHeight="1" x14ac:dyDescent="0.35">
      <c r="A662" s="2"/>
      <c r="B662" s="12"/>
      <c r="C662" s="3"/>
      <c r="D662" s="3"/>
      <c r="E662" s="111"/>
      <c r="F662" s="3"/>
      <c r="G662" s="3"/>
      <c r="H662" s="3"/>
      <c r="I662" s="3"/>
      <c r="J662" s="3"/>
      <c r="K662" s="3"/>
      <c r="L662" s="3"/>
      <c r="M662" s="3"/>
      <c r="O662" s="3"/>
    </row>
    <row r="663" spans="1:15" ht="15.75" customHeight="1" x14ac:dyDescent="0.35">
      <c r="A663" s="2"/>
      <c r="B663" s="12"/>
      <c r="C663" s="3"/>
      <c r="D663" s="3"/>
      <c r="E663" s="111"/>
      <c r="F663" s="3"/>
      <c r="G663" s="3"/>
      <c r="H663" s="3"/>
      <c r="I663" s="3"/>
      <c r="J663" s="3"/>
      <c r="K663" s="3"/>
      <c r="L663" s="3"/>
      <c r="M663" s="3"/>
      <c r="O663" s="3"/>
    </row>
    <row r="664" spans="1:15" ht="15.75" customHeight="1" x14ac:dyDescent="0.35">
      <c r="A664" s="2"/>
      <c r="B664" s="12"/>
      <c r="C664" s="3"/>
      <c r="D664" s="3"/>
      <c r="E664" s="111"/>
      <c r="F664" s="3"/>
      <c r="G664" s="3"/>
      <c r="H664" s="3"/>
      <c r="I664" s="3"/>
      <c r="J664" s="3"/>
      <c r="K664" s="3"/>
      <c r="L664" s="3"/>
      <c r="M664" s="3"/>
      <c r="O664" s="3"/>
    </row>
    <row r="665" spans="1:15" ht="15.75" customHeight="1" x14ac:dyDescent="0.35">
      <c r="A665" s="2"/>
      <c r="B665" s="12"/>
      <c r="C665" s="3"/>
      <c r="D665" s="3"/>
      <c r="E665" s="111"/>
      <c r="F665" s="3"/>
      <c r="G665" s="3"/>
      <c r="H665" s="3"/>
      <c r="I665" s="3"/>
      <c r="J665" s="3"/>
      <c r="K665" s="3"/>
      <c r="L665" s="3"/>
      <c r="M665" s="3"/>
      <c r="O665" s="3"/>
    </row>
    <row r="666" spans="1:15" ht="15.75" customHeight="1" x14ac:dyDescent="0.35">
      <c r="A666" s="2"/>
      <c r="B666" s="12"/>
      <c r="C666" s="3"/>
      <c r="D666" s="3"/>
      <c r="E666" s="111"/>
      <c r="F666" s="3"/>
      <c r="G666" s="3"/>
      <c r="H666" s="3"/>
      <c r="I666" s="3"/>
      <c r="J666" s="3"/>
      <c r="K666" s="3"/>
      <c r="L666" s="3"/>
      <c r="M666" s="3"/>
      <c r="O666" s="3"/>
    </row>
    <row r="667" spans="1:15" ht="15.75" customHeight="1" x14ac:dyDescent="0.35">
      <c r="A667" s="2"/>
      <c r="B667" s="12"/>
      <c r="C667" s="3"/>
      <c r="D667" s="3"/>
      <c r="E667" s="111"/>
      <c r="F667" s="3"/>
      <c r="G667" s="3"/>
      <c r="H667" s="3"/>
      <c r="I667" s="3"/>
      <c r="J667" s="3"/>
      <c r="K667" s="3"/>
      <c r="L667" s="3"/>
      <c r="M667" s="3"/>
      <c r="O667" s="3"/>
    </row>
    <row r="668" spans="1:15" ht="15.75" customHeight="1" x14ac:dyDescent="0.35">
      <c r="A668" s="2"/>
      <c r="B668" s="12"/>
      <c r="C668" s="3"/>
      <c r="D668" s="3"/>
      <c r="E668" s="111"/>
      <c r="F668" s="3"/>
      <c r="G668" s="3"/>
      <c r="H668" s="3"/>
      <c r="I668" s="3"/>
      <c r="J668" s="3"/>
      <c r="K668" s="3"/>
      <c r="L668" s="3"/>
      <c r="M668" s="3"/>
      <c r="O668" s="3"/>
    </row>
    <row r="669" spans="1:15" ht="15.75" customHeight="1" x14ac:dyDescent="0.35">
      <c r="A669" s="2"/>
      <c r="B669" s="12"/>
      <c r="C669" s="3"/>
      <c r="D669" s="3"/>
      <c r="E669" s="111"/>
      <c r="F669" s="3"/>
      <c r="G669" s="3"/>
      <c r="H669" s="3"/>
      <c r="I669" s="3"/>
      <c r="J669" s="3"/>
      <c r="K669" s="3"/>
      <c r="L669" s="3"/>
      <c r="M669" s="3"/>
      <c r="O669" s="3"/>
    </row>
    <row r="670" spans="1:15" ht="15.75" customHeight="1" x14ac:dyDescent="0.35">
      <c r="A670" s="2"/>
      <c r="B670" s="12"/>
      <c r="C670" s="3"/>
      <c r="D670" s="3"/>
      <c r="E670" s="111"/>
      <c r="F670" s="3"/>
      <c r="G670" s="3"/>
      <c r="H670" s="3"/>
      <c r="I670" s="3"/>
      <c r="J670" s="3"/>
      <c r="K670" s="3"/>
      <c r="L670" s="3"/>
      <c r="M670" s="3"/>
      <c r="O670" s="3"/>
    </row>
    <row r="671" spans="1:15" ht="15.75" customHeight="1" x14ac:dyDescent="0.35">
      <c r="A671" s="2"/>
      <c r="B671" s="12"/>
      <c r="C671" s="3"/>
      <c r="D671" s="3"/>
      <c r="E671" s="111"/>
      <c r="F671" s="3"/>
      <c r="G671" s="3"/>
      <c r="H671" s="3"/>
      <c r="I671" s="3"/>
      <c r="J671" s="3"/>
      <c r="K671" s="3"/>
      <c r="L671" s="3"/>
      <c r="M671" s="3"/>
      <c r="O671" s="3"/>
    </row>
    <row r="672" spans="1:15" ht="15.75" customHeight="1" x14ac:dyDescent="0.35">
      <c r="A672" s="2"/>
      <c r="B672" s="12"/>
      <c r="C672" s="3"/>
      <c r="D672" s="3"/>
      <c r="E672" s="111"/>
      <c r="F672" s="3"/>
      <c r="G672" s="3"/>
      <c r="H672" s="3"/>
      <c r="I672" s="3"/>
      <c r="J672" s="3"/>
      <c r="K672" s="3"/>
      <c r="L672" s="3"/>
      <c r="M672" s="3"/>
      <c r="O672" s="3"/>
    </row>
    <row r="673" spans="1:15" ht="15.75" customHeight="1" x14ac:dyDescent="0.35">
      <c r="A673" s="2"/>
      <c r="B673" s="12"/>
      <c r="C673" s="3"/>
      <c r="D673" s="3"/>
      <c r="E673" s="111"/>
      <c r="F673" s="3"/>
      <c r="G673" s="3"/>
      <c r="H673" s="3"/>
      <c r="I673" s="3"/>
      <c r="J673" s="3"/>
      <c r="K673" s="3"/>
      <c r="L673" s="3"/>
      <c r="M673" s="3"/>
      <c r="O673" s="3"/>
    </row>
    <row r="674" spans="1:15" ht="15.75" customHeight="1" x14ac:dyDescent="0.35">
      <c r="A674" s="2"/>
      <c r="B674" s="12"/>
      <c r="C674" s="3"/>
      <c r="D674" s="3"/>
      <c r="E674" s="111"/>
      <c r="F674" s="3"/>
      <c r="G674" s="3"/>
      <c r="H674" s="3"/>
      <c r="I674" s="3"/>
      <c r="J674" s="3"/>
      <c r="K674" s="3"/>
      <c r="L674" s="3"/>
      <c r="M674" s="3"/>
      <c r="O674" s="3"/>
    </row>
    <row r="675" spans="1:15" ht="15.75" customHeight="1" x14ac:dyDescent="0.35">
      <c r="A675" s="2"/>
      <c r="B675" s="12"/>
      <c r="C675" s="3"/>
      <c r="D675" s="3"/>
      <c r="E675" s="111"/>
      <c r="F675" s="3"/>
      <c r="G675" s="3"/>
      <c r="H675" s="3"/>
      <c r="I675" s="3"/>
      <c r="J675" s="3"/>
      <c r="K675" s="3"/>
      <c r="L675" s="3"/>
      <c r="M675" s="3"/>
      <c r="O675" s="3"/>
    </row>
    <row r="676" spans="1:15" ht="15.75" customHeight="1" x14ac:dyDescent="0.35">
      <c r="A676" s="2"/>
      <c r="B676" s="12"/>
      <c r="C676" s="3"/>
      <c r="D676" s="3"/>
      <c r="E676" s="111"/>
      <c r="F676" s="3"/>
      <c r="G676" s="3"/>
      <c r="H676" s="3"/>
      <c r="I676" s="3"/>
      <c r="J676" s="3"/>
      <c r="K676" s="3"/>
      <c r="L676" s="3"/>
      <c r="M676" s="3"/>
      <c r="O676" s="3"/>
    </row>
    <row r="677" spans="1:15" ht="15.75" customHeight="1" x14ac:dyDescent="0.35">
      <c r="A677" s="2"/>
      <c r="B677" s="12"/>
      <c r="C677" s="3"/>
      <c r="D677" s="3"/>
      <c r="E677" s="111"/>
      <c r="F677" s="3"/>
      <c r="G677" s="3"/>
      <c r="H677" s="3"/>
      <c r="I677" s="3"/>
      <c r="J677" s="3"/>
      <c r="K677" s="3"/>
      <c r="L677" s="3"/>
      <c r="M677" s="3"/>
      <c r="O677" s="3"/>
    </row>
    <row r="678" spans="1:15" ht="15.75" customHeight="1" x14ac:dyDescent="0.35">
      <c r="A678" s="2"/>
      <c r="B678" s="12"/>
      <c r="C678" s="3"/>
      <c r="D678" s="3"/>
      <c r="E678" s="111"/>
      <c r="F678" s="3"/>
      <c r="G678" s="3"/>
      <c r="H678" s="3"/>
      <c r="I678" s="3"/>
      <c r="J678" s="3"/>
      <c r="K678" s="3"/>
      <c r="L678" s="3"/>
      <c r="M678" s="3"/>
      <c r="O678" s="3"/>
    </row>
    <row r="679" spans="1:15" ht="15.75" customHeight="1" x14ac:dyDescent="0.35">
      <c r="A679" s="2"/>
      <c r="B679" s="12"/>
      <c r="C679" s="3"/>
      <c r="D679" s="3"/>
      <c r="E679" s="111"/>
      <c r="F679" s="3"/>
      <c r="G679" s="3"/>
      <c r="H679" s="3"/>
      <c r="I679" s="3"/>
      <c r="J679" s="3"/>
      <c r="K679" s="3"/>
      <c r="L679" s="3"/>
      <c r="M679" s="3"/>
      <c r="O679" s="3"/>
    </row>
    <row r="680" spans="1:15" ht="15.75" customHeight="1" x14ac:dyDescent="0.35">
      <c r="A680" s="2"/>
      <c r="B680" s="12"/>
      <c r="C680" s="3"/>
      <c r="D680" s="3"/>
      <c r="E680" s="111"/>
      <c r="F680" s="3"/>
      <c r="G680" s="3"/>
      <c r="H680" s="3"/>
      <c r="I680" s="3"/>
      <c r="J680" s="3"/>
      <c r="K680" s="3"/>
      <c r="L680" s="3"/>
      <c r="M680" s="3"/>
      <c r="O680" s="3"/>
    </row>
    <row r="681" spans="1:15" ht="15.75" customHeight="1" x14ac:dyDescent="0.35">
      <c r="A681" s="2"/>
      <c r="B681" s="12"/>
      <c r="C681" s="3"/>
      <c r="D681" s="3"/>
      <c r="E681" s="111"/>
      <c r="F681" s="3"/>
      <c r="G681" s="3"/>
      <c r="H681" s="3"/>
      <c r="I681" s="3"/>
      <c r="J681" s="3"/>
      <c r="K681" s="3"/>
      <c r="L681" s="3"/>
      <c r="M681" s="3"/>
      <c r="O681" s="3"/>
    </row>
    <row r="682" spans="1:15" ht="15.75" customHeight="1" x14ac:dyDescent="0.35">
      <c r="A682" s="2"/>
      <c r="B682" s="12"/>
      <c r="C682" s="3"/>
      <c r="D682" s="3"/>
      <c r="E682" s="111"/>
      <c r="F682" s="3"/>
      <c r="G682" s="3"/>
      <c r="H682" s="3"/>
      <c r="I682" s="3"/>
      <c r="J682" s="3"/>
      <c r="K682" s="3"/>
      <c r="L682" s="3"/>
      <c r="M682" s="3"/>
      <c r="O682" s="3"/>
    </row>
    <row r="683" spans="1:15" ht="15.75" customHeight="1" x14ac:dyDescent="0.35">
      <c r="A683" s="2"/>
      <c r="B683" s="12"/>
      <c r="C683" s="3"/>
      <c r="D683" s="3"/>
      <c r="E683" s="111"/>
      <c r="F683" s="3"/>
      <c r="G683" s="3"/>
      <c r="H683" s="3"/>
      <c r="I683" s="3"/>
      <c r="J683" s="3"/>
      <c r="K683" s="3"/>
      <c r="L683" s="3"/>
      <c r="M683" s="3"/>
      <c r="O683" s="3"/>
    </row>
    <row r="684" spans="1:15" ht="15.75" customHeight="1" x14ac:dyDescent="0.35">
      <c r="A684" s="2"/>
      <c r="B684" s="12"/>
      <c r="C684" s="3"/>
      <c r="D684" s="3"/>
      <c r="E684" s="111"/>
      <c r="F684" s="3"/>
      <c r="G684" s="3"/>
      <c r="H684" s="3"/>
      <c r="I684" s="3"/>
      <c r="J684" s="3"/>
      <c r="K684" s="3"/>
      <c r="L684" s="3"/>
      <c r="M684" s="3"/>
      <c r="O684" s="3"/>
    </row>
    <row r="685" spans="1:15" ht="15.75" customHeight="1" x14ac:dyDescent="0.35">
      <c r="A685" s="2"/>
      <c r="B685" s="12"/>
      <c r="C685" s="3"/>
      <c r="D685" s="3"/>
      <c r="E685" s="111"/>
      <c r="F685" s="3"/>
      <c r="G685" s="3"/>
      <c r="H685" s="3"/>
      <c r="I685" s="3"/>
      <c r="J685" s="3"/>
      <c r="K685" s="3"/>
      <c r="L685" s="3"/>
      <c r="M685" s="3"/>
      <c r="O685" s="3"/>
    </row>
    <row r="686" spans="1:15" ht="15.75" customHeight="1" x14ac:dyDescent="0.35">
      <c r="A686" s="2"/>
      <c r="B686" s="12"/>
      <c r="C686" s="3"/>
      <c r="D686" s="3"/>
      <c r="E686" s="111"/>
      <c r="F686" s="3"/>
      <c r="G686" s="3"/>
      <c r="H686" s="3"/>
      <c r="I686" s="3"/>
      <c r="J686" s="3"/>
      <c r="K686" s="3"/>
      <c r="L686" s="3"/>
      <c r="M686" s="3"/>
      <c r="O686" s="3"/>
    </row>
    <row r="687" spans="1:15" ht="15.75" customHeight="1" x14ac:dyDescent="0.35">
      <c r="A687" s="2"/>
      <c r="B687" s="12"/>
      <c r="C687" s="3"/>
      <c r="D687" s="3"/>
      <c r="E687" s="111"/>
      <c r="F687" s="3"/>
      <c r="G687" s="3"/>
      <c r="H687" s="3"/>
      <c r="I687" s="3"/>
      <c r="J687" s="3"/>
      <c r="K687" s="3"/>
      <c r="L687" s="3"/>
      <c r="M687" s="3"/>
      <c r="O687" s="3"/>
    </row>
    <row r="688" spans="1:15" ht="15.75" customHeight="1" x14ac:dyDescent="0.35">
      <c r="A688" s="2"/>
      <c r="B688" s="12"/>
      <c r="C688" s="3"/>
      <c r="D688" s="3"/>
      <c r="E688" s="111"/>
      <c r="F688" s="3"/>
      <c r="G688" s="3"/>
      <c r="H688" s="3"/>
      <c r="I688" s="3"/>
      <c r="J688" s="3"/>
      <c r="K688" s="3"/>
      <c r="L688" s="3"/>
      <c r="M688" s="3"/>
      <c r="O688" s="3"/>
    </row>
    <row r="689" spans="1:15" ht="15.75" customHeight="1" x14ac:dyDescent="0.35">
      <c r="A689" s="2"/>
      <c r="B689" s="12"/>
      <c r="C689" s="3"/>
      <c r="D689" s="3"/>
      <c r="E689" s="111"/>
      <c r="F689" s="3"/>
      <c r="G689" s="3"/>
      <c r="H689" s="3"/>
      <c r="I689" s="3"/>
      <c r="J689" s="3"/>
      <c r="K689" s="3"/>
      <c r="L689" s="3"/>
      <c r="M689" s="3"/>
      <c r="O689" s="3"/>
    </row>
    <row r="690" spans="1:15" ht="15.75" customHeight="1" x14ac:dyDescent="0.35">
      <c r="A690" s="2"/>
      <c r="B690" s="12"/>
      <c r="C690" s="3"/>
      <c r="D690" s="3"/>
      <c r="E690" s="111"/>
      <c r="F690" s="3"/>
      <c r="G690" s="3"/>
      <c r="H690" s="3"/>
      <c r="I690" s="3"/>
      <c r="J690" s="3"/>
      <c r="K690" s="3"/>
      <c r="L690" s="3"/>
      <c r="M690" s="3"/>
      <c r="O690" s="3"/>
    </row>
    <row r="691" spans="1:15" ht="15.75" customHeight="1" x14ac:dyDescent="0.35">
      <c r="A691" s="2"/>
      <c r="B691" s="12"/>
      <c r="C691" s="3"/>
      <c r="D691" s="3"/>
      <c r="E691" s="111"/>
      <c r="F691" s="3"/>
      <c r="G691" s="3"/>
      <c r="H691" s="3"/>
      <c r="I691" s="3"/>
      <c r="J691" s="3"/>
      <c r="K691" s="3"/>
      <c r="L691" s="3"/>
      <c r="M691" s="3"/>
      <c r="O691" s="3"/>
    </row>
    <row r="692" spans="1:15" ht="15.75" customHeight="1" x14ac:dyDescent="0.35">
      <c r="A692" s="2"/>
      <c r="B692" s="12"/>
      <c r="C692" s="3"/>
      <c r="D692" s="3"/>
      <c r="E692" s="111"/>
      <c r="F692" s="3"/>
      <c r="G692" s="3"/>
      <c r="H692" s="3"/>
      <c r="I692" s="3"/>
      <c r="J692" s="3"/>
      <c r="K692" s="3"/>
      <c r="L692" s="3"/>
      <c r="M692" s="3"/>
      <c r="O692" s="3"/>
    </row>
    <row r="693" spans="1:15" ht="15.75" customHeight="1" x14ac:dyDescent="0.35">
      <c r="A693" s="2"/>
      <c r="B693" s="12"/>
      <c r="C693" s="3"/>
      <c r="D693" s="3"/>
      <c r="E693" s="111"/>
      <c r="F693" s="3"/>
      <c r="G693" s="3"/>
      <c r="H693" s="3"/>
      <c r="I693" s="3"/>
      <c r="J693" s="3"/>
      <c r="K693" s="3"/>
      <c r="L693" s="3"/>
      <c r="M693" s="3"/>
      <c r="O693" s="3"/>
    </row>
    <row r="694" spans="1:15" ht="15.75" customHeight="1" x14ac:dyDescent="0.35">
      <c r="A694" s="2"/>
      <c r="B694" s="12"/>
      <c r="C694" s="3"/>
      <c r="D694" s="3"/>
      <c r="E694" s="111"/>
      <c r="F694" s="3"/>
      <c r="G694" s="3"/>
      <c r="H694" s="3"/>
      <c r="I694" s="3"/>
      <c r="J694" s="3"/>
      <c r="K694" s="3"/>
      <c r="L694" s="3"/>
      <c r="M694" s="3"/>
      <c r="O694" s="3"/>
    </row>
    <row r="695" spans="1:15" ht="15.75" customHeight="1" x14ac:dyDescent="0.35">
      <c r="A695" s="2"/>
      <c r="B695" s="12"/>
      <c r="C695" s="3"/>
      <c r="D695" s="3"/>
      <c r="E695" s="111"/>
      <c r="F695" s="3"/>
      <c r="G695" s="3"/>
      <c r="H695" s="3"/>
      <c r="I695" s="3"/>
      <c r="J695" s="3"/>
      <c r="K695" s="3"/>
      <c r="L695" s="3"/>
      <c r="M695" s="3"/>
      <c r="O695" s="3"/>
    </row>
    <row r="696" spans="1:15" ht="15.75" customHeight="1" x14ac:dyDescent="0.35">
      <c r="A696" s="2"/>
      <c r="B696" s="12"/>
      <c r="C696" s="3"/>
      <c r="D696" s="3"/>
      <c r="E696" s="111"/>
      <c r="F696" s="3"/>
      <c r="G696" s="3"/>
      <c r="H696" s="3"/>
      <c r="I696" s="3"/>
      <c r="J696" s="3"/>
      <c r="K696" s="3"/>
      <c r="L696" s="3"/>
      <c r="M696" s="3"/>
      <c r="O696" s="3"/>
    </row>
    <row r="697" spans="1:15" ht="15.75" customHeight="1" x14ac:dyDescent="0.35">
      <c r="A697" s="2"/>
      <c r="B697" s="12"/>
      <c r="C697" s="3"/>
      <c r="D697" s="3"/>
      <c r="E697" s="111"/>
      <c r="F697" s="3"/>
      <c r="G697" s="3"/>
      <c r="H697" s="3"/>
      <c r="I697" s="3"/>
      <c r="J697" s="3"/>
      <c r="K697" s="3"/>
      <c r="L697" s="3"/>
      <c r="M697" s="3"/>
      <c r="O697" s="3"/>
    </row>
    <row r="698" spans="1:15" ht="15.75" customHeight="1" x14ac:dyDescent="0.35">
      <c r="A698" s="2"/>
      <c r="B698" s="12"/>
      <c r="C698" s="3"/>
      <c r="D698" s="3"/>
      <c r="E698" s="111"/>
      <c r="F698" s="3"/>
      <c r="G698" s="3"/>
      <c r="H698" s="3"/>
      <c r="I698" s="3"/>
      <c r="J698" s="3"/>
      <c r="K698" s="3"/>
      <c r="L698" s="3"/>
      <c r="M698" s="3"/>
      <c r="O698" s="3"/>
    </row>
    <row r="699" spans="1:15" ht="15.75" customHeight="1" x14ac:dyDescent="0.35">
      <c r="A699" s="2"/>
      <c r="B699" s="12"/>
      <c r="C699" s="3"/>
      <c r="D699" s="3"/>
      <c r="E699" s="111"/>
      <c r="F699" s="3"/>
      <c r="G699" s="3"/>
      <c r="H699" s="3"/>
      <c r="I699" s="3"/>
      <c r="J699" s="3"/>
      <c r="K699" s="3"/>
      <c r="L699" s="3"/>
      <c r="M699" s="3"/>
      <c r="O699" s="3"/>
    </row>
    <row r="700" spans="1:15" ht="15.75" customHeight="1" x14ac:dyDescent="0.35">
      <c r="A700" s="2"/>
      <c r="B700" s="12"/>
      <c r="C700" s="3"/>
      <c r="D700" s="3"/>
      <c r="E700" s="111"/>
      <c r="F700" s="3"/>
      <c r="G700" s="3"/>
      <c r="H700" s="3"/>
      <c r="I700" s="3"/>
      <c r="J700" s="3"/>
      <c r="K700" s="3"/>
      <c r="L700" s="3"/>
      <c r="M700" s="3"/>
      <c r="O700" s="3"/>
    </row>
    <row r="701" spans="1:15" ht="15.75" customHeight="1" x14ac:dyDescent="0.35">
      <c r="A701" s="2"/>
      <c r="B701" s="12"/>
      <c r="C701" s="3"/>
      <c r="D701" s="3"/>
      <c r="E701" s="111"/>
      <c r="F701" s="3"/>
      <c r="G701" s="3"/>
      <c r="H701" s="3"/>
      <c r="I701" s="3"/>
      <c r="J701" s="3"/>
      <c r="K701" s="3"/>
      <c r="L701" s="3"/>
      <c r="M701" s="3"/>
      <c r="O701" s="3"/>
    </row>
    <row r="702" spans="1:15" ht="15.75" customHeight="1" x14ac:dyDescent="0.35">
      <c r="A702" s="2"/>
      <c r="B702" s="12"/>
      <c r="C702" s="3"/>
      <c r="D702" s="3"/>
      <c r="E702" s="111"/>
      <c r="F702" s="3"/>
      <c r="G702" s="3"/>
      <c r="H702" s="3"/>
      <c r="I702" s="3"/>
      <c r="J702" s="3"/>
      <c r="K702" s="3"/>
      <c r="L702" s="3"/>
      <c r="M702" s="3"/>
      <c r="O702" s="3"/>
    </row>
    <row r="703" spans="1:15" ht="15.75" customHeight="1" x14ac:dyDescent="0.35">
      <c r="A703" s="2"/>
      <c r="B703" s="12"/>
      <c r="C703" s="3"/>
      <c r="D703" s="3"/>
      <c r="E703" s="111"/>
      <c r="F703" s="3"/>
      <c r="G703" s="3"/>
      <c r="H703" s="3"/>
      <c r="I703" s="3"/>
      <c r="J703" s="3"/>
      <c r="K703" s="3"/>
      <c r="L703" s="3"/>
      <c r="M703" s="3"/>
      <c r="O703" s="3"/>
    </row>
    <row r="704" spans="1:15" ht="15.75" customHeight="1" x14ac:dyDescent="0.35">
      <c r="A704" s="2"/>
      <c r="B704" s="12"/>
      <c r="C704" s="3"/>
      <c r="D704" s="3"/>
      <c r="E704" s="111"/>
      <c r="F704" s="3"/>
      <c r="G704" s="3"/>
      <c r="H704" s="3"/>
      <c r="I704" s="3"/>
      <c r="J704" s="3"/>
      <c r="K704" s="3"/>
      <c r="L704" s="3"/>
      <c r="M704" s="3"/>
      <c r="O704" s="3"/>
    </row>
    <row r="705" spans="1:15" ht="15.75" customHeight="1" x14ac:dyDescent="0.35">
      <c r="A705" s="2"/>
      <c r="B705" s="12"/>
      <c r="C705" s="3"/>
      <c r="D705" s="3"/>
      <c r="E705" s="111"/>
      <c r="F705" s="3"/>
      <c r="G705" s="3"/>
      <c r="H705" s="3"/>
      <c r="I705" s="3"/>
      <c r="J705" s="3"/>
      <c r="K705" s="3"/>
      <c r="L705" s="3"/>
      <c r="M705" s="3"/>
      <c r="O705" s="3"/>
    </row>
    <row r="706" spans="1:15" ht="15.75" customHeight="1" x14ac:dyDescent="0.35">
      <c r="A706" s="2"/>
      <c r="B706" s="12"/>
      <c r="C706" s="3"/>
      <c r="D706" s="3"/>
      <c r="E706" s="111"/>
      <c r="F706" s="3"/>
      <c r="G706" s="3"/>
      <c r="H706" s="3"/>
      <c r="I706" s="3"/>
      <c r="J706" s="3"/>
      <c r="K706" s="3"/>
      <c r="L706" s="3"/>
      <c r="M706" s="3"/>
      <c r="O706" s="3"/>
    </row>
    <row r="707" spans="1:15" ht="15.75" customHeight="1" x14ac:dyDescent="0.35">
      <c r="A707" s="2"/>
      <c r="B707" s="12"/>
      <c r="C707" s="3"/>
      <c r="D707" s="3"/>
      <c r="E707" s="111"/>
      <c r="F707" s="3"/>
      <c r="G707" s="3"/>
      <c r="H707" s="3"/>
      <c r="I707" s="3"/>
      <c r="J707" s="3"/>
      <c r="K707" s="3"/>
      <c r="L707" s="3"/>
      <c r="M707" s="3"/>
      <c r="O707" s="3"/>
    </row>
    <row r="708" spans="1:15" ht="15.75" customHeight="1" x14ac:dyDescent="0.35">
      <c r="A708" s="2"/>
      <c r="B708" s="12"/>
      <c r="C708" s="3"/>
      <c r="D708" s="3"/>
      <c r="E708" s="111"/>
      <c r="F708" s="3"/>
      <c r="G708" s="3"/>
      <c r="H708" s="3"/>
      <c r="I708" s="3"/>
      <c r="J708" s="3"/>
      <c r="K708" s="3"/>
      <c r="L708" s="3"/>
      <c r="M708" s="3"/>
      <c r="O708" s="3"/>
    </row>
    <row r="709" spans="1:15" ht="15.75" customHeight="1" x14ac:dyDescent="0.35">
      <c r="A709" s="2"/>
      <c r="B709" s="12"/>
      <c r="C709" s="3"/>
      <c r="D709" s="3"/>
      <c r="E709" s="111"/>
      <c r="F709" s="3"/>
      <c r="G709" s="3"/>
      <c r="H709" s="3"/>
      <c r="I709" s="3"/>
      <c r="J709" s="3"/>
      <c r="K709" s="3"/>
      <c r="L709" s="3"/>
      <c r="M709" s="3"/>
      <c r="O709" s="3"/>
    </row>
    <row r="710" spans="1:15" ht="15.75" customHeight="1" x14ac:dyDescent="0.35">
      <c r="A710" s="2"/>
      <c r="B710" s="12"/>
      <c r="C710" s="3"/>
      <c r="D710" s="3"/>
      <c r="E710" s="111"/>
      <c r="F710" s="3"/>
      <c r="G710" s="3"/>
      <c r="H710" s="3"/>
      <c r="I710" s="3"/>
      <c r="J710" s="3"/>
      <c r="K710" s="3"/>
      <c r="L710" s="3"/>
      <c r="M710" s="3"/>
      <c r="O710" s="3"/>
    </row>
    <row r="711" spans="1:15" ht="15.75" customHeight="1" x14ac:dyDescent="0.35">
      <c r="A711" s="2"/>
      <c r="B711" s="12"/>
      <c r="C711" s="3"/>
      <c r="D711" s="3"/>
      <c r="E711" s="111"/>
      <c r="F711" s="3"/>
      <c r="G711" s="3"/>
      <c r="H711" s="3"/>
      <c r="I711" s="3"/>
      <c r="J711" s="3"/>
      <c r="K711" s="3"/>
      <c r="L711" s="3"/>
      <c r="M711" s="3"/>
      <c r="O711" s="3"/>
    </row>
    <row r="712" spans="1:15" ht="15.75" customHeight="1" x14ac:dyDescent="0.35">
      <c r="A712" s="2"/>
      <c r="B712" s="12"/>
      <c r="C712" s="3"/>
      <c r="D712" s="3"/>
      <c r="E712" s="111"/>
      <c r="F712" s="3"/>
      <c r="G712" s="3"/>
      <c r="H712" s="3"/>
      <c r="I712" s="3"/>
      <c r="J712" s="3"/>
      <c r="K712" s="3"/>
      <c r="L712" s="3"/>
      <c r="M712" s="3"/>
      <c r="O712" s="3"/>
    </row>
    <row r="713" spans="1:15" ht="15.75" customHeight="1" x14ac:dyDescent="0.35">
      <c r="A713" s="2"/>
      <c r="B713" s="12"/>
      <c r="C713" s="3"/>
      <c r="D713" s="3"/>
      <c r="E713" s="111"/>
      <c r="F713" s="3"/>
      <c r="G713" s="3"/>
      <c r="H713" s="3"/>
      <c r="I713" s="3"/>
      <c r="J713" s="3"/>
      <c r="K713" s="3"/>
      <c r="L713" s="3"/>
      <c r="M713" s="3"/>
      <c r="O713" s="3"/>
    </row>
    <row r="714" spans="1:15" ht="15.75" customHeight="1" x14ac:dyDescent="0.35">
      <c r="A714" s="2"/>
      <c r="B714" s="12"/>
      <c r="C714" s="3"/>
      <c r="D714" s="3"/>
      <c r="E714" s="111"/>
      <c r="F714" s="3"/>
      <c r="G714" s="3"/>
      <c r="H714" s="3"/>
      <c r="I714" s="3"/>
      <c r="J714" s="3"/>
      <c r="K714" s="3"/>
      <c r="L714" s="3"/>
      <c r="M714" s="3"/>
      <c r="O714" s="3"/>
    </row>
    <row r="715" spans="1:15" ht="15.75" customHeight="1" x14ac:dyDescent="0.35">
      <c r="A715" s="2"/>
      <c r="B715" s="12"/>
      <c r="C715" s="3"/>
      <c r="D715" s="3"/>
      <c r="E715" s="111"/>
      <c r="F715" s="3"/>
      <c r="G715" s="3"/>
      <c r="H715" s="3"/>
      <c r="I715" s="3"/>
      <c r="J715" s="3"/>
      <c r="K715" s="3"/>
      <c r="L715" s="3"/>
      <c r="M715" s="3"/>
      <c r="O715" s="3"/>
    </row>
    <row r="716" spans="1:15" ht="15.75" customHeight="1" x14ac:dyDescent="0.35">
      <c r="A716" s="2"/>
      <c r="B716" s="12"/>
      <c r="C716" s="3"/>
      <c r="D716" s="3"/>
      <c r="E716" s="111"/>
      <c r="F716" s="3"/>
      <c r="G716" s="3"/>
      <c r="H716" s="3"/>
      <c r="I716" s="3"/>
      <c r="J716" s="3"/>
      <c r="K716" s="3"/>
      <c r="L716" s="3"/>
      <c r="M716" s="3"/>
      <c r="O716" s="3"/>
    </row>
    <row r="717" spans="1:15" ht="15.75" customHeight="1" x14ac:dyDescent="0.35">
      <c r="A717" s="2"/>
      <c r="B717" s="12"/>
      <c r="C717" s="3"/>
      <c r="D717" s="3"/>
      <c r="E717" s="111"/>
      <c r="F717" s="3"/>
      <c r="G717" s="3"/>
      <c r="H717" s="3"/>
      <c r="I717" s="3"/>
      <c r="J717" s="3"/>
      <c r="K717" s="3"/>
      <c r="L717" s="3"/>
      <c r="M717" s="3"/>
      <c r="O717" s="3"/>
    </row>
    <row r="718" spans="1:15" ht="15.75" customHeight="1" x14ac:dyDescent="0.35">
      <c r="A718" s="2"/>
      <c r="B718" s="12"/>
      <c r="C718" s="3"/>
      <c r="D718" s="3"/>
      <c r="E718" s="111"/>
      <c r="F718" s="3"/>
      <c r="G718" s="3"/>
      <c r="H718" s="3"/>
      <c r="I718" s="3"/>
      <c r="J718" s="3"/>
      <c r="K718" s="3"/>
      <c r="L718" s="3"/>
      <c r="M718" s="3"/>
      <c r="O718" s="3"/>
    </row>
    <row r="719" spans="1:15" ht="15.75" customHeight="1" x14ac:dyDescent="0.35">
      <c r="A719" s="2"/>
      <c r="B719" s="12"/>
      <c r="C719" s="3"/>
      <c r="D719" s="3"/>
      <c r="E719" s="111"/>
      <c r="F719" s="3"/>
      <c r="G719" s="3"/>
      <c r="H719" s="3"/>
      <c r="I719" s="3"/>
      <c r="J719" s="3"/>
      <c r="K719" s="3"/>
      <c r="L719" s="3"/>
      <c r="M719" s="3"/>
      <c r="O719" s="3"/>
    </row>
    <row r="720" spans="1:15" ht="15.75" customHeight="1" x14ac:dyDescent="0.35">
      <c r="A720" s="2"/>
      <c r="B720" s="12"/>
      <c r="C720" s="3"/>
      <c r="D720" s="3"/>
      <c r="E720" s="111"/>
      <c r="F720" s="3"/>
      <c r="G720" s="3"/>
      <c r="H720" s="3"/>
      <c r="I720" s="3"/>
      <c r="J720" s="3"/>
      <c r="K720" s="3"/>
      <c r="L720" s="3"/>
      <c r="M720" s="3"/>
      <c r="O720" s="3"/>
    </row>
    <row r="721" spans="1:15" ht="15.75" customHeight="1" x14ac:dyDescent="0.35">
      <c r="A721" s="2"/>
      <c r="B721" s="12"/>
      <c r="C721" s="3"/>
      <c r="D721" s="3"/>
      <c r="E721" s="111"/>
      <c r="F721" s="3"/>
      <c r="G721" s="3"/>
      <c r="H721" s="3"/>
      <c r="I721" s="3"/>
      <c r="J721" s="3"/>
      <c r="K721" s="3"/>
      <c r="L721" s="3"/>
      <c r="M721" s="3"/>
      <c r="O721" s="3"/>
    </row>
    <row r="722" spans="1:15" ht="15.75" customHeight="1" x14ac:dyDescent="0.35">
      <c r="A722" s="2"/>
      <c r="B722" s="12"/>
      <c r="C722" s="3"/>
      <c r="D722" s="3"/>
      <c r="E722" s="111"/>
      <c r="F722" s="3"/>
      <c r="G722" s="3"/>
      <c r="H722" s="3"/>
      <c r="I722" s="3"/>
      <c r="J722" s="3"/>
      <c r="K722" s="3"/>
      <c r="L722" s="3"/>
      <c r="M722" s="3"/>
      <c r="O722" s="3"/>
    </row>
    <row r="723" spans="1:15" ht="15.75" customHeight="1" x14ac:dyDescent="0.35">
      <c r="A723" s="2"/>
      <c r="B723" s="12"/>
      <c r="C723" s="3"/>
      <c r="D723" s="3"/>
      <c r="E723" s="111"/>
      <c r="F723" s="3"/>
      <c r="G723" s="3"/>
      <c r="H723" s="3"/>
      <c r="I723" s="3"/>
      <c r="J723" s="3"/>
      <c r="K723" s="3"/>
      <c r="L723" s="3"/>
      <c r="M723" s="3"/>
      <c r="O723" s="3"/>
    </row>
    <row r="724" spans="1:15" ht="15.75" customHeight="1" x14ac:dyDescent="0.35">
      <c r="A724" s="2"/>
      <c r="B724" s="12"/>
      <c r="C724" s="3"/>
      <c r="D724" s="3"/>
      <c r="E724" s="111"/>
      <c r="F724" s="3"/>
      <c r="G724" s="3"/>
      <c r="H724" s="3"/>
      <c r="I724" s="3"/>
      <c r="J724" s="3"/>
      <c r="K724" s="3"/>
      <c r="L724" s="3"/>
      <c r="M724" s="3"/>
      <c r="O724" s="3"/>
    </row>
    <row r="725" spans="1:15" ht="15.75" customHeight="1" x14ac:dyDescent="0.35">
      <c r="A725" s="2"/>
      <c r="B725" s="12"/>
      <c r="C725" s="3"/>
      <c r="D725" s="3"/>
      <c r="E725" s="111"/>
      <c r="F725" s="3"/>
      <c r="G725" s="3"/>
      <c r="H725" s="3"/>
      <c r="I725" s="3"/>
      <c r="J725" s="3"/>
      <c r="K725" s="3"/>
      <c r="L725" s="3"/>
      <c r="M725" s="3"/>
      <c r="O725" s="3"/>
    </row>
    <row r="726" spans="1:15" ht="15.75" customHeight="1" x14ac:dyDescent="0.35">
      <c r="A726" s="2"/>
      <c r="B726" s="12"/>
      <c r="C726" s="3"/>
      <c r="D726" s="3"/>
      <c r="E726" s="111"/>
      <c r="F726" s="3"/>
      <c r="G726" s="3"/>
      <c r="H726" s="3"/>
      <c r="I726" s="3"/>
      <c r="J726" s="3"/>
      <c r="K726" s="3"/>
      <c r="L726" s="3"/>
      <c r="M726" s="3"/>
      <c r="O726" s="3"/>
    </row>
    <row r="727" spans="1:15" ht="15.75" customHeight="1" x14ac:dyDescent="0.35">
      <c r="A727" s="2"/>
      <c r="B727" s="12"/>
      <c r="C727" s="3"/>
      <c r="D727" s="3"/>
      <c r="E727" s="111"/>
      <c r="F727" s="3"/>
      <c r="G727" s="3"/>
      <c r="H727" s="3"/>
      <c r="I727" s="3"/>
      <c r="J727" s="3"/>
      <c r="K727" s="3"/>
      <c r="L727" s="3"/>
      <c r="M727" s="3"/>
      <c r="O727" s="3"/>
    </row>
    <row r="728" spans="1:15" ht="15.75" customHeight="1" x14ac:dyDescent="0.35">
      <c r="A728" s="2"/>
      <c r="B728" s="12"/>
      <c r="C728" s="3"/>
      <c r="D728" s="3"/>
      <c r="E728" s="111"/>
      <c r="F728" s="3"/>
      <c r="G728" s="3"/>
      <c r="H728" s="3"/>
      <c r="I728" s="3"/>
      <c r="J728" s="3"/>
      <c r="K728" s="3"/>
      <c r="L728" s="3"/>
      <c r="M728" s="3"/>
      <c r="O728" s="3"/>
    </row>
    <row r="729" spans="1:15" ht="15.75" customHeight="1" x14ac:dyDescent="0.35">
      <c r="A729" s="2"/>
      <c r="B729" s="12"/>
      <c r="C729" s="3"/>
      <c r="D729" s="3"/>
      <c r="E729" s="111"/>
      <c r="F729" s="3"/>
      <c r="G729" s="3"/>
      <c r="H729" s="3"/>
      <c r="I729" s="3"/>
      <c r="J729" s="3"/>
      <c r="K729" s="3"/>
      <c r="L729" s="3"/>
      <c r="M729" s="3"/>
      <c r="O729" s="3"/>
    </row>
    <row r="730" spans="1:15" ht="15.75" customHeight="1" x14ac:dyDescent="0.35">
      <c r="A730" s="2"/>
      <c r="B730" s="12"/>
      <c r="C730" s="3"/>
      <c r="D730" s="3"/>
      <c r="E730" s="111"/>
      <c r="F730" s="3"/>
      <c r="G730" s="3"/>
      <c r="H730" s="3"/>
      <c r="I730" s="3"/>
      <c r="J730" s="3"/>
      <c r="K730" s="3"/>
      <c r="L730" s="3"/>
      <c r="M730" s="3"/>
      <c r="O730" s="3"/>
    </row>
    <row r="731" spans="1:15" ht="15.75" customHeight="1" x14ac:dyDescent="0.35">
      <c r="A731" s="2"/>
      <c r="B731" s="12"/>
      <c r="C731" s="3"/>
      <c r="D731" s="3"/>
      <c r="E731" s="111"/>
      <c r="F731" s="3"/>
      <c r="G731" s="3"/>
      <c r="H731" s="3"/>
      <c r="I731" s="3"/>
      <c r="J731" s="3"/>
      <c r="K731" s="3"/>
      <c r="L731" s="3"/>
      <c r="M731" s="3"/>
      <c r="O731" s="3"/>
    </row>
    <row r="732" spans="1:15" ht="15.75" customHeight="1" x14ac:dyDescent="0.35">
      <c r="A732" s="2"/>
      <c r="B732" s="12"/>
      <c r="C732" s="3"/>
      <c r="D732" s="3"/>
      <c r="E732" s="111"/>
      <c r="F732" s="3"/>
      <c r="G732" s="3"/>
      <c r="H732" s="3"/>
      <c r="I732" s="3"/>
      <c r="J732" s="3"/>
      <c r="K732" s="3"/>
      <c r="L732" s="3"/>
      <c r="M732" s="3"/>
      <c r="O732" s="3"/>
    </row>
    <row r="733" spans="1:15" ht="15.75" customHeight="1" x14ac:dyDescent="0.35">
      <c r="A733" s="2"/>
      <c r="B733" s="12"/>
      <c r="C733" s="3"/>
      <c r="D733" s="3"/>
      <c r="E733" s="111"/>
      <c r="F733" s="3"/>
      <c r="G733" s="3"/>
      <c r="H733" s="3"/>
      <c r="I733" s="3"/>
      <c r="J733" s="3"/>
      <c r="K733" s="3"/>
      <c r="L733" s="3"/>
      <c r="M733" s="3"/>
      <c r="O733" s="3"/>
    </row>
    <row r="734" spans="1:15" ht="15.75" customHeight="1" x14ac:dyDescent="0.35">
      <c r="A734" s="2"/>
      <c r="B734" s="12"/>
      <c r="C734" s="3"/>
      <c r="D734" s="3"/>
      <c r="E734" s="111"/>
      <c r="F734" s="3"/>
      <c r="G734" s="3"/>
      <c r="H734" s="3"/>
      <c r="I734" s="3"/>
      <c r="J734" s="3"/>
      <c r="K734" s="3"/>
      <c r="L734" s="3"/>
      <c r="M734" s="3"/>
      <c r="O734" s="3"/>
    </row>
    <row r="735" spans="1:15" ht="15.75" customHeight="1" x14ac:dyDescent="0.35">
      <c r="A735" s="2"/>
      <c r="B735" s="12"/>
      <c r="C735" s="3"/>
      <c r="D735" s="3"/>
      <c r="E735" s="111"/>
      <c r="F735" s="3"/>
      <c r="G735" s="3"/>
      <c r="H735" s="3"/>
      <c r="I735" s="3"/>
      <c r="J735" s="3"/>
      <c r="K735" s="3"/>
      <c r="L735" s="3"/>
      <c r="M735" s="3"/>
      <c r="O735" s="3"/>
    </row>
    <row r="736" spans="1:15" ht="15.75" customHeight="1" x14ac:dyDescent="0.35">
      <c r="A736" s="2"/>
      <c r="B736" s="12"/>
      <c r="C736" s="3"/>
      <c r="D736" s="3"/>
      <c r="E736" s="111"/>
      <c r="F736" s="3"/>
      <c r="G736" s="3"/>
      <c r="H736" s="3"/>
      <c r="I736" s="3"/>
      <c r="J736" s="3"/>
      <c r="K736" s="3"/>
      <c r="L736" s="3"/>
      <c r="M736" s="3"/>
      <c r="O736" s="3"/>
    </row>
    <row r="737" spans="1:15" ht="15.75" customHeight="1" x14ac:dyDescent="0.35">
      <c r="A737" s="2"/>
      <c r="B737" s="12"/>
      <c r="C737" s="3"/>
      <c r="D737" s="3"/>
      <c r="E737" s="111"/>
      <c r="F737" s="3"/>
      <c r="G737" s="3"/>
      <c r="H737" s="3"/>
      <c r="I737" s="3"/>
      <c r="J737" s="3"/>
      <c r="K737" s="3"/>
      <c r="L737" s="3"/>
      <c r="M737" s="3"/>
      <c r="O737" s="3"/>
    </row>
    <row r="738" spans="1:15" ht="15.75" customHeight="1" x14ac:dyDescent="0.35">
      <c r="A738" s="2"/>
      <c r="B738" s="12"/>
      <c r="C738" s="3"/>
      <c r="D738" s="3"/>
      <c r="E738" s="111"/>
      <c r="F738" s="3"/>
      <c r="G738" s="3"/>
      <c r="H738" s="3"/>
      <c r="I738" s="3"/>
      <c r="J738" s="3"/>
      <c r="K738" s="3"/>
      <c r="L738" s="3"/>
      <c r="M738" s="3"/>
      <c r="O738" s="3"/>
    </row>
    <row r="739" spans="1:15" ht="15.75" customHeight="1" x14ac:dyDescent="0.35">
      <c r="A739" s="2"/>
      <c r="B739" s="12"/>
      <c r="C739" s="3"/>
      <c r="D739" s="3"/>
      <c r="E739" s="111"/>
      <c r="F739" s="3"/>
      <c r="G739" s="3"/>
      <c r="H739" s="3"/>
      <c r="I739" s="3"/>
      <c r="J739" s="3"/>
      <c r="K739" s="3"/>
      <c r="L739" s="3"/>
      <c r="M739" s="3"/>
      <c r="O739" s="3"/>
    </row>
    <row r="740" spans="1:15" ht="15.75" customHeight="1" x14ac:dyDescent="0.35">
      <c r="A740" s="2"/>
      <c r="B740" s="12"/>
      <c r="C740" s="3"/>
      <c r="D740" s="3"/>
      <c r="E740" s="111"/>
      <c r="F740" s="3"/>
      <c r="G740" s="3"/>
      <c r="H740" s="3"/>
      <c r="I740" s="3"/>
      <c r="J740" s="3"/>
      <c r="K740" s="3"/>
      <c r="L740" s="3"/>
      <c r="M740" s="3"/>
      <c r="O740" s="3"/>
    </row>
    <row r="741" spans="1:15" ht="15.75" customHeight="1" x14ac:dyDescent="0.35">
      <c r="A741" s="2"/>
      <c r="B741" s="12"/>
      <c r="C741" s="3"/>
      <c r="D741" s="3"/>
      <c r="E741" s="111"/>
      <c r="F741" s="3"/>
      <c r="G741" s="3"/>
      <c r="H741" s="3"/>
      <c r="I741" s="3"/>
      <c r="J741" s="3"/>
      <c r="K741" s="3"/>
      <c r="L741" s="3"/>
      <c r="M741" s="3"/>
      <c r="O741" s="3"/>
    </row>
    <row r="742" spans="1:15" ht="15.75" customHeight="1" x14ac:dyDescent="0.35">
      <c r="A742" s="2"/>
      <c r="B742" s="12"/>
      <c r="C742" s="3"/>
      <c r="D742" s="3"/>
      <c r="E742" s="111"/>
      <c r="F742" s="3"/>
      <c r="G742" s="3"/>
      <c r="H742" s="3"/>
      <c r="I742" s="3"/>
      <c r="J742" s="3"/>
      <c r="K742" s="3"/>
      <c r="L742" s="3"/>
      <c r="M742" s="3"/>
      <c r="O742" s="3"/>
    </row>
    <row r="743" spans="1:15" ht="15.75" customHeight="1" x14ac:dyDescent="0.35">
      <c r="A743" s="2"/>
      <c r="B743" s="12"/>
      <c r="C743" s="3"/>
      <c r="D743" s="3"/>
      <c r="E743" s="111"/>
      <c r="F743" s="3"/>
      <c r="G743" s="3"/>
      <c r="H743" s="3"/>
      <c r="I743" s="3"/>
      <c r="J743" s="3"/>
      <c r="K743" s="3"/>
      <c r="L743" s="3"/>
      <c r="M743" s="3"/>
      <c r="O743" s="3"/>
    </row>
    <row r="744" spans="1:15" ht="15.75" customHeight="1" x14ac:dyDescent="0.35">
      <c r="A744" s="2"/>
      <c r="B744" s="12"/>
      <c r="C744" s="3"/>
      <c r="D744" s="3"/>
      <c r="E744" s="111"/>
      <c r="F744" s="3"/>
      <c r="G744" s="3"/>
      <c r="H744" s="3"/>
      <c r="I744" s="3"/>
      <c r="J744" s="3"/>
      <c r="K744" s="3"/>
      <c r="L744" s="3"/>
      <c r="M744" s="3"/>
      <c r="O744" s="3"/>
    </row>
    <row r="745" spans="1:15" ht="15.75" customHeight="1" x14ac:dyDescent="0.35">
      <c r="A745" s="2"/>
      <c r="B745" s="12"/>
      <c r="C745" s="3"/>
      <c r="D745" s="3"/>
      <c r="E745" s="111"/>
      <c r="F745" s="3"/>
      <c r="G745" s="3"/>
      <c r="H745" s="3"/>
      <c r="I745" s="3"/>
      <c r="J745" s="3"/>
      <c r="K745" s="3"/>
      <c r="L745" s="3"/>
      <c r="M745" s="3"/>
      <c r="O745" s="3"/>
    </row>
    <row r="746" spans="1:15" ht="15.75" customHeight="1" x14ac:dyDescent="0.35">
      <c r="A746" s="2"/>
      <c r="B746" s="12"/>
      <c r="C746" s="3"/>
      <c r="D746" s="3"/>
      <c r="E746" s="111"/>
      <c r="F746" s="3"/>
      <c r="G746" s="3"/>
      <c r="H746" s="3"/>
      <c r="I746" s="3"/>
      <c r="J746" s="3"/>
      <c r="K746" s="3"/>
      <c r="L746" s="3"/>
      <c r="M746" s="3"/>
      <c r="O746" s="3"/>
    </row>
    <row r="747" spans="1:15" ht="15.75" customHeight="1" x14ac:dyDescent="0.35">
      <c r="A747" s="2"/>
      <c r="B747" s="12"/>
      <c r="C747" s="3"/>
      <c r="D747" s="3"/>
      <c r="E747" s="111"/>
      <c r="F747" s="3"/>
      <c r="G747" s="3"/>
      <c r="H747" s="3"/>
      <c r="I747" s="3"/>
      <c r="J747" s="3"/>
      <c r="K747" s="3"/>
      <c r="L747" s="3"/>
      <c r="M747" s="3"/>
      <c r="O747" s="3"/>
    </row>
    <row r="748" spans="1:15" ht="15.75" customHeight="1" x14ac:dyDescent="0.35">
      <c r="A748" s="2"/>
      <c r="B748" s="12"/>
      <c r="C748" s="3"/>
      <c r="D748" s="3"/>
      <c r="E748" s="111"/>
      <c r="F748" s="3"/>
      <c r="G748" s="3"/>
      <c r="H748" s="3"/>
      <c r="I748" s="3"/>
      <c r="J748" s="3"/>
      <c r="K748" s="3"/>
      <c r="L748" s="3"/>
      <c r="M748" s="3"/>
      <c r="O748" s="3"/>
    </row>
    <row r="749" spans="1:15" ht="15.75" customHeight="1" x14ac:dyDescent="0.35">
      <c r="A749" s="2"/>
      <c r="B749" s="12"/>
      <c r="C749" s="3"/>
      <c r="D749" s="3"/>
      <c r="E749" s="111"/>
      <c r="F749" s="3"/>
      <c r="G749" s="3"/>
      <c r="H749" s="3"/>
      <c r="I749" s="3"/>
      <c r="J749" s="3"/>
      <c r="K749" s="3"/>
      <c r="L749" s="3"/>
      <c r="M749" s="3"/>
      <c r="O749" s="3"/>
    </row>
    <row r="750" spans="1:15" ht="15.75" customHeight="1" x14ac:dyDescent="0.35">
      <c r="A750" s="2"/>
      <c r="B750" s="12"/>
      <c r="C750" s="3"/>
      <c r="D750" s="3"/>
      <c r="E750" s="111"/>
      <c r="F750" s="3"/>
      <c r="G750" s="3"/>
      <c r="H750" s="3"/>
      <c r="I750" s="3"/>
      <c r="J750" s="3"/>
      <c r="K750" s="3"/>
      <c r="L750" s="3"/>
      <c r="M750" s="3"/>
      <c r="O750" s="3"/>
    </row>
    <row r="751" spans="1:15" ht="15.75" customHeight="1" x14ac:dyDescent="0.35">
      <c r="A751" s="2"/>
      <c r="B751" s="12"/>
      <c r="C751" s="3"/>
      <c r="D751" s="3"/>
      <c r="E751" s="111"/>
      <c r="F751" s="3"/>
      <c r="G751" s="3"/>
      <c r="H751" s="3"/>
      <c r="I751" s="3"/>
      <c r="J751" s="3"/>
      <c r="K751" s="3"/>
      <c r="L751" s="3"/>
      <c r="M751" s="3"/>
      <c r="O751" s="3"/>
    </row>
    <row r="752" spans="1:15" ht="15.75" customHeight="1" x14ac:dyDescent="0.35">
      <c r="A752" s="2"/>
      <c r="B752" s="12"/>
      <c r="C752" s="3"/>
      <c r="D752" s="3"/>
      <c r="E752" s="111"/>
      <c r="F752" s="3"/>
      <c r="G752" s="3"/>
      <c r="H752" s="3"/>
      <c r="I752" s="3"/>
      <c r="J752" s="3"/>
      <c r="K752" s="3"/>
      <c r="L752" s="3"/>
      <c r="M752" s="3"/>
      <c r="O752" s="3"/>
    </row>
    <row r="753" spans="1:15" ht="15.75" customHeight="1" x14ac:dyDescent="0.35">
      <c r="A753" s="2"/>
      <c r="B753" s="12"/>
      <c r="C753" s="3"/>
      <c r="D753" s="3"/>
      <c r="E753" s="111"/>
      <c r="F753" s="3"/>
      <c r="G753" s="3"/>
      <c r="H753" s="3"/>
      <c r="I753" s="3"/>
      <c r="J753" s="3"/>
      <c r="K753" s="3"/>
      <c r="L753" s="3"/>
      <c r="M753" s="3"/>
      <c r="O753" s="3"/>
    </row>
    <row r="754" spans="1:15" ht="15.75" customHeight="1" x14ac:dyDescent="0.35">
      <c r="A754" s="2"/>
      <c r="B754" s="12"/>
      <c r="C754" s="3"/>
      <c r="D754" s="3"/>
      <c r="E754" s="111"/>
      <c r="F754" s="3"/>
      <c r="G754" s="3"/>
      <c r="H754" s="3"/>
      <c r="I754" s="3"/>
      <c r="J754" s="3"/>
      <c r="K754" s="3"/>
      <c r="L754" s="3"/>
      <c r="M754" s="3"/>
      <c r="O754" s="3"/>
    </row>
    <row r="755" spans="1:15" ht="15.75" customHeight="1" x14ac:dyDescent="0.35">
      <c r="A755" s="2"/>
      <c r="B755" s="12"/>
      <c r="C755" s="3"/>
      <c r="D755" s="3"/>
      <c r="E755" s="111"/>
      <c r="F755" s="3"/>
      <c r="G755" s="3"/>
      <c r="H755" s="3"/>
      <c r="I755" s="3"/>
      <c r="J755" s="3"/>
      <c r="K755" s="3"/>
      <c r="L755" s="3"/>
      <c r="M755" s="3"/>
      <c r="O755" s="3"/>
    </row>
    <row r="756" spans="1:15" ht="15.75" customHeight="1" x14ac:dyDescent="0.35">
      <c r="A756" s="2"/>
      <c r="B756" s="12"/>
      <c r="C756" s="3"/>
      <c r="D756" s="3"/>
      <c r="E756" s="111"/>
      <c r="F756" s="3"/>
      <c r="G756" s="3"/>
      <c r="H756" s="3"/>
      <c r="I756" s="3"/>
      <c r="J756" s="3"/>
      <c r="K756" s="3"/>
      <c r="L756" s="3"/>
      <c r="M756" s="3"/>
      <c r="O756" s="3"/>
    </row>
    <row r="757" spans="1:15" ht="15.75" customHeight="1" x14ac:dyDescent="0.35">
      <c r="A757" s="2"/>
      <c r="B757" s="12"/>
      <c r="C757" s="3"/>
      <c r="D757" s="3"/>
      <c r="E757" s="111"/>
      <c r="F757" s="3"/>
      <c r="G757" s="3"/>
      <c r="H757" s="3"/>
      <c r="I757" s="3"/>
      <c r="J757" s="3"/>
      <c r="K757" s="3"/>
      <c r="L757" s="3"/>
      <c r="M757" s="3"/>
      <c r="O757" s="3"/>
    </row>
    <row r="758" spans="1:15" ht="15.75" customHeight="1" x14ac:dyDescent="0.35">
      <c r="A758" s="2"/>
      <c r="B758" s="12"/>
      <c r="C758" s="3"/>
      <c r="D758" s="3"/>
      <c r="E758" s="111"/>
      <c r="F758" s="3"/>
      <c r="G758" s="3"/>
      <c r="H758" s="3"/>
      <c r="I758" s="3"/>
      <c r="J758" s="3"/>
      <c r="K758" s="3"/>
      <c r="L758" s="3"/>
      <c r="M758" s="3"/>
      <c r="O758" s="3"/>
    </row>
    <row r="759" spans="1:15" ht="15.75" customHeight="1" x14ac:dyDescent="0.35">
      <c r="A759" s="2"/>
      <c r="B759" s="12"/>
      <c r="C759" s="3"/>
      <c r="D759" s="3"/>
      <c r="E759" s="111"/>
      <c r="F759" s="3"/>
      <c r="G759" s="3"/>
      <c r="H759" s="3"/>
      <c r="I759" s="3"/>
      <c r="J759" s="3"/>
      <c r="K759" s="3"/>
      <c r="L759" s="3"/>
      <c r="M759" s="3"/>
      <c r="O759" s="3"/>
    </row>
    <row r="760" spans="1:15" ht="15.75" customHeight="1" x14ac:dyDescent="0.35">
      <c r="A760" s="2"/>
      <c r="B760" s="12"/>
      <c r="C760" s="3"/>
      <c r="D760" s="3"/>
      <c r="E760" s="111"/>
      <c r="F760" s="3"/>
      <c r="G760" s="3"/>
      <c r="H760" s="3"/>
      <c r="I760" s="3"/>
      <c r="J760" s="3"/>
      <c r="K760" s="3"/>
      <c r="L760" s="3"/>
      <c r="M760" s="3"/>
      <c r="O760" s="3"/>
    </row>
    <row r="761" spans="1:15" ht="15.75" customHeight="1" x14ac:dyDescent="0.35">
      <c r="A761" s="2"/>
      <c r="B761" s="12"/>
      <c r="C761" s="3"/>
      <c r="D761" s="3"/>
      <c r="E761" s="111"/>
      <c r="F761" s="3"/>
      <c r="G761" s="3"/>
      <c r="H761" s="3"/>
      <c r="I761" s="3"/>
      <c r="J761" s="3"/>
      <c r="K761" s="3"/>
      <c r="L761" s="3"/>
      <c r="M761" s="3"/>
      <c r="O761" s="3"/>
    </row>
    <row r="762" spans="1:15" ht="15.75" customHeight="1" x14ac:dyDescent="0.35">
      <c r="A762" s="2"/>
      <c r="B762" s="12"/>
      <c r="C762" s="3"/>
      <c r="D762" s="3"/>
      <c r="E762" s="111"/>
      <c r="F762" s="3"/>
      <c r="G762" s="3"/>
      <c r="H762" s="3"/>
      <c r="I762" s="3"/>
      <c r="J762" s="3"/>
      <c r="K762" s="3"/>
      <c r="L762" s="3"/>
      <c r="M762" s="3"/>
      <c r="O762" s="3"/>
    </row>
    <row r="763" spans="1:15" ht="15.75" customHeight="1" x14ac:dyDescent="0.35">
      <c r="A763" s="2"/>
      <c r="B763" s="12"/>
      <c r="C763" s="3"/>
      <c r="D763" s="3"/>
      <c r="E763" s="111"/>
      <c r="F763" s="3"/>
      <c r="G763" s="3"/>
      <c r="H763" s="3"/>
      <c r="I763" s="3"/>
      <c r="J763" s="3"/>
      <c r="K763" s="3"/>
      <c r="L763" s="3"/>
      <c r="M763" s="3"/>
      <c r="O763" s="3"/>
    </row>
    <row r="764" spans="1:15" ht="15.75" customHeight="1" x14ac:dyDescent="0.35">
      <c r="A764" s="2"/>
      <c r="B764" s="12"/>
      <c r="C764" s="3"/>
      <c r="D764" s="3"/>
      <c r="E764" s="111"/>
      <c r="F764" s="3"/>
      <c r="G764" s="3"/>
      <c r="H764" s="3"/>
      <c r="I764" s="3"/>
      <c r="J764" s="3"/>
      <c r="K764" s="3"/>
      <c r="L764" s="3"/>
      <c r="M764" s="3"/>
      <c r="O764" s="3"/>
    </row>
    <row r="765" spans="1:15" ht="15.75" customHeight="1" x14ac:dyDescent="0.35">
      <c r="A765" s="2"/>
      <c r="B765" s="12"/>
      <c r="C765" s="3"/>
      <c r="D765" s="3"/>
      <c r="E765" s="111"/>
      <c r="F765" s="3"/>
      <c r="G765" s="3"/>
      <c r="H765" s="3"/>
      <c r="I765" s="3"/>
      <c r="J765" s="3"/>
      <c r="K765" s="3"/>
      <c r="L765" s="3"/>
      <c r="M765" s="3"/>
      <c r="O765" s="3"/>
    </row>
    <row r="766" spans="1:15" ht="15.75" customHeight="1" x14ac:dyDescent="0.35">
      <c r="A766" s="2"/>
      <c r="B766" s="12"/>
      <c r="C766" s="3"/>
      <c r="D766" s="3"/>
      <c r="E766" s="111"/>
      <c r="F766" s="3"/>
      <c r="G766" s="3"/>
      <c r="H766" s="3"/>
      <c r="I766" s="3"/>
      <c r="J766" s="3"/>
      <c r="K766" s="3"/>
      <c r="L766" s="3"/>
      <c r="M766" s="3"/>
      <c r="O766" s="3"/>
    </row>
    <row r="767" spans="1:15" ht="15.75" customHeight="1" x14ac:dyDescent="0.35">
      <c r="A767" s="2"/>
      <c r="B767" s="12"/>
      <c r="C767" s="3"/>
      <c r="D767" s="3"/>
      <c r="E767" s="111"/>
      <c r="F767" s="3"/>
      <c r="G767" s="3"/>
      <c r="H767" s="3"/>
      <c r="I767" s="3"/>
      <c r="J767" s="3"/>
      <c r="K767" s="3"/>
      <c r="L767" s="3"/>
      <c r="M767" s="3"/>
      <c r="O767" s="3"/>
    </row>
    <row r="768" spans="1:15" ht="15.75" customHeight="1" x14ac:dyDescent="0.35">
      <c r="A768" s="2"/>
      <c r="B768" s="12"/>
      <c r="C768" s="3"/>
      <c r="D768" s="3"/>
      <c r="E768" s="111"/>
      <c r="F768" s="3"/>
      <c r="G768" s="3"/>
      <c r="H768" s="3"/>
      <c r="I768" s="3"/>
      <c r="J768" s="3"/>
      <c r="K768" s="3"/>
      <c r="L768" s="3"/>
      <c r="M768" s="3"/>
      <c r="O768" s="3"/>
    </row>
    <row r="769" spans="1:15" ht="15.75" customHeight="1" x14ac:dyDescent="0.35">
      <c r="A769" s="2"/>
      <c r="B769" s="12"/>
      <c r="C769" s="3"/>
      <c r="D769" s="3"/>
      <c r="E769" s="111"/>
      <c r="F769" s="3"/>
      <c r="G769" s="3"/>
      <c r="H769" s="3"/>
      <c r="I769" s="3"/>
      <c r="J769" s="3"/>
      <c r="K769" s="3"/>
      <c r="L769" s="3"/>
      <c r="M769" s="3"/>
      <c r="O769" s="3"/>
    </row>
    <row r="770" spans="1:15" ht="15.75" customHeight="1" x14ac:dyDescent="0.35">
      <c r="A770" s="2"/>
      <c r="B770" s="12"/>
      <c r="C770" s="3"/>
      <c r="D770" s="3"/>
      <c r="E770" s="111"/>
      <c r="F770" s="3"/>
      <c r="G770" s="3"/>
      <c r="H770" s="3"/>
      <c r="I770" s="3"/>
      <c r="J770" s="3"/>
      <c r="K770" s="3"/>
      <c r="L770" s="3"/>
      <c r="M770" s="3"/>
      <c r="O770" s="3"/>
    </row>
    <row r="771" spans="1:15" ht="15.75" customHeight="1" x14ac:dyDescent="0.35">
      <c r="A771" s="2"/>
      <c r="B771" s="12"/>
      <c r="C771" s="3"/>
      <c r="D771" s="3"/>
      <c r="E771" s="111"/>
      <c r="F771" s="3"/>
      <c r="G771" s="3"/>
      <c r="H771" s="3"/>
      <c r="I771" s="3"/>
      <c r="J771" s="3"/>
      <c r="K771" s="3"/>
      <c r="L771" s="3"/>
      <c r="M771" s="3"/>
      <c r="O771" s="3"/>
    </row>
    <row r="772" spans="1:15" ht="15.75" customHeight="1" x14ac:dyDescent="0.35">
      <c r="A772" s="2"/>
      <c r="B772" s="12"/>
      <c r="C772" s="3"/>
      <c r="D772" s="3"/>
      <c r="E772" s="111"/>
      <c r="F772" s="3"/>
      <c r="G772" s="3"/>
      <c r="H772" s="3"/>
      <c r="I772" s="3"/>
      <c r="J772" s="3"/>
      <c r="K772" s="3"/>
      <c r="L772" s="3"/>
      <c r="M772" s="3"/>
      <c r="O772" s="3"/>
    </row>
    <row r="773" spans="1:15" ht="15.75" customHeight="1" x14ac:dyDescent="0.35">
      <c r="A773" s="2"/>
      <c r="B773" s="12"/>
      <c r="C773" s="3"/>
      <c r="D773" s="3"/>
      <c r="E773" s="111"/>
      <c r="F773" s="3"/>
      <c r="G773" s="3"/>
      <c r="H773" s="3"/>
      <c r="I773" s="3"/>
      <c r="J773" s="3"/>
      <c r="K773" s="3"/>
      <c r="L773" s="3"/>
      <c r="M773" s="3"/>
      <c r="O773" s="3"/>
    </row>
    <row r="774" spans="1:15" ht="15.75" customHeight="1" x14ac:dyDescent="0.35">
      <c r="A774" s="2"/>
      <c r="B774" s="12"/>
      <c r="C774" s="3"/>
      <c r="D774" s="3"/>
      <c r="E774" s="111"/>
      <c r="F774" s="3"/>
      <c r="G774" s="3"/>
      <c r="H774" s="3"/>
      <c r="I774" s="3"/>
      <c r="J774" s="3"/>
      <c r="K774" s="3"/>
      <c r="L774" s="3"/>
      <c r="M774" s="3"/>
      <c r="O774" s="3"/>
    </row>
    <row r="775" spans="1:15" ht="15.75" customHeight="1" x14ac:dyDescent="0.35">
      <c r="A775" s="2"/>
      <c r="B775" s="12"/>
      <c r="C775" s="3"/>
      <c r="D775" s="3"/>
      <c r="E775" s="111"/>
      <c r="F775" s="3"/>
      <c r="G775" s="3"/>
      <c r="H775" s="3"/>
      <c r="I775" s="3"/>
      <c r="J775" s="3"/>
      <c r="K775" s="3"/>
      <c r="L775" s="3"/>
      <c r="M775" s="3"/>
      <c r="O775" s="3"/>
    </row>
    <row r="776" spans="1:15" ht="15.75" customHeight="1" x14ac:dyDescent="0.35">
      <c r="A776" s="2"/>
      <c r="B776" s="12"/>
      <c r="C776" s="3"/>
      <c r="D776" s="3"/>
      <c r="E776" s="111"/>
      <c r="F776" s="3"/>
      <c r="G776" s="3"/>
      <c r="H776" s="3"/>
      <c r="I776" s="3"/>
      <c r="J776" s="3"/>
      <c r="K776" s="3"/>
      <c r="L776" s="3"/>
      <c r="M776" s="3"/>
      <c r="O776" s="3"/>
    </row>
    <row r="777" spans="1:15" ht="15.75" customHeight="1" x14ac:dyDescent="0.35">
      <c r="A777" s="2"/>
      <c r="B777" s="12"/>
      <c r="C777" s="3"/>
      <c r="D777" s="3"/>
      <c r="E777" s="111"/>
      <c r="F777" s="3"/>
      <c r="G777" s="3"/>
      <c r="H777" s="3"/>
      <c r="I777" s="3"/>
      <c r="J777" s="3"/>
      <c r="K777" s="3"/>
      <c r="L777" s="3"/>
      <c r="M777" s="3"/>
      <c r="O777" s="3"/>
    </row>
    <row r="778" spans="1:15" ht="15.75" customHeight="1" x14ac:dyDescent="0.35">
      <c r="A778" s="2"/>
      <c r="B778" s="12"/>
      <c r="C778" s="3"/>
      <c r="D778" s="3"/>
      <c r="E778" s="111"/>
      <c r="F778" s="3"/>
      <c r="G778" s="3"/>
      <c r="H778" s="3"/>
      <c r="I778" s="3"/>
      <c r="J778" s="3"/>
      <c r="K778" s="3"/>
      <c r="L778" s="3"/>
      <c r="M778" s="3"/>
      <c r="O778" s="3"/>
    </row>
    <row r="779" spans="1:15" ht="15.75" customHeight="1" x14ac:dyDescent="0.35">
      <c r="A779" s="2"/>
      <c r="B779" s="12"/>
      <c r="C779" s="3"/>
      <c r="D779" s="3"/>
      <c r="E779" s="111"/>
      <c r="F779" s="3"/>
      <c r="G779" s="3"/>
      <c r="H779" s="3"/>
      <c r="I779" s="3"/>
      <c r="J779" s="3"/>
      <c r="K779" s="3"/>
      <c r="L779" s="3"/>
      <c r="M779" s="3"/>
      <c r="O779" s="3"/>
    </row>
    <row r="780" spans="1:15" ht="15.75" customHeight="1" x14ac:dyDescent="0.35">
      <c r="A780" s="2"/>
      <c r="B780" s="12"/>
      <c r="C780" s="3"/>
      <c r="D780" s="3"/>
      <c r="E780" s="111"/>
      <c r="F780" s="3"/>
      <c r="G780" s="3"/>
      <c r="H780" s="3"/>
      <c r="I780" s="3"/>
      <c r="J780" s="3"/>
      <c r="K780" s="3"/>
      <c r="L780" s="3"/>
      <c r="M780" s="3"/>
      <c r="O780" s="3"/>
    </row>
    <row r="781" spans="1:15" ht="15.75" customHeight="1" x14ac:dyDescent="0.35">
      <c r="A781" s="2"/>
      <c r="B781" s="12"/>
      <c r="C781" s="3"/>
      <c r="D781" s="3"/>
      <c r="E781" s="111"/>
      <c r="F781" s="3"/>
      <c r="G781" s="3"/>
      <c r="H781" s="3"/>
      <c r="I781" s="3"/>
      <c r="J781" s="3"/>
      <c r="K781" s="3"/>
      <c r="L781" s="3"/>
      <c r="M781" s="3"/>
      <c r="O781" s="3"/>
    </row>
    <row r="782" spans="1:15" ht="15.75" customHeight="1" x14ac:dyDescent="0.35">
      <c r="A782" s="2"/>
      <c r="B782" s="12"/>
      <c r="C782" s="3"/>
      <c r="D782" s="3"/>
      <c r="E782" s="111"/>
      <c r="F782" s="3"/>
      <c r="G782" s="3"/>
      <c r="H782" s="3"/>
      <c r="I782" s="3"/>
      <c r="J782" s="3"/>
      <c r="K782" s="3"/>
      <c r="L782" s="3"/>
      <c r="M782" s="3"/>
      <c r="O782" s="3"/>
    </row>
    <row r="783" spans="1:15" ht="15.75" customHeight="1" x14ac:dyDescent="0.35">
      <c r="A783" s="2"/>
      <c r="B783" s="12"/>
      <c r="C783" s="3"/>
      <c r="D783" s="3"/>
      <c r="E783" s="111"/>
      <c r="F783" s="3"/>
      <c r="G783" s="3"/>
      <c r="H783" s="3"/>
      <c r="I783" s="3"/>
      <c r="J783" s="3"/>
      <c r="K783" s="3"/>
      <c r="L783" s="3"/>
      <c r="M783" s="3"/>
      <c r="O783" s="3"/>
    </row>
    <row r="784" spans="1:15" ht="15.75" customHeight="1" x14ac:dyDescent="0.35">
      <c r="A784" s="2"/>
      <c r="B784" s="12"/>
      <c r="C784" s="3"/>
      <c r="D784" s="3"/>
      <c r="E784" s="111"/>
      <c r="F784" s="3"/>
      <c r="G784" s="3"/>
      <c r="H784" s="3"/>
      <c r="I784" s="3"/>
      <c r="J784" s="3"/>
      <c r="K784" s="3"/>
      <c r="L784" s="3"/>
      <c r="M784" s="3"/>
      <c r="O784" s="3"/>
    </row>
    <row r="785" spans="1:15" ht="15.75" customHeight="1" x14ac:dyDescent="0.35">
      <c r="A785" s="2"/>
      <c r="B785" s="12"/>
      <c r="C785" s="3"/>
      <c r="D785" s="3"/>
      <c r="E785" s="111"/>
      <c r="F785" s="3"/>
      <c r="G785" s="3"/>
      <c r="H785" s="3"/>
      <c r="I785" s="3"/>
      <c r="J785" s="3"/>
      <c r="K785" s="3"/>
      <c r="L785" s="3"/>
      <c r="M785" s="3"/>
      <c r="O785" s="3"/>
    </row>
    <row r="786" spans="1:15" ht="15.75" customHeight="1" x14ac:dyDescent="0.35">
      <c r="A786" s="2"/>
      <c r="B786" s="12"/>
      <c r="C786" s="3"/>
      <c r="D786" s="3"/>
      <c r="E786" s="111"/>
      <c r="F786" s="3"/>
      <c r="G786" s="3"/>
      <c r="H786" s="3"/>
      <c r="I786" s="3"/>
      <c r="J786" s="3"/>
      <c r="K786" s="3"/>
      <c r="L786" s="3"/>
      <c r="M786" s="3"/>
      <c r="O786" s="3"/>
    </row>
    <row r="787" spans="1:15" ht="15.75" customHeight="1" x14ac:dyDescent="0.35">
      <c r="A787" s="2"/>
      <c r="B787" s="12"/>
      <c r="C787" s="3"/>
      <c r="D787" s="3"/>
      <c r="E787" s="111"/>
      <c r="F787" s="3"/>
      <c r="G787" s="3"/>
      <c r="H787" s="3"/>
      <c r="I787" s="3"/>
      <c r="J787" s="3"/>
      <c r="K787" s="3"/>
      <c r="L787" s="3"/>
      <c r="M787" s="3"/>
      <c r="O787" s="3"/>
    </row>
    <row r="788" spans="1:15" ht="15.75" customHeight="1" x14ac:dyDescent="0.35">
      <c r="A788" s="2"/>
      <c r="B788" s="12"/>
      <c r="C788" s="3"/>
      <c r="D788" s="3"/>
      <c r="E788" s="111"/>
      <c r="F788" s="3"/>
      <c r="G788" s="3"/>
      <c r="H788" s="3"/>
      <c r="I788" s="3"/>
      <c r="J788" s="3"/>
      <c r="K788" s="3"/>
      <c r="L788" s="3"/>
      <c r="M788" s="3"/>
      <c r="O788" s="3"/>
    </row>
    <row r="789" spans="1:15" ht="15.75" customHeight="1" x14ac:dyDescent="0.35">
      <c r="A789" s="2"/>
      <c r="B789" s="12"/>
      <c r="C789" s="3"/>
      <c r="D789" s="3"/>
      <c r="E789" s="111"/>
      <c r="F789" s="3"/>
      <c r="G789" s="3"/>
      <c r="H789" s="3"/>
      <c r="I789" s="3"/>
      <c r="J789" s="3"/>
      <c r="K789" s="3"/>
      <c r="L789" s="3"/>
      <c r="M789" s="3"/>
      <c r="O789" s="3"/>
    </row>
    <row r="790" spans="1:15" ht="15.75" customHeight="1" x14ac:dyDescent="0.35">
      <c r="A790" s="2"/>
      <c r="B790" s="12"/>
      <c r="C790" s="3"/>
      <c r="D790" s="3"/>
      <c r="E790" s="111"/>
      <c r="F790" s="3"/>
      <c r="G790" s="3"/>
      <c r="H790" s="3"/>
      <c r="I790" s="3"/>
      <c r="J790" s="3"/>
      <c r="K790" s="3"/>
      <c r="L790" s="3"/>
      <c r="M790" s="3"/>
      <c r="O790" s="3"/>
    </row>
    <row r="791" spans="1:15" ht="15.75" customHeight="1" x14ac:dyDescent="0.35">
      <c r="A791" s="2"/>
      <c r="B791" s="12"/>
      <c r="C791" s="3"/>
      <c r="D791" s="3"/>
      <c r="E791" s="111"/>
      <c r="F791" s="3"/>
      <c r="G791" s="3"/>
      <c r="H791" s="3"/>
      <c r="I791" s="3"/>
      <c r="J791" s="3"/>
      <c r="K791" s="3"/>
      <c r="L791" s="3"/>
      <c r="M791" s="3"/>
      <c r="O791" s="3"/>
    </row>
    <row r="792" spans="1:15" ht="15.75" customHeight="1" x14ac:dyDescent="0.35">
      <c r="A792" s="2"/>
      <c r="B792" s="12"/>
      <c r="C792" s="3"/>
      <c r="D792" s="3"/>
      <c r="E792" s="111"/>
      <c r="F792" s="3"/>
      <c r="G792" s="3"/>
      <c r="H792" s="3"/>
      <c r="I792" s="3"/>
      <c r="J792" s="3"/>
      <c r="K792" s="3"/>
      <c r="L792" s="3"/>
      <c r="M792" s="3"/>
      <c r="O792" s="3"/>
    </row>
    <row r="793" spans="1:15" ht="15.75" customHeight="1" x14ac:dyDescent="0.35">
      <c r="A793" s="2"/>
      <c r="B793" s="12"/>
      <c r="C793" s="3"/>
      <c r="D793" s="3"/>
      <c r="E793" s="111"/>
      <c r="F793" s="3"/>
      <c r="G793" s="3"/>
      <c r="H793" s="3"/>
      <c r="I793" s="3"/>
      <c r="J793" s="3"/>
      <c r="K793" s="3"/>
      <c r="L793" s="3"/>
      <c r="M793" s="3"/>
      <c r="O793" s="3"/>
    </row>
    <row r="794" spans="1:15" ht="15.75" customHeight="1" x14ac:dyDescent="0.35">
      <c r="A794" s="2"/>
      <c r="B794" s="12"/>
      <c r="C794" s="3"/>
      <c r="D794" s="3"/>
      <c r="E794" s="111"/>
      <c r="F794" s="3"/>
      <c r="G794" s="3"/>
      <c r="H794" s="3"/>
      <c r="I794" s="3"/>
      <c r="J794" s="3"/>
      <c r="K794" s="3"/>
      <c r="L794" s="3"/>
      <c r="M794" s="3"/>
      <c r="O794" s="3"/>
    </row>
    <row r="795" spans="1:15" ht="15.75" customHeight="1" x14ac:dyDescent="0.35">
      <c r="A795" s="2"/>
      <c r="B795" s="12"/>
      <c r="C795" s="3"/>
      <c r="D795" s="3"/>
      <c r="E795" s="111"/>
      <c r="F795" s="3"/>
      <c r="G795" s="3"/>
      <c r="H795" s="3"/>
      <c r="I795" s="3"/>
      <c r="J795" s="3"/>
      <c r="K795" s="3"/>
      <c r="L795" s="3"/>
      <c r="M795" s="3"/>
      <c r="O795" s="3"/>
    </row>
    <row r="796" spans="1:15" ht="15.75" customHeight="1" x14ac:dyDescent="0.35">
      <c r="A796" s="2"/>
      <c r="B796" s="12"/>
      <c r="C796" s="3"/>
      <c r="D796" s="3"/>
      <c r="E796" s="111"/>
      <c r="F796" s="3"/>
      <c r="G796" s="3"/>
      <c r="H796" s="3"/>
      <c r="I796" s="3"/>
      <c r="J796" s="3"/>
      <c r="K796" s="3"/>
      <c r="L796" s="3"/>
      <c r="M796" s="3"/>
      <c r="O796" s="3"/>
    </row>
    <row r="797" spans="1:15" ht="15.75" customHeight="1" x14ac:dyDescent="0.35">
      <c r="A797" s="2"/>
      <c r="B797" s="12"/>
      <c r="C797" s="3"/>
      <c r="D797" s="3"/>
      <c r="E797" s="111"/>
      <c r="F797" s="3"/>
      <c r="G797" s="3"/>
      <c r="H797" s="3"/>
      <c r="I797" s="3"/>
      <c r="J797" s="3"/>
      <c r="K797" s="3"/>
      <c r="L797" s="3"/>
      <c r="M797" s="3"/>
      <c r="O797" s="3"/>
    </row>
    <row r="798" spans="1:15" ht="15.75" customHeight="1" x14ac:dyDescent="0.35">
      <c r="A798" s="2"/>
      <c r="B798" s="12"/>
      <c r="C798" s="3"/>
      <c r="D798" s="3"/>
      <c r="E798" s="111"/>
      <c r="F798" s="3"/>
      <c r="G798" s="3"/>
      <c r="H798" s="3"/>
      <c r="I798" s="3"/>
      <c r="J798" s="3"/>
      <c r="K798" s="3"/>
      <c r="L798" s="3"/>
      <c r="M798" s="3"/>
      <c r="O798" s="3"/>
    </row>
    <row r="799" spans="1:15" ht="15.75" customHeight="1" x14ac:dyDescent="0.35">
      <c r="A799" s="2"/>
      <c r="B799" s="12"/>
      <c r="C799" s="3"/>
      <c r="D799" s="3"/>
      <c r="E799" s="111"/>
      <c r="F799" s="3"/>
      <c r="G799" s="3"/>
      <c r="H799" s="3"/>
      <c r="I799" s="3"/>
      <c r="J799" s="3"/>
      <c r="K799" s="3"/>
      <c r="L799" s="3"/>
      <c r="M799" s="3"/>
      <c r="O799" s="3"/>
    </row>
    <row r="800" spans="1:15" ht="15.75" customHeight="1" x14ac:dyDescent="0.35">
      <c r="A800" s="2"/>
      <c r="B800" s="12"/>
      <c r="C800" s="3"/>
      <c r="D800" s="3"/>
      <c r="E800" s="111"/>
      <c r="F800" s="3"/>
      <c r="G800" s="3"/>
      <c r="H800" s="3"/>
      <c r="I800" s="3"/>
      <c r="J800" s="3"/>
      <c r="K800" s="3"/>
      <c r="L800" s="3"/>
      <c r="M800" s="3"/>
      <c r="O800" s="3"/>
    </row>
    <row r="801" spans="1:15" ht="15.75" customHeight="1" x14ac:dyDescent="0.35">
      <c r="A801" s="2"/>
      <c r="B801" s="12"/>
      <c r="C801" s="3"/>
      <c r="D801" s="3"/>
      <c r="E801" s="111"/>
      <c r="F801" s="3"/>
      <c r="G801" s="3"/>
      <c r="H801" s="3"/>
      <c r="I801" s="3"/>
      <c r="J801" s="3"/>
      <c r="K801" s="3"/>
      <c r="L801" s="3"/>
      <c r="M801" s="3"/>
      <c r="O801" s="3"/>
    </row>
    <row r="802" spans="1:15" ht="15.75" customHeight="1" x14ac:dyDescent="0.35">
      <c r="A802" s="2"/>
      <c r="B802" s="12"/>
      <c r="C802" s="3"/>
      <c r="D802" s="3"/>
      <c r="E802" s="111"/>
      <c r="F802" s="3"/>
      <c r="G802" s="3"/>
      <c r="H802" s="3"/>
      <c r="I802" s="3"/>
      <c r="J802" s="3"/>
      <c r="K802" s="3"/>
      <c r="L802" s="3"/>
      <c r="M802" s="3"/>
      <c r="O802" s="3"/>
    </row>
    <row r="803" spans="1:15" ht="15.75" customHeight="1" x14ac:dyDescent="0.35">
      <c r="A803" s="2"/>
      <c r="B803" s="12"/>
      <c r="C803" s="3"/>
      <c r="D803" s="3"/>
      <c r="E803" s="111"/>
      <c r="F803" s="3"/>
      <c r="G803" s="3"/>
      <c r="H803" s="3"/>
      <c r="I803" s="3"/>
      <c r="J803" s="3"/>
      <c r="K803" s="3"/>
      <c r="L803" s="3"/>
      <c r="M803" s="3"/>
      <c r="O803" s="3"/>
    </row>
    <row r="804" spans="1:15" ht="15.75" customHeight="1" x14ac:dyDescent="0.35">
      <c r="A804" s="2"/>
      <c r="B804" s="12"/>
      <c r="C804" s="3"/>
      <c r="D804" s="3"/>
      <c r="E804" s="111"/>
      <c r="F804" s="3"/>
      <c r="G804" s="3"/>
      <c r="H804" s="3"/>
      <c r="I804" s="3"/>
      <c r="J804" s="3"/>
      <c r="K804" s="3"/>
      <c r="L804" s="3"/>
      <c r="M804" s="3"/>
      <c r="O804" s="3"/>
    </row>
    <row r="805" spans="1:15" ht="15.75" customHeight="1" x14ac:dyDescent="0.35">
      <c r="A805" s="2"/>
      <c r="B805" s="12"/>
      <c r="C805" s="3"/>
      <c r="D805" s="3"/>
      <c r="E805" s="111"/>
      <c r="F805" s="3"/>
      <c r="G805" s="3"/>
      <c r="H805" s="3"/>
      <c r="I805" s="3"/>
      <c r="J805" s="3"/>
      <c r="K805" s="3"/>
      <c r="L805" s="3"/>
      <c r="M805" s="3"/>
      <c r="O805" s="3"/>
    </row>
    <row r="806" spans="1:15" ht="15.75" customHeight="1" x14ac:dyDescent="0.35">
      <c r="A806" s="2"/>
      <c r="B806" s="12"/>
      <c r="C806" s="3"/>
      <c r="D806" s="3"/>
      <c r="E806" s="111"/>
      <c r="F806" s="3"/>
      <c r="G806" s="3"/>
      <c r="H806" s="3"/>
      <c r="I806" s="3"/>
      <c r="J806" s="3"/>
      <c r="K806" s="3"/>
      <c r="L806" s="3"/>
      <c r="M806" s="3"/>
      <c r="O806" s="3"/>
    </row>
    <row r="807" spans="1:15" ht="15.75" customHeight="1" x14ac:dyDescent="0.35">
      <c r="A807" s="2"/>
      <c r="B807" s="12"/>
      <c r="C807" s="3"/>
      <c r="D807" s="3"/>
      <c r="E807" s="111"/>
      <c r="F807" s="3"/>
      <c r="G807" s="3"/>
      <c r="H807" s="3"/>
      <c r="I807" s="3"/>
      <c r="J807" s="3"/>
      <c r="K807" s="3"/>
      <c r="L807" s="3"/>
      <c r="M807" s="3"/>
      <c r="O807" s="3"/>
    </row>
    <row r="808" spans="1:15" ht="15.75" customHeight="1" x14ac:dyDescent="0.35">
      <c r="A808" s="2"/>
      <c r="B808" s="12"/>
      <c r="C808" s="3"/>
      <c r="D808" s="3"/>
      <c r="E808" s="111"/>
      <c r="F808" s="3"/>
      <c r="G808" s="3"/>
      <c r="H808" s="3"/>
      <c r="I808" s="3"/>
      <c r="J808" s="3"/>
      <c r="K808" s="3"/>
      <c r="L808" s="3"/>
      <c r="M808" s="3"/>
      <c r="O808" s="3"/>
    </row>
    <row r="809" spans="1:15" ht="15.75" customHeight="1" x14ac:dyDescent="0.35">
      <c r="A809" s="2"/>
      <c r="B809" s="12"/>
      <c r="C809" s="3"/>
      <c r="D809" s="3"/>
      <c r="E809" s="111"/>
      <c r="F809" s="3"/>
      <c r="G809" s="3"/>
      <c r="H809" s="3"/>
      <c r="I809" s="3"/>
      <c r="J809" s="3"/>
      <c r="K809" s="3"/>
      <c r="L809" s="3"/>
      <c r="M809" s="3"/>
      <c r="O809" s="3"/>
    </row>
    <row r="810" spans="1:15" ht="15.75" customHeight="1" x14ac:dyDescent="0.35">
      <c r="A810" s="2"/>
      <c r="B810" s="12"/>
      <c r="C810" s="3"/>
      <c r="D810" s="3"/>
      <c r="E810" s="111"/>
      <c r="F810" s="3"/>
      <c r="G810" s="3"/>
      <c r="H810" s="3"/>
      <c r="I810" s="3"/>
      <c r="J810" s="3"/>
      <c r="K810" s="3"/>
      <c r="L810" s="3"/>
      <c r="M810" s="3"/>
      <c r="O810" s="3"/>
    </row>
    <row r="811" spans="1:15" ht="15.75" customHeight="1" x14ac:dyDescent="0.35">
      <c r="A811" s="2"/>
      <c r="B811" s="12"/>
      <c r="C811" s="3"/>
      <c r="D811" s="3"/>
      <c r="E811" s="111"/>
      <c r="F811" s="3"/>
      <c r="G811" s="3"/>
      <c r="H811" s="3"/>
      <c r="I811" s="3"/>
      <c r="J811" s="3"/>
      <c r="K811" s="3"/>
      <c r="L811" s="3"/>
      <c r="M811" s="3"/>
      <c r="O811" s="3"/>
    </row>
    <row r="812" spans="1:15" ht="15.75" customHeight="1" x14ac:dyDescent="0.35">
      <c r="A812" s="2"/>
      <c r="B812" s="12"/>
      <c r="C812" s="3"/>
      <c r="D812" s="3"/>
      <c r="E812" s="111"/>
      <c r="F812" s="3"/>
      <c r="G812" s="3"/>
      <c r="H812" s="3"/>
      <c r="I812" s="3"/>
      <c r="J812" s="3"/>
      <c r="K812" s="3"/>
      <c r="L812" s="3"/>
      <c r="M812" s="3"/>
      <c r="O812" s="3"/>
    </row>
    <row r="813" spans="1:15" ht="15.75" customHeight="1" x14ac:dyDescent="0.35">
      <c r="A813" s="2"/>
      <c r="B813" s="12"/>
      <c r="C813" s="3"/>
      <c r="D813" s="3"/>
      <c r="E813" s="111"/>
      <c r="F813" s="3"/>
      <c r="G813" s="3"/>
      <c r="H813" s="3"/>
      <c r="I813" s="3"/>
      <c r="J813" s="3"/>
      <c r="K813" s="3"/>
      <c r="L813" s="3"/>
      <c r="M813" s="3"/>
      <c r="O813" s="3"/>
    </row>
    <row r="814" spans="1:15" ht="15.75" customHeight="1" x14ac:dyDescent="0.35">
      <c r="A814" s="2"/>
      <c r="B814" s="12"/>
      <c r="C814" s="3"/>
      <c r="D814" s="3"/>
      <c r="E814" s="111"/>
      <c r="F814" s="3"/>
      <c r="G814" s="3"/>
      <c r="H814" s="3"/>
      <c r="I814" s="3"/>
      <c r="J814" s="3"/>
      <c r="K814" s="3"/>
      <c r="L814" s="3"/>
      <c r="M814" s="3"/>
      <c r="O814" s="3"/>
    </row>
    <row r="815" spans="1:15" ht="15.75" customHeight="1" x14ac:dyDescent="0.35">
      <c r="A815" s="2"/>
      <c r="B815" s="12"/>
      <c r="C815" s="3"/>
      <c r="D815" s="3"/>
      <c r="E815" s="111"/>
      <c r="F815" s="3"/>
      <c r="G815" s="3"/>
      <c r="H815" s="3"/>
      <c r="I815" s="3"/>
      <c r="J815" s="3"/>
      <c r="K815" s="3"/>
      <c r="L815" s="3"/>
      <c r="M815" s="3"/>
      <c r="O815" s="3"/>
    </row>
    <row r="816" spans="1:15" ht="15.75" customHeight="1" x14ac:dyDescent="0.35">
      <c r="A816" s="2"/>
      <c r="B816" s="12"/>
      <c r="C816" s="3"/>
      <c r="D816" s="3"/>
      <c r="E816" s="111"/>
      <c r="F816" s="3"/>
      <c r="G816" s="3"/>
      <c r="H816" s="3"/>
      <c r="I816" s="3"/>
      <c r="J816" s="3"/>
      <c r="K816" s="3"/>
      <c r="L816" s="3"/>
      <c r="M816" s="3"/>
      <c r="O816" s="3"/>
    </row>
    <row r="817" spans="1:15" ht="15.75" customHeight="1" x14ac:dyDescent="0.35">
      <c r="A817" s="2"/>
      <c r="B817" s="12"/>
      <c r="C817" s="3"/>
      <c r="D817" s="3"/>
      <c r="E817" s="111"/>
      <c r="F817" s="3"/>
      <c r="G817" s="3"/>
      <c r="H817" s="3"/>
      <c r="I817" s="3"/>
      <c r="J817" s="3"/>
      <c r="K817" s="3"/>
      <c r="L817" s="3"/>
      <c r="M817" s="3"/>
      <c r="O817" s="3"/>
    </row>
    <row r="818" spans="1:15" ht="15.75" customHeight="1" x14ac:dyDescent="0.35">
      <c r="A818" s="2"/>
      <c r="B818" s="12"/>
      <c r="C818" s="3"/>
      <c r="D818" s="3"/>
      <c r="E818" s="111"/>
      <c r="F818" s="3"/>
      <c r="G818" s="3"/>
      <c r="H818" s="3"/>
      <c r="I818" s="3"/>
      <c r="J818" s="3"/>
      <c r="K818" s="3"/>
      <c r="L818" s="3"/>
      <c r="M818" s="3"/>
      <c r="O818" s="3"/>
    </row>
    <row r="819" spans="1:15" ht="15.75" customHeight="1" x14ac:dyDescent="0.35">
      <c r="A819" s="2"/>
      <c r="B819" s="12"/>
      <c r="C819" s="3"/>
      <c r="D819" s="3"/>
      <c r="E819" s="111"/>
      <c r="F819" s="3"/>
      <c r="G819" s="3"/>
      <c r="H819" s="3"/>
      <c r="I819" s="3"/>
      <c r="J819" s="3"/>
      <c r="K819" s="3"/>
      <c r="L819" s="3"/>
      <c r="M819" s="3"/>
      <c r="O819" s="3"/>
    </row>
    <row r="820" spans="1:15" ht="15.75" customHeight="1" x14ac:dyDescent="0.35">
      <c r="A820" s="2"/>
      <c r="B820" s="12"/>
      <c r="C820" s="3"/>
      <c r="D820" s="3"/>
      <c r="E820" s="111"/>
      <c r="F820" s="3"/>
      <c r="G820" s="3"/>
      <c r="H820" s="3"/>
      <c r="I820" s="3"/>
      <c r="J820" s="3"/>
      <c r="K820" s="3"/>
      <c r="L820" s="3"/>
      <c r="M820" s="3"/>
      <c r="O820" s="3"/>
    </row>
    <row r="821" spans="1:15" ht="15.75" customHeight="1" x14ac:dyDescent="0.35">
      <c r="A821" s="2"/>
      <c r="B821" s="12"/>
      <c r="C821" s="3"/>
      <c r="D821" s="3"/>
      <c r="E821" s="111"/>
      <c r="F821" s="3"/>
      <c r="G821" s="3"/>
      <c r="H821" s="3"/>
      <c r="I821" s="3"/>
      <c r="J821" s="3"/>
      <c r="K821" s="3"/>
      <c r="L821" s="3"/>
      <c r="M821" s="3"/>
      <c r="O821" s="3"/>
    </row>
    <row r="822" spans="1:15" ht="15.75" customHeight="1" x14ac:dyDescent="0.35">
      <c r="A822" s="2"/>
      <c r="B822" s="12"/>
      <c r="C822" s="3"/>
      <c r="D822" s="3"/>
      <c r="E822" s="111"/>
      <c r="F822" s="3"/>
      <c r="G822" s="3"/>
      <c r="H822" s="3"/>
      <c r="I822" s="3"/>
      <c r="J822" s="3"/>
      <c r="K822" s="3"/>
      <c r="L822" s="3"/>
      <c r="M822" s="3"/>
      <c r="O822" s="3"/>
    </row>
    <row r="823" spans="1:15" ht="15.75" customHeight="1" x14ac:dyDescent="0.35">
      <c r="A823" s="2"/>
      <c r="B823" s="12"/>
      <c r="C823" s="3"/>
      <c r="D823" s="3"/>
      <c r="E823" s="111"/>
      <c r="F823" s="3"/>
      <c r="G823" s="3"/>
      <c r="H823" s="3"/>
      <c r="I823" s="3"/>
      <c r="J823" s="3"/>
      <c r="K823" s="3"/>
      <c r="L823" s="3"/>
      <c r="M823" s="3"/>
      <c r="O823" s="3"/>
    </row>
    <row r="824" spans="1:15" ht="15.75" customHeight="1" x14ac:dyDescent="0.35">
      <c r="A824" s="2"/>
      <c r="B824" s="12"/>
      <c r="C824" s="3"/>
      <c r="D824" s="3"/>
      <c r="E824" s="111"/>
      <c r="F824" s="3"/>
      <c r="G824" s="3"/>
      <c r="H824" s="3"/>
      <c r="I824" s="3"/>
      <c r="J824" s="3"/>
      <c r="K824" s="3"/>
      <c r="L824" s="3"/>
      <c r="M824" s="3"/>
      <c r="O824" s="3"/>
    </row>
    <row r="825" spans="1:15" ht="15.75" customHeight="1" x14ac:dyDescent="0.35">
      <c r="A825" s="2"/>
      <c r="B825" s="12"/>
      <c r="C825" s="3"/>
      <c r="D825" s="3"/>
      <c r="E825" s="111"/>
      <c r="F825" s="3"/>
      <c r="G825" s="3"/>
      <c r="H825" s="3"/>
      <c r="I825" s="3"/>
      <c r="J825" s="3"/>
      <c r="K825" s="3"/>
      <c r="L825" s="3"/>
      <c r="M825" s="3"/>
      <c r="O825" s="3"/>
    </row>
    <row r="826" spans="1:15" ht="15.75" customHeight="1" x14ac:dyDescent="0.35">
      <c r="A826" s="2"/>
      <c r="B826" s="12"/>
      <c r="C826" s="3"/>
      <c r="D826" s="3"/>
      <c r="E826" s="111"/>
      <c r="F826" s="3"/>
      <c r="G826" s="3"/>
      <c r="H826" s="3"/>
      <c r="I826" s="3"/>
      <c r="J826" s="3"/>
      <c r="K826" s="3"/>
      <c r="L826" s="3"/>
      <c r="M826" s="3"/>
      <c r="O826" s="3"/>
    </row>
    <row r="827" spans="1:15" ht="15.75" customHeight="1" x14ac:dyDescent="0.35">
      <c r="A827" s="2"/>
      <c r="B827" s="12"/>
      <c r="C827" s="3"/>
      <c r="D827" s="3"/>
      <c r="E827" s="111"/>
      <c r="F827" s="3"/>
      <c r="G827" s="3"/>
      <c r="H827" s="3"/>
      <c r="I827" s="3"/>
      <c r="J827" s="3"/>
      <c r="K827" s="3"/>
      <c r="L827" s="3"/>
      <c r="M827" s="3"/>
      <c r="O827" s="3"/>
    </row>
    <row r="828" spans="1:15" ht="15.75" customHeight="1" x14ac:dyDescent="0.35">
      <c r="A828" s="2"/>
      <c r="B828" s="12"/>
      <c r="C828" s="3"/>
      <c r="D828" s="3"/>
      <c r="E828" s="111"/>
      <c r="F828" s="3"/>
      <c r="G828" s="3"/>
      <c r="H828" s="3"/>
      <c r="I828" s="3"/>
      <c r="J828" s="3"/>
      <c r="K828" s="3"/>
      <c r="L828" s="3"/>
      <c r="M828" s="3"/>
      <c r="O828" s="3"/>
    </row>
    <row r="829" spans="1:15" ht="15.75" customHeight="1" x14ac:dyDescent="0.35">
      <c r="A829" s="2"/>
      <c r="B829" s="12"/>
      <c r="C829" s="3"/>
      <c r="D829" s="3"/>
      <c r="E829" s="111"/>
      <c r="F829" s="3"/>
      <c r="G829" s="3"/>
      <c r="H829" s="3"/>
      <c r="I829" s="3"/>
      <c r="J829" s="3"/>
      <c r="K829" s="3"/>
      <c r="L829" s="3"/>
      <c r="M829" s="3"/>
      <c r="O829" s="3"/>
    </row>
    <row r="830" spans="1:15" ht="15.75" customHeight="1" x14ac:dyDescent="0.35">
      <c r="A830" s="2"/>
      <c r="B830" s="12"/>
      <c r="C830" s="3"/>
      <c r="D830" s="3"/>
      <c r="E830" s="111"/>
      <c r="F830" s="3"/>
      <c r="G830" s="3"/>
      <c r="H830" s="3"/>
      <c r="I830" s="3"/>
      <c r="J830" s="3"/>
      <c r="K830" s="3"/>
      <c r="L830" s="3"/>
      <c r="M830" s="3"/>
      <c r="O830" s="3"/>
    </row>
    <row r="831" spans="1:15" ht="15.75" customHeight="1" x14ac:dyDescent="0.35">
      <c r="A831" s="2"/>
      <c r="B831" s="12"/>
      <c r="C831" s="3"/>
      <c r="D831" s="3"/>
      <c r="E831" s="111"/>
      <c r="F831" s="3"/>
      <c r="G831" s="3"/>
      <c r="H831" s="3"/>
      <c r="I831" s="3"/>
      <c r="J831" s="3"/>
      <c r="K831" s="3"/>
      <c r="L831" s="3"/>
      <c r="M831" s="3"/>
      <c r="O831" s="3"/>
    </row>
    <row r="832" spans="1:15" ht="15.75" customHeight="1" x14ac:dyDescent="0.35">
      <c r="A832" s="2"/>
      <c r="B832" s="12"/>
      <c r="C832" s="3"/>
      <c r="D832" s="3"/>
      <c r="E832" s="111"/>
      <c r="F832" s="3"/>
      <c r="G832" s="3"/>
      <c r="H832" s="3"/>
      <c r="I832" s="3"/>
      <c r="J832" s="3"/>
      <c r="K832" s="3"/>
      <c r="L832" s="3"/>
      <c r="M832" s="3"/>
      <c r="O832" s="3"/>
    </row>
    <row r="833" spans="1:15" ht="15.75" customHeight="1" x14ac:dyDescent="0.35">
      <c r="A833" s="2"/>
      <c r="B833" s="12"/>
      <c r="C833" s="3"/>
      <c r="D833" s="3"/>
      <c r="E833" s="111"/>
      <c r="F833" s="3"/>
      <c r="G833" s="3"/>
      <c r="H833" s="3"/>
      <c r="I833" s="3"/>
      <c r="J833" s="3"/>
      <c r="K833" s="3"/>
      <c r="L833" s="3"/>
      <c r="M833" s="3"/>
      <c r="O833" s="3"/>
    </row>
    <row r="834" spans="1:15" ht="15.75" customHeight="1" x14ac:dyDescent="0.35">
      <c r="A834" s="2"/>
      <c r="B834" s="12"/>
      <c r="C834" s="3"/>
      <c r="D834" s="3"/>
      <c r="E834" s="111"/>
      <c r="F834" s="3"/>
      <c r="G834" s="3"/>
      <c r="H834" s="3"/>
      <c r="I834" s="3"/>
      <c r="J834" s="3"/>
      <c r="K834" s="3"/>
      <c r="L834" s="3"/>
      <c r="M834" s="3"/>
      <c r="O834" s="3"/>
    </row>
    <row r="835" spans="1:15" ht="15.75" customHeight="1" x14ac:dyDescent="0.35">
      <c r="A835" s="2"/>
      <c r="B835" s="12"/>
      <c r="C835" s="3"/>
      <c r="D835" s="3"/>
      <c r="E835" s="111"/>
      <c r="F835" s="3"/>
      <c r="G835" s="3"/>
      <c r="H835" s="3"/>
      <c r="I835" s="3"/>
      <c r="J835" s="3"/>
      <c r="K835" s="3"/>
      <c r="L835" s="3"/>
      <c r="M835" s="3"/>
      <c r="O835" s="3"/>
    </row>
    <row r="836" spans="1:15" ht="15.75" customHeight="1" x14ac:dyDescent="0.35">
      <c r="A836" s="2"/>
      <c r="B836" s="12"/>
      <c r="C836" s="3"/>
      <c r="D836" s="3"/>
      <c r="E836" s="111"/>
      <c r="F836" s="3"/>
      <c r="G836" s="3"/>
      <c r="H836" s="3"/>
      <c r="I836" s="3"/>
      <c r="J836" s="3"/>
      <c r="K836" s="3"/>
      <c r="L836" s="3"/>
      <c r="M836" s="3"/>
      <c r="O836" s="3"/>
    </row>
    <row r="837" spans="1:15" ht="15.75" customHeight="1" x14ac:dyDescent="0.35">
      <c r="A837" s="2"/>
      <c r="B837" s="12"/>
      <c r="C837" s="3"/>
      <c r="D837" s="3"/>
      <c r="E837" s="111"/>
      <c r="F837" s="3"/>
      <c r="G837" s="3"/>
      <c r="H837" s="3"/>
      <c r="I837" s="3"/>
      <c r="J837" s="3"/>
      <c r="K837" s="3"/>
      <c r="L837" s="3"/>
      <c r="M837" s="3"/>
      <c r="O837" s="3"/>
    </row>
    <row r="838" spans="1:15" ht="15.75" customHeight="1" x14ac:dyDescent="0.35">
      <c r="A838" s="2"/>
      <c r="B838" s="12"/>
      <c r="C838" s="3"/>
      <c r="D838" s="3"/>
      <c r="E838" s="111"/>
      <c r="F838" s="3"/>
      <c r="G838" s="3"/>
      <c r="H838" s="3"/>
      <c r="I838" s="3"/>
      <c r="J838" s="3"/>
      <c r="K838" s="3"/>
      <c r="L838" s="3"/>
      <c r="M838" s="3"/>
      <c r="O838" s="3"/>
    </row>
    <row r="839" spans="1:15" ht="15.75" customHeight="1" x14ac:dyDescent="0.35">
      <c r="A839" s="2"/>
      <c r="B839" s="12"/>
      <c r="C839" s="3"/>
      <c r="D839" s="3"/>
      <c r="E839" s="111"/>
      <c r="F839" s="3"/>
      <c r="G839" s="3"/>
      <c r="H839" s="3"/>
      <c r="I839" s="3"/>
      <c r="J839" s="3"/>
      <c r="K839" s="3"/>
      <c r="L839" s="3"/>
      <c r="M839" s="3"/>
      <c r="O839" s="3"/>
    </row>
    <row r="840" spans="1:15" ht="15.75" customHeight="1" x14ac:dyDescent="0.35">
      <c r="A840" s="2"/>
      <c r="B840" s="12"/>
      <c r="C840" s="3"/>
      <c r="D840" s="3"/>
      <c r="E840" s="111"/>
      <c r="F840" s="3"/>
      <c r="G840" s="3"/>
      <c r="H840" s="3"/>
      <c r="I840" s="3"/>
      <c r="J840" s="3"/>
      <c r="K840" s="3"/>
      <c r="L840" s="3"/>
      <c r="M840" s="3"/>
      <c r="O840" s="3"/>
    </row>
    <row r="841" spans="1:15" ht="15.75" customHeight="1" x14ac:dyDescent="0.35">
      <c r="A841" s="2"/>
      <c r="B841" s="12"/>
      <c r="C841" s="3"/>
      <c r="D841" s="3"/>
      <c r="E841" s="111"/>
      <c r="F841" s="3"/>
      <c r="G841" s="3"/>
      <c r="H841" s="3"/>
      <c r="I841" s="3"/>
      <c r="J841" s="3"/>
      <c r="K841" s="3"/>
      <c r="L841" s="3"/>
      <c r="M841" s="3"/>
      <c r="O841" s="3"/>
    </row>
    <row r="842" spans="1:15" ht="15.75" customHeight="1" x14ac:dyDescent="0.35">
      <c r="A842" s="2"/>
      <c r="B842" s="12"/>
      <c r="C842" s="3"/>
      <c r="D842" s="3"/>
      <c r="E842" s="111"/>
      <c r="F842" s="3"/>
      <c r="G842" s="3"/>
      <c r="H842" s="3"/>
      <c r="I842" s="3"/>
      <c r="J842" s="3"/>
      <c r="K842" s="3"/>
      <c r="L842" s="3"/>
      <c r="M842" s="3"/>
      <c r="O842" s="3"/>
    </row>
    <row r="843" spans="1:15" ht="15.75" customHeight="1" x14ac:dyDescent="0.35">
      <c r="A843" s="2"/>
      <c r="B843" s="12"/>
      <c r="C843" s="3"/>
      <c r="D843" s="3"/>
      <c r="E843" s="111"/>
      <c r="F843" s="3"/>
      <c r="G843" s="3"/>
      <c r="H843" s="3"/>
      <c r="I843" s="3"/>
      <c r="J843" s="3"/>
      <c r="K843" s="3"/>
      <c r="L843" s="3"/>
      <c r="M843" s="3"/>
      <c r="O843" s="3"/>
    </row>
    <row r="844" spans="1:15" ht="15.75" customHeight="1" x14ac:dyDescent="0.35">
      <c r="A844" s="2"/>
      <c r="B844" s="12"/>
      <c r="C844" s="3"/>
      <c r="D844" s="3"/>
      <c r="E844" s="111"/>
      <c r="F844" s="3"/>
      <c r="G844" s="3"/>
      <c r="H844" s="3"/>
      <c r="I844" s="3"/>
      <c r="J844" s="3"/>
      <c r="K844" s="3"/>
      <c r="L844" s="3"/>
      <c r="M844" s="3"/>
      <c r="O844" s="3"/>
    </row>
    <row r="845" spans="1:15" ht="15.75" customHeight="1" x14ac:dyDescent="0.35">
      <c r="A845" s="2"/>
      <c r="B845" s="12"/>
      <c r="C845" s="3"/>
      <c r="D845" s="3"/>
      <c r="E845" s="111"/>
      <c r="F845" s="3"/>
      <c r="G845" s="3"/>
      <c r="H845" s="3"/>
      <c r="I845" s="3"/>
      <c r="J845" s="3"/>
      <c r="K845" s="3"/>
      <c r="L845" s="3"/>
      <c r="M845" s="3"/>
      <c r="O845" s="3"/>
    </row>
    <row r="846" spans="1:15" ht="15.75" customHeight="1" x14ac:dyDescent="0.35">
      <c r="A846" s="2"/>
      <c r="B846" s="12"/>
      <c r="C846" s="3"/>
      <c r="D846" s="3"/>
      <c r="E846" s="111"/>
      <c r="F846" s="3"/>
      <c r="G846" s="3"/>
      <c r="H846" s="3"/>
      <c r="I846" s="3"/>
      <c r="J846" s="3"/>
      <c r="K846" s="3"/>
      <c r="L846" s="3"/>
      <c r="M846" s="3"/>
      <c r="O846" s="3"/>
    </row>
    <row r="847" spans="1:15" ht="15.75" customHeight="1" x14ac:dyDescent="0.35">
      <c r="A847" s="2"/>
      <c r="B847" s="12"/>
      <c r="C847" s="3"/>
      <c r="D847" s="3"/>
      <c r="E847" s="111"/>
      <c r="F847" s="3"/>
      <c r="G847" s="3"/>
      <c r="H847" s="3"/>
      <c r="I847" s="3"/>
      <c r="J847" s="3"/>
      <c r="K847" s="3"/>
      <c r="L847" s="3"/>
      <c r="M847" s="3"/>
      <c r="O847" s="3"/>
    </row>
    <row r="848" spans="1:15" ht="15.75" customHeight="1" x14ac:dyDescent="0.35">
      <c r="A848" s="2"/>
      <c r="B848" s="12"/>
      <c r="C848" s="3"/>
      <c r="D848" s="3"/>
      <c r="E848" s="111"/>
      <c r="F848" s="3"/>
      <c r="G848" s="3"/>
      <c r="H848" s="3"/>
      <c r="I848" s="3"/>
      <c r="J848" s="3"/>
      <c r="K848" s="3"/>
      <c r="L848" s="3"/>
      <c r="M848" s="3"/>
      <c r="O848" s="3"/>
    </row>
    <row r="849" spans="1:15" ht="15.75" customHeight="1" x14ac:dyDescent="0.35">
      <c r="A849" s="2"/>
      <c r="B849" s="12"/>
      <c r="C849" s="3"/>
      <c r="D849" s="3"/>
      <c r="E849" s="111"/>
      <c r="F849" s="3"/>
      <c r="G849" s="3"/>
      <c r="H849" s="3"/>
      <c r="I849" s="3"/>
      <c r="J849" s="3"/>
      <c r="K849" s="3"/>
      <c r="L849" s="3"/>
      <c r="M849" s="3"/>
      <c r="O849" s="3"/>
    </row>
    <row r="850" spans="1:15" ht="15.75" customHeight="1" x14ac:dyDescent="0.35">
      <c r="A850" s="2"/>
      <c r="B850" s="12"/>
      <c r="C850" s="3"/>
      <c r="D850" s="3"/>
      <c r="E850" s="111"/>
      <c r="F850" s="3"/>
      <c r="G850" s="3"/>
      <c r="H850" s="3"/>
      <c r="I850" s="3"/>
      <c r="J850" s="3"/>
      <c r="K850" s="3"/>
      <c r="L850" s="3"/>
      <c r="M850" s="3"/>
      <c r="O850" s="3"/>
    </row>
    <row r="851" spans="1:15" ht="15.75" customHeight="1" x14ac:dyDescent="0.35">
      <c r="A851" s="2"/>
      <c r="B851" s="12"/>
      <c r="C851" s="3"/>
      <c r="D851" s="3"/>
      <c r="E851" s="111"/>
      <c r="F851" s="3"/>
      <c r="G851" s="3"/>
      <c r="H851" s="3"/>
      <c r="I851" s="3"/>
      <c r="J851" s="3"/>
      <c r="K851" s="3"/>
      <c r="L851" s="3"/>
      <c r="M851" s="3"/>
      <c r="O851" s="3"/>
    </row>
    <row r="852" spans="1:15" ht="15.75" customHeight="1" x14ac:dyDescent="0.35">
      <c r="A852" s="2"/>
      <c r="B852" s="12"/>
      <c r="C852" s="3"/>
      <c r="D852" s="3"/>
      <c r="E852" s="111"/>
      <c r="F852" s="3"/>
      <c r="G852" s="3"/>
      <c r="H852" s="3"/>
      <c r="I852" s="3"/>
      <c r="J852" s="3"/>
      <c r="K852" s="3"/>
      <c r="L852" s="3"/>
      <c r="M852" s="3"/>
      <c r="O852" s="3"/>
    </row>
    <row r="853" spans="1:15" ht="15.75" customHeight="1" x14ac:dyDescent="0.35">
      <c r="A853" s="2"/>
      <c r="B853" s="12"/>
      <c r="C853" s="3"/>
      <c r="D853" s="3"/>
      <c r="E853" s="111"/>
      <c r="F853" s="3"/>
      <c r="G853" s="3"/>
      <c r="H853" s="3"/>
      <c r="I853" s="3"/>
      <c r="J853" s="3"/>
      <c r="K853" s="3"/>
      <c r="L853" s="3"/>
      <c r="M853" s="3"/>
      <c r="O853" s="3"/>
    </row>
    <row r="854" spans="1:15" ht="15.75" customHeight="1" x14ac:dyDescent="0.35">
      <c r="A854" s="2"/>
      <c r="B854" s="12"/>
      <c r="C854" s="3"/>
      <c r="D854" s="3"/>
      <c r="E854" s="111"/>
      <c r="F854" s="3"/>
      <c r="G854" s="3"/>
      <c r="H854" s="3"/>
      <c r="I854" s="3"/>
      <c r="J854" s="3"/>
      <c r="K854" s="3"/>
      <c r="L854" s="3"/>
      <c r="M854" s="3"/>
      <c r="O854" s="3"/>
    </row>
    <row r="855" spans="1:15" ht="15.75" customHeight="1" x14ac:dyDescent="0.35">
      <c r="A855" s="2"/>
      <c r="B855" s="12"/>
      <c r="C855" s="3"/>
      <c r="D855" s="3"/>
      <c r="E855" s="111"/>
      <c r="F855" s="3"/>
      <c r="G855" s="3"/>
      <c r="H855" s="3"/>
      <c r="I855" s="3"/>
      <c r="J855" s="3"/>
      <c r="K855" s="3"/>
      <c r="L855" s="3"/>
      <c r="M855" s="3"/>
      <c r="O855" s="3"/>
    </row>
    <row r="856" spans="1:15" ht="15.75" customHeight="1" x14ac:dyDescent="0.35">
      <c r="A856" s="2"/>
      <c r="B856" s="12"/>
      <c r="C856" s="3"/>
      <c r="D856" s="3"/>
      <c r="E856" s="111"/>
      <c r="F856" s="3"/>
      <c r="G856" s="3"/>
      <c r="H856" s="3"/>
      <c r="I856" s="3"/>
      <c r="J856" s="3"/>
      <c r="K856" s="3"/>
      <c r="L856" s="3"/>
      <c r="M856" s="3"/>
      <c r="O856" s="3"/>
    </row>
    <row r="857" spans="1:15" ht="15.75" customHeight="1" x14ac:dyDescent="0.35">
      <c r="A857" s="2"/>
      <c r="B857" s="12"/>
      <c r="C857" s="3"/>
      <c r="D857" s="3"/>
      <c r="E857" s="111"/>
      <c r="F857" s="3"/>
      <c r="G857" s="3"/>
      <c r="H857" s="3"/>
      <c r="I857" s="3"/>
      <c r="J857" s="3"/>
      <c r="K857" s="3"/>
      <c r="L857" s="3"/>
      <c r="M857" s="3"/>
      <c r="O857" s="3"/>
    </row>
    <row r="858" spans="1:15" ht="15.75" customHeight="1" x14ac:dyDescent="0.35">
      <c r="A858" s="2"/>
      <c r="B858" s="12"/>
      <c r="C858" s="3"/>
      <c r="D858" s="3"/>
      <c r="E858" s="111"/>
      <c r="F858" s="3"/>
      <c r="G858" s="3"/>
      <c r="H858" s="3"/>
      <c r="I858" s="3"/>
      <c r="J858" s="3"/>
      <c r="K858" s="3"/>
      <c r="L858" s="3"/>
      <c r="M858" s="3"/>
      <c r="O858" s="3"/>
    </row>
    <row r="859" spans="1:15" ht="15.75" customHeight="1" x14ac:dyDescent="0.35">
      <c r="A859" s="2"/>
      <c r="B859" s="12"/>
      <c r="C859" s="3"/>
      <c r="D859" s="3"/>
      <c r="E859" s="111"/>
      <c r="F859" s="3"/>
      <c r="G859" s="3"/>
      <c r="H859" s="3"/>
      <c r="I859" s="3"/>
      <c r="J859" s="3"/>
      <c r="K859" s="3"/>
      <c r="L859" s="3"/>
      <c r="M859" s="3"/>
      <c r="O859" s="3"/>
    </row>
    <row r="860" spans="1:15" ht="15.75" customHeight="1" x14ac:dyDescent="0.35">
      <c r="A860" s="2"/>
      <c r="B860" s="12"/>
      <c r="C860" s="3"/>
      <c r="D860" s="3"/>
      <c r="E860" s="111"/>
      <c r="F860" s="3"/>
      <c r="G860" s="3"/>
      <c r="H860" s="3"/>
      <c r="I860" s="3"/>
      <c r="J860" s="3"/>
      <c r="K860" s="3"/>
      <c r="L860" s="3"/>
      <c r="M860" s="3"/>
      <c r="O860" s="3"/>
    </row>
    <row r="861" spans="1:15" ht="15.75" customHeight="1" x14ac:dyDescent="0.35">
      <c r="A861" s="2"/>
      <c r="B861" s="12"/>
      <c r="C861" s="3"/>
      <c r="D861" s="3"/>
      <c r="E861" s="111"/>
      <c r="F861" s="3"/>
      <c r="G861" s="3"/>
      <c r="H861" s="3"/>
      <c r="I861" s="3"/>
      <c r="J861" s="3"/>
      <c r="K861" s="3"/>
      <c r="L861" s="3"/>
      <c r="M861" s="3"/>
      <c r="O861" s="3"/>
    </row>
    <row r="862" spans="1:15" ht="15.75" customHeight="1" x14ac:dyDescent="0.35">
      <c r="A862" s="2"/>
      <c r="B862" s="12"/>
      <c r="C862" s="3"/>
      <c r="D862" s="3"/>
      <c r="E862" s="111"/>
      <c r="F862" s="3"/>
      <c r="G862" s="3"/>
      <c r="H862" s="3"/>
      <c r="I862" s="3"/>
      <c r="J862" s="3"/>
      <c r="K862" s="3"/>
      <c r="L862" s="3"/>
      <c r="M862" s="3"/>
      <c r="O862" s="3"/>
    </row>
    <row r="863" spans="1:15" ht="15.75" customHeight="1" x14ac:dyDescent="0.35">
      <c r="A863" s="2"/>
      <c r="B863" s="12"/>
      <c r="C863" s="3"/>
      <c r="D863" s="3"/>
      <c r="E863" s="111"/>
      <c r="F863" s="3"/>
      <c r="G863" s="3"/>
      <c r="H863" s="3"/>
      <c r="I863" s="3"/>
      <c r="J863" s="3"/>
      <c r="K863" s="3"/>
      <c r="L863" s="3"/>
      <c r="M863" s="3"/>
      <c r="O863" s="3"/>
    </row>
    <row r="864" spans="1:15" ht="15.75" customHeight="1" x14ac:dyDescent="0.35">
      <c r="A864" s="2"/>
      <c r="B864" s="12"/>
      <c r="C864" s="3"/>
      <c r="D864" s="3"/>
      <c r="E864" s="111"/>
      <c r="F864" s="3"/>
      <c r="G864" s="3"/>
      <c r="H864" s="3"/>
      <c r="I864" s="3"/>
      <c r="J864" s="3"/>
      <c r="K864" s="3"/>
      <c r="L864" s="3"/>
      <c r="M864" s="3"/>
      <c r="O864" s="3"/>
    </row>
    <row r="865" spans="1:15" ht="15.75" customHeight="1" x14ac:dyDescent="0.35">
      <c r="A865" s="2"/>
      <c r="B865" s="12"/>
      <c r="C865" s="3"/>
      <c r="D865" s="3"/>
      <c r="E865" s="111"/>
      <c r="F865" s="3"/>
      <c r="G865" s="3"/>
      <c r="H865" s="3"/>
      <c r="I865" s="3"/>
      <c r="J865" s="3"/>
      <c r="K865" s="3"/>
      <c r="L865" s="3"/>
      <c r="M865" s="3"/>
      <c r="O865" s="3"/>
    </row>
    <row r="866" spans="1:15" ht="15.75" customHeight="1" x14ac:dyDescent="0.35">
      <c r="A866" s="2"/>
      <c r="B866" s="12"/>
      <c r="C866" s="3"/>
      <c r="D866" s="3"/>
      <c r="E866" s="111"/>
      <c r="F866" s="3"/>
      <c r="G866" s="3"/>
      <c r="H866" s="3"/>
      <c r="I866" s="3"/>
      <c r="J866" s="3"/>
      <c r="K866" s="3"/>
      <c r="L866" s="3"/>
      <c r="M866" s="3"/>
      <c r="O866" s="3"/>
    </row>
    <row r="867" spans="1:15" ht="15.75" customHeight="1" x14ac:dyDescent="0.35">
      <c r="A867" s="2"/>
      <c r="B867" s="12"/>
      <c r="C867" s="3"/>
      <c r="D867" s="3"/>
      <c r="E867" s="111"/>
      <c r="F867" s="3"/>
      <c r="G867" s="3"/>
      <c r="H867" s="3"/>
      <c r="I867" s="3"/>
      <c r="J867" s="3"/>
      <c r="K867" s="3"/>
      <c r="L867" s="3"/>
      <c r="M867" s="3"/>
      <c r="O867" s="3"/>
    </row>
    <row r="868" spans="1:15" ht="15.75" customHeight="1" x14ac:dyDescent="0.35">
      <c r="A868" s="2"/>
      <c r="B868" s="12"/>
      <c r="C868" s="3"/>
      <c r="D868" s="3"/>
      <c r="E868" s="111"/>
      <c r="F868" s="3"/>
      <c r="G868" s="3"/>
      <c r="H868" s="3"/>
      <c r="I868" s="3"/>
      <c r="J868" s="3"/>
      <c r="K868" s="3"/>
      <c r="L868" s="3"/>
      <c r="M868" s="3"/>
      <c r="O868" s="3"/>
    </row>
    <row r="869" spans="1:15" ht="15.75" customHeight="1" x14ac:dyDescent="0.35">
      <c r="A869" s="2"/>
      <c r="B869" s="12"/>
      <c r="C869" s="3"/>
      <c r="D869" s="3"/>
      <c r="E869" s="111"/>
      <c r="F869" s="3"/>
      <c r="G869" s="3"/>
      <c r="H869" s="3"/>
      <c r="I869" s="3"/>
      <c r="J869" s="3"/>
      <c r="K869" s="3"/>
      <c r="L869" s="3"/>
      <c r="M869" s="3"/>
      <c r="O869" s="3"/>
    </row>
    <row r="870" spans="1:15" ht="15.75" customHeight="1" x14ac:dyDescent="0.35">
      <c r="A870" s="2"/>
      <c r="B870" s="12"/>
      <c r="C870" s="3"/>
      <c r="D870" s="3"/>
      <c r="E870" s="111"/>
      <c r="F870" s="3"/>
      <c r="G870" s="3"/>
      <c r="H870" s="3"/>
      <c r="I870" s="3"/>
      <c r="J870" s="3"/>
      <c r="K870" s="3"/>
      <c r="L870" s="3"/>
      <c r="M870" s="3"/>
      <c r="O870" s="3"/>
    </row>
    <row r="871" spans="1:15" ht="15.75" customHeight="1" x14ac:dyDescent="0.35">
      <c r="A871" s="2"/>
      <c r="B871" s="12"/>
      <c r="C871" s="3"/>
      <c r="D871" s="3"/>
      <c r="E871" s="111"/>
      <c r="F871" s="3"/>
      <c r="G871" s="3"/>
      <c r="H871" s="3"/>
      <c r="I871" s="3"/>
      <c r="J871" s="3"/>
      <c r="K871" s="3"/>
      <c r="L871" s="3"/>
      <c r="M871" s="3"/>
      <c r="O871" s="3"/>
    </row>
    <row r="872" spans="1:15" ht="15.75" customHeight="1" x14ac:dyDescent="0.35">
      <c r="A872" s="2"/>
      <c r="B872" s="12"/>
      <c r="C872" s="3"/>
      <c r="D872" s="3"/>
      <c r="E872" s="111"/>
      <c r="F872" s="3"/>
      <c r="G872" s="3"/>
      <c r="H872" s="3"/>
      <c r="I872" s="3"/>
      <c r="J872" s="3"/>
      <c r="K872" s="3"/>
      <c r="L872" s="3"/>
      <c r="M872" s="3"/>
      <c r="O872" s="3"/>
    </row>
    <row r="873" spans="1:15" ht="15.75" customHeight="1" x14ac:dyDescent="0.35">
      <c r="A873" s="2"/>
      <c r="B873" s="12"/>
      <c r="C873" s="3"/>
      <c r="D873" s="3"/>
      <c r="E873" s="111"/>
      <c r="F873" s="3"/>
      <c r="G873" s="3"/>
      <c r="H873" s="3"/>
      <c r="I873" s="3"/>
      <c r="J873" s="3"/>
      <c r="K873" s="3"/>
      <c r="L873" s="3"/>
      <c r="M873" s="3"/>
      <c r="O873" s="3"/>
    </row>
    <row r="874" spans="1:15" ht="15.75" customHeight="1" x14ac:dyDescent="0.35">
      <c r="A874" s="2"/>
      <c r="B874" s="12"/>
      <c r="C874" s="3"/>
      <c r="D874" s="3"/>
      <c r="E874" s="111"/>
      <c r="F874" s="3"/>
      <c r="G874" s="3"/>
      <c r="H874" s="3"/>
      <c r="I874" s="3"/>
      <c r="J874" s="3"/>
      <c r="K874" s="3"/>
      <c r="L874" s="3"/>
      <c r="M874" s="3"/>
      <c r="O874" s="3"/>
    </row>
    <row r="875" spans="1:15" ht="15.75" customHeight="1" x14ac:dyDescent="0.35">
      <c r="A875" s="2"/>
      <c r="B875" s="12"/>
      <c r="C875" s="3"/>
      <c r="D875" s="3"/>
      <c r="E875" s="111"/>
      <c r="F875" s="3"/>
      <c r="G875" s="3"/>
      <c r="H875" s="3"/>
      <c r="I875" s="3"/>
      <c r="J875" s="3"/>
      <c r="K875" s="3"/>
      <c r="L875" s="3"/>
      <c r="M875" s="3"/>
      <c r="O875" s="3"/>
    </row>
    <row r="876" spans="1:15" ht="15.75" customHeight="1" x14ac:dyDescent="0.35">
      <c r="A876" s="2"/>
      <c r="B876" s="12"/>
      <c r="C876" s="3"/>
      <c r="D876" s="3"/>
      <c r="E876" s="111"/>
      <c r="F876" s="3"/>
      <c r="G876" s="3"/>
      <c r="H876" s="3"/>
      <c r="I876" s="3"/>
      <c r="J876" s="3"/>
      <c r="K876" s="3"/>
      <c r="L876" s="3"/>
      <c r="M876" s="3"/>
      <c r="O876" s="3"/>
    </row>
    <row r="877" spans="1:15" ht="15.75" customHeight="1" x14ac:dyDescent="0.35">
      <c r="A877" s="2"/>
      <c r="B877" s="12"/>
      <c r="C877" s="3"/>
      <c r="D877" s="3"/>
      <c r="E877" s="111"/>
      <c r="F877" s="3"/>
      <c r="G877" s="3"/>
      <c r="H877" s="3"/>
      <c r="I877" s="3"/>
      <c r="J877" s="3"/>
      <c r="K877" s="3"/>
      <c r="L877" s="3"/>
      <c r="M877" s="3"/>
      <c r="O877" s="3"/>
    </row>
    <row r="878" spans="1:15" ht="15.75" customHeight="1" x14ac:dyDescent="0.35">
      <c r="A878" s="2"/>
      <c r="B878" s="12"/>
      <c r="C878" s="3"/>
      <c r="D878" s="3"/>
      <c r="E878" s="111"/>
      <c r="F878" s="3"/>
      <c r="G878" s="3"/>
      <c r="H878" s="3"/>
      <c r="I878" s="3"/>
      <c r="J878" s="3"/>
      <c r="K878" s="3"/>
      <c r="L878" s="3"/>
      <c r="M878" s="3"/>
      <c r="O878" s="3"/>
    </row>
    <row r="879" spans="1:15" ht="15.75" customHeight="1" x14ac:dyDescent="0.35">
      <c r="A879" s="2"/>
      <c r="B879" s="12"/>
      <c r="C879" s="3"/>
      <c r="D879" s="3"/>
      <c r="E879" s="111"/>
      <c r="F879" s="3"/>
      <c r="G879" s="3"/>
      <c r="H879" s="3"/>
      <c r="I879" s="3"/>
      <c r="J879" s="3"/>
      <c r="K879" s="3"/>
      <c r="L879" s="3"/>
      <c r="M879" s="3"/>
      <c r="O879" s="3"/>
    </row>
    <row r="880" spans="1:15" ht="15.75" customHeight="1" x14ac:dyDescent="0.35">
      <c r="A880" s="2"/>
      <c r="B880" s="12"/>
      <c r="C880" s="3"/>
      <c r="D880" s="3"/>
      <c r="E880" s="111"/>
      <c r="F880" s="3"/>
      <c r="G880" s="3"/>
      <c r="H880" s="3"/>
      <c r="I880" s="3"/>
      <c r="J880" s="3"/>
      <c r="K880" s="3"/>
      <c r="L880" s="3"/>
      <c r="M880" s="3"/>
      <c r="O880" s="3"/>
    </row>
    <row r="881" spans="1:15" ht="15.75" customHeight="1" x14ac:dyDescent="0.35">
      <c r="A881" s="2"/>
      <c r="B881" s="12"/>
      <c r="C881" s="3"/>
      <c r="D881" s="3"/>
      <c r="E881" s="111"/>
      <c r="F881" s="3"/>
      <c r="G881" s="3"/>
      <c r="H881" s="3"/>
      <c r="I881" s="3"/>
      <c r="J881" s="3"/>
      <c r="K881" s="3"/>
      <c r="L881" s="3"/>
      <c r="M881" s="3"/>
      <c r="O881" s="3"/>
    </row>
    <row r="882" spans="1:15" ht="15.75" customHeight="1" x14ac:dyDescent="0.35">
      <c r="A882" s="2"/>
      <c r="B882" s="12"/>
      <c r="C882" s="3"/>
      <c r="D882" s="3"/>
      <c r="E882" s="111"/>
      <c r="F882" s="3"/>
      <c r="G882" s="3"/>
      <c r="H882" s="3"/>
      <c r="I882" s="3"/>
      <c r="J882" s="3"/>
      <c r="K882" s="3"/>
      <c r="L882" s="3"/>
      <c r="M882" s="3"/>
      <c r="O882" s="3"/>
    </row>
    <row r="883" spans="1:15" ht="15.75" customHeight="1" x14ac:dyDescent="0.35">
      <c r="A883" s="2"/>
      <c r="B883" s="12"/>
      <c r="C883" s="3"/>
      <c r="D883" s="3"/>
      <c r="E883" s="111"/>
      <c r="F883" s="3"/>
      <c r="G883" s="3"/>
      <c r="H883" s="3"/>
      <c r="I883" s="3"/>
      <c r="J883" s="3"/>
      <c r="K883" s="3"/>
      <c r="L883" s="3"/>
      <c r="M883" s="3"/>
      <c r="O883" s="3"/>
    </row>
    <row r="884" spans="1:15" ht="15.75" customHeight="1" x14ac:dyDescent="0.35">
      <c r="A884" s="2"/>
      <c r="B884" s="12"/>
      <c r="C884" s="3"/>
      <c r="D884" s="3"/>
      <c r="E884" s="111"/>
      <c r="F884" s="3"/>
      <c r="G884" s="3"/>
      <c r="H884" s="3"/>
      <c r="I884" s="3"/>
      <c r="J884" s="3"/>
      <c r="K884" s="3"/>
      <c r="L884" s="3"/>
      <c r="M884" s="3"/>
      <c r="O884" s="3"/>
    </row>
    <row r="885" spans="1:15" ht="15.75" customHeight="1" x14ac:dyDescent="0.35">
      <c r="A885" s="2"/>
      <c r="B885" s="12"/>
      <c r="C885" s="3"/>
      <c r="D885" s="3"/>
      <c r="E885" s="111"/>
      <c r="F885" s="3"/>
      <c r="G885" s="3"/>
      <c r="H885" s="3"/>
      <c r="I885" s="3"/>
      <c r="J885" s="3"/>
      <c r="K885" s="3"/>
      <c r="L885" s="3"/>
      <c r="M885" s="3"/>
      <c r="O885" s="3"/>
    </row>
    <row r="886" spans="1:15" ht="15.75" customHeight="1" x14ac:dyDescent="0.35">
      <c r="A886" s="2"/>
      <c r="B886" s="12"/>
      <c r="C886" s="3"/>
      <c r="D886" s="3"/>
      <c r="E886" s="111"/>
      <c r="F886" s="3"/>
      <c r="G886" s="3"/>
      <c r="H886" s="3"/>
      <c r="I886" s="3"/>
      <c r="J886" s="3"/>
      <c r="K886" s="3"/>
      <c r="L886" s="3"/>
      <c r="M886" s="3"/>
      <c r="O886" s="3"/>
    </row>
    <row r="887" spans="1:15" ht="15.75" customHeight="1" x14ac:dyDescent="0.35">
      <c r="A887" s="2"/>
      <c r="B887" s="12"/>
      <c r="C887" s="3"/>
      <c r="D887" s="3"/>
      <c r="E887" s="111"/>
      <c r="F887" s="3"/>
      <c r="G887" s="3"/>
      <c r="H887" s="3"/>
      <c r="I887" s="3"/>
      <c r="J887" s="3"/>
      <c r="K887" s="3"/>
      <c r="L887" s="3"/>
      <c r="M887" s="3"/>
      <c r="O887" s="3"/>
    </row>
    <row r="888" spans="1:15" ht="15.75" customHeight="1" x14ac:dyDescent="0.35">
      <c r="A888" s="2"/>
      <c r="B888" s="12"/>
      <c r="C888" s="3"/>
      <c r="D888" s="3"/>
      <c r="E888" s="111"/>
      <c r="F888" s="3"/>
      <c r="G888" s="3"/>
      <c r="H888" s="3"/>
      <c r="I888" s="3"/>
      <c r="J888" s="3"/>
      <c r="K888" s="3"/>
      <c r="L888" s="3"/>
      <c r="M888" s="3"/>
      <c r="O888" s="3"/>
    </row>
    <row r="889" spans="1:15" ht="15.75" customHeight="1" x14ac:dyDescent="0.35">
      <c r="A889" s="2"/>
      <c r="B889" s="12"/>
      <c r="C889" s="3"/>
      <c r="D889" s="3"/>
      <c r="E889" s="111"/>
      <c r="F889" s="3"/>
      <c r="G889" s="3"/>
      <c r="H889" s="3"/>
      <c r="I889" s="3"/>
      <c r="J889" s="3"/>
      <c r="K889" s="3"/>
      <c r="L889" s="3"/>
      <c r="M889" s="3"/>
      <c r="O889" s="3"/>
    </row>
    <row r="890" spans="1:15" ht="15.75" customHeight="1" x14ac:dyDescent="0.35">
      <c r="A890" s="2"/>
      <c r="B890" s="12"/>
      <c r="C890" s="3"/>
      <c r="D890" s="3"/>
      <c r="E890" s="111"/>
      <c r="F890" s="3"/>
      <c r="G890" s="3"/>
      <c r="H890" s="3"/>
      <c r="I890" s="3"/>
      <c r="J890" s="3"/>
      <c r="K890" s="3"/>
      <c r="L890" s="3"/>
      <c r="M890" s="3"/>
      <c r="O890" s="3"/>
    </row>
    <row r="891" spans="1:15" ht="15.75" customHeight="1" x14ac:dyDescent="0.35">
      <c r="A891" s="2"/>
      <c r="B891" s="12"/>
      <c r="C891" s="3"/>
      <c r="D891" s="3"/>
      <c r="E891" s="111"/>
      <c r="F891" s="3"/>
      <c r="G891" s="3"/>
      <c r="H891" s="3"/>
      <c r="I891" s="3"/>
      <c r="J891" s="3"/>
      <c r="K891" s="3"/>
      <c r="L891" s="3"/>
      <c r="M891" s="3"/>
      <c r="O891" s="3"/>
    </row>
    <row r="892" spans="1:15" ht="15.75" customHeight="1" x14ac:dyDescent="0.35">
      <c r="A892" s="2"/>
      <c r="B892" s="12"/>
      <c r="C892" s="3"/>
      <c r="D892" s="3"/>
      <c r="E892" s="111"/>
      <c r="F892" s="3"/>
      <c r="G892" s="3"/>
      <c r="H892" s="3"/>
      <c r="I892" s="3"/>
      <c r="J892" s="3"/>
      <c r="K892" s="3"/>
      <c r="L892" s="3"/>
      <c r="M892" s="3"/>
      <c r="O892" s="3"/>
    </row>
    <row r="893" spans="1:15" ht="15.75" customHeight="1" x14ac:dyDescent="0.35">
      <c r="A893" s="2"/>
      <c r="B893" s="12"/>
      <c r="C893" s="3"/>
      <c r="D893" s="3"/>
      <c r="E893" s="111"/>
      <c r="F893" s="3"/>
      <c r="G893" s="3"/>
      <c r="H893" s="3"/>
      <c r="I893" s="3"/>
      <c r="J893" s="3"/>
      <c r="K893" s="3"/>
      <c r="L893" s="3"/>
      <c r="M893" s="3"/>
      <c r="O893" s="3"/>
    </row>
    <row r="894" spans="1:15" ht="15.75" customHeight="1" x14ac:dyDescent="0.35">
      <c r="A894" s="2"/>
      <c r="B894" s="12"/>
      <c r="C894" s="3"/>
      <c r="D894" s="3"/>
      <c r="E894" s="111"/>
      <c r="F894" s="3"/>
      <c r="G894" s="3"/>
      <c r="H894" s="3"/>
      <c r="I894" s="3"/>
      <c r="J894" s="3"/>
      <c r="K894" s="3"/>
      <c r="L894" s="3"/>
      <c r="M894" s="3"/>
      <c r="O894" s="3"/>
    </row>
    <row r="895" spans="1:15" ht="15.75" customHeight="1" x14ac:dyDescent="0.35">
      <c r="A895" s="2"/>
      <c r="B895" s="12"/>
      <c r="C895" s="3"/>
      <c r="D895" s="3"/>
      <c r="E895" s="111"/>
      <c r="F895" s="3"/>
      <c r="G895" s="3"/>
      <c r="H895" s="3"/>
      <c r="I895" s="3"/>
      <c r="J895" s="3"/>
      <c r="K895" s="3"/>
      <c r="L895" s="3"/>
      <c r="M895" s="3"/>
      <c r="O895" s="3"/>
    </row>
    <row r="896" spans="1:15" ht="15.75" customHeight="1" x14ac:dyDescent="0.35">
      <c r="A896" s="2"/>
      <c r="B896" s="12"/>
      <c r="C896" s="3"/>
      <c r="D896" s="3"/>
      <c r="E896" s="111"/>
      <c r="F896" s="3"/>
      <c r="G896" s="3"/>
      <c r="H896" s="3"/>
      <c r="I896" s="3"/>
      <c r="J896" s="3"/>
      <c r="K896" s="3"/>
      <c r="L896" s="3"/>
      <c r="M896" s="3"/>
      <c r="O896" s="3"/>
    </row>
    <row r="897" spans="1:15" ht="15.75" customHeight="1" x14ac:dyDescent="0.35">
      <c r="A897" s="2"/>
      <c r="B897" s="12"/>
      <c r="C897" s="3"/>
      <c r="D897" s="3"/>
      <c r="E897" s="111"/>
      <c r="F897" s="3"/>
      <c r="G897" s="3"/>
      <c r="H897" s="3"/>
      <c r="I897" s="3"/>
      <c r="J897" s="3"/>
      <c r="K897" s="3"/>
      <c r="L897" s="3"/>
      <c r="M897" s="3"/>
      <c r="O897" s="3"/>
    </row>
    <row r="898" spans="1:15" ht="15.75" customHeight="1" x14ac:dyDescent="0.35">
      <c r="A898" s="2"/>
      <c r="B898" s="12"/>
      <c r="C898" s="3"/>
      <c r="D898" s="3"/>
      <c r="E898" s="111"/>
      <c r="F898" s="3"/>
      <c r="G898" s="3"/>
      <c r="H898" s="3"/>
      <c r="I898" s="3"/>
      <c r="J898" s="3"/>
      <c r="K898" s="3"/>
      <c r="L898" s="3"/>
      <c r="M898" s="3"/>
      <c r="O898" s="3"/>
    </row>
    <row r="899" spans="1:15" ht="15.75" customHeight="1" x14ac:dyDescent="0.35">
      <c r="A899" s="2"/>
      <c r="B899" s="12"/>
      <c r="C899" s="3"/>
      <c r="D899" s="3"/>
      <c r="E899" s="111"/>
      <c r="F899" s="3"/>
      <c r="G899" s="3"/>
      <c r="H899" s="3"/>
      <c r="I899" s="3"/>
      <c r="J899" s="3"/>
      <c r="K899" s="3"/>
      <c r="L899" s="3"/>
      <c r="M899" s="3"/>
      <c r="O899" s="3"/>
    </row>
    <row r="900" spans="1:15" ht="15.75" customHeight="1" x14ac:dyDescent="0.35">
      <c r="A900" s="2"/>
      <c r="B900" s="12"/>
      <c r="C900" s="3"/>
      <c r="D900" s="3"/>
      <c r="E900" s="111"/>
      <c r="F900" s="3"/>
      <c r="G900" s="3"/>
      <c r="H900" s="3"/>
      <c r="I900" s="3"/>
      <c r="J900" s="3"/>
      <c r="K900" s="3"/>
      <c r="L900" s="3"/>
      <c r="M900" s="3"/>
      <c r="O900" s="3"/>
    </row>
    <row r="901" spans="1:15" ht="15.75" customHeight="1" x14ac:dyDescent="0.35">
      <c r="A901" s="2"/>
      <c r="B901" s="12"/>
      <c r="C901" s="3"/>
      <c r="D901" s="3"/>
      <c r="E901" s="111"/>
      <c r="F901" s="3"/>
      <c r="G901" s="3"/>
      <c r="H901" s="3"/>
      <c r="I901" s="3"/>
      <c r="J901" s="3"/>
      <c r="K901" s="3"/>
      <c r="L901" s="3"/>
      <c r="M901" s="3"/>
      <c r="O901" s="3"/>
    </row>
    <row r="902" spans="1:15" ht="15.75" customHeight="1" x14ac:dyDescent="0.35">
      <c r="A902" s="2"/>
      <c r="B902" s="12"/>
      <c r="C902" s="3"/>
      <c r="D902" s="3"/>
      <c r="E902" s="111"/>
      <c r="F902" s="3"/>
      <c r="G902" s="3"/>
      <c r="H902" s="3"/>
      <c r="I902" s="3"/>
      <c r="J902" s="3"/>
      <c r="K902" s="3"/>
      <c r="L902" s="3"/>
      <c r="M902" s="3"/>
      <c r="O902" s="3"/>
    </row>
    <row r="903" spans="1:15" ht="15.75" customHeight="1" x14ac:dyDescent="0.35">
      <c r="A903" s="2"/>
      <c r="B903" s="12"/>
      <c r="C903" s="3"/>
      <c r="D903" s="3"/>
      <c r="E903" s="111"/>
      <c r="F903" s="3"/>
      <c r="G903" s="3"/>
      <c r="H903" s="3"/>
      <c r="I903" s="3"/>
      <c r="J903" s="3"/>
      <c r="K903" s="3"/>
      <c r="L903" s="3"/>
      <c r="M903" s="3"/>
      <c r="O903" s="3"/>
    </row>
    <row r="904" spans="1:15" ht="15.75" customHeight="1" x14ac:dyDescent="0.35">
      <c r="A904" s="2"/>
      <c r="B904" s="12"/>
      <c r="C904" s="3"/>
      <c r="D904" s="3"/>
      <c r="E904" s="111"/>
      <c r="F904" s="3"/>
      <c r="G904" s="3"/>
      <c r="H904" s="3"/>
      <c r="I904" s="3"/>
      <c r="J904" s="3"/>
      <c r="K904" s="3"/>
      <c r="L904" s="3"/>
      <c r="M904" s="3"/>
      <c r="O904" s="3"/>
    </row>
    <row r="905" spans="1:15" ht="15.75" customHeight="1" x14ac:dyDescent="0.35">
      <c r="A905" s="2"/>
      <c r="B905" s="12"/>
      <c r="C905" s="3"/>
      <c r="D905" s="3"/>
      <c r="E905" s="111"/>
      <c r="F905" s="3"/>
      <c r="G905" s="3"/>
      <c r="H905" s="3"/>
      <c r="I905" s="3"/>
      <c r="J905" s="3"/>
      <c r="K905" s="3"/>
      <c r="L905" s="3"/>
      <c r="M905" s="3"/>
      <c r="O905" s="3"/>
    </row>
    <row r="906" spans="1:15" ht="15.75" customHeight="1" x14ac:dyDescent="0.35">
      <c r="A906" s="2"/>
      <c r="B906" s="12"/>
      <c r="C906" s="3"/>
      <c r="D906" s="3"/>
      <c r="E906" s="111"/>
      <c r="F906" s="3"/>
      <c r="G906" s="3"/>
      <c r="H906" s="3"/>
      <c r="I906" s="3"/>
      <c r="J906" s="3"/>
      <c r="K906" s="3"/>
      <c r="L906" s="3"/>
      <c r="M906" s="3"/>
      <c r="O906" s="3"/>
    </row>
    <row r="907" spans="1:15" ht="15.75" customHeight="1" x14ac:dyDescent="0.35">
      <c r="A907" s="2"/>
      <c r="B907" s="12"/>
      <c r="C907" s="3"/>
      <c r="D907" s="3"/>
      <c r="E907" s="111"/>
      <c r="F907" s="3"/>
      <c r="G907" s="3"/>
      <c r="H907" s="3"/>
      <c r="I907" s="3"/>
      <c r="J907" s="3"/>
      <c r="K907" s="3"/>
      <c r="L907" s="3"/>
      <c r="M907" s="3"/>
      <c r="O907" s="3"/>
    </row>
    <row r="908" spans="1:15" ht="15.75" customHeight="1" x14ac:dyDescent="0.35">
      <c r="A908" s="2"/>
      <c r="B908" s="12"/>
      <c r="C908" s="3"/>
      <c r="D908" s="3"/>
      <c r="E908" s="111"/>
      <c r="F908" s="3"/>
      <c r="G908" s="3"/>
      <c r="H908" s="3"/>
      <c r="I908" s="3"/>
      <c r="J908" s="3"/>
      <c r="K908" s="3"/>
      <c r="L908" s="3"/>
      <c r="M908" s="3"/>
      <c r="O908" s="3"/>
    </row>
    <row r="909" spans="1:15" ht="15.75" customHeight="1" x14ac:dyDescent="0.35">
      <c r="A909" s="2"/>
      <c r="B909" s="12"/>
      <c r="C909" s="3"/>
      <c r="D909" s="3"/>
      <c r="E909" s="111"/>
      <c r="F909" s="3"/>
      <c r="G909" s="3"/>
      <c r="H909" s="3"/>
      <c r="I909" s="3"/>
      <c r="J909" s="3"/>
      <c r="K909" s="3"/>
      <c r="L909" s="3"/>
      <c r="M909" s="3"/>
      <c r="O909" s="3"/>
    </row>
    <row r="910" spans="1:15" ht="15.75" customHeight="1" x14ac:dyDescent="0.35">
      <c r="A910" s="2"/>
      <c r="B910" s="12"/>
      <c r="C910" s="3"/>
      <c r="D910" s="3"/>
      <c r="E910" s="111"/>
      <c r="F910" s="3"/>
      <c r="G910" s="3"/>
      <c r="H910" s="3"/>
      <c r="I910" s="3"/>
      <c r="J910" s="3"/>
      <c r="K910" s="3"/>
      <c r="L910" s="3"/>
      <c r="M910" s="3"/>
      <c r="O910" s="3"/>
    </row>
    <row r="911" spans="1:15" ht="15.75" customHeight="1" x14ac:dyDescent="0.35">
      <c r="A911" s="2"/>
      <c r="B911" s="12"/>
      <c r="C911" s="3"/>
      <c r="D911" s="3"/>
      <c r="E911" s="111"/>
      <c r="F911" s="3"/>
      <c r="G911" s="3"/>
      <c r="H911" s="3"/>
      <c r="I911" s="3"/>
      <c r="J911" s="3"/>
      <c r="K911" s="3"/>
      <c r="L911" s="3"/>
      <c r="M911" s="3"/>
      <c r="O911" s="3"/>
    </row>
    <row r="912" spans="1:15" ht="15.75" customHeight="1" x14ac:dyDescent="0.35">
      <c r="A912" s="2"/>
      <c r="B912" s="12"/>
      <c r="C912" s="3"/>
      <c r="D912" s="3"/>
      <c r="E912" s="111"/>
      <c r="F912" s="3"/>
      <c r="G912" s="3"/>
      <c r="H912" s="3"/>
      <c r="I912" s="3"/>
      <c r="J912" s="3"/>
      <c r="K912" s="3"/>
      <c r="L912" s="3"/>
      <c r="M912" s="3"/>
      <c r="O912" s="3"/>
    </row>
    <row r="913" spans="1:15" ht="15.75" customHeight="1" x14ac:dyDescent="0.35">
      <c r="A913" s="2"/>
      <c r="B913" s="12"/>
      <c r="C913" s="3"/>
      <c r="D913" s="3"/>
      <c r="E913" s="111"/>
      <c r="F913" s="3"/>
      <c r="G913" s="3"/>
      <c r="H913" s="3"/>
      <c r="I913" s="3"/>
      <c r="J913" s="3"/>
      <c r="K913" s="3"/>
      <c r="L913" s="3"/>
      <c r="M913" s="3"/>
      <c r="O913" s="3"/>
    </row>
    <row r="914" spans="1:15" ht="15.75" customHeight="1" x14ac:dyDescent="0.35">
      <c r="A914" s="2"/>
      <c r="B914" s="12"/>
      <c r="C914" s="3"/>
      <c r="D914" s="3"/>
      <c r="E914" s="111"/>
      <c r="F914" s="3"/>
      <c r="G914" s="3"/>
      <c r="H914" s="3"/>
      <c r="I914" s="3"/>
      <c r="J914" s="3"/>
      <c r="K914" s="3"/>
      <c r="L914" s="3"/>
      <c r="M914" s="3"/>
      <c r="O914" s="3"/>
    </row>
    <row r="915" spans="1:15" ht="15.75" customHeight="1" x14ac:dyDescent="0.35">
      <c r="A915" s="2"/>
      <c r="B915" s="12"/>
      <c r="C915" s="3"/>
      <c r="D915" s="3"/>
      <c r="E915" s="111"/>
      <c r="F915" s="3"/>
      <c r="G915" s="3"/>
      <c r="H915" s="3"/>
      <c r="I915" s="3"/>
      <c r="J915" s="3"/>
      <c r="K915" s="3"/>
      <c r="L915" s="3"/>
      <c r="M915" s="3"/>
      <c r="O915" s="3"/>
    </row>
    <row r="916" spans="1:15" ht="15.75" customHeight="1" x14ac:dyDescent="0.35">
      <c r="A916" s="2"/>
      <c r="B916" s="12"/>
      <c r="C916" s="3"/>
      <c r="D916" s="3"/>
      <c r="E916" s="111"/>
      <c r="F916" s="3"/>
      <c r="G916" s="3"/>
      <c r="H916" s="3"/>
      <c r="I916" s="3"/>
      <c r="J916" s="3"/>
      <c r="K916" s="3"/>
      <c r="L916" s="3"/>
      <c r="M916" s="3"/>
      <c r="O916" s="3"/>
    </row>
    <row r="917" spans="1:15" ht="15.75" customHeight="1" x14ac:dyDescent="0.35">
      <c r="A917" s="2"/>
      <c r="B917" s="12"/>
      <c r="C917" s="3"/>
      <c r="D917" s="3"/>
      <c r="E917" s="111"/>
      <c r="F917" s="3"/>
      <c r="G917" s="3"/>
      <c r="H917" s="3"/>
      <c r="I917" s="3"/>
      <c r="J917" s="3"/>
      <c r="K917" s="3"/>
      <c r="L917" s="3"/>
      <c r="M917" s="3"/>
      <c r="O917" s="3"/>
    </row>
    <row r="918" spans="1:15" ht="15.75" customHeight="1" x14ac:dyDescent="0.35">
      <c r="A918" s="2"/>
      <c r="B918" s="12"/>
      <c r="C918" s="3"/>
      <c r="D918" s="3"/>
      <c r="E918" s="111"/>
      <c r="F918" s="3"/>
      <c r="G918" s="3"/>
      <c r="H918" s="3"/>
      <c r="I918" s="3"/>
      <c r="J918" s="3"/>
      <c r="K918" s="3"/>
      <c r="L918" s="3"/>
      <c r="M918" s="3"/>
      <c r="O918" s="3"/>
    </row>
    <row r="919" spans="1:15" ht="15.75" customHeight="1" x14ac:dyDescent="0.35">
      <c r="A919" s="2"/>
      <c r="B919" s="12"/>
      <c r="C919" s="3"/>
      <c r="D919" s="3"/>
      <c r="E919" s="111"/>
      <c r="F919" s="3"/>
      <c r="G919" s="3"/>
      <c r="H919" s="3"/>
      <c r="I919" s="3"/>
      <c r="J919" s="3"/>
      <c r="K919" s="3"/>
      <c r="L919" s="3"/>
      <c r="M919" s="3"/>
      <c r="O919" s="3"/>
    </row>
    <row r="920" spans="1:15" ht="15.75" customHeight="1" x14ac:dyDescent="0.35">
      <c r="A920" s="2"/>
      <c r="B920" s="12"/>
      <c r="C920" s="3"/>
      <c r="D920" s="3"/>
      <c r="E920" s="111"/>
      <c r="F920" s="3"/>
      <c r="G920" s="3"/>
      <c r="H920" s="3"/>
      <c r="I920" s="3"/>
      <c r="J920" s="3"/>
      <c r="K920" s="3"/>
      <c r="L920" s="3"/>
      <c r="M920" s="3"/>
      <c r="O920" s="3"/>
    </row>
    <row r="921" spans="1:15" ht="15.75" customHeight="1" x14ac:dyDescent="0.35">
      <c r="A921" s="2"/>
      <c r="B921" s="12"/>
      <c r="C921" s="3"/>
      <c r="D921" s="3"/>
      <c r="E921" s="111"/>
      <c r="F921" s="3"/>
      <c r="G921" s="3"/>
      <c r="H921" s="3"/>
      <c r="I921" s="3"/>
      <c r="J921" s="3"/>
      <c r="K921" s="3"/>
      <c r="L921" s="3"/>
      <c r="M921" s="3"/>
      <c r="O921" s="3"/>
    </row>
    <row r="922" spans="1:15" ht="15.75" customHeight="1" x14ac:dyDescent="0.35">
      <c r="A922" s="2"/>
      <c r="B922" s="12"/>
      <c r="C922" s="3"/>
      <c r="D922" s="3"/>
      <c r="E922" s="111"/>
      <c r="F922" s="3"/>
      <c r="G922" s="3"/>
      <c r="H922" s="3"/>
      <c r="I922" s="3"/>
      <c r="J922" s="3"/>
      <c r="K922" s="3"/>
      <c r="L922" s="3"/>
      <c r="M922" s="3"/>
      <c r="O922" s="3"/>
    </row>
    <row r="923" spans="1:15" ht="15.75" customHeight="1" x14ac:dyDescent="0.35">
      <c r="A923" s="2"/>
      <c r="B923" s="12"/>
      <c r="C923" s="3"/>
      <c r="D923" s="3"/>
      <c r="E923" s="111"/>
      <c r="F923" s="3"/>
      <c r="G923" s="3"/>
      <c r="H923" s="3"/>
      <c r="I923" s="3"/>
      <c r="J923" s="3"/>
      <c r="K923" s="3"/>
      <c r="L923" s="3"/>
      <c r="M923" s="3"/>
      <c r="O923" s="3"/>
    </row>
    <row r="924" spans="1:15" ht="15.75" customHeight="1" x14ac:dyDescent="0.35">
      <c r="A924" s="2"/>
      <c r="B924" s="12"/>
      <c r="C924" s="3"/>
      <c r="D924" s="3"/>
      <c r="E924" s="111"/>
      <c r="F924" s="3"/>
      <c r="G924" s="3"/>
      <c r="H924" s="3"/>
      <c r="I924" s="3"/>
      <c r="J924" s="3"/>
      <c r="K924" s="3"/>
      <c r="L924" s="3"/>
      <c r="M924" s="3"/>
      <c r="O924" s="3"/>
    </row>
    <row r="925" spans="1:15" ht="15.75" customHeight="1" x14ac:dyDescent="0.35">
      <c r="A925" s="2"/>
      <c r="B925" s="12"/>
      <c r="C925" s="3"/>
      <c r="D925" s="3"/>
      <c r="E925" s="111"/>
      <c r="F925" s="3"/>
      <c r="G925" s="3"/>
      <c r="H925" s="3"/>
      <c r="I925" s="3"/>
      <c r="J925" s="3"/>
      <c r="K925" s="3"/>
      <c r="L925" s="3"/>
      <c r="M925" s="3"/>
      <c r="O925" s="3"/>
    </row>
    <row r="926" spans="1:15" ht="15.75" customHeight="1" x14ac:dyDescent="0.35">
      <c r="A926" s="2"/>
      <c r="B926" s="12"/>
      <c r="C926" s="3"/>
      <c r="D926" s="3"/>
      <c r="E926" s="111"/>
      <c r="F926" s="3"/>
      <c r="G926" s="3"/>
      <c r="H926" s="3"/>
      <c r="I926" s="3"/>
      <c r="J926" s="3"/>
      <c r="K926" s="3"/>
      <c r="L926" s="3"/>
      <c r="M926" s="3"/>
      <c r="O926" s="3"/>
    </row>
    <row r="927" spans="1:15" ht="15.75" customHeight="1" x14ac:dyDescent="0.35">
      <c r="A927" s="2"/>
      <c r="B927" s="12"/>
      <c r="C927" s="3"/>
      <c r="D927" s="3"/>
      <c r="E927" s="111"/>
      <c r="F927" s="3"/>
      <c r="G927" s="3"/>
      <c r="H927" s="3"/>
      <c r="I927" s="3"/>
      <c r="J927" s="3"/>
      <c r="K927" s="3"/>
      <c r="L927" s="3"/>
      <c r="M927" s="3"/>
      <c r="O927" s="3"/>
    </row>
    <row r="928" spans="1:15" ht="15.75" customHeight="1" x14ac:dyDescent="0.35">
      <c r="A928" s="2"/>
      <c r="B928" s="12"/>
      <c r="C928" s="3"/>
      <c r="D928" s="3"/>
      <c r="E928" s="111"/>
      <c r="F928" s="3"/>
      <c r="G928" s="3"/>
      <c r="H928" s="3"/>
      <c r="I928" s="3"/>
      <c r="J928" s="3"/>
      <c r="K928" s="3"/>
      <c r="L928" s="3"/>
      <c r="M928" s="3"/>
      <c r="O928" s="3"/>
    </row>
    <row r="929" spans="1:15" ht="15.75" customHeight="1" x14ac:dyDescent="0.35">
      <c r="A929" s="2"/>
      <c r="B929" s="12"/>
      <c r="C929" s="3"/>
      <c r="D929" s="3"/>
      <c r="E929" s="111"/>
      <c r="F929" s="3"/>
      <c r="G929" s="3"/>
      <c r="H929" s="3"/>
      <c r="I929" s="3"/>
      <c r="J929" s="3"/>
      <c r="K929" s="3"/>
      <c r="L929" s="3"/>
      <c r="M929" s="3"/>
      <c r="O929" s="3"/>
    </row>
    <row r="930" spans="1:15" ht="15.75" customHeight="1" x14ac:dyDescent="0.35">
      <c r="A930" s="2"/>
      <c r="B930" s="12"/>
      <c r="C930" s="3"/>
      <c r="D930" s="3"/>
      <c r="E930" s="111"/>
      <c r="F930" s="3"/>
      <c r="G930" s="3"/>
      <c r="H930" s="3"/>
      <c r="I930" s="3"/>
      <c r="J930" s="3"/>
      <c r="K930" s="3"/>
      <c r="L930" s="3"/>
      <c r="M930" s="3"/>
      <c r="O930" s="3"/>
    </row>
    <row r="931" spans="1:15" ht="15.75" customHeight="1" x14ac:dyDescent="0.35">
      <c r="A931" s="2"/>
      <c r="B931" s="12"/>
      <c r="C931" s="3"/>
      <c r="D931" s="3"/>
      <c r="E931" s="111"/>
      <c r="F931" s="3"/>
      <c r="G931" s="3"/>
      <c r="H931" s="3"/>
      <c r="I931" s="3"/>
      <c r="J931" s="3"/>
      <c r="K931" s="3"/>
      <c r="L931" s="3"/>
      <c r="M931" s="3"/>
      <c r="O931" s="3"/>
    </row>
    <row r="932" spans="1:15" ht="15.75" customHeight="1" x14ac:dyDescent="0.35">
      <c r="A932" s="2"/>
      <c r="B932" s="12"/>
      <c r="C932" s="3"/>
      <c r="D932" s="3"/>
      <c r="E932" s="111"/>
      <c r="F932" s="3"/>
      <c r="G932" s="3"/>
      <c r="H932" s="3"/>
      <c r="I932" s="3"/>
      <c r="J932" s="3"/>
      <c r="K932" s="3"/>
      <c r="L932" s="3"/>
      <c r="M932" s="3"/>
      <c r="O932" s="3"/>
    </row>
    <row r="933" spans="1:15" ht="15.75" customHeight="1" x14ac:dyDescent="0.35">
      <c r="A933" s="2"/>
      <c r="B933" s="12"/>
      <c r="C933" s="3"/>
      <c r="D933" s="3"/>
      <c r="E933" s="111"/>
      <c r="F933" s="3"/>
      <c r="G933" s="3"/>
      <c r="H933" s="3"/>
      <c r="I933" s="3"/>
      <c r="J933" s="3"/>
      <c r="K933" s="3"/>
      <c r="L933" s="3"/>
      <c r="M933" s="3"/>
      <c r="O933" s="3"/>
    </row>
    <row r="934" spans="1:15" ht="15.75" customHeight="1" x14ac:dyDescent="0.35">
      <c r="A934" s="2"/>
      <c r="B934" s="12"/>
      <c r="C934" s="3"/>
      <c r="D934" s="3"/>
      <c r="E934" s="111"/>
      <c r="F934" s="3"/>
      <c r="G934" s="3"/>
      <c r="H934" s="3"/>
      <c r="I934" s="3"/>
      <c r="J934" s="3"/>
      <c r="K934" s="3"/>
      <c r="L934" s="3"/>
      <c r="M934" s="3"/>
      <c r="O934" s="3"/>
    </row>
    <row r="935" spans="1:15" ht="15.75" customHeight="1" x14ac:dyDescent="0.35">
      <c r="A935" s="2"/>
      <c r="B935" s="12"/>
      <c r="C935" s="3"/>
      <c r="D935" s="3"/>
      <c r="E935" s="111"/>
      <c r="F935" s="3"/>
      <c r="G935" s="3"/>
      <c r="H935" s="3"/>
      <c r="I935" s="3"/>
      <c r="J935" s="3"/>
      <c r="K935" s="3"/>
      <c r="L935" s="3"/>
      <c r="M935" s="3"/>
      <c r="O935" s="3"/>
    </row>
    <row r="936" spans="1:15" ht="15.75" customHeight="1" x14ac:dyDescent="0.35">
      <c r="A936" s="2"/>
      <c r="B936" s="12"/>
      <c r="C936" s="3"/>
      <c r="D936" s="3"/>
      <c r="E936" s="111"/>
      <c r="F936" s="3"/>
      <c r="G936" s="3"/>
      <c r="H936" s="3"/>
      <c r="I936" s="3"/>
      <c r="J936" s="3"/>
      <c r="K936" s="3"/>
      <c r="L936" s="3"/>
      <c r="M936" s="3"/>
      <c r="O936" s="3"/>
    </row>
    <row r="937" spans="1:15" ht="15.75" customHeight="1" x14ac:dyDescent="0.35">
      <c r="A937" s="2"/>
      <c r="B937" s="12"/>
      <c r="C937" s="3"/>
      <c r="D937" s="3"/>
      <c r="E937" s="111"/>
      <c r="F937" s="3"/>
      <c r="G937" s="3"/>
      <c r="H937" s="3"/>
      <c r="I937" s="3"/>
      <c r="J937" s="3"/>
      <c r="K937" s="3"/>
      <c r="L937" s="3"/>
      <c r="M937" s="3"/>
      <c r="O937" s="3"/>
    </row>
    <row r="938" spans="1:15" ht="15.75" customHeight="1" x14ac:dyDescent="0.35">
      <c r="A938" s="2"/>
      <c r="B938" s="12"/>
      <c r="C938" s="3"/>
      <c r="D938" s="3"/>
      <c r="E938" s="111"/>
      <c r="F938" s="3"/>
      <c r="G938" s="3"/>
      <c r="H938" s="3"/>
      <c r="I938" s="3"/>
      <c r="J938" s="3"/>
      <c r="K938" s="3"/>
      <c r="L938" s="3"/>
      <c r="M938" s="3"/>
      <c r="O938" s="3"/>
    </row>
    <row r="939" spans="1:15" ht="15.75" customHeight="1" x14ac:dyDescent="0.35">
      <c r="A939" s="2"/>
      <c r="B939" s="12"/>
      <c r="C939" s="3"/>
      <c r="D939" s="3"/>
      <c r="E939" s="111"/>
      <c r="F939" s="3"/>
      <c r="G939" s="3"/>
      <c r="H939" s="3"/>
      <c r="I939" s="3"/>
      <c r="J939" s="3"/>
      <c r="K939" s="3"/>
      <c r="L939" s="3"/>
      <c r="M939" s="3"/>
      <c r="O939" s="3"/>
    </row>
    <row r="940" spans="1:15" ht="15.75" customHeight="1" x14ac:dyDescent="0.35">
      <c r="A940" s="2"/>
      <c r="B940" s="12"/>
      <c r="C940" s="3"/>
      <c r="D940" s="3"/>
      <c r="E940" s="111"/>
      <c r="F940" s="3"/>
      <c r="G940" s="3"/>
      <c r="H940" s="3"/>
      <c r="I940" s="3"/>
      <c r="J940" s="3"/>
      <c r="K940" s="3"/>
      <c r="L940" s="3"/>
      <c r="M940" s="3"/>
      <c r="O940" s="3"/>
    </row>
    <row r="941" spans="1:15" ht="15.75" customHeight="1" x14ac:dyDescent="0.35">
      <c r="A941" s="2"/>
      <c r="B941" s="12"/>
      <c r="C941" s="3"/>
      <c r="D941" s="3"/>
      <c r="E941" s="111"/>
      <c r="F941" s="3"/>
      <c r="G941" s="3"/>
      <c r="H941" s="3"/>
      <c r="I941" s="3"/>
      <c r="J941" s="3"/>
      <c r="K941" s="3"/>
      <c r="L941" s="3"/>
      <c r="M941" s="3"/>
      <c r="O941" s="3"/>
    </row>
    <row r="942" spans="1:15" ht="15.75" customHeight="1" x14ac:dyDescent="0.35">
      <c r="A942" s="2"/>
      <c r="B942" s="12"/>
      <c r="C942" s="3"/>
      <c r="D942" s="3"/>
      <c r="E942" s="111"/>
      <c r="F942" s="3"/>
      <c r="G942" s="3"/>
      <c r="H942" s="3"/>
      <c r="I942" s="3"/>
      <c r="J942" s="3"/>
      <c r="K942" s="3"/>
      <c r="L942" s="3"/>
      <c r="M942" s="3"/>
      <c r="O942" s="3"/>
    </row>
    <row r="943" spans="1:15" ht="15.75" customHeight="1" x14ac:dyDescent="0.35">
      <c r="A943" s="2"/>
      <c r="B943" s="12"/>
      <c r="C943" s="3"/>
      <c r="D943" s="3"/>
      <c r="E943" s="111"/>
      <c r="F943" s="3"/>
      <c r="G943" s="3"/>
      <c r="H943" s="3"/>
      <c r="I943" s="3"/>
      <c r="J943" s="3"/>
      <c r="K943" s="3"/>
      <c r="L943" s="3"/>
      <c r="M943" s="3"/>
      <c r="O943" s="3"/>
    </row>
    <row r="944" spans="1:15" ht="15.75" customHeight="1" x14ac:dyDescent="0.35">
      <c r="A944" s="2"/>
      <c r="B944" s="12"/>
      <c r="C944" s="3"/>
      <c r="D944" s="3"/>
      <c r="E944" s="111"/>
      <c r="F944" s="3"/>
      <c r="G944" s="3"/>
      <c r="H944" s="3"/>
      <c r="I944" s="3"/>
      <c r="J944" s="3"/>
      <c r="K944" s="3"/>
      <c r="L944" s="3"/>
      <c r="M944" s="3"/>
      <c r="O944" s="3"/>
    </row>
    <row r="945" spans="1:15" ht="15.75" customHeight="1" x14ac:dyDescent="0.35">
      <c r="A945" s="2"/>
      <c r="B945" s="12"/>
      <c r="C945" s="3"/>
      <c r="D945" s="3"/>
      <c r="E945" s="111"/>
      <c r="F945" s="3"/>
      <c r="G945" s="3"/>
      <c r="H945" s="3"/>
      <c r="I945" s="3"/>
      <c r="J945" s="3"/>
      <c r="K945" s="3"/>
      <c r="L945" s="3"/>
      <c r="M945" s="3"/>
      <c r="O945" s="3"/>
    </row>
    <row r="946" spans="1:15" ht="15.75" customHeight="1" x14ac:dyDescent="0.35">
      <c r="A946" s="2"/>
      <c r="B946" s="12"/>
      <c r="C946" s="3"/>
      <c r="D946" s="3"/>
      <c r="E946" s="111"/>
      <c r="F946" s="3"/>
      <c r="G946" s="3"/>
      <c r="H946" s="3"/>
      <c r="I946" s="3"/>
      <c r="J946" s="3"/>
      <c r="K946" s="3"/>
      <c r="L946" s="3"/>
      <c r="M946" s="3"/>
      <c r="O946" s="3"/>
    </row>
    <row r="947" spans="1:15" ht="15.75" customHeight="1" x14ac:dyDescent="0.35">
      <c r="A947" s="2"/>
      <c r="B947" s="12"/>
      <c r="C947" s="3"/>
      <c r="D947" s="3"/>
      <c r="E947" s="111"/>
      <c r="F947" s="3"/>
      <c r="G947" s="3"/>
      <c r="H947" s="3"/>
      <c r="I947" s="3"/>
      <c r="J947" s="3"/>
      <c r="K947" s="3"/>
      <c r="L947" s="3"/>
      <c r="M947" s="3"/>
      <c r="O947" s="3"/>
    </row>
    <row r="948" spans="1:15" ht="15.75" customHeight="1" x14ac:dyDescent="0.35">
      <c r="A948" s="2"/>
      <c r="B948" s="12"/>
      <c r="C948" s="3"/>
      <c r="D948" s="3"/>
      <c r="E948" s="111"/>
      <c r="F948" s="3"/>
      <c r="G948" s="3"/>
      <c r="H948" s="3"/>
      <c r="I948" s="3"/>
      <c r="J948" s="3"/>
      <c r="K948" s="3"/>
      <c r="L948" s="3"/>
      <c r="M948" s="3"/>
      <c r="O948" s="3"/>
    </row>
    <row r="949" spans="1:15" ht="15.75" customHeight="1" x14ac:dyDescent="0.35">
      <c r="A949" s="2"/>
      <c r="B949" s="12"/>
      <c r="C949" s="3"/>
      <c r="D949" s="3"/>
      <c r="E949" s="111"/>
      <c r="F949" s="3"/>
      <c r="G949" s="3"/>
      <c r="H949" s="3"/>
      <c r="I949" s="3"/>
      <c r="J949" s="3"/>
      <c r="K949" s="3"/>
      <c r="L949" s="3"/>
      <c r="M949" s="3"/>
      <c r="O949" s="3"/>
    </row>
    <row r="950" spans="1:15" ht="15.75" customHeight="1" x14ac:dyDescent="0.35">
      <c r="A950" s="2"/>
      <c r="B950" s="12"/>
      <c r="C950" s="3"/>
      <c r="D950" s="3"/>
      <c r="E950" s="111"/>
      <c r="F950" s="3"/>
      <c r="G950" s="3"/>
      <c r="H950" s="3"/>
      <c r="I950" s="3"/>
      <c r="J950" s="3"/>
      <c r="K950" s="3"/>
      <c r="L950" s="3"/>
      <c r="M950" s="3"/>
      <c r="O950" s="3"/>
    </row>
    <row r="951" spans="1:15" ht="15.75" customHeight="1" x14ac:dyDescent="0.35">
      <c r="A951" s="2"/>
      <c r="B951" s="12"/>
      <c r="C951" s="3"/>
      <c r="D951" s="3"/>
      <c r="E951" s="111"/>
      <c r="F951" s="3"/>
      <c r="G951" s="3"/>
      <c r="H951" s="3"/>
      <c r="I951" s="3"/>
      <c r="J951" s="3"/>
      <c r="K951" s="3"/>
      <c r="L951" s="3"/>
      <c r="M951" s="3"/>
      <c r="O951" s="3"/>
    </row>
    <row r="952" spans="1:15" ht="15.75" customHeight="1" x14ac:dyDescent="0.35">
      <c r="A952" s="2"/>
      <c r="B952" s="12"/>
      <c r="C952" s="3"/>
      <c r="D952" s="3"/>
      <c r="E952" s="111"/>
      <c r="F952" s="3"/>
      <c r="G952" s="3"/>
      <c r="H952" s="3"/>
      <c r="I952" s="3"/>
      <c r="J952" s="3"/>
      <c r="K952" s="3"/>
      <c r="L952" s="3"/>
      <c r="M952" s="3"/>
      <c r="O952" s="3"/>
    </row>
    <row r="953" spans="1:15" ht="15.75" customHeight="1" x14ac:dyDescent="0.35">
      <c r="A953" s="2"/>
      <c r="B953" s="12"/>
      <c r="C953" s="3"/>
      <c r="D953" s="3"/>
      <c r="E953" s="111"/>
      <c r="F953" s="3"/>
      <c r="G953" s="3"/>
      <c r="H953" s="3"/>
      <c r="I953" s="3"/>
      <c r="J953" s="3"/>
      <c r="K953" s="3"/>
      <c r="L953" s="3"/>
      <c r="M953" s="3"/>
      <c r="O953" s="3"/>
    </row>
    <row r="954" spans="1:15" ht="15.75" customHeight="1" x14ac:dyDescent="0.35">
      <c r="A954" s="2"/>
      <c r="B954" s="12"/>
      <c r="C954" s="3"/>
      <c r="D954" s="3"/>
      <c r="E954" s="111"/>
      <c r="F954" s="3"/>
      <c r="G954" s="3"/>
      <c r="H954" s="3"/>
      <c r="I954" s="3"/>
      <c r="J954" s="3"/>
      <c r="K954" s="3"/>
      <c r="L954" s="3"/>
      <c r="M954" s="3"/>
      <c r="O954" s="3"/>
    </row>
    <row r="955" spans="1:15" ht="15.75" customHeight="1" x14ac:dyDescent="0.35">
      <c r="A955" s="2"/>
      <c r="B955" s="12"/>
      <c r="C955" s="3"/>
      <c r="D955" s="3"/>
      <c r="E955" s="111"/>
      <c r="F955" s="3"/>
      <c r="G955" s="3"/>
      <c r="H955" s="3"/>
      <c r="I955" s="3"/>
      <c r="J955" s="3"/>
      <c r="K955" s="3"/>
      <c r="L955" s="3"/>
      <c r="M955" s="3"/>
      <c r="O955" s="3"/>
    </row>
    <row r="956" spans="1:15" ht="15.75" customHeight="1" x14ac:dyDescent="0.35">
      <c r="A956" s="2"/>
      <c r="B956" s="12"/>
      <c r="C956" s="3"/>
      <c r="D956" s="3"/>
      <c r="E956" s="111"/>
      <c r="F956" s="3"/>
      <c r="G956" s="3"/>
      <c r="H956" s="3"/>
      <c r="I956" s="3"/>
      <c r="J956" s="3"/>
      <c r="K956" s="3"/>
      <c r="L956" s="3"/>
      <c r="M956" s="3"/>
      <c r="O956" s="3"/>
    </row>
    <row r="957" spans="1:15" ht="15.75" customHeight="1" x14ac:dyDescent="0.35">
      <c r="A957" s="2"/>
      <c r="B957" s="12"/>
      <c r="C957" s="3"/>
      <c r="D957" s="3"/>
      <c r="E957" s="111"/>
      <c r="F957" s="3"/>
      <c r="G957" s="3"/>
      <c r="H957" s="3"/>
      <c r="I957" s="3"/>
      <c r="J957" s="3"/>
      <c r="K957" s="3"/>
      <c r="L957" s="3"/>
      <c r="M957" s="3"/>
      <c r="O957" s="3"/>
    </row>
    <row r="958" spans="1:15" ht="15.75" customHeight="1" x14ac:dyDescent="0.35">
      <c r="A958" s="2"/>
      <c r="B958" s="12"/>
      <c r="C958" s="3"/>
      <c r="D958" s="3"/>
      <c r="E958" s="111"/>
      <c r="F958" s="3"/>
      <c r="G958" s="3"/>
      <c r="H958" s="3"/>
      <c r="I958" s="3"/>
      <c r="J958" s="3"/>
      <c r="K958" s="3"/>
      <c r="L958" s="3"/>
      <c r="M958" s="3"/>
      <c r="O958" s="3"/>
    </row>
    <row r="959" spans="1:15" ht="15.75" customHeight="1" x14ac:dyDescent="0.35">
      <c r="A959" s="2"/>
      <c r="B959" s="12"/>
      <c r="C959" s="3"/>
      <c r="D959" s="3"/>
      <c r="E959" s="111"/>
      <c r="F959" s="3"/>
      <c r="G959" s="3"/>
      <c r="H959" s="3"/>
      <c r="I959" s="3"/>
      <c r="J959" s="3"/>
      <c r="K959" s="3"/>
      <c r="L959" s="3"/>
      <c r="M959" s="3"/>
      <c r="O959" s="3"/>
    </row>
    <row r="960" spans="1:15" ht="15.75" customHeight="1" x14ac:dyDescent="0.35">
      <c r="A960" s="2"/>
      <c r="B960" s="12"/>
      <c r="C960" s="3"/>
      <c r="D960" s="3"/>
      <c r="E960" s="111"/>
      <c r="F960" s="3"/>
      <c r="G960" s="3"/>
      <c r="H960" s="3"/>
      <c r="I960" s="3"/>
      <c r="J960" s="3"/>
      <c r="K960" s="3"/>
      <c r="L960" s="3"/>
      <c r="M960" s="3"/>
      <c r="O960" s="3"/>
    </row>
    <row r="961" spans="1:15" ht="15.75" customHeight="1" x14ac:dyDescent="0.35">
      <c r="A961" s="2"/>
      <c r="B961" s="12"/>
      <c r="C961" s="3"/>
      <c r="D961" s="3"/>
      <c r="E961" s="111"/>
      <c r="F961" s="3"/>
      <c r="G961" s="3"/>
      <c r="H961" s="3"/>
      <c r="I961" s="3"/>
      <c r="J961" s="3"/>
      <c r="K961" s="3"/>
      <c r="L961" s="3"/>
      <c r="M961" s="3"/>
      <c r="O961" s="3"/>
    </row>
    <row r="962" spans="1:15" ht="15.75" customHeight="1" x14ac:dyDescent="0.35">
      <c r="A962" s="2"/>
      <c r="B962" s="12"/>
      <c r="C962" s="3"/>
      <c r="D962" s="3"/>
      <c r="E962" s="111"/>
      <c r="F962" s="3"/>
      <c r="G962" s="3"/>
      <c r="H962" s="3"/>
      <c r="I962" s="3"/>
      <c r="J962" s="3"/>
      <c r="K962" s="3"/>
      <c r="L962" s="3"/>
      <c r="M962" s="3"/>
      <c r="O962" s="3"/>
    </row>
    <row r="963" spans="1:15" ht="15.75" customHeight="1" x14ac:dyDescent="0.35">
      <c r="A963" s="2"/>
      <c r="B963" s="12"/>
      <c r="C963" s="3"/>
      <c r="D963" s="3"/>
      <c r="E963" s="111"/>
      <c r="F963" s="3"/>
      <c r="G963" s="3"/>
      <c r="H963" s="3"/>
      <c r="I963" s="3"/>
      <c r="J963" s="3"/>
      <c r="K963" s="3"/>
      <c r="L963" s="3"/>
      <c r="M963" s="3"/>
      <c r="O963" s="3"/>
    </row>
    <row r="964" spans="1:15" ht="15.75" customHeight="1" x14ac:dyDescent="0.35">
      <c r="A964" s="2"/>
      <c r="B964" s="12"/>
      <c r="C964" s="3"/>
      <c r="D964" s="3"/>
      <c r="E964" s="111"/>
      <c r="F964" s="3"/>
      <c r="G964" s="3"/>
      <c r="H964" s="3"/>
      <c r="I964" s="3"/>
      <c r="J964" s="3"/>
      <c r="K964" s="3"/>
      <c r="L964" s="3"/>
      <c r="M964" s="3"/>
      <c r="O964" s="3"/>
    </row>
    <row r="965" spans="1:15" ht="15.75" customHeight="1" x14ac:dyDescent="0.35">
      <c r="A965" s="2"/>
      <c r="B965" s="12"/>
      <c r="C965" s="3"/>
      <c r="D965" s="3"/>
      <c r="E965" s="111"/>
      <c r="F965" s="3"/>
      <c r="G965" s="3"/>
      <c r="H965" s="3"/>
      <c r="I965" s="3"/>
      <c r="J965" s="3"/>
      <c r="K965" s="3"/>
      <c r="L965" s="3"/>
      <c r="M965" s="3"/>
      <c r="O965" s="3"/>
    </row>
    <row r="966" spans="1:15" ht="15.75" customHeight="1" x14ac:dyDescent="0.35">
      <c r="A966" s="2"/>
      <c r="B966" s="12"/>
      <c r="C966" s="3"/>
      <c r="D966" s="3"/>
      <c r="E966" s="111"/>
      <c r="F966" s="3"/>
      <c r="G966" s="3"/>
      <c r="H966" s="3"/>
      <c r="I966" s="3"/>
      <c r="J966" s="3"/>
      <c r="K966" s="3"/>
      <c r="L966" s="3"/>
      <c r="M966" s="3"/>
      <c r="O966" s="3"/>
    </row>
    <row r="967" spans="1:15" ht="15.75" customHeight="1" x14ac:dyDescent="0.35">
      <c r="A967" s="2"/>
      <c r="B967" s="12"/>
      <c r="C967" s="3"/>
      <c r="D967" s="3"/>
      <c r="E967" s="111"/>
      <c r="F967" s="3"/>
      <c r="G967" s="3"/>
      <c r="H967" s="3"/>
      <c r="I967" s="3"/>
      <c r="J967" s="3"/>
      <c r="K967" s="3"/>
      <c r="L967" s="3"/>
      <c r="M967" s="3"/>
      <c r="O967" s="3"/>
    </row>
    <row r="968" spans="1:15" ht="15.75" customHeight="1" x14ac:dyDescent="0.35">
      <c r="A968" s="2"/>
      <c r="B968" s="12"/>
      <c r="C968" s="3"/>
      <c r="D968" s="3"/>
      <c r="E968" s="111"/>
      <c r="F968" s="3"/>
      <c r="G968" s="3"/>
      <c r="H968" s="3"/>
      <c r="I968" s="3"/>
      <c r="J968" s="3"/>
      <c r="K968" s="3"/>
      <c r="L968" s="3"/>
      <c r="M968" s="3"/>
      <c r="O968" s="3"/>
    </row>
    <row r="969" spans="1:15" ht="15.75" customHeight="1" x14ac:dyDescent="0.35">
      <c r="A969" s="2"/>
      <c r="B969" s="12"/>
      <c r="C969" s="3"/>
      <c r="D969" s="3"/>
      <c r="E969" s="111"/>
      <c r="F969" s="3"/>
      <c r="G969" s="3"/>
      <c r="H969" s="3"/>
      <c r="I969" s="3"/>
      <c r="J969" s="3"/>
      <c r="K969" s="3"/>
      <c r="L969" s="3"/>
      <c r="M969" s="3"/>
      <c r="O969" s="3"/>
    </row>
    <row r="970" spans="1:15" ht="15.75" customHeight="1" x14ac:dyDescent="0.35">
      <c r="A970" s="2"/>
      <c r="B970" s="12"/>
      <c r="C970" s="3"/>
      <c r="D970" s="3"/>
      <c r="E970" s="111"/>
      <c r="F970" s="3"/>
      <c r="G970" s="3"/>
      <c r="H970" s="3"/>
      <c r="I970" s="3"/>
      <c r="J970" s="3"/>
      <c r="K970" s="3"/>
      <c r="L970" s="3"/>
      <c r="M970" s="3"/>
      <c r="O970" s="3"/>
    </row>
    <row r="971" spans="1:15" ht="15.75" customHeight="1" x14ac:dyDescent="0.35">
      <c r="A971" s="2"/>
      <c r="B971" s="12"/>
      <c r="C971" s="3"/>
      <c r="D971" s="3"/>
      <c r="E971" s="111"/>
      <c r="F971" s="3"/>
      <c r="G971" s="3"/>
      <c r="H971" s="3"/>
      <c r="I971" s="3"/>
      <c r="J971" s="3"/>
      <c r="K971" s="3"/>
      <c r="L971" s="3"/>
      <c r="M971" s="3"/>
      <c r="O971" s="3"/>
    </row>
    <row r="972" spans="1:15" ht="15.75" customHeight="1" x14ac:dyDescent="0.35">
      <c r="A972" s="2"/>
      <c r="B972" s="12"/>
      <c r="C972" s="3"/>
      <c r="D972" s="3"/>
      <c r="E972" s="111"/>
      <c r="F972" s="3"/>
      <c r="G972" s="3"/>
      <c r="H972" s="3"/>
      <c r="I972" s="3"/>
      <c r="J972" s="3"/>
      <c r="K972" s="3"/>
      <c r="L972" s="3"/>
      <c r="M972" s="3"/>
      <c r="O972" s="3"/>
    </row>
    <row r="973" spans="1:15" ht="15.75" customHeight="1" x14ac:dyDescent="0.35">
      <c r="A973" s="2"/>
      <c r="B973" s="12"/>
      <c r="C973" s="3"/>
      <c r="D973" s="3"/>
      <c r="E973" s="111"/>
      <c r="F973" s="3"/>
      <c r="G973" s="3"/>
      <c r="H973" s="3"/>
      <c r="I973" s="3"/>
      <c r="J973" s="3"/>
      <c r="K973" s="3"/>
      <c r="L973" s="3"/>
      <c r="M973" s="3"/>
      <c r="O973" s="3"/>
    </row>
    <row r="974" spans="1:15" ht="15.75" customHeight="1" x14ac:dyDescent="0.35">
      <c r="A974" s="2"/>
      <c r="B974" s="12"/>
      <c r="C974" s="3"/>
      <c r="D974" s="3"/>
      <c r="E974" s="111"/>
      <c r="F974" s="3"/>
      <c r="G974" s="3"/>
      <c r="H974" s="3"/>
      <c r="I974" s="3"/>
      <c r="J974" s="3"/>
      <c r="K974" s="3"/>
      <c r="L974" s="3"/>
      <c r="M974" s="3"/>
      <c r="O974" s="3"/>
    </row>
    <row r="975" spans="1:15" ht="15.75" customHeight="1" x14ac:dyDescent="0.35">
      <c r="A975" s="2"/>
      <c r="B975" s="12"/>
      <c r="C975" s="3"/>
      <c r="D975" s="3"/>
      <c r="E975" s="111"/>
      <c r="F975" s="3"/>
      <c r="G975" s="3"/>
      <c r="H975" s="3"/>
      <c r="I975" s="3"/>
      <c r="J975" s="3"/>
      <c r="K975" s="3"/>
      <c r="L975" s="3"/>
      <c r="M975" s="3"/>
      <c r="O975" s="3"/>
    </row>
    <row r="976" spans="1:15" ht="15.75" customHeight="1" x14ac:dyDescent="0.35">
      <c r="A976" s="2"/>
      <c r="B976" s="12"/>
      <c r="C976" s="3"/>
      <c r="D976" s="3"/>
      <c r="E976" s="111"/>
      <c r="F976" s="3"/>
      <c r="G976" s="3"/>
      <c r="H976" s="3"/>
      <c r="I976" s="3"/>
      <c r="J976" s="3"/>
      <c r="K976" s="3"/>
      <c r="L976" s="3"/>
      <c r="M976" s="3"/>
      <c r="O976" s="3"/>
    </row>
    <row r="977" spans="1:15" ht="15.75" customHeight="1" x14ac:dyDescent="0.35">
      <c r="A977" s="2"/>
      <c r="B977" s="12"/>
      <c r="C977" s="3"/>
      <c r="D977" s="3"/>
      <c r="E977" s="111"/>
      <c r="F977" s="3"/>
      <c r="G977" s="3"/>
      <c r="H977" s="3"/>
      <c r="I977" s="3"/>
      <c r="J977" s="3"/>
      <c r="K977" s="3"/>
      <c r="L977" s="3"/>
      <c r="M977" s="3"/>
      <c r="O977" s="3"/>
    </row>
    <row r="978" spans="1:15" ht="15.75" customHeight="1" x14ac:dyDescent="0.35">
      <c r="A978" s="2"/>
      <c r="B978" s="12"/>
      <c r="C978" s="3"/>
      <c r="D978" s="3"/>
      <c r="E978" s="111"/>
      <c r="F978" s="3"/>
      <c r="G978" s="3"/>
      <c r="H978" s="3"/>
      <c r="I978" s="3"/>
      <c r="J978" s="3"/>
      <c r="K978" s="3"/>
      <c r="L978" s="3"/>
      <c r="M978" s="3"/>
      <c r="O978" s="3"/>
    </row>
    <row r="979" spans="1:15" ht="15.75" customHeight="1" x14ac:dyDescent="0.35">
      <c r="A979" s="2"/>
      <c r="B979" s="12"/>
      <c r="C979" s="3"/>
      <c r="D979" s="3"/>
      <c r="E979" s="111"/>
      <c r="F979" s="3"/>
      <c r="G979" s="3"/>
      <c r="H979" s="3"/>
      <c r="I979" s="3"/>
      <c r="J979" s="3"/>
      <c r="K979" s="3"/>
      <c r="L979" s="3"/>
      <c r="M979" s="3"/>
      <c r="O979" s="3"/>
    </row>
    <row r="980" spans="1:15" ht="15.75" customHeight="1" x14ac:dyDescent="0.35">
      <c r="A980" s="2"/>
      <c r="B980" s="12"/>
      <c r="C980" s="3"/>
      <c r="D980" s="3"/>
      <c r="E980" s="111"/>
      <c r="F980" s="3"/>
      <c r="G980" s="3"/>
      <c r="H980" s="3"/>
      <c r="I980" s="3"/>
      <c r="J980" s="3"/>
      <c r="K980" s="3"/>
      <c r="L980" s="3"/>
      <c r="M980" s="3"/>
      <c r="O980" s="3"/>
    </row>
    <row r="981" spans="1:15" ht="15.75" customHeight="1" x14ac:dyDescent="0.35">
      <c r="A981" s="2"/>
      <c r="B981" s="12"/>
      <c r="C981" s="3"/>
      <c r="D981" s="3"/>
      <c r="E981" s="111"/>
      <c r="F981" s="3"/>
      <c r="G981" s="3"/>
      <c r="H981" s="3"/>
      <c r="I981" s="3"/>
      <c r="J981" s="3"/>
      <c r="K981" s="3"/>
      <c r="L981" s="3"/>
      <c r="M981" s="3"/>
      <c r="O981" s="3"/>
    </row>
    <row r="982" spans="1:15" ht="15.75" customHeight="1" x14ac:dyDescent="0.35">
      <c r="A982" s="2"/>
      <c r="B982" s="12"/>
      <c r="C982" s="3"/>
      <c r="D982" s="3"/>
      <c r="E982" s="111"/>
      <c r="F982" s="3"/>
      <c r="G982" s="3"/>
      <c r="H982" s="3"/>
      <c r="I982" s="3"/>
      <c r="J982" s="3"/>
      <c r="K982" s="3"/>
      <c r="L982" s="3"/>
      <c r="M982" s="3"/>
      <c r="O982" s="3"/>
    </row>
    <row r="983" spans="1:15" ht="15.75" customHeight="1" x14ac:dyDescent="0.35">
      <c r="A983" s="2"/>
      <c r="B983" s="12"/>
      <c r="C983" s="3"/>
      <c r="D983" s="3"/>
      <c r="E983" s="111"/>
      <c r="F983" s="3"/>
      <c r="G983" s="3"/>
      <c r="H983" s="3"/>
      <c r="I983" s="3"/>
      <c r="J983" s="3"/>
      <c r="K983" s="3"/>
      <c r="L983" s="3"/>
      <c r="M983" s="3"/>
      <c r="O983" s="3"/>
    </row>
    <row r="984" spans="1:15" ht="15.75" customHeight="1" x14ac:dyDescent="0.35">
      <c r="A984" s="2"/>
      <c r="B984" s="12"/>
      <c r="C984" s="3"/>
      <c r="D984" s="3"/>
      <c r="E984" s="111"/>
      <c r="F984" s="3"/>
      <c r="G984" s="3"/>
      <c r="H984" s="3"/>
      <c r="I984" s="3"/>
      <c r="J984" s="3"/>
      <c r="K984" s="3"/>
      <c r="L984" s="3"/>
      <c r="M984" s="3"/>
      <c r="O984" s="3"/>
    </row>
    <row r="985" spans="1:15" ht="15.75" customHeight="1" x14ac:dyDescent="0.35">
      <c r="A985" s="2"/>
      <c r="B985" s="12"/>
      <c r="C985" s="3"/>
      <c r="D985" s="3"/>
      <c r="E985" s="111"/>
      <c r="F985" s="3"/>
      <c r="G985" s="3"/>
      <c r="H985" s="3"/>
      <c r="I985" s="3"/>
      <c r="J985" s="3"/>
      <c r="K985" s="3"/>
      <c r="L985" s="3"/>
      <c r="M985" s="3"/>
      <c r="O985" s="3"/>
    </row>
    <row r="986" spans="1:15" ht="15.75" customHeight="1" x14ac:dyDescent="0.35">
      <c r="A986" s="2"/>
      <c r="B986" s="12"/>
      <c r="C986" s="3"/>
      <c r="D986" s="3"/>
      <c r="E986" s="111"/>
      <c r="F986" s="3"/>
      <c r="G986" s="3"/>
      <c r="H986" s="3"/>
      <c r="I986" s="3"/>
      <c r="J986" s="3"/>
      <c r="K986" s="3"/>
      <c r="L986" s="3"/>
      <c r="M986" s="3"/>
      <c r="O986" s="3"/>
    </row>
    <row r="987" spans="1:15" ht="15.75" customHeight="1" x14ac:dyDescent="0.35">
      <c r="A987" s="2"/>
      <c r="B987" s="12"/>
      <c r="C987" s="3"/>
      <c r="D987" s="3"/>
      <c r="E987" s="111"/>
      <c r="F987" s="3"/>
      <c r="G987" s="3"/>
      <c r="H987" s="3"/>
      <c r="I987" s="3"/>
      <c r="J987" s="3"/>
      <c r="K987" s="3"/>
      <c r="L987" s="3"/>
      <c r="M987" s="3"/>
      <c r="O987" s="3"/>
    </row>
    <row r="988" spans="1:15" ht="15.75" customHeight="1" x14ac:dyDescent="0.35">
      <c r="A988" s="2"/>
      <c r="B988" s="12"/>
      <c r="C988" s="3"/>
      <c r="D988" s="3"/>
      <c r="E988" s="111"/>
      <c r="F988" s="3"/>
      <c r="G988" s="3"/>
      <c r="H988" s="3"/>
      <c r="I988" s="3"/>
      <c r="J988" s="3"/>
      <c r="K988" s="3"/>
      <c r="L988" s="3"/>
      <c r="M988" s="3"/>
      <c r="O988" s="3"/>
    </row>
    <row r="989" spans="1:15" ht="15.75" customHeight="1" x14ac:dyDescent="0.35">
      <c r="A989" s="2"/>
      <c r="B989" s="12"/>
      <c r="C989" s="3"/>
      <c r="D989" s="3"/>
      <c r="E989" s="111"/>
      <c r="F989" s="3"/>
      <c r="G989" s="3"/>
      <c r="H989" s="3"/>
      <c r="I989" s="3"/>
      <c r="J989" s="3"/>
      <c r="K989" s="3"/>
      <c r="L989" s="3"/>
      <c r="M989" s="3"/>
      <c r="O989" s="3"/>
    </row>
    <row r="990" spans="1:15" ht="15.75" customHeight="1" x14ac:dyDescent="0.35">
      <c r="A990" s="2"/>
      <c r="B990" s="12"/>
      <c r="C990" s="3"/>
      <c r="D990" s="3"/>
      <c r="E990" s="111"/>
      <c r="F990" s="3"/>
      <c r="G990" s="3"/>
      <c r="H990" s="3"/>
      <c r="I990" s="3"/>
      <c r="J990" s="3"/>
      <c r="K990" s="3"/>
      <c r="L990" s="3"/>
      <c r="M990" s="3"/>
      <c r="O990" s="3"/>
    </row>
    <row r="991" spans="1:15" ht="15.75" customHeight="1" x14ac:dyDescent="0.35">
      <c r="A991" s="2"/>
      <c r="B991" s="12"/>
      <c r="C991" s="3"/>
      <c r="D991" s="3"/>
      <c r="E991" s="111"/>
      <c r="F991" s="3"/>
      <c r="G991" s="3"/>
      <c r="H991" s="3"/>
      <c r="I991" s="3"/>
      <c r="J991" s="3"/>
      <c r="K991" s="3"/>
      <c r="L991" s="3"/>
      <c r="M991" s="3"/>
      <c r="O991" s="3"/>
    </row>
    <row r="992" spans="1:15" ht="15.75" customHeight="1" x14ac:dyDescent="0.35">
      <c r="A992" s="2"/>
      <c r="B992" s="12"/>
      <c r="C992" s="3"/>
      <c r="D992" s="3"/>
      <c r="E992" s="111"/>
      <c r="F992" s="3"/>
      <c r="G992" s="3"/>
      <c r="H992" s="3"/>
      <c r="I992" s="3"/>
      <c r="J992" s="3"/>
      <c r="K992" s="3"/>
      <c r="L992" s="3"/>
      <c r="M992" s="3"/>
      <c r="O992" s="3"/>
    </row>
    <row r="993" spans="1:15" ht="15.75" customHeight="1" x14ac:dyDescent="0.35">
      <c r="A993" s="2"/>
      <c r="B993" s="12"/>
      <c r="C993" s="3"/>
      <c r="D993" s="3"/>
      <c r="E993" s="111"/>
      <c r="F993" s="3"/>
      <c r="G993" s="3"/>
      <c r="H993" s="3"/>
      <c r="I993" s="3"/>
      <c r="J993" s="3"/>
      <c r="K993" s="3"/>
      <c r="L993" s="3"/>
      <c r="M993" s="3"/>
      <c r="O993" s="3"/>
    </row>
    <row r="994" spans="1:15" ht="15.75" customHeight="1" x14ac:dyDescent="0.35">
      <c r="A994" s="2"/>
      <c r="B994" s="12"/>
      <c r="C994" s="3"/>
      <c r="D994" s="3"/>
      <c r="E994" s="111"/>
      <c r="F994" s="3"/>
      <c r="G994" s="3"/>
      <c r="H994" s="3"/>
      <c r="I994" s="3"/>
      <c r="J994" s="3"/>
      <c r="K994" s="3"/>
      <c r="L994" s="3"/>
      <c r="M994" s="3"/>
      <c r="O994" s="3"/>
    </row>
    <row r="995" spans="1:15" ht="15.75" customHeight="1" x14ac:dyDescent="0.35">
      <c r="A995" s="2"/>
      <c r="B995" s="12"/>
      <c r="C995" s="3"/>
      <c r="D995" s="3"/>
      <c r="E995" s="111"/>
      <c r="F995" s="3"/>
      <c r="G995" s="3"/>
      <c r="H995" s="3"/>
      <c r="I995" s="3"/>
      <c r="J995" s="3"/>
      <c r="K995" s="3"/>
      <c r="L995" s="3"/>
      <c r="M995" s="3"/>
      <c r="O995" s="3"/>
    </row>
    <row r="996" spans="1:15" ht="15.75" customHeight="1" x14ac:dyDescent="0.35">
      <c r="A996" s="2"/>
      <c r="B996" s="12"/>
      <c r="C996" s="3"/>
      <c r="D996" s="3"/>
      <c r="E996" s="111"/>
      <c r="F996" s="3"/>
      <c r="G996" s="3"/>
      <c r="H996" s="3"/>
      <c r="I996" s="3"/>
      <c r="J996" s="3"/>
      <c r="K996" s="3"/>
      <c r="L996" s="3"/>
      <c r="M996" s="3"/>
      <c r="O996" s="3"/>
    </row>
    <row r="997" spans="1:15" ht="15.75" customHeight="1" x14ac:dyDescent="0.35">
      <c r="A997" s="2"/>
      <c r="B997" s="12"/>
      <c r="C997" s="3"/>
      <c r="D997" s="3"/>
      <c r="E997" s="111"/>
      <c r="F997" s="3"/>
      <c r="G997" s="3"/>
      <c r="H997" s="3"/>
      <c r="I997" s="3"/>
      <c r="J997" s="3"/>
      <c r="K997" s="3"/>
      <c r="L997" s="3"/>
      <c r="M997" s="3"/>
      <c r="O997" s="3"/>
    </row>
    <row r="998" spans="1:15" ht="15.75" customHeight="1" x14ac:dyDescent="0.35">
      <c r="A998" s="2"/>
      <c r="B998" s="12"/>
      <c r="C998" s="3"/>
      <c r="D998" s="3"/>
      <c r="E998" s="111"/>
      <c r="F998" s="3"/>
      <c r="G998" s="3"/>
      <c r="H998" s="3"/>
      <c r="I998" s="3"/>
      <c r="J998" s="3"/>
      <c r="K998" s="3"/>
      <c r="L998" s="3"/>
      <c r="M998" s="3"/>
      <c r="O998" s="3"/>
    </row>
    <row r="999" spans="1:15" ht="15.75" customHeight="1" x14ac:dyDescent="0.35">
      <c r="A999" s="2"/>
      <c r="B999" s="12"/>
      <c r="C999" s="3"/>
      <c r="D999" s="3"/>
      <c r="E999" s="111"/>
      <c r="F999" s="3"/>
      <c r="G999" s="3"/>
      <c r="H999" s="3"/>
      <c r="I999" s="3"/>
      <c r="J999" s="3"/>
      <c r="K999" s="3"/>
      <c r="L999" s="3"/>
      <c r="M999" s="3"/>
      <c r="O999" s="3"/>
    </row>
    <row r="1000" spans="1:15" ht="15.75" customHeight="1" x14ac:dyDescent="0.35">
      <c r="A1000" s="2"/>
      <c r="B1000" s="12"/>
      <c r="C1000" s="3"/>
      <c r="D1000" s="3"/>
      <c r="E1000" s="111"/>
      <c r="F1000" s="3"/>
      <c r="G1000" s="3"/>
      <c r="H1000" s="3"/>
      <c r="I1000" s="3"/>
      <c r="J1000" s="3"/>
      <c r="K1000" s="3"/>
      <c r="L1000" s="3"/>
      <c r="M1000" s="3"/>
      <c r="O1000" s="3"/>
    </row>
    <row r="1001" spans="1:15" ht="15.75" customHeight="1" x14ac:dyDescent="0.35">
      <c r="A1001" s="2"/>
      <c r="B1001" s="12"/>
      <c r="C1001" s="3"/>
      <c r="D1001" s="3"/>
      <c r="E1001" s="111"/>
      <c r="F1001" s="3"/>
      <c r="G1001" s="3"/>
      <c r="H1001" s="3"/>
      <c r="I1001" s="3"/>
      <c r="J1001" s="3"/>
      <c r="K1001" s="3"/>
      <c r="L1001" s="3"/>
      <c r="M1001" s="3"/>
      <c r="O1001" s="3"/>
    </row>
    <row r="1002" spans="1:15" ht="15.75" customHeight="1" x14ac:dyDescent="0.35">
      <c r="A1002" s="2"/>
      <c r="B1002" s="12"/>
      <c r="C1002" s="3"/>
      <c r="D1002" s="3"/>
      <c r="E1002" s="111"/>
      <c r="F1002" s="3"/>
      <c r="G1002" s="3"/>
      <c r="H1002" s="3"/>
      <c r="I1002" s="3"/>
      <c r="J1002" s="3"/>
      <c r="K1002" s="3"/>
      <c r="L1002" s="3"/>
      <c r="M1002" s="3"/>
      <c r="O1002" s="3"/>
    </row>
    <row r="1003" spans="1:15" ht="15.75" customHeight="1" x14ac:dyDescent="0.35">
      <c r="A1003" s="2"/>
      <c r="B1003" s="12"/>
      <c r="C1003" s="3"/>
      <c r="D1003" s="3"/>
      <c r="E1003" s="111"/>
      <c r="F1003" s="3"/>
      <c r="G1003" s="3"/>
      <c r="H1003" s="3"/>
      <c r="I1003" s="3"/>
      <c r="J1003" s="3"/>
      <c r="K1003" s="3"/>
      <c r="L1003" s="3"/>
      <c r="M1003" s="3"/>
      <c r="O1003" s="3"/>
    </row>
    <row r="1004" spans="1:15" ht="15.75" customHeight="1" x14ac:dyDescent="0.35">
      <c r="A1004" s="2"/>
      <c r="B1004" s="12"/>
      <c r="C1004" s="3"/>
      <c r="D1004" s="3"/>
      <c r="E1004" s="111"/>
      <c r="F1004" s="3"/>
      <c r="G1004" s="3"/>
      <c r="H1004" s="3"/>
      <c r="I1004" s="3"/>
      <c r="J1004" s="3"/>
      <c r="K1004" s="3"/>
      <c r="L1004" s="3"/>
      <c r="M1004" s="3"/>
      <c r="O1004" s="3"/>
    </row>
    <row r="1005" spans="1:15" ht="15.75" customHeight="1" x14ac:dyDescent="0.35">
      <c r="A1005" s="2"/>
      <c r="B1005" s="12"/>
      <c r="C1005" s="3"/>
      <c r="D1005" s="3"/>
      <c r="E1005" s="111"/>
      <c r="F1005" s="3"/>
      <c r="G1005" s="3"/>
      <c r="H1005" s="3"/>
      <c r="I1005" s="3"/>
      <c r="J1005" s="3"/>
      <c r="K1005" s="3"/>
      <c r="L1005" s="3"/>
      <c r="M1005" s="3"/>
      <c r="O1005" s="3"/>
    </row>
    <row r="1006" spans="1:15" ht="15.75" customHeight="1" x14ac:dyDescent="0.35">
      <c r="A1006" s="2"/>
      <c r="B1006" s="12"/>
      <c r="C1006" s="3"/>
      <c r="D1006" s="3"/>
      <c r="E1006" s="111"/>
      <c r="F1006" s="3"/>
      <c r="G1006" s="3"/>
      <c r="H1006" s="3"/>
      <c r="I1006" s="3"/>
      <c r="J1006" s="3"/>
      <c r="K1006" s="3"/>
      <c r="L1006" s="3"/>
      <c r="M1006" s="3"/>
      <c r="O1006" s="3"/>
    </row>
    <row r="1007" spans="1:15" ht="15.75" customHeight="1" x14ac:dyDescent="0.35">
      <c r="A1007" s="2"/>
      <c r="B1007" s="12"/>
      <c r="C1007" s="3"/>
      <c r="D1007" s="3"/>
      <c r="E1007" s="111"/>
      <c r="F1007" s="3"/>
      <c r="G1007" s="3"/>
      <c r="H1007" s="3"/>
      <c r="I1007" s="3"/>
      <c r="J1007" s="3"/>
      <c r="K1007" s="3"/>
      <c r="L1007" s="3"/>
      <c r="M1007" s="3"/>
      <c r="O1007" s="3"/>
    </row>
    <row r="1008" spans="1:15" ht="15.75" customHeight="1" x14ac:dyDescent="0.35">
      <c r="A1008" s="2"/>
      <c r="B1008" s="12"/>
      <c r="C1008" s="3"/>
      <c r="D1008" s="3"/>
      <c r="E1008" s="111"/>
      <c r="F1008" s="3"/>
      <c r="G1008" s="3"/>
      <c r="H1008" s="3"/>
      <c r="I1008" s="3"/>
      <c r="J1008" s="3"/>
      <c r="K1008" s="3"/>
      <c r="L1008" s="3"/>
      <c r="M1008" s="3"/>
      <c r="O1008" s="3"/>
    </row>
    <row r="1009" spans="1:15" ht="15.75" customHeight="1" x14ac:dyDescent="0.35">
      <c r="A1009" s="2"/>
      <c r="B1009" s="12"/>
      <c r="C1009" s="3"/>
      <c r="D1009" s="3"/>
      <c r="E1009" s="111"/>
      <c r="F1009" s="3"/>
      <c r="G1009" s="3"/>
      <c r="H1009" s="3"/>
      <c r="I1009" s="3"/>
      <c r="J1009" s="3"/>
      <c r="K1009" s="3"/>
      <c r="L1009" s="3"/>
      <c r="M1009" s="3"/>
      <c r="O1009" s="3"/>
    </row>
    <row r="1010" spans="1:15" ht="15.75" customHeight="1" x14ac:dyDescent="0.35">
      <c r="A1010" s="2"/>
      <c r="B1010" s="12"/>
      <c r="C1010" s="3"/>
      <c r="D1010" s="3"/>
      <c r="E1010" s="111"/>
      <c r="F1010" s="3"/>
      <c r="G1010" s="3"/>
      <c r="H1010" s="3"/>
      <c r="I1010" s="3"/>
      <c r="J1010" s="3"/>
      <c r="K1010" s="3"/>
      <c r="L1010" s="3"/>
      <c r="M1010" s="3"/>
      <c r="O1010" s="3"/>
    </row>
    <row r="1011" spans="1:15" ht="15.75" customHeight="1" x14ac:dyDescent="0.35">
      <c r="A1011" s="2"/>
      <c r="B1011" s="12"/>
      <c r="C1011" s="3"/>
      <c r="D1011" s="3"/>
      <c r="E1011" s="111"/>
      <c r="F1011" s="3"/>
      <c r="G1011" s="3"/>
      <c r="H1011" s="3"/>
      <c r="I1011" s="3"/>
      <c r="J1011" s="3"/>
      <c r="K1011" s="3"/>
      <c r="L1011" s="3"/>
      <c r="M1011" s="3"/>
      <c r="O1011" s="3"/>
    </row>
    <row r="1012" spans="1:15" ht="15.75" customHeight="1" x14ac:dyDescent="0.35">
      <c r="A1012" s="2"/>
      <c r="B1012" s="12"/>
      <c r="C1012" s="3"/>
      <c r="D1012" s="3"/>
      <c r="E1012" s="111"/>
      <c r="F1012" s="3"/>
      <c r="G1012" s="3"/>
      <c r="H1012" s="3"/>
      <c r="I1012" s="3"/>
      <c r="J1012" s="3"/>
      <c r="K1012" s="3"/>
      <c r="L1012" s="3"/>
      <c r="M1012" s="3"/>
      <c r="O1012" s="3"/>
    </row>
    <row r="1013" spans="1:15" ht="15.75" customHeight="1" x14ac:dyDescent="0.35">
      <c r="A1013" s="2"/>
      <c r="B1013" s="12"/>
      <c r="C1013" s="3"/>
      <c r="D1013" s="3"/>
      <c r="E1013" s="111"/>
      <c r="F1013" s="3"/>
      <c r="G1013" s="3"/>
      <c r="H1013" s="3"/>
      <c r="I1013" s="3"/>
      <c r="J1013" s="3"/>
      <c r="K1013" s="3"/>
      <c r="L1013" s="3"/>
      <c r="M1013" s="3"/>
      <c r="O1013" s="3"/>
    </row>
    <row r="1014" spans="1:15" ht="15.75" customHeight="1" x14ac:dyDescent="0.35">
      <c r="A1014" s="2"/>
      <c r="B1014" s="12"/>
      <c r="C1014" s="3"/>
      <c r="D1014" s="3"/>
      <c r="E1014" s="111"/>
      <c r="F1014" s="3"/>
      <c r="G1014" s="3"/>
      <c r="H1014" s="3"/>
      <c r="I1014" s="3"/>
      <c r="J1014" s="3"/>
      <c r="K1014" s="3"/>
      <c r="L1014" s="3"/>
      <c r="M1014" s="3"/>
      <c r="O1014" s="3"/>
    </row>
    <row r="1015" spans="1:15" ht="15.75" customHeight="1" x14ac:dyDescent="0.35">
      <c r="A1015" s="2"/>
      <c r="B1015" s="12"/>
      <c r="C1015" s="3"/>
      <c r="D1015" s="3"/>
      <c r="E1015" s="111"/>
      <c r="F1015" s="3"/>
      <c r="G1015" s="3"/>
      <c r="H1015" s="3"/>
      <c r="I1015" s="3"/>
      <c r="J1015" s="3"/>
      <c r="K1015" s="3"/>
      <c r="L1015" s="3"/>
      <c r="M1015" s="3"/>
      <c r="O1015" s="3"/>
    </row>
    <row r="1016" spans="1:15" ht="15.75" customHeight="1" x14ac:dyDescent="0.35">
      <c r="A1016" s="2"/>
      <c r="B1016" s="12"/>
      <c r="C1016" s="3"/>
      <c r="D1016" s="3"/>
      <c r="E1016" s="111"/>
      <c r="F1016" s="3"/>
      <c r="G1016" s="3"/>
      <c r="H1016" s="3"/>
      <c r="I1016" s="3"/>
      <c r="J1016" s="3"/>
      <c r="K1016" s="3"/>
      <c r="L1016" s="3"/>
      <c r="M1016" s="3"/>
      <c r="O1016" s="3"/>
    </row>
    <row r="1017" spans="1:15" ht="15.75" customHeight="1" x14ac:dyDescent="0.35">
      <c r="A1017" s="2"/>
      <c r="B1017" s="12"/>
      <c r="C1017" s="3"/>
      <c r="D1017" s="3"/>
      <c r="E1017" s="111"/>
      <c r="F1017" s="3"/>
      <c r="G1017" s="3"/>
      <c r="H1017" s="3"/>
      <c r="I1017" s="3"/>
      <c r="J1017" s="3"/>
      <c r="K1017" s="3"/>
      <c r="L1017" s="3"/>
      <c r="M1017" s="3"/>
      <c r="O1017" s="3"/>
    </row>
    <row r="1018" spans="1:15" ht="15.75" customHeight="1" x14ac:dyDescent="0.35">
      <c r="A1018" s="2"/>
      <c r="B1018" s="12"/>
      <c r="C1018" s="3"/>
      <c r="D1018" s="3"/>
      <c r="E1018" s="111"/>
      <c r="F1018" s="3"/>
      <c r="G1018" s="3"/>
      <c r="H1018" s="3"/>
      <c r="I1018" s="3"/>
      <c r="J1018" s="3"/>
      <c r="K1018" s="3"/>
      <c r="L1018" s="3"/>
      <c r="M1018" s="3"/>
      <c r="O1018" s="3"/>
    </row>
    <row r="1019" spans="1:15" ht="15.75" customHeight="1" x14ac:dyDescent="0.35">
      <c r="A1019" s="2"/>
      <c r="B1019" s="12"/>
      <c r="C1019" s="3"/>
      <c r="D1019" s="3"/>
      <c r="E1019" s="111"/>
      <c r="F1019" s="3"/>
      <c r="G1019" s="3"/>
      <c r="H1019" s="3"/>
      <c r="I1019" s="3"/>
      <c r="J1019" s="3"/>
      <c r="K1019" s="3"/>
      <c r="L1019" s="3"/>
      <c r="M1019" s="3"/>
      <c r="O1019" s="3"/>
    </row>
    <row r="1020" spans="1:15" ht="15.75" customHeight="1" x14ac:dyDescent="0.35">
      <c r="A1020" s="2"/>
      <c r="B1020" s="12"/>
      <c r="C1020" s="3"/>
      <c r="D1020" s="3"/>
      <c r="E1020" s="111"/>
      <c r="F1020" s="3"/>
      <c r="G1020" s="3"/>
      <c r="H1020" s="3"/>
      <c r="I1020" s="3"/>
      <c r="J1020" s="3"/>
      <c r="K1020" s="3"/>
      <c r="L1020" s="3"/>
      <c r="M1020" s="3"/>
      <c r="O1020" s="3"/>
    </row>
    <row r="1021" spans="1:15" ht="15.75" customHeight="1" x14ac:dyDescent="0.35">
      <c r="A1021" s="2"/>
      <c r="B1021" s="12"/>
      <c r="C1021" s="3"/>
      <c r="D1021" s="3"/>
      <c r="E1021" s="111"/>
      <c r="F1021" s="3"/>
      <c r="G1021" s="3"/>
      <c r="H1021" s="3"/>
      <c r="I1021" s="3"/>
      <c r="J1021" s="3"/>
      <c r="K1021" s="3"/>
      <c r="L1021" s="3"/>
      <c r="M1021" s="3"/>
      <c r="O1021" s="3"/>
    </row>
    <row r="1022" spans="1:15" ht="15.75" customHeight="1" x14ac:dyDescent="0.35">
      <c r="A1022" s="2"/>
      <c r="B1022" s="12"/>
      <c r="C1022" s="3"/>
      <c r="D1022" s="3"/>
      <c r="E1022" s="111"/>
      <c r="F1022" s="3"/>
      <c r="G1022" s="3"/>
      <c r="H1022" s="3"/>
      <c r="I1022" s="3"/>
      <c r="J1022" s="3"/>
      <c r="K1022" s="3"/>
      <c r="L1022" s="3"/>
      <c r="M1022" s="3"/>
      <c r="O1022" s="3"/>
    </row>
    <row r="1023" spans="1:15" ht="15.75" customHeight="1" x14ac:dyDescent="0.35">
      <c r="A1023" s="2"/>
      <c r="B1023" s="12"/>
      <c r="C1023" s="3"/>
      <c r="D1023" s="3"/>
      <c r="E1023" s="111"/>
      <c r="F1023" s="3"/>
      <c r="G1023" s="3"/>
      <c r="H1023" s="3"/>
      <c r="I1023" s="3"/>
      <c r="J1023" s="3"/>
      <c r="K1023" s="3"/>
      <c r="L1023" s="3"/>
      <c r="M1023" s="3"/>
      <c r="O1023" s="3"/>
    </row>
    <row r="1024" spans="1:15" ht="15.75" customHeight="1" x14ac:dyDescent="0.35">
      <c r="A1024" s="2"/>
      <c r="B1024" s="12"/>
      <c r="C1024" s="3"/>
      <c r="D1024" s="3"/>
      <c r="E1024" s="111"/>
      <c r="F1024" s="3"/>
      <c r="G1024" s="3"/>
      <c r="H1024" s="3"/>
      <c r="I1024" s="3"/>
      <c r="J1024" s="3"/>
      <c r="K1024" s="3"/>
      <c r="L1024" s="3"/>
      <c r="M1024" s="3"/>
      <c r="O1024" s="3"/>
    </row>
    <row r="1025" spans="1:15" ht="15.75" customHeight="1" x14ac:dyDescent="0.35">
      <c r="A1025" s="2"/>
      <c r="B1025" s="12"/>
      <c r="C1025" s="3"/>
      <c r="D1025" s="3"/>
      <c r="E1025" s="111"/>
      <c r="F1025" s="3"/>
      <c r="G1025" s="3"/>
      <c r="H1025" s="3"/>
      <c r="I1025" s="3"/>
      <c r="J1025" s="3"/>
      <c r="K1025" s="3"/>
      <c r="L1025" s="3"/>
      <c r="M1025" s="3"/>
      <c r="O1025" s="3"/>
    </row>
    <row r="1026" spans="1:15" ht="15.75" customHeight="1" x14ac:dyDescent="0.35">
      <c r="A1026" s="2"/>
      <c r="B1026" s="12"/>
      <c r="C1026" s="3"/>
      <c r="D1026" s="3"/>
      <c r="E1026" s="111"/>
      <c r="F1026" s="3"/>
      <c r="G1026" s="3"/>
      <c r="H1026" s="3"/>
      <c r="I1026" s="3"/>
      <c r="J1026" s="3"/>
      <c r="K1026" s="3"/>
      <c r="L1026" s="3"/>
      <c r="M1026" s="3"/>
      <c r="O1026" s="3"/>
    </row>
    <row r="1027" spans="1:15" ht="15.75" customHeight="1" x14ac:dyDescent="0.35">
      <c r="A1027" s="2"/>
      <c r="B1027" s="12"/>
      <c r="C1027" s="3"/>
      <c r="D1027" s="3"/>
      <c r="E1027" s="111"/>
      <c r="F1027" s="3"/>
      <c r="G1027" s="3"/>
      <c r="H1027" s="3"/>
      <c r="I1027" s="3"/>
      <c r="J1027" s="3"/>
      <c r="K1027" s="3"/>
      <c r="L1027" s="3"/>
      <c r="M1027" s="3"/>
      <c r="O1027" s="3"/>
    </row>
    <row r="1028" spans="1:15" ht="15.75" customHeight="1" x14ac:dyDescent="0.35">
      <c r="A1028" s="2"/>
      <c r="B1028" s="12"/>
      <c r="C1028" s="3"/>
      <c r="D1028" s="3"/>
      <c r="E1028" s="111"/>
      <c r="F1028" s="3"/>
      <c r="G1028" s="3"/>
      <c r="H1028" s="3"/>
      <c r="I1028" s="3"/>
      <c r="J1028" s="3"/>
      <c r="K1028" s="3"/>
      <c r="L1028" s="3"/>
      <c r="M1028" s="3"/>
      <c r="O1028" s="3"/>
    </row>
    <row r="1029" spans="1:15" ht="15.75" customHeight="1" x14ac:dyDescent="0.35">
      <c r="A1029" s="2"/>
      <c r="B1029" s="12"/>
      <c r="C1029" s="3"/>
      <c r="D1029" s="3"/>
      <c r="E1029" s="111"/>
      <c r="F1029" s="3"/>
      <c r="G1029" s="3"/>
      <c r="H1029" s="3"/>
      <c r="I1029" s="3"/>
      <c r="J1029" s="3"/>
      <c r="K1029" s="3"/>
      <c r="L1029" s="3"/>
      <c r="M1029" s="3"/>
      <c r="O1029" s="3"/>
    </row>
    <row r="1030" spans="1:15" ht="15.75" customHeight="1" x14ac:dyDescent="0.35">
      <c r="A1030" s="2"/>
      <c r="B1030" s="12"/>
      <c r="C1030" s="3"/>
      <c r="D1030" s="3"/>
      <c r="E1030" s="111"/>
      <c r="F1030" s="3"/>
      <c r="G1030" s="3"/>
      <c r="H1030" s="3"/>
      <c r="I1030" s="3"/>
      <c r="J1030" s="3"/>
      <c r="K1030" s="3"/>
      <c r="L1030" s="3"/>
      <c r="M1030" s="3"/>
      <c r="O1030" s="3"/>
    </row>
    <row r="1031" spans="1:15" ht="15.75" customHeight="1" x14ac:dyDescent="0.35">
      <c r="A1031" s="2"/>
      <c r="B1031" s="12"/>
      <c r="C1031" s="3"/>
      <c r="D1031" s="3"/>
      <c r="E1031" s="111"/>
      <c r="F1031" s="3"/>
      <c r="G1031" s="3"/>
      <c r="H1031" s="3"/>
      <c r="I1031" s="3"/>
      <c r="J1031" s="3"/>
      <c r="K1031" s="3"/>
      <c r="L1031" s="3"/>
      <c r="M1031" s="3"/>
      <c r="O1031" s="3"/>
    </row>
    <row r="1032" spans="1:15" ht="15.75" customHeight="1" x14ac:dyDescent="0.35">
      <c r="A1032" s="2"/>
      <c r="B1032" s="12"/>
      <c r="C1032" s="3"/>
      <c r="D1032" s="3"/>
      <c r="E1032" s="111"/>
      <c r="F1032" s="3"/>
      <c r="G1032" s="3"/>
      <c r="H1032" s="3"/>
      <c r="I1032" s="3"/>
      <c r="J1032" s="3"/>
      <c r="K1032" s="3"/>
      <c r="L1032" s="3"/>
      <c r="M1032" s="3"/>
      <c r="O1032" s="3"/>
    </row>
    <row r="1033" spans="1:15" ht="15.75" customHeight="1" x14ac:dyDescent="0.35">
      <c r="A1033" s="2"/>
      <c r="B1033" s="12"/>
      <c r="C1033" s="3"/>
      <c r="D1033" s="3"/>
      <c r="E1033" s="111"/>
      <c r="F1033" s="3"/>
      <c r="G1033" s="3"/>
      <c r="H1033" s="3"/>
      <c r="I1033" s="3"/>
      <c r="J1033" s="3"/>
      <c r="K1033" s="3"/>
      <c r="L1033" s="3"/>
      <c r="M1033" s="3"/>
      <c r="O1033" s="3"/>
    </row>
    <row r="1034" spans="1:15" ht="15.75" customHeight="1" x14ac:dyDescent="0.35">
      <c r="A1034" s="2"/>
      <c r="B1034" s="12"/>
      <c r="C1034" s="3"/>
      <c r="D1034" s="3"/>
      <c r="E1034" s="111"/>
      <c r="F1034" s="3"/>
      <c r="G1034" s="3"/>
      <c r="H1034" s="3"/>
      <c r="I1034" s="3"/>
      <c r="J1034" s="3"/>
      <c r="K1034" s="3"/>
      <c r="L1034" s="3"/>
      <c r="M1034" s="3"/>
      <c r="O1034" s="3"/>
    </row>
    <row r="1035" spans="1:15" ht="15.75" customHeight="1" x14ac:dyDescent="0.35">
      <c r="A1035" s="2"/>
      <c r="B1035" s="12"/>
      <c r="C1035" s="3"/>
      <c r="D1035" s="3"/>
      <c r="E1035" s="111"/>
      <c r="F1035" s="3"/>
      <c r="G1035" s="3"/>
      <c r="H1035" s="3"/>
      <c r="I1035" s="3"/>
      <c r="J1035" s="3"/>
      <c r="K1035" s="3"/>
      <c r="L1035" s="3"/>
      <c r="M1035" s="3"/>
      <c r="O1035" s="3"/>
    </row>
    <row r="1036" spans="1:15" ht="15.75" customHeight="1" x14ac:dyDescent="0.35">
      <c r="A1036" s="2"/>
      <c r="B1036" s="12"/>
      <c r="C1036" s="3"/>
      <c r="D1036" s="3"/>
      <c r="E1036" s="111"/>
      <c r="F1036" s="3"/>
      <c r="G1036" s="3"/>
      <c r="H1036" s="3"/>
      <c r="I1036" s="3"/>
      <c r="J1036" s="3"/>
      <c r="K1036" s="3"/>
      <c r="L1036" s="3"/>
      <c r="M1036" s="3"/>
      <c r="O1036" s="3"/>
    </row>
    <row r="1037" spans="1:15" ht="15.75" customHeight="1" x14ac:dyDescent="0.35">
      <c r="A1037" s="2"/>
      <c r="B1037" s="12"/>
      <c r="C1037" s="3"/>
      <c r="D1037" s="3"/>
      <c r="E1037" s="111"/>
      <c r="F1037" s="3"/>
      <c r="G1037" s="3"/>
      <c r="H1037" s="3"/>
      <c r="I1037" s="3"/>
      <c r="J1037" s="3"/>
      <c r="K1037" s="3"/>
      <c r="L1037" s="3"/>
      <c r="M1037" s="3"/>
      <c r="O1037" s="3"/>
    </row>
    <row r="1038" spans="1:15" ht="15.75" customHeight="1" x14ac:dyDescent="0.35">
      <c r="A1038" s="2"/>
      <c r="B1038" s="12"/>
      <c r="C1038" s="3"/>
      <c r="D1038" s="3"/>
      <c r="E1038" s="111"/>
      <c r="F1038" s="3"/>
      <c r="G1038" s="3"/>
      <c r="H1038" s="3"/>
      <c r="I1038" s="3"/>
      <c r="J1038" s="3"/>
      <c r="K1038" s="3"/>
      <c r="L1038" s="3"/>
      <c r="M1038" s="3"/>
      <c r="O1038" s="3"/>
    </row>
    <row r="1039" spans="1:15" ht="15.75" customHeight="1" x14ac:dyDescent="0.35">
      <c r="A1039" s="2"/>
      <c r="B1039" s="12"/>
      <c r="C1039" s="3"/>
      <c r="D1039" s="3"/>
      <c r="E1039" s="111"/>
      <c r="F1039" s="3"/>
      <c r="G1039" s="3"/>
      <c r="H1039" s="3"/>
      <c r="I1039" s="3"/>
      <c r="J1039" s="3"/>
      <c r="K1039" s="3"/>
      <c r="L1039" s="3"/>
      <c r="M1039" s="3"/>
      <c r="O1039" s="3"/>
    </row>
    <row r="1040" spans="1:15" ht="15.75" customHeight="1" x14ac:dyDescent="0.35">
      <c r="A1040" s="2"/>
      <c r="B1040" s="12"/>
      <c r="C1040" s="3"/>
      <c r="D1040" s="3"/>
      <c r="E1040" s="111"/>
      <c r="F1040" s="3"/>
      <c r="G1040" s="3"/>
      <c r="H1040" s="3"/>
      <c r="I1040" s="3"/>
      <c r="J1040" s="3"/>
      <c r="K1040" s="3"/>
      <c r="L1040" s="3"/>
      <c r="M1040" s="3"/>
      <c r="O1040" s="3"/>
    </row>
    <row r="1041" spans="1:15" ht="15.75" customHeight="1" x14ac:dyDescent="0.35">
      <c r="A1041" s="2"/>
      <c r="B1041" s="12"/>
      <c r="C1041" s="3"/>
      <c r="D1041" s="3"/>
      <c r="E1041" s="111"/>
      <c r="F1041" s="3"/>
      <c r="G1041" s="3"/>
      <c r="H1041" s="3"/>
      <c r="I1041" s="3"/>
      <c r="J1041" s="3"/>
      <c r="K1041" s="3"/>
      <c r="L1041" s="3"/>
      <c r="M1041" s="3"/>
      <c r="O1041" s="3"/>
    </row>
    <row r="1042" spans="1:15" ht="15.75" customHeight="1" x14ac:dyDescent="0.35">
      <c r="A1042" s="2"/>
      <c r="B1042" s="12"/>
      <c r="C1042" s="3"/>
      <c r="D1042" s="3"/>
      <c r="E1042" s="111"/>
      <c r="F1042" s="3"/>
      <c r="G1042" s="3"/>
      <c r="H1042" s="3"/>
      <c r="I1042" s="3"/>
      <c r="J1042" s="3"/>
      <c r="K1042" s="3"/>
      <c r="L1042" s="3"/>
      <c r="M1042" s="3"/>
      <c r="O1042" s="3"/>
    </row>
    <row r="1043" spans="1:15" ht="15.75" customHeight="1" x14ac:dyDescent="0.35">
      <c r="A1043" s="2"/>
      <c r="B1043" s="12"/>
      <c r="C1043" s="3"/>
      <c r="D1043" s="3"/>
      <c r="E1043" s="111"/>
      <c r="F1043" s="3"/>
      <c r="G1043" s="3"/>
      <c r="H1043" s="3"/>
      <c r="I1043" s="3"/>
      <c r="J1043" s="3"/>
      <c r="K1043" s="3"/>
      <c r="L1043" s="3"/>
      <c r="M1043" s="3"/>
      <c r="O1043" s="3"/>
    </row>
    <row r="1044" spans="1:15" ht="15.75" customHeight="1" x14ac:dyDescent="0.35">
      <c r="A1044" s="2"/>
      <c r="B1044" s="12"/>
      <c r="C1044" s="3"/>
      <c r="D1044" s="3"/>
      <c r="E1044" s="111"/>
      <c r="F1044" s="3"/>
      <c r="G1044" s="3"/>
      <c r="H1044" s="3"/>
      <c r="I1044" s="3"/>
      <c r="J1044" s="3"/>
      <c r="K1044" s="3"/>
      <c r="L1044" s="3"/>
      <c r="M1044" s="3"/>
      <c r="O1044" s="3"/>
    </row>
    <row r="1045" spans="1:15" ht="15.75" customHeight="1" x14ac:dyDescent="0.35">
      <c r="A1045" s="2"/>
      <c r="B1045" s="12"/>
      <c r="C1045" s="3"/>
      <c r="D1045" s="3"/>
      <c r="E1045" s="111"/>
      <c r="F1045" s="3"/>
      <c r="G1045" s="3"/>
      <c r="H1045" s="3"/>
      <c r="I1045" s="3"/>
      <c r="J1045" s="3"/>
      <c r="K1045" s="3"/>
      <c r="L1045" s="3"/>
      <c r="M1045" s="3"/>
      <c r="O1045" s="3"/>
    </row>
    <row r="1046" spans="1:15" ht="15.75" customHeight="1" x14ac:dyDescent="0.35">
      <c r="A1046" s="2"/>
      <c r="B1046" s="12"/>
      <c r="C1046" s="3"/>
      <c r="D1046" s="3"/>
      <c r="E1046" s="111"/>
      <c r="F1046" s="3"/>
      <c r="G1046" s="3"/>
      <c r="H1046" s="3"/>
      <c r="I1046" s="3"/>
      <c r="J1046" s="3"/>
      <c r="K1046" s="3"/>
      <c r="L1046" s="3"/>
      <c r="M1046" s="3"/>
      <c r="O1046" s="3"/>
    </row>
    <row r="1047" spans="1:15" ht="15.75" customHeight="1" x14ac:dyDescent="0.35">
      <c r="A1047" s="2"/>
      <c r="B1047" s="12"/>
      <c r="C1047" s="3"/>
      <c r="D1047" s="3"/>
      <c r="E1047" s="111"/>
      <c r="F1047" s="3"/>
      <c r="G1047" s="3"/>
      <c r="H1047" s="3"/>
      <c r="I1047" s="3"/>
      <c r="J1047" s="3"/>
      <c r="K1047" s="3"/>
      <c r="L1047" s="3"/>
      <c r="M1047" s="3"/>
      <c r="O1047" s="3"/>
    </row>
    <row r="1048" spans="1:15" ht="15.75" customHeight="1" x14ac:dyDescent="0.35">
      <c r="A1048" s="2"/>
      <c r="B1048" s="12"/>
      <c r="C1048" s="3"/>
      <c r="D1048" s="3"/>
      <c r="E1048" s="111"/>
      <c r="F1048" s="3"/>
      <c r="G1048" s="3"/>
      <c r="H1048" s="3"/>
      <c r="I1048" s="3"/>
      <c r="J1048" s="3"/>
      <c r="K1048" s="3"/>
      <c r="L1048" s="3"/>
      <c r="M1048" s="3"/>
      <c r="O1048" s="3"/>
    </row>
    <row r="1049" spans="1:15" ht="15.75" customHeight="1" x14ac:dyDescent="0.35">
      <c r="A1049" s="2"/>
      <c r="B1049" s="12"/>
      <c r="C1049" s="3"/>
      <c r="D1049" s="3"/>
      <c r="E1049" s="111"/>
      <c r="F1049" s="3"/>
      <c r="G1049" s="3"/>
      <c r="H1049" s="3"/>
      <c r="I1049" s="3"/>
      <c r="J1049" s="3"/>
      <c r="K1049" s="3"/>
      <c r="L1049" s="3"/>
      <c r="M1049" s="3"/>
      <c r="O1049" s="3"/>
    </row>
    <row r="1050" spans="1:15" ht="15.75" customHeight="1" x14ac:dyDescent="0.35">
      <c r="A1050" s="2"/>
      <c r="B1050" s="12"/>
      <c r="C1050" s="3"/>
      <c r="D1050" s="3"/>
      <c r="E1050" s="111"/>
      <c r="F1050" s="3"/>
      <c r="G1050" s="3"/>
      <c r="H1050" s="3"/>
      <c r="I1050" s="3"/>
      <c r="J1050" s="3"/>
      <c r="K1050" s="3"/>
      <c r="L1050" s="3"/>
      <c r="M1050" s="3"/>
      <c r="O1050" s="3"/>
    </row>
    <row r="1051" spans="1:15" ht="15.75" customHeight="1" x14ac:dyDescent="0.35">
      <c r="A1051" s="2"/>
      <c r="B1051" s="12"/>
      <c r="C1051" s="3"/>
      <c r="D1051" s="3"/>
      <c r="E1051" s="111"/>
      <c r="F1051" s="3"/>
      <c r="G1051" s="3"/>
      <c r="H1051" s="3"/>
      <c r="I1051" s="3"/>
      <c r="J1051" s="3"/>
      <c r="K1051" s="3"/>
      <c r="L1051" s="3"/>
      <c r="M1051" s="3"/>
      <c r="O1051" s="3"/>
    </row>
    <row r="1052" spans="1:15" ht="15.75" customHeight="1" x14ac:dyDescent="0.35">
      <c r="A1052" s="2"/>
      <c r="B1052" s="12"/>
      <c r="C1052" s="3"/>
      <c r="D1052" s="3"/>
      <c r="E1052" s="111"/>
      <c r="F1052" s="3"/>
      <c r="G1052" s="3"/>
      <c r="H1052" s="3"/>
      <c r="I1052" s="3"/>
      <c r="J1052" s="3"/>
      <c r="K1052" s="3"/>
      <c r="L1052" s="3"/>
      <c r="M1052" s="3"/>
      <c r="O1052" s="3"/>
    </row>
    <row r="1053" spans="1:15" ht="15.75" customHeight="1" x14ac:dyDescent="0.35">
      <c r="A1053" s="2"/>
      <c r="B1053" s="12"/>
      <c r="C1053" s="3"/>
      <c r="D1053" s="3"/>
      <c r="E1053" s="111"/>
      <c r="F1053" s="3"/>
      <c r="G1053" s="3"/>
      <c r="H1053" s="3"/>
      <c r="I1053" s="3"/>
      <c r="J1053" s="3"/>
      <c r="K1053" s="3"/>
      <c r="L1053" s="3"/>
      <c r="M1053" s="3"/>
      <c r="O1053" s="3"/>
    </row>
    <row r="1054" spans="1:15" ht="15.75" customHeight="1" x14ac:dyDescent="0.35">
      <c r="A1054" s="2"/>
      <c r="B1054" s="12"/>
      <c r="C1054" s="3"/>
      <c r="D1054" s="3"/>
      <c r="E1054" s="111"/>
      <c r="F1054" s="3"/>
      <c r="G1054" s="3"/>
      <c r="H1054" s="3"/>
      <c r="I1054" s="3"/>
      <c r="J1054" s="3"/>
      <c r="K1054" s="3"/>
      <c r="L1054" s="3"/>
      <c r="M1054" s="3"/>
      <c r="O1054" s="3"/>
    </row>
    <row r="1055" spans="1:15" ht="15.75" customHeight="1" x14ac:dyDescent="0.35">
      <c r="A1055" s="2"/>
      <c r="B1055" s="12"/>
      <c r="C1055" s="3"/>
      <c r="D1055" s="3"/>
      <c r="E1055" s="111"/>
      <c r="F1055" s="3"/>
      <c r="G1055" s="3"/>
      <c r="H1055" s="3"/>
      <c r="I1055" s="3"/>
      <c r="J1055" s="3"/>
      <c r="K1055" s="3"/>
      <c r="L1055" s="3"/>
      <c r="M1055" s="3"/>
      <c r="O1055" s="3"/>
    </row>
    <row r="1056" spans="1:15" ht="15.75" customHeight="1" x14ac:dyDescent="0.35">
      <c r="A1056" s="2"/>
      <c r="B1056" s="12"/>
      <c r="C1056" s="3"/>
      <c r="D1056" s="3"/>
      <c r="E1056" s="111"/>
      <c r="F1056" s="3"/>
      <c r="G1056" s="3"/>
      <c r="H1056" s="3"/>
      <c r="I1056" s="3"/>
      <c r="J1056" s="3"/>
      <c r="K1056" s="3"/>
      <c r="L1056" s="3"/>
      <c r="M1056" s="3"/>
      <c r="O1056" s="3"/>
    </row>
    <row r="1057" spans="1:15" ht="15.75" customHeight="1" x14ac:dyDescent="0.35">
      <c r="A1057" s="2"/>
      <c r="B1057" s="12"/>
      <c r="C1057" s="3"/>
      <c r="D1057" s="3"/>
      <c r="E1057" s="111"/>
      <c r="F1057" s="3"/>
      <c r="G1057" s="3"/>
      <c r="H1057" s="3"/>
      <c r="I1057" s="3"/>
      <c r="J1057" s="3"/>
      <c r="K1057" s="3"/>
      <c r="L1057" s="3"/>
      <c r="M1057" s="3"/>
      <c r="O1057" s="3"/>
    </row>
    <row r="1058" spans="1:15" ht="15.75" customHeight="1" x14ac:dyDescent="0.35">
      <c r="A1058" s="2"/>
      <c r="B1058" s="12"/>
      <c r="C1058" s="3"/>
      <c r="D1058" s="3"/>
      <c r="E1058" s="111"/>
      <c r="F1058" s="3"/>
      <c r="G1058" s="3"/>
      <c r="H1058" s="3"/>
      <c r="I1058" s="3"/>
      <c r="J1058" s="3"/>
      <c r="K1058" s="3"/>
      <c r="L1058" s="3"/>
      <c r="M1058" s="3"/>
      <c r="O1058" s="3"/>
    </row>
    <row r="1059" spans="1:15" ht="15.75" customHeight="1" x14ac:dyDescent="0.35">
      <c r="A1059" s="2"/>
      <c r="B1059" s="12"/>
      <c r="C1059" s="3"/>
      <c r="D1059" s="3"/>
      <c r="E1059" s="111"/>
      <c r="F1059" s="3"/>
      <c r="G1059" s="3"/>
      <c r="H1059" s="3"/>
      <c r="I1059" s="3"/>
      <c r="J1059" s="3"/>
      <c r="K1059" s="3"/>
      <c r="L1059" s="3"/>
      <c r="M1059" s="3"/>
      <c r="O1059" s="3"/>
    </row>
    <row r="1060" spans="1:15" ht="15.75" customHeight="1" x14ac:dyDescent="0.35">
      <c r="A1060" s="2"/>
      <c r="B1060" s="12"/>
      <c r="C1060" s="3"/>
      <c r="D1060" s="3"/>
      <c r="E1060" s="111"/>
      <c r="F1060" s="3"/>
      <c r="G1060" s="3"/>
      <c r="H1060" s="3"/>
      <c r="I1060" s="3"/>
      <c r="J1060" s="3"/>
      <c r="K1060" s="3"/>
      <c r="L1060" s="3"/>
      <c r="M1060" s="3"/>
      <c r="O1060" s="3"/>
    </row>
    <row r="1061" spans="1:15" ht="15.75" customHeight="1" x14ac:dyDescent="0.35">
      <c r="A1061" s="2"/>
      <c r="B1061" s="12"/>
      <c r="C1061" s="3"/>
      <c r="D1061" s="3"/>
      <c r="E1061" s="111"/>
      <c r="F1061" s="3"/>
      <c r="G1061" s="3"/>
      <c r="H1061" s="3"/>
      <c r="I1061" s="3"/>
      <c r="J1061" s="3"/>
      <c r="K1061" s="3"/>
      <c r="L1061" s="3"/>
      <c r="M1061" s="3"/>
      <c r="O1061" s="3"/>
    </row>
    <row r="1062" spans="1:15" ht="15.75" customHeight="1" x14ac:dyDescent="0.35">
      <c r="A1062" s="2"/>
      <c r="B1062" s="12"/>
      <c r="C1062" s="3"/>
      <c r="D1062" s="3"/>
      <c r="E1062" s="111"/>
      <c r="F1062" s="3"/>
      <c r="G1062" s="3"/>
      <c r="H1062" s="3"/>
      <c r="I1062" s="3"/>
      <c r="J1062" s="3"/>
      <c r="K1062" s="3"/>
      <c r="L1062" s="3"/>
      <c r="M1062" s="3"/>
      <c r="O1062" s="3"/>
    </row>
    <row r="1063" spans="1:15" ht="15.75" customHeight="1" x14ac:dyDescent="0.35">
      <c r="A1063" s="2"/>
      <c r="B1063" s="12"/>
      <c r="C1063" s="3"/>
      <c r="D1063" s="3"/>
      <c r="E1063" s="111"/>
      <c r="F1063" s="3"/>
      <c r="G1063" s="3"/>
      <c r="H1063" s="3"/>
      <c r="I1063" s="3"/>
      <c r="J1063" s="3"/>
      <c r="K1063" s="3"/>
      <c r="L1063" s="3"/>
      <c r="M1063" s="3"/>
      <c r="O1063" s="3"/>
    </row>
    <row r="1064" spans="1:15" ht="15.75" customHeight="1" x14ac:dyDescent="0.35">
      <c r="A1064" s="2"/>
      <c r="B1064" s="12"/>
      <c r="C1064" s="3"/>
      <c r="D1064" s="3"/>
      <c r="E1064" s="111"/>
      <c r="F1064" s="3"/>
      <c r="G1064" s="3"/>
      <c r="H1064" s="3"/>
      <c r="I1064" s="3"/>
      <c r="J1064" s="3"/>
      <c r="K1064" s="3"/>
      <c r="L1064" s="3"/>
      <c r="M1064" s="3"/>
      <c r="O1064" s="3"/>
    </row>
    <row r="1065" spans="1:15" ht="15.75" customHeight="1" x14ac:dyDescent="0.35">
      <c r="A1065" s="2"/>
      <c r="B1065" s="12"/>
      <c r="C1065" s="3"/>
      <c r="D1065" s="3"/>
      <c r="E1065" s="111"/>
      <c r="F1065" s="3"/>
      <c r="G1065" s="3"/>
      <c r="H1065" s="3"/>
      <c r="I1065" s="3"/>
      <c r="J1065" s="3"/>
      <c r="K1065" s="3"/>
      <c r="L1065" s="3"/>
      <c r="M1065" s="3"/>
      <c r="O1065" s="3"/>
    </row>
    <row r="1066" spans="1:15" ht="15.75" customHeight="1" x14ac:dyDescent="0.35">
      <c r="A1066" s="2"/>
      <c r="B1066" s="12"/>
      <c r="C1066" s="3"/>
      <c r="D1066" s="3"/>
      <c r="E1066" s="111"/>
      <c r="F1066" s="3"/>
      <c r="G1066" s="3"/>
      <c r="H1066" s="3"/>
      <c r="I1066" s="3"/>
      <c r="J1066" s="3"/>
      <c r="K1066" s="3"/>
      <c r="L1066" s="3"/>
      <c r="M1066" s="3"/>
      <c r="O1066" s="3"/>
    </row>
    <row r="1067" spans="1:15" ht="15.75" customHeight="1" x14ac:dyDescent="0.35">
      <c r="A1067" s="2"/>
      <c r="B1067" s="12"/>
      <c r="C1067" s="3"/>
      <c r="D1067" s="3"/>
      <c r="E1067" s="111"/>
      <c r="F1067" s="3"/>
      <c r="G1067" s="3"/>
      <c r="H1067" s="3"/>
      <c r="I1067" s="3"/>
      <c r="J1067" s="3"/>
      <c r="K1067" s="3"/>
      <c r="L1067" s="3"/>
      <c r="M1067" s="3"/>
      <c r="O1067" s="3"/>
    </row>
    <row r="1068" spans="1:15" ht="15.75" customHeight="1" x14ac:dyDescent="0.35">
      <c r="A1068" s="2"/>
      <c r="B1068" s="12"/>
      <c r="C1068" s="3"/>
      <c r="D1068" s="3"/>
      <c r="E1068" s="111"/>
      <c r="F1068" s="3"/>
      <c r="G1068" s="3"/>
      <c r="H1068" s="3"/>
      <c r="I1068" s="3"/>
      <c r="J1068" s="3"/>
      <c r="K1068" s="3"/>
      <c r="L1068" s="3"/>
      <c r="M1068" s="3"/>
      <c r="O1068" s="3"/>
    </row>
    <row r="1069" spans="1:15" ht="15.75" customHeight="1" x14ac:dyDescent="0.35">
      <c r="A1069" s="2"/>
      <c r="B1069" s="12"/>
      <c r="C1069" s="3"/>
      <c r="D1069" s="3"/>
      <c r="E1069" s="111"/>
      <c r="F1069" s="3"/>
      <c r="G1069" s="3"/>
      <c r="H1069" s="3"/>
      <c r="I1069" s="3"/>
      <c r="J1069" s="3"/>
      <c r="K1069" s="3"/>
      <c r="L1069" s="3"/>
      <c r="M1069" s="3"/>
      <c r="O1069" s="3"/>
    </row>
    <row r="1070" spans="1:15" ht="15.75" customHeight="1" x14ac:dyDescent="0.35">
      <c r="A1070" s="2"/>
      <c r="B1070" s="12"/>
      <c r="C1070" s="3"/>
      <c r="D1070" s="3"/>
      <c r="E1070" s="111"/>
      <c r="F1070" s="3"/>
      <c r="G1070" s="3"/>
      <c r="H1070" s="3"/>
      <c r="I1070" s="3"/>
      <c r="J1070" s="3"/>
      <c r="K1070" s="3"/>
      <c r="L1070" s="3"/>
      <c r="M1070" s="3"/>
      <c r="O1070" s="3"/>
    </row>
    <row r="1071" spans="1:15" ht="15.75" customHeight="1" x14ac:dyDescent="0.35">
      <c r="A1071" s="2"/>
      <c r="B1071" s="12"/>
      <c r="C1071" s="3"/>
      <c r="D1071" s="3"/>
      <c r="E1071" s="111"/>
      <c r="F1071" s="3"/>
      <c r="G1071" s="3"/>
      <c r="H1071" s="3"/>
      <c r="I1071" s="3"/>
      <c r="J1071" s="3"/>
      <c r="K1071" s="3"/>
      <c r="L1071" s="3"/>
      <c r="M1071" s="3"/>
      <c r="O1071" s="3"/>
    </row>
    <row r="1072" spans="1:15" ht="15.75" customHeight="1" x14ac:dyDescent="0.35">
      <c r="A1072" s="2"/>
      <c r="B1072" s="12"/>
      <c r="C1072" s="3"/>
      <c r="D1072" s="3"/>
      <c r="E1072" s="111"/>
      <c r="F1072" s="3"/>
      <c r="G1072" s="3"/>
      <c r="H1072" s="3"/>
      <c r="I1072" s="3"/>
      <c r="J1072" s="3"/>
      <c r="K1072" s="3"/>
      <c r="L1072" s="3"/>
      <c r="M1072" s="3"/>
      <c r="O1072" s="3"/>
    </row>
    <row r="1073" spans="1:15" ht="15.75" customHeight="1" x14ac:dyDescent="0.35">
      <c r="A1073" s="2"/>
      <c r="B1073" s="12"/>
      <c r="C1073" s="3"/>
      <c r="D1073" s="3"/>
      <c r="E1073" s="111"/>
      <c r="F1073" s="3"/>
      <c r="G1073" s="3"/>
      <c r="H1073" s="3"/>
      <c r="I1073" s="3"/>
      <c r="J1073" s="3"/>
      <c r="K1073" s="3"/>
      <c r="L1073" s="3"/>
      <c r="M1073" s="3"/>
      <c r="O1073" s="3"/>
    </row>
    <row r="1074" spans="1:15" ht="15.75" customHeight="1" x14ac:dyDescent="0.35">
      <c r="A1074" s="2"/>
      <c r="B1074" s="12"/>
      <c r="C1074" s="3"/>
      <c r="D1074" s="3"/>
      <c r="E1074" s="111"/>
      <c r="F1074" s="3"/>
      <c r="G1074" s="3"/>
      <c r="H1074" s="3"/>
      <c r="I1074" s="3"/>
      <c r="J1074" s="3"/>
      <c r="K1074" s="3"/>
      <c r="L1074" s="3"/>
      <c r="M1074" s="3"/>
      <c r="O1074" s="3"/>
    </row>
    <row r="1075" spans="1:15" ht="15.75" customHeight="1" x14ac:dyDescent="0.35">
      <c r="A1075" s="2"/>
      <c r="B1075" s="12"/>
      <c r="C1075" s="3"/>
      <c r="D1075" s="3"/>
      <c r="E1075" s="111"/>
      <c r="F1075" s="3"/>
      <c r="G1075" s="3"/>
      <c r="H1075" s="3"/>
      <c r="I1075" s="3"/>
      <c r="J1075" s="3"/>
      <c r="K1075" s="3"/>
      <c r="L1075" s="3"/>
      <c r="M1075" s="3"/>
      <c r="O1075" s="3"/>
    </row>
    <row r="1076" spans="1:15" ht="15.75" customHeight="1" x14ac:dyDescent="0.35">
      <c r="A1076" s="2"/>
      <c r="B1076" s="12"/>
      <c r="C1076" s="3"/>
      <c r="D1076" s="3"/>
      <c r="E1076" s="111"/>
      <c r="F1076" s="3"/>
      <c r="G1076" s="3"/>
      <c r="H1076" s="3"/>
      <c r="I1076" s="3"/>
      <c r="J1076" s="3"/>
      <c r="K1076" s="3"/>
      <c r="L1076" s="3"/>
      <c r="M1076" s="3"/>
      <c r="O1076" s="3"/>
    </row>
    <row r="1077" spans="1:15" ht="15.75" customHeight="1" x14ac:dyDescent="0.35">
      <c r="A1077" s="2"/>
      <c r="B1077" s="12"/>
      <c r="C1077" s="3"/>
      <c r="D1077" s="3"/>
      <c r="E1077" s="111"/>
      <c r="F1077" s="3"/>
      <c r="G1077" s="3"/>
      <c r="H1077" s="3"/>
      <c r="I1077" s="3"/>
      <c r="J1077" s="3"/>
      <c r="K1077" s="3"/>
      <c r="L1077" s="3"/>
      <c r="M1077" s="3"/>
      <c r="O1077" s="3"/>
    </row>
    <row r="1078" spans="1:15" ht="15.75" customHeight="1" x14ac:dyDescent="0.35">
      <c r="A1078" s="2"/>
      <c r="B1078" s="12"/>
      <c r="C1078" s="3"/>
      <c r="D1078" s="3"/>
      <c r="E1078" s="111"/>
      <c r="F1078" s="3"/>
      <c r="G1078" s="3"/>
      <c r="H1078" s="3"/>
      <c r="I1078" s="3"/>
      <c r="J1078" s="3"/>
      <c r="K1078" s="3"/>
      <c r="L1078" s="3"/>
      <c r="M1078" s="3"/>
      <c r="O1078" s="3"/>
    </row>
    <row r="1079" spans="1:15" ht="15.75" customHeight="1" x14ac:dyDescent="0.35">
      <c r="A1079" s="2"/>
      <c r="B1079" s="12"/>
      <c r="C1079" s="3"/>
      <c r="D1079" s="3"/>
      <c r="E1079" s="111"/>
      <c r="F1079" s="3"/>
      <c r="G1079" s="3"/>
      <c r="H1079" s="3"/>
      <c r="I1079" s="3"/>
      <c r="J1079" s="3"/>
      <c r="K1079" s="3"/>
      <c r="L1079" s="3"/>
      <c r="M1079" s="3"/>
      <c r="O1079" s="3"/>
    </row>
    <row r="1080" spans="1:15" ht="15.75" customHeight="1" x14ac:dyDescent="0.35">
      <c r="A1080" s="2"/>
      <c r="B1080" s="12"/>
      <c r="C1080" s="3"/>
      <c r="D1080" s="3"/>
      <c r="E1080" s="111"/>
      <c r="F1080" s="3"/>
      <c r="G1080" s="3"/>
      <c r="H1080" s="3"/>
      <c r="I1080" s="3"/>
      <c r="J1080" s="3"/>
      <c r="K1080" s="3"/>
      <c r="L1080" s="3"/>
      <c r="M1080" s="3"/>
      <c r="O1080" s="3"/>
    </row>
    <row r="1081" spans="1:15" ht="15.75" customHeight="1" x14ac:dyDescent="0.35">
      <c r="A1081" s="2"/>
      <c r="B1081" s="12"/>
      <c r="C1081" s="3"/>
      <c r="D1081" s="3"/>
      <c r="E1081" s="111"/>
      <c r="F1081" s="3"/>
      <c r="G1081" s="3"/>
      <c r="H1081" s="3"/>
      <c r="I1081" s="3"/>
      <c r="J1081" s="3"/>
      <c r="K1081" s="3"/>
      <c r="L1081" s="3"/>
      <c r="M1081" s="3"/>
      <c r="O1081" s="3"/>
    </row>
    <row r="1082" spans="1:15" ht="15.75" customHeight="1" x14ac:dyDescent="0.35">
      <c r="A1082" s="2"/>
      <c r="B1082" s="12"/>
      <c r="C1082" s="3"/>
      <c r="D1082" s="3"/>
      <c r="E1082" s="111"/>
      <c r="F1082" s="3"/>
      <c r="G1082" s="3"/>
      <c r="H1082" s="3"/>
      <c r="I1082" s="3"/>
      <c r="J1082" s="3"/>
      <c r="K1082" s="3"/>
      <c r="L1082" s="3"/>
      <c r="M1082" s="3"/>
      <c r="O1082" s="3"/>
    </row>
    <row r="1083" spans="1:15" ht="15.75" customHeight="1" x14ac:dyDescent="0.35">
      <c r="A1083" s="2"/>
      <c r="B1083" s="12"/>
      <c r="C1083" s="3"/>
      <c r="D1083" s="3"/>
      <c r="E1083" s="111"/>
      <c r="F1083" s="3"/>
      <c r="G1083" s="3"/>
      <c r="H1083" s="3"/>
      <c r="I1083" s="3"/>
      <c r="J1083" s="3"/>
      <c r="K1083" s="3"/>
      <c r="L1083" s="3"/>
      <c r="M1083" s="3"/>
      <c r="O1083" s="3"/>
    </row>
    <row r="1084" spans="1:15" ht="15.75" customHeight="1" x14ac:dyDescent="0.35">
      <c r="A1084" s="2"/>
      <c r="B1084" s="12"/>
      <c r="C1084" s="3"/>
      <c r="D1084" s="3"/>
      <c r="E1084" s="111"/>
      <c r="F1084" s="3"/>
      <c r="G1084" s="3"/>
      <c r="H1084" s="3"/>
      <c r="I1084" s="3"/>
      <c r="J1084" s="3"/>
      <c r="K1084" s="3"/>
      <c r="L1084" s="3"/>
      <c r="M1084" s="3"/>
      <c r="O1084" s="3"/>
    </row>
    <row r="1085" spans="1:15" ht="15.75" customHeight="1" x14ac:dyDescent="0.35">
      <c r="A1085" s="2"/>
      <c r="B1085" s="12"/>
      <c r="C1085" s="3"/>
      <c r="D1085" s="3"/>
      <c r="E1085" s="111"/>
      <c r="F1085" s="3"/>
      <c r="G1085" s="3"/>
      <c r="H1085" s="3"/>
      <c r="I1085" s="3"/>
      <c r="J1085" s="3"/>
      <c r="K1085" s="3"/>
      <c r="L1085" s="3"/>
      <c r="M1085" s="3"/>
      <c r="O1085" s="3"/>
    </row>
    <row r="1086" spans="1:15" ht="15.75" customHeight="1" x14ac:dyDescent="0.35">
      <c r="A1086" s="2"/>
      <c r="B1086" s="12"/>
      <c r="C1086" s="3"/>
      <c r="D1086" s="3"/>
      <c r="E1086" s="111"/>
      <c r="F1086" s="3"/>
      <c r="G1086" s="3"/>
      <c r="H1086" s="3"/>
      <c r="I1086" s="3"/>
      <c r="J1086" s="3"/>
      <c r="K1086" s="3"/>
      <c r="L1086" s="3"/>
      <c r="M1086" s="3"/>
      <c r="O1086" s="3"/>
    </row>
    <row r="1087" spans="1:15" ht="15.75" customHeight="1" x14ac:dyDescent="0.35">
      <c r="A1087" s="2"/>
      <c r="B1087" s="12"/>
      <c r="C1087" s="3"/>
      <c r="D1087" s="3"/>
      <c r="E1087" s="111"/>
      <c r="F1087" s="3"/>
      <c r="G1087" s="3"/>
      <c r="H1087" s="3"/>
      <c r="I1087" s="3"/>
      <c r="J1087" s="3"/>
      <c r="K1087" s="3"/>
      <c r="L1087" s="3"/>
      <c r="M1087" s="3"/>
      <c r="O1087" s="3"/>
    </row>
    <row r="1088" spans="1:15" ht="15.75" customHeight="1" x14ac:dyDescent="0.35">
      <c r="A1088" s="2"/>
      <c r="B1088" s="12"/>
      <c r="C1088" s="3"/>
      <c r="D1088" s="3"/>
      <c r="E1088" s="111"/>
      <c r="F1088" s="3"/>
      <c r="G1088" s="3"/>
      <c r="H1088" s="3"/>
      <c r="I1088" s="3"/>
      <c r="J1088" s="3"/>
      <c r="K1088" s="3"/>
      <c r="L1088" s="3"/>
      <c r="M1088" s="3"/>
      <c r="O1088" s="3"/>
    </row>
    <row r="1089" spans="1:15" ht="15.75" customHeight="1" x14ac:dyDescent="0.35">
      <c r="A1089" s="2"/>
      <c r="B1089" s="12"/>
      <c r="C1089" s="3"/>
      <c r="D1089" s="3"/>
      <c r="E1089" s="111"/>
      <c r="F1089" s="3"/>
      <c r="G1089" s="3"/>
      <c r="H1089" s="3"/>
      <c r="I1089" s="3"/>
      <c r="J1089" s="3"/>
      <c r="K1089" s="3"/>
      <c r="L1089" s="3"/>
      <c r="M1089" s="3"/>
      <c r="O1089" s="3"/>
    </row>
    <row r="1090" spans="1:15" ht="15.75" customHeight="1" x14ac:dyDescent="0.35">
      <c r="A1090" s="2"/>
      <c r="B1090" s="12"/>
      <c r="C1090" s="3"/>
      <c r="D1090" s="3"/>
      <c r="E1090" s="111"/>
      <c r="F1090" s="3"/>
      <c r="G1090" s="3"/>
      <c r="H1090" s="3"/>
      <c r="I1090" s="3"/>
      <c r="J1090" s="3"/>
      <c r="K1090" s="3"/>
      <c r="L1090" s="3"/>
      <c r="M1090" s="3"/>
      <c r="O1090" s="3"/>
    </row>
    <row r="1091" spans="1:15" ht="15.75" customHeight="1" x14ac:dyDescent="0.35">
      <c r="A1091" s="2"/>
      <c r="B1091" s="12"/>
      <c r="C1091" s="3"/>
      <c r="D1091" s="3"/>
      <c r="E1091" s="111"/>
      <c r="F1091" s="3"/>
      <c r="G1091" s="3"/>
      <c r="H1091" s="3"/>
      <c r="I1091" s="3"/>
      <c r="J1091" s="3"/>
      <c r="K1091" s="3"/>
      <c r="L1091" s="3"/>
      <c r="M1091" s="3"/>
      <c r="O1091" s="3"/>
    </row>
    <row r="1092" spans="1:15" ht="15.75" customHeight="1" x14ac:dyDescent="0.35">
      <c r="A1092" s="2"/>
      <c r="B1092" s="12"/>
      <c r="C1092" s="3"/>
      <c r="D1092" s="3"/>
      <c r="E1092" s="111"/>
      <c r="F1092" s="3"/>
      <c r="G1092" s="3"/>
      <c r="H1092" s="3"/>
      <c r="I1092" s="3"/>
      <c r="J1092" s="3"/>
      <c r="K1092" s="3"/>
      <c r="L1092" s="3"/>
      <c r="M1092" s="3"/>
      <c r="O1092" s="3"/>
    </row>
    <row r="1093" spans="1:15" ht="15.75" customHeight="1" x14ac:dyDescent="0.35">
      <c r="A1093" s="2"/>
      <c r="B1093" s="12"/>
      <c r="C1093" s="3"/>
      <c r="D1093" s="3"/>
      <c r="E1093" s="111"/>
      <c r="F1093" s="3"/>
      <c r="G1093" s="3"/>
      <c r="H1093" s="3"/>
      <c r="I1093" s="3"/>
      <c r="J1093" s="3"/>
      <c r="K1093" s="3"/>
      <c r="L1093" s="3"/>
      <c r="M1093" s="3"/>
      <c r="O1093" s="3"/>
    </row>
    <row r="1094" spans="1:15" ht="15.75" customHeight="1" x14ac:dyDescent="0.35">
      <c r="A1094" s="2"/>
      <c r="B1094" s="12"/>
      <c r="C1094" s="3"/>
      <c r="D1094" s="3"/>
      <c r="E1094" s="111"/>
      <c r="F1094" s="3"/>
      <c r="G1094" s="3"/>
      <c r="H1094" s="3"/>
      <c r="I1094" s="3"/>
      <c r="J1094" s="3"/>
      <c r="K1094" s="3"/>
      <c r="L1094" s="3"/>
      <c r="M1094" s="3"/>
      <c r="O1094" s="3"/>
    </row>
    <row r="1095" spans="1:15" ht="15.75" customHeight="1" x14ac:dyDescent="0.35">
      <c r="A1095" s="2"/>
      <c r="B1095" s="12"/>
      <c r="C1095" s="3"/>
      <c r="D1095" s="3"/>
      <c r="E1095" s="111"/>
      <c r="F1095" s="3"/>
      <c r="G1095" s="3"/>
      <c r="H1095" s="3"/>
      <c r="I1095" s="3"/>
      <c r="J1095" s="3"/>
      <c r="K1095" s="3"/>
      <c r="L1095" s="3"/>
      <c r="M1095" s="3"/>
      <c r="O1095" s="3"/>
    </row>
    <row r="1096" spans="1:15" ht="15.75" customHeight="1" x14ac:dyDescent="0.35">
      <c r="A1096" s="2"/>
      <c r="B1096" s="12"/>
      <c r="C1096" s="3"/>
      <c r="D1096" s="3"/>
      <c r="E1096" s="111"/>
      <c r="F1096" s="3"/>
      <c r="G1096" s="3"/>
      <c r="H1096" s="3"/>
      <c r="I1096" s="3"/>
      <c r="J1096" s="3"/>
      <c r="K1096" s="3"/>
      <c r="L1096" s="3"/>
      <c r="M1096" s="3"/>
      <c r="O1096" s="3"/>
    </row>
    <row r="1097" spans="1:15" ht="15.75" customHeight="1" x14ac:dyDescent="0.35">
      <c r="A1097" s="2"/>
      <c r="B1097" s="12"/>
      <c r="C1097" s="3"/>
      <c r="D1097" s="3"/>
      <c r="E1097" s="111"/>
      <c r="F1097" s="3"/>
      <c r="G1097" s="3"/>
      <c r="H1097" s="3"/>
      <c r="I1097" s="3"/>
      <c r="J1097" s="3"/>
      <c r="K1097" s="3"/>
      <c r="L1097" s="3"/>
      <c r="M1097" s="3"/>
      <c r="O1097" s="3"/>
    </row>
    <row r="1098" spans="1:15" ht="15.75" customHeight="1" x14ac:dyDescent="0.35">
      <c r="A1098" s="2"/>
      <c r="B1098" s="12"/>
      <c r="C1098" s="3"/>
      <c r="D1098" s="3"/>
      <c r="E1098" s="111"/>
      <c r="F1098" s="3"/>
      <c r="G1098" s="3"/>
      <c r="H1098" s="3"/>
      <c r="I1098" s="3"/>
      <c r="J1098" s="3"/>
      <c r="K1098" s="3"/>
      <c r="L1098" s="3"/>
      <c r="M1098" s="3"/>
      <c r="O1098" s="3"/>
    </row>
    <row r="1099" spans="1:15" ht="15.75" customHeight="1" x14ac:dyDescent="0.35">
      <c r="A1099" s="2"/>
      <c r="B1099" s="12"/>
      <c r="C1099" s="3"/>
      <c r="D1099" s="3"/>
      <c r="E1099" s="111"/>
      <c r="F1099" s="3"/>
      <c r="G1099" s="3"/>
      <c r="H1099" s="3"/>
      <c r="I1099" s="3"/>
      <c r="J1099" s="3"/>
      <c r="K1099" s="3"/>
      <c r="L1099" s="3"/>
      <c r="M1099" s="3"/>
      <c r="O1099" s="3"/>
    </row>
    <row r="1100" spans="1:15" ht="15.75" customHeight="1" x14ac:dyDescent="0.35">
      <c r="A1100" s="2"/>
      <c r="B1100" s="12"/>
      <c r="C1100" s="3"/>
      <c r="D1100" s="3"/>
      <c r="E1100" s="111"/>
      <c r="F1100" s="3"/>
      <c r="G1100" s="3"/>
      <c r="H1100" s="3"/>
      <c r="I1100" s="3"/>
      <c r="J1100" s="3"/>
      <c r="K1100" s="3"/>
      <c r="L1100" s="3"/>
      <c r="M1100" s="3"/>
      <c r="O1100" s="3"/>
    </row>
    <row r="1101" spans="1:15" ht="15.75" customHeight="1" x14ac:dyDescent="0.35">
      <c r="A1101" s="2"/>
      <c r="B1101" s="12"/>
      <c r="C1101" s="3"/>
      <c r="D1101" s="3"/>
      <c r="E1101" s="111"/>
      <c r="F1101" s="3"/>
      <c r="G1101" s="3"/>
      <c r="H1101" s="3"/>
      <c r="I1101" s="3"/>
      <c r="J1101" s="3"/>
      <c r="K1101" s="3"/>
      <c r="L1101" s="3"/>
      <c r="M1101" s="3"/>
      <c r="O1101" s="3"/>
    </row>
    <row r="1102" spans="1:15" ht="15.75" customHeight="1" x14ac:dyDescent="0.35">
      <c r="A1102" s="2"/>
      <c r="B1102" s="12"/>
      <c r="C1102" s="3"/>
      <c r="D1102" s="3"/>
      <c r="E1102" s="111"/>
      <c r="F1102" s="3"/>
      <c r="G1102" s="3"/>
      <c r="H1102" s="3"/>
      <c r="I1102" s="3"/>
      <c r="J1102" s="3"/>
      <c r="K1102" s="3"/>
      <c r="L1102" s="3"/>
      <c r="M1102" s="3"/>
      <c r="O1102" s="3"/>
    </row>
    <row r="1103" spans="1:15" ht="15.75" customHeight="1" x14ac:dyDescent="0.35">
      <c r="A1103" s="2"/>
      <c r="B1103" s="12"/>
      <c r="C1103" s="3"/>
      <c r="D1103" s="3"/>
      <c r="E1103" s="111"/>
      <c r="F1103" s="3"/>
      <c r="G1103" s="3"/>
      <c r="H1103" s="3"/>
      <c r="I1103" s="3"/>
      <c r="J1103" s="3"/>
      <c r="K1103" s="3"/>
      <c r="L1103" s="3"/>
      <c r="M1103" s="3"/>
      <c r="O1103" s="3"/>
    </row>
    <row r="1104" spans="1:15" ht="15.75" customHeight="1" x14ac:dyDescent="0.35">
      <c r="A1104" s="2"/>
      <c r="B1104" s="12"/>
      <c r="C1104" s="3"/>
      <c r="D1104" s="3"/>
      <c r="E1104" s="111"/>
      <c r="F1104" s="3"/>
      <c r="G1104" s="3"/>
      <c r="H1104" s="3"/>
      <c r="I1104" s="3"/>
      <c r="J1104" s="3"/>
      <c r="K1104" s="3"/>
      <c r="L1104" s="3"/>
      <c r="M1104" s="3"/>
      <c r="O1104" s="3"/>
    </row>
    <row r="1105" spans="1:15" ht="15.75" customHeight="1" x14ac:dyDescent="0.35">
      <c r="A1105" s="2"/>
      <c r="B1105" s="12"/>
      <c r="C1105" s="3"/>
      <c r="D1105" s="3"/>
      <c r="E1105" s="111"/>
      <c r="F1105" s="3"/>
      <c r="G1105" s="3"/>
      <c r="H1105" s="3"/>
      <c r="I1105" s="3"/>
      <c r="J1105" s="3"/>
      <c r="K1105" s="3"/>
      <c r="L1105" s="3"/>
      <c r="M1105" s="3"/>
      <c r="O1105" s="3"/>
    </row>
    <row r="1106" spans="1:15" ht="15.75" customHeight="1" x14ac:dyDescent="0.35">
      <c r="A1106" s="2"/>
      <c r="B1106" s="12"/>
      <c r="C1106" s="3"/>
      <c r="D1106" s="3"/>
      <c r="E1106" s="111"/>
      <c r="F1106" s="3"/>
      <c r="G1106" s="3"/>
      <c r="H1106" s="3"/>
      <c r="I1106" s="3"/>
      <c r="J1106" s="3"/>
      <c r="K1106" s="3"/>
      <c r="L1106" s="3"/>
      <c r="M1106" s="3"/>
      <c r="O1106" s="3"/>
    </row>
    <row r="1107" spans="1:15" ht="15.75" customHeight="1" x14ac:dyDescent="0.35">
      <c r="A1107" s="2"/>
      <c r="B1107" s="12"/>
      <c r="C1107" s="3"/>
      <c r="D1107" s="3"/>
      <c r="E1107" s="111"/>
      <c r="F1107" s="3"/>
      <c r="G1107" s="3"/>
      <c r="H1107" s="3"/>
      <c r="I1107" s="3"/>
      <c r="J1107" s="3"/>
      <c r="K1107" s="3"/>
      <c r="L1107" s="3"/>
      <c r="M1107" s="3"/>
      <c r="O1107" s="3"/>
    </row>
    <row r="1108" spans="1:15" ht="15.75" customHeight="1" x14ac:dyDescent="0.35">
      <c r="A1108" s="2"/>
      <c r="B1108" s="12"/>
      <c r="C1108" s="3"/>
      <c r="D1108" s="3"/>
      <c r="E1108" s="111"/>
      <c r="F1108" s="3"/>
      <c r="G1108" s="3"/>
      <c r="H1108" s="3"/>
      <c r="I1108" s="3"/>
      <c r="J1108" s="3"/>
      <c r="K1108" s="3"/>
      <c r="L1108" s="3"/>
      <c r="M1108" s="3"/>
      <c r="O1108" s="3"/>
    </row>
    <row r="1109" spans="1:15" ht="15.75" customHeight="1" x14ac:dyDescent="0.35">
      <c r="A1109" s="2"/>
      <c r="B1109" s="12"/>
      <c r="C1109" s="3"/>
      <c r="D1109" s="3"/>
      <c r="E1109" s="111"/>
      <c r="F1109" s="3"/>
      <c r="G1109" s="3"/>
      <c r="H1109" s="3"/>
      <c r="I1109" s="3"/>
      <c r="J1109" s="3"/>
      <c r="K1109" s="3"/>
      <c r="L1109" s="3"/>
      <c r="M1109" s="3"/>
      <c r="O1109" s="3"/>
    </row>
    <row r="1110" spans="1:15" ht="15.75" customHeight="1" x14ac:dyDescent="0.35">
      <c r="A1110" s="2"/>
      <c r="B1110" s="12"/>
      <c r="C1110" s="3"/>
      <c r="D1110" s="3"/>
      <c r="E1110" s="111"/>
      <c r="F1110" s="3"/>
      <c r="G1110" s="3"/>
      <c r="H1110" s="3"/>
      <c r="I1110" s="3"/>
      <c r="J1110" s="3"/>
      <c r="K1110" s="3"/>
      <c r="L1110" s="3"/>
      <c r="M1110" s="3"/>
      <c r="O1110" s="3"/>
    </row>
    <row r="1111" spans="1:15" ht="15.75" customHeight="1" x14ac:dyDescent="0.35">
      <c r="A1111" s="2"/>
      <c r="B1111" s="12"/>
      <c r="C1111" s="3"/>
      <c r="D1111" s="3"/>
      <c r="E1111" s="111"/>
      <c r="F1111" s="3"/>
      <c r="G1111" s="3"/>
      <c r="H1111" s="3"/>
      <c r="I1111" s="3"/>
      <c r="J1111" s="3"/>
      <c r="K1111" s="3"/>
      <c r="L1111" s="3"/>
      <c r="M1111" s="3"/>
      <c r="O1111" s="3"/>
    </row>
    <row r="1112" spans="1:15" ht="15.75" customHeight="1" x14ac:dyDescent="0.35">
      <c r="A1112" s="2"/>
      <c r="B1112" s="12"/>
      <c r="C1112" s="3"/>
      <c r="D1112" s="3"/>
      <c r="E1112" s="111"/>
      <c r="F1112" s="3"/>
      <c r="G1112" s="3"/>
      <c r="H1112" s="3"/>
      <c r="I1112" s="3"/>
      <c r="J1112" s="3"/>
      <c r="K1112" s="3"/>
      <c r="L1112" s="3"/>
      <c r="M1112" s="3"/>
      <c r="O1112" s="3"/>
    </row>
    <row r="1113" spans="1:15" ht="15.75" customHeight="1" x14ac:dyDescent="0.35">
      <c r="A1113" s="2"/>
      <c r="B1113" s="12"/>
      <c r="C1113" s="3"/>
      <c r="D1113" s="3"/>
      <c r="E1113" s="111"/>
      <c r="F1113" s="3"/>
      <c r="G1113" s="3"/>
      <c r="H1113" s="3"/>
      <c r="I1113" s="3"/>
      <c r="J1113" s="3"/>
      <c r="K1113" s="3"/>
      <c r="L1113" s="3"/>
      <c r="M1113" s="3"/>
      <c r="O1113" s="3"/>
    </row>
    <row r="1114" spans="1:15" ht="15.75" customHeight="1" x14ac:dyDescent="0.35">
      <c r="A1114" s="2"/>
      <c r="B1114" s="12"/>
      <c r="C1114" s="3"/>
      <c r="D1114" s="3"/>
      <c r="E1114" s="111"/>
      <c r="F1114" s="3"/>
      <c r="G1114" s="3"/>
      <c r="H1114" s="3"/>
      <c r="I1114" s="3"/>
      <c r="J1114" s="3"/>
      <c r="K1114" s="3"/>
      <c r="L1114" s="3"/>
      <c r="M1114" s="3"/>
      <c r="O1114" s="3"/>
    </row>
    <row r="1115" spans="1:15" ht="15.75" customHeight="1" x14ac:dyDescent="0.35">
      <c r="A1115" s="2"/>
      <c r="B1115" s="12"/>
      <c r="C1115" s="3"/>
      <c r="D1115" s="3"/>
      <c r="E1115" s="111"/>
      <c r="F1115" s="3"/>
      <c r="G1115" s="3"/>
      <c r="H1115" s="3"/>
      <c r="I1115" s="3"/>
      <c r="J1115" s="3"/>
      <c r="K1115" s="3"/>
      <c r="L1115" s="3"/>
      <c r="M1115" s="3"/>
      <c r="O1115" s="3"/>
    </row>
    <row r="1116" spans="1:15" ht="15.75" customHeight="1" x14ac:dyDescent="0.35">
      <c r="A1116" s="2"/>
      <c r="B1116" s="12"/>
      <c r="C1116" s="3"/>
      <c r="D1116" s="3"/>
      <c r="E1116" s="111"/>
      <c r="F1116" s="3"/>
      <c r="G1116" s="3"/>
      <c r="H1116" s="3"/>
      <c r="I1116" s="3"/>
      <c r="J1116" s="3"/>
      <c r="K1116" s="3"/>
      <c r="L1116" s="3"/>
      <c r="M1116" s="3"/>
      <c r="O1116" s="3"/>
    </row>
    <row r="1117" spans="1:15" ht="14.5" x14ac:dyDescent="0.35">
      <c r="A1117" s="3"/>
      <c r="B1117" s="3"/>
      <c r="C1117" s="3"/>
      <c r="D1117" s="3"/>
      <c r="E1117" s="111"/>
      <c r="F1117" s="3"/>
      <c r="G1117" s="3"/>
      <c r="H1117" s="3"/>
      <c r="I1117" s="3"/>
      <c r="J1117" s="3"/>
      <c r="K1117" s="3"/>
      <c r="L1117" s="3"/>
      <c r="M1117" s="3"/>
      <c r="O1117" s="3"/>
    </row>
    <row r="1118" spans="1:15" ht="14.5" x14ac:dyDescent="0.35">
      <c r="A1118" s="3"/>
      <c r="B1118" s="3"/>
      <c r="C1118" s="3"/>
      <c r="D1118" s="3"/>
      <c r="E1118" s="111"/>
      <c r="F1118" s="3"/>
      <c r="G1118" s="3"/>
      <c r="H1118" s="3"/>
      <c r="I1118" s="3"/>
      <c r="J1118" s="3"/>
      <c r="K1118" s="3"/>
      <c r="L1118" s="3"/>
      <c r="M1118" s="3"/>
      <c r="O1118" s="3"/>
    </row>
    <row r="1119" spans="1:15" ht="14.5" x14ac:dyDescent="0.35">
      <c r="A1119" s="3"/>
      <c r="B1119" s="3"/>
      <c r="C1119" s="3"/>
      <c r="D1119" s="3"/>
      <c r="E1119" s="111"/>
      <c r="F1119" s="3"/>
      <c r="G1119" s="3"/>
      <c r="H1119" s="3"/>
      <c r="I1119" s="3"/>
      <c r="J1119" s="3"/>
      <c r="K1119" s="3"/>
      <c r="L1119" s="3"/>
      <c r="M1119" s="3"/>
      <c r="O1119" s="3"/>
    </row>
    <row r="1120" spans="1:15" ht="14.5" x14ac:dyDescent="0.35">
      <c r="A1120" s="3"/>
      <c r="B1120" s="3"/>
      <c r="C1120" s="3"/>
      <c r="D1120" s="3"/>
      <c r="E1120" s="111"/>
      <c r="F1120" s="3"/>
      <c r="G1120" s="3"/>
      <c r="H1120" s="3"/>
      <c r="I1120" s="3"/>
      <c r="J1120" s="3"/>
      <c r="K1120" s="3"/>
      <c r="L1120" s="3"/>
      <c r="M1120" s="3"/>
      <c r="O1120" s="3"/>
    </row>
    <row r="1121" spans="1:15" ht="14.5" x14ac:dyDescent="0.35">
      <c r="A1121" s="3"/>
      <c r="B1121" s="3"/>
      <c r="C1121" s="3"/>
      <c r="D1121" s="3"/>
      <c r="E1121" s="111"/>
      <c r="F1121" s="3"/>
      <c r="G1121" s="3"/>
      <c r="H1121" s="3"/>
      <c r="I1121" s="3"/>
      <c r="J1121" s="3"/>
      <c r="K1121" s="3"/>
      <c r="L1121" s="3"/>
      <c r="M1121" s="3"/>
      <c r="O1121" s="3"/>
    </row>
    <row r="1122" spans="1:15" ht="14.5" x14ac:dyDescent="0.35">
      <c r="A1122" s="3"/>
      <c r="B1122" s="3"/>
      <c r="C1122" s="3"/>
      <c r="D1122" s="3"/>
      <c r="E1122" s="111"/>
      <c r="F1122" s="3"/>
      <c r="G1122" s="3"/>
      <c r="H1122" s="3"/>
      <c r="I1122" s="3"/>
      <c r="J1122" s="3"/>
      <c r="K1122" s="3"/>
      <c r="L1122" s="3"/>
      <c r="M1122" s="3"/>
      <c r="O1122" s="3"/>
    </row>
    <row r="1123" spans="1:15" ht="14.5" x14ac:dyDescent="0.35">
      <c r="A1123" s="3"/>
      <c r="B1123" s="3"/>
      <c r="C1123" s="3"/>
      <c r="D1123" s="3"/>
      <c r="E1123" s="111"/>
      <c r="F1123" s="3"/>
      <c r="G1123" s="3"/>
      <c r="H1123" s="3"/>
      <c r="I1123" s="3"/>
      <c r="J1123" s="3"/>
      <c r="K1123" s="3"/>
      <c r="L1123" s="3"/>
      <c r="M1123" s="3"/>
      <c r="O1123" s="3"/>
    </row>
    <row r="1124" spans="1:15" ht="14.5" x14ac:dyDescent="0.35">
      <c r="A1124" s="3"/>
      <c r="B1124" s="3"/>
      <c r="C1124" s="3"/>
      <c r="D1124" s="3"/>
      <c r="E1124" s="111"/>
      <c r="F1124" s="3"/>
      <c r="G1124" s="3"/>
      <c r="H1124" s="3"/>
      <c r="I1124" s="3"/>
      <c r="J1124" s="3"/>
      <c r="K1124" s="3"/>
      <c r="L1124" s="3"/>
      <c r="M1124" s="3"/>
      <c r="O1124" s="3"/>
    </row>
    <row r="1125" spans="1:15" ht="14.5" x14ac:dyDescent="0.35">
      <c r="A1125" s="3"/>
      <c r="B1125" s="3"/>
      <c r="C1125" s="3"/>
      <c r="D1125" s="3"/>
      <c r="E1125" s="111"/>
      <c r="F1125" s="3"/>
      <c r="G1125" s="3"/>
      <c r="H1125" s="3"/>
      <c r="I1125" s="3"/>
      <c r="J1125" s="3"/>
      <c r="K1125" s="3"/>
      <c r="L1125" s="3"/>
      <c r="M1125" s="3"/>
      <c r="O1125" s="3"/>
    </row>
    <row r="1126" spans="1:15" ht="14.5" x14ac:dyDescent="0.35">
      <c r="A1126" s="3"/>
      <c r="B1126" s="3"/>
      <c r="C1126" s="3"/>
      <c r="D1126" s="3"/>
      <c r="E1126" s="111"/>
      <c r="F1126" s="3"/>
      <c r="G1126" s="3"/>
      <c r="H1126" s="3"/>
      <c r="I1126" s="3"/>
      <c r="J1126" s="3"/>
      <c r="K1126" s="3"/>
      <c r="L1126" s="3"/>
      <c r="M1126" s="3"/>
      <c r="O1126" s="3"/>
    </row>
    <row r="1127" spans="1:15" ht="14.5" x14ac:dyDescent="0.35">
      <c r="A1127" s="3"/>
      <c r="B1127" s="3"/>
      <c r="C1127" s="3"/>
      <c r="D1127" s="3"/>
      <c r="E1127" s="111"/>
      <c r="F1127" s="3"/>
      <c r="G1127" s="3"/>
      <c r="H1127" s="3"/>
      <c r="I1127" s="3"/>
      <c r="J1127" s="3"/>
      <c r="K1127" s="3"/>
      <c r="L1127" s="3"/>
      <c r="M1127" s="3"/>
      <c r="O1127" s="3"/>
    </row>
    <row r="1128" spans="1:15" ht="14.5" x14ac:dyDescent="0.35">
      <c r="A1128" s="3"/>
      <c r="B1128" s="3"/>
      <c r="C1128" s="3"/>
      <c r="D1128" s="3"/>
      <c r="E1128" s="111"/>
      <c r="F1128" s="3"/>
      <c r="G1128" s="3"/>
      <c r="H1128" s="3"/>
      <c r="I1128" s="3"/>
      <c r="J1128" s="3"/>
      <c r="K1128" s="3"/>
      <c r="L1128" s="3"/>
      <c r="M1128" s="3"/>
      <c r="O1128" s="3"/>
    </row>
    <row r="1129" spans="1:15" ht="14.5" x14ac:dyDescent="0.35">
      <c r="A1129" s="3"/>
      <c r="B1129" s="3"/>
      <c r="C1129" s="3"/>
      <c r="D1129" s="3"/>
      <c r="E1129" s="111"/>
      <c r="F1129" s="3"/>
      <c r="G1129" s="3"/>
      <c r="H1129" s="3"/>
      <c r="I1129" s="3"/>
      <c r="J1129" s="3"/>
      <c r="K1129" s="3"/>
      <c r="L1129" s="3"/>
      <c r="M1129" s="3"/>
      <c r="O1129" s="3"/>
    </row>
    <row r="1130" spans="1:15" ht="14.5" x14ac:dyDescent="0.35">
      <c r="A1130" s="3"/>
      <c r="B1130" s="3"/>
      <c r="C1130" s="3"/>
      <c r="D1130" s="3"/>
      <c r="E1130" s="111"/>
      <c r="F1130" s="3"/>
      <c r="G1130" s="3"/>
      <c r="H1130" s="3"/>
      <c r="I1130" s="3"/>
      <c r="J1130" s="3"/>
      <c r="K1130" s="3"/>
      <c r="L1130" s="3"/>
      <c r="M1130" s="3"/>
      <c r="O1130" s="3"/>
    </row>
    <row r="1131" spans="1:15" ht="14.5" x14ac:dyDescent="0.35">
      <c r="A1131" s="3"/>
      <c r="B1131" s="3"/>
      <c r="C1131" s="3"/>
      <c r="D1131" s="3"/>
      <c r="E1131" s="111"/>
      <c r="F1131" s="3"/>
      <c r="G1131" s="3"/>
      <c r="H1131" s="3"/>
      <c r="I1131" s="3"/>
      <c r="J1131" s="3"/>
      <c r="K1131" s="3"/>
      <c r="L1131" s="3"/>
      <c r="M1131" s="3"/>
      <c r="O1131" s="3"/>
    </row>
    <row r="1132" spans="1:15" ht="14.5" x14ac:dyDescent="0.35">
      <c r="A1132" s="3"/>
      <c r="B1132" s="3"/>
      <c r="C1132" s="3"/>
      <c r="D1132" s="3"/>
      <c r="E1132" s="111"/>
      <c r="F1132" s="3"/>
      <c r="G1132" s="3"/>
      <c r="H1132" s="3"/>
      <c r="I1132" s="3"/>
      <c r="J1132" s="3"/>
      <c r="K1132" s="3"/>
      <c r="L1132" s="3"/>
      <c r="M1132" s="3"/>
      <c r="O1132" s="3"/>
    </row>
    <row r="1133" spans="1:15" ht="14.5" x14ac:dyDescent="0.35">
      <c r="A1133" s="3"/>
      <c r="B1133" s="3"/>
      <c r="C1133" s="3"/>
      <c r="D1133" s="3"/>
      <c r="E1133" s="111"/>
      <c r="F1133" s="3"/>
      <c r="G1133" s="3"/>
      <c r="H1133" s="3"/>
      <c r="I1133" s="3"/>
      <c r="J1133" s="3"/>
      <c r="K1133" s="3"/>
      <c r="L1133" s="3"/>
      <c r="M1133" s="3"/>
      <c r="O1133" s="3"/>
    </row>
    <row r="1134" spans="1:15" ht="14.5" x14ac:dyDescent="0.35">
      <c r="A1134" s="3"/>
      <c r="B1134" s="3"/>
      <c r="C1134" s="3"/>
      <c r="D1134" s="3"/>
      <c r="E1134" s="111"/>
      <c r="F1134" s="3"/>
      <c r="G1134" s="3"/>
      <c r="H1134" s="3"/>
      <c r="I1134" s="3"/>
      <c r="J1134" s="3"/>
      <c r="K1134" s="3"/>
      <c r="L1134" s="3"/>
      <c r="M1134" s="3"/>
      <c r="O1134" s="3"/>
    </row>
    <row r="1135" spans="1:15" ht="14.5" x14ac:dyDescent="0.35">
      <c r="A1135" s="3"/>
      <c r="B1135" s="3"/>
      <c r="C1135" s="3"/>
      <c r="D1135" s="3"/>
      <c r="E1135" s="111"/>
      <c r="F1135" s="3"/>
      <c r="G1135" s="3"/>
      <c r="H1135" s="3"/>
      <c r="I1135" s="3"/>
      <c r="J1135" s="3"/>
      <c r="K1135" s="3"/>
      <c r="L1135" s="3"/>
      <c r="M1135" s="3"/>
      <c r="O1135" s="3"/>
    </row>
    <row r="1136" spans="1:15" ht="14.5" x14ac:dyDescent="0.35">
      <c r="A1136" s="3"/>
      <c r="B1136" s="3"/>
      <c r="C1136" s="3"/>
      <c r="D1136" s="3"/>
      <c r="E1136" s="111"/>
      <c r="F1136" s="3"/>
      <c r="G1136" s="3"/>
      <c r="H1136" s="3"/>
      <c r="I1136" s="3"/>
      <c r="J1136" s="3"/>
      <c r="K1136" s="3"/>
      <c r="L1136" s="3"/>
      <c r="M1136" s="3"/>
      <c r="O1136" s="3"/>
    </row>
    <row r="1137" spans="1:15" ht="14.5" x14ac:dyDescent="0.35">
      <c r="A1137" s="3"/>
      <c r="B1137" s="3"/>
      <c r="C1137" s="3"/>
      <c r="D1137" s="3"/>
      <c r="E1137" s="111"/>
      <c r="F1137" s="3"/>
      <c r="G1137" s="3"/>
      <c r="H1137" s="3"/>
      <c r="I1137" s="3"/>
      <c r="J1137" s="3"/>
      <c r="K1137" s="3"/>
      <c r="L1137" s="3"/>
      <c r="M1137" s="3"/>
      <c r="O1137" s="3"/>
    </row>
    <row r="1138" spans="1:15" ht="14.5" x14ac:dyDescent="0.35">
      <c r="A1138" s="3"/>
      <c r="B1138" s="3"/>
      <c r="C1138" s="3"/>
      <c r="D1138" s="3"/>
      <c r="E1138" s="111"/>
      <c r="F1138" s="3"/>
      <c r="G1138" s="3"/>
      <c r="H1138" s="3"/>
      <c r="I1138" s="3"/>
      <c r="J1138" s="3"/>
      <c r="K1138" s="3"/>
      <c r="L1138" s="3"/>
      <c r="M1138" s="3"/>
      <c r="O1138" s="3"/>
    </row>
    <row r="1139" spans="1:15" ht="14.5" x14ac:dyDescent="0.35">
      <c r="A1139" s="3"/>
      <c r="B1139" s="3"/>
      <c r="C1139" s="3"/>
      <c r="D1139" s="3"/>
      <c r="E1139" s="111"/>
      <c r="F1139" s="3"/>
      <c r="G1139" s="3"/>
      <c r="H1139" s="3"/>
      <c r="I1139" s="3"/>
      <c r="J1139" s="3"/>
      <c r="K1139" s="3"/>
      <c r="L1139" s="3"/>
      <c r="M1139" s="3"/>
      <c r="O1139" s="3"/>
    </row>
    <row r="1140" spans="1:15" ht="14.5" x14ac:dyDescent="0.35">
      <c r="A1140" s="3"/>
      <c r="B1140" s="3"/>
      <c r="C1140" s="3"/>
      <c r="D1140" s="3"/>
      <c r="E1140" s="111"/>
      <c r="F1140" s="3"/>
      <c r="G1140" s="3"/>
      <c r="H1140" s="3"/>
      <c r="I1140" s="3"/>
      <c r="J1140" s="3"/>
      <c r="K1140" s="3"/>
      <c r="L1140" s="3"/>
      <c r="M1140" s="3"/>
      <c r="O1140" s="3"/>
    </row>
    <row r="1141" spans="1:15" ht="14.5" x14ac:dyDescent="0.35">
      <c r="A1141" s="3"/>
      <c r="B1141" s="3"/>
      <c r="C1141" s="3"/>
      <c r="D1141" s="3"/>
      <c r="E1141" s="111"/>
      <c r="F1141" s="3"/>
      <c r="G1141" s="3"/>
      <c r="H1141" s="3"/>
      <c r="I1141" s="3"/>
      <c r="J1141" s="3"/>
      <c r="K1141" s="3"/>
      <c r="L1141" s="3"/>
      <c r="M1141" s="3"/>
      <c r="O1141" s="3"/>
    </row>
    <row r="1142" spans="1:15" ht="14.5" x14ac:dyDescent="0.35">
      <c r="A1142" s="3"/>
      <c r="B1142" s="3"/>
      <c r="C1142" s="3"/>
      <c r="D1142" s="3"/>
      <c r="E1142" s="111"/>
      <c r="F1142" s="3"/>
      <c r="G1142" s="3"/>
      <c r="H1142" s="3"/>
      <c r="I1142" s="3"/>
      <c r="J1142" s="3"/>
      <c r="K1142" s="3"/>
      <c r="L1142" s="3"/>
      <c r="M1142" s="3"/>
      <c r="O1142" s="3"/>
    </row>
    <row r="1143" spans="1:15" ht="14.5" x14ac:dyDescent="0.35">
      <c r="A1143" s="3"/>
      <c r="B1143" s="3"/>
      <c r="C1143" s="3"/>
      <c r="D1143" s="3"/>
      <c r="E1143" s="111"/>
      <c r="F1143" s="3"/>
      <c r="G1143" s="3"/>
      <c r="H1143" s="3"/>
      <c r="I1143" s="3"/>
      <c r="J1143" s="3"/>
      <c r="K1143" s="3"/>
      <c r="L1143" s="3"/>
      <c r="M1143" s="3"/>
      <c r="O1143" s="3"/>
    </row>
    <row r="1144" spans="1:15" ht="14.5" x14ac:dyDescent="0.35">
      <c r="A1144" s="3"/>
      <c r="B1144" s="3"/>
      <c r="C1144" s="3"/>
      <c r="D1144" s="3"/>
      <c r="E1144" s="111"/>
      <c r="F1144" s="3"/>
      <c r="G1144" s="3"/>
      <c r="H1144" s="3"/>
      <c r="I1144" s="3"/>
      <c r="J1144" s="3"/>
      <c r="K1144" s="3"/>
      <c r="L1144" s="3"/>
      <c r="M1144" s="3"/>
      <c r="O1144" s="3"/>
    </row>
    <row r="1145" spans="1:15" ht="14.5" x14ac:dyDescent="0.35">
      <c r="A1145" s="3"/>
      <c r="B1145" s="3"/>
      <c r="C1145" s="3"/>
      <c r="D1145" s="3"/>
      <c r="E1145" s="111"/>
      <c r="F1145" s="3"/>
      <c r="G1145" s="3"/>
      <c r="H1145" s="3"/>
      <c r="I1145" s="3"/>
      <c r="J1145" s="3"/>
      <c r="K1145" s="3"/>
      <c r="L1145" s="3"/>
      <c r="M1145" s="3"/>
      <c r="O1145" s="3"/>
    </row>
    <row r="1146" spans="1:15" ht="14.5" x14ac:dyDescent="0.35">
      <c r="A1146" s="3"/>
      <c r="B1146" s="3"/>
      <c r="C1146" s="3"/>
      <c r="D1146" s="3"/>
      <c r="E1146" s="111"/>
      <c r="F1146" s="3"/>
      <c r="G1146" s="3"/>
      <c r="H1146" s="3"/>
      <c r="I1146" s="3"/>
      <c r="J1146" s="3"/>
      <c r="K1146" s="3"/>
      <c r="L1146" s="3"/>
      <c r="M1146" s="3"/>
      <c r="O1146" s="3"/>
    </row>
    <row r="1147" spans="1:15" ht="14.5" x14ac:dyDescent="0.35">
      <c r="A1147" s="3"/>
      <c r="B1147" s="3"/>
      <c r="C1147" s="3"/>
      <c r="D1147" s="3"/>
      <c r="E1147" s="111"/>
      <c r="F1147" s="3"/>
      <c r="G1147" s="3"/>
      <c r="H1147" s="3"/>
      <c r="I1147" s="3"/>
      <c r="J1147" s="3"/>
      <c r="K1147" s="3"/>
      <c r="L1147" s="3"/>
      <c r="M1147" s="3"/>
      <c r="O1147" s="3"/>
    </row>
    <row r="1148" spans="1:15" ht="14.5" x14ac:dyDescent="0.35">
      <c r="A1148" s="3"/>
      <c r="B1148" s="3"/>
      <c r="C1148" s="3"/>
      <c r="D1148" s="3"/>
      <c r="E1148" s="111"/>
      <c r="F1148" s="3"/>
      <c r="G1148" s="3"/>
      <c r="H1148" s="3"/>
      <c r="I1148" s="3"/>
      <c r="J1148" s="3"/>
      <c r="K1148" s="3"/>
      <c r="L1148" s="3"/>
      <c r="M1148" s="3"/>
      <c r="O1148" s="3"/>
    </row>
    <row r="1149" spans="1:15" ht="14.5" x14ac:dyDescent="0.35">
      <c r="A1149" s="3"/>
      <c r="B1149" s="3"/>
      <c r="C1149" s="3"/>
      <c r="D1149" s="3"/>
      <c r="E1149" s="111"/>
      <c r="F1149" s="3"/>
      <c r="G1149" s="3"/>
      <c r="H1149" s="3"/>
      <c r="I1149" s="3"/>
      <c r="J1149" s="3"/>
      <c r="K1149" s="3"/>
      <c r="L1149" s="3"/>
      <c r="M1149" s="3"/>
      <c r="O1149" s="3"/>
    </row>
    <row r="1150" spans="1:15" ht="14.5" x14ac:dyDescent="0.35">
      <c r="A1150" s="3"/>
      <c r="B1150" s="3"/>
      <c r="C1150" s="3"/>
      <c r="D1150" s="3"/>
      <c r="E1150" s="111"/>
      <c r="F1150" s="3"/>
      <c r="G1150" s="3"/>
      <c r="H1150" s="3"/>
      <c r="I1150" s="3"/>
      <c r="J1150" s="3"/>
      <c r="K1150" s="3"/>
      <c r="L1150" s="3"/>
      <c r="M1150" s="3"/>
      <c r="O1150" s="3"/>
    </row>
    <row r="1151" spans="1:15" ht="14.5" x14ac:dyDescent="0.35">
      <c r="A1151" s="3"/>
      <c r="B1151" s="3"/>
      <c r="C1151" s="3"/>
      <c r="D1151" s="3"/>
      <c r="E1151" s="111"/>
      <c r="F1151" s="3"/>
      <c r="G1151" s="3"/>
      <c r="H1151" s="3"/>
      <c r="I1151" s="3"/>
      <c r="J1151" s="3"/>
      <c r="K1151" s="3"/>
      <c r="L1151" s="3"/>
      <c r="M1151" s="3"/>
      <c r="O1151" s="3"/>
    </row>
    <row r="1152" spans="1:15" ht="14.5" x14ac:dyDescent="0.35">
      <c r="A1152" s="3"/>
      <c r="B1152" s="3"/>
      <c r="C1152" s="3"/>
      <c r="D1152" s="3"/>
      <c r="E1152" s="111"/>
      <c r="F1152" s="3"/>
      <c r="G1152" s="3"/>
      <c r="H1152" s="3"/>
      <c r="I1152" s="3"/>
      <c r="J1152" s="3"/>
      <c r="K1152" s="3"/>
      <c r="L1152" s="3"/>
      <c r="M1152" s="3"/>
      <c r="O1152" s="3"/>
    </row>
    <row r="1153" spans="1:15" ht="14.5" x14ac:dyDescent="0.35">
      <c r="A1153" s="3"/>
      <c r="B1153" s="3"/>
      <c r="C1153" s="3"/>
      <c r="D1153" s="3"/>
      <c r="E1153" s="111"/>
      <c r="F1153" s="3"/>
      <c r="G1153" s="3"/>
      <c r="H1153" s="3"/>
      <c r="I1153" s="3"/>
      <c r="J1153" s="3"/>
      <c r="K1153" s="3"/>
      <c r="L1153" s="3"/>
      <c r="M1153" s="3"/>
      <c r="O1153" s="3"/>
    </row>
    <row r="1154" spans="1:15" ht="14.5" x14ac:dyDescent="0.35">
      <c r="A1154" s="3"/>
      <c r="B1154" s="3"/>
      <c r="C1154" s="3"/>
      <c r="D1154" s="3"/>
      <c r="E1154" s="111"/>
      <c r="F1154" s="3"/>
      <c r="G1154" s="3"/>
      <c r="H1154" s="3"/>
      <c r="I1154" s="3"/>
      <c r="J1154" s="3"/>
      <c r="K1154" s="3"/>
      <c r="L1154" s="3"/>
      <c r="M1154" s="3"/>
      <c r="O1154" s="3"/>
    </row>
    <row r="1155" spans="1:15" ht="14.5" x14ac:dyDescent="0.35">
      <c r="A1155" s="3"/>
      <c r="B1155" s="3"/>
      <c r="C1155" s="3"/>
      <c r="D1155" s="3"/>
      <c r="E1155" s="111"/>
      <c r="F1155" s="3"/>
      <c r="G1155" s="3"/>
      <c r="H1155" s="3"/>
      <c r="I1155" s="3"/>
      <c r="J1155" s="3"/>
      <c r="K1155" s="3"/>
      <c r="L1155" s="3"/>
      <c r="M1155" s="3"/>
      <c r="O1155" s="3"/>
    </row>
    <row r="1156" spans="1:15" ht="14.5" x14ac:dyDescent="0.35">
      <c r="A1156" s="3"/>
      <c r="B1156" s="3"/>
      <c r="C1156" s="3"/>
      <c r="D1156" s="3"/>
      <c r="E1156" s="111"/>
      <c r="F1156" s="3"/>
      <c r="G1156" s="3"/>
      <c r="H1156" s="3"/>
      <c r="I1156" s="3"/>
      <c r="J1156" s="3"/>
      <c r="K1156" s="3"/>
      <c r="L1156" s="3"/>
      <c r="M1156" s="3"/>
      <c r="O1156" s="3"/>
    </row>
    <row r="1157" spans="1:15" ht="14.5" x14ac:dyDescent="0.35">
      <c r="A1157" s="3"/>
      <c r="B1157" s="3"/>
      <c r="C1157" s="3"/>
      <c r="D1157" s="3"/>
      <c r="E1157" s="111"/>
      <c r="F1157" s="3"/>
      <c r="G1157" s="3"/>
      <c r="H1157" s="3"/>
      <c r="I1157" s="3"/>
      <c r="J1157" s="3"/>
      <c r="K1157" s="3"/>
      <c r="L1157" s="3"/>
      <c r="M1157" s="3"/>
      <c r="O1157" s="3"/>
    </row>
    <row r="1158" spans="1:15" ht="14.5" x14ac:dyDescent="0.35">
      <c r="A1158" s="3"/>
      <c r="B1158" s="3"/>
      <c r="C1158" s="3"/>
      <c r="D1158" s="3"/>
      <c r="E1158" s="111"/>
      <c r="F1158" s="3"/>
      <c r="G1158" s="3"/>
      <c r="H1158" s="3"/>
      <c r="I1158" s="3"/>
      <c r="J1158" s="3"/>
      <c r="K1158" s="3"/>
      <c r="L1158" s="3"/>
      <c r="M1158" s="3"/>
      <c r="O1158" s="3"/>
    </row>
    <row r="1159" spans="1:15" ht="14.5" x14ac:dyDescent="0.35">
      <c r="A1159" s="3"/>
      <c r="B1159" s="3"/>
      <c r="C1159" s="3"/>
      <c r="D1159" s="3"/>
      <c r="E1159" s="111"/>
      <c r="F1159" s="3"/>
      <c r="G1159" s="3"/>
      <c r="H1159" s="3"/>
      <c r="I1159" s="3"/>
      <c r="J1159" s="3"/>
      <c r="K1159" s="3"/>
      <c r="L1159" s="3"/>
      <c r="M1159" s="3"/>
      <c r="O1159" s="3"/>
    </row>
    <row r="1160" spans="1:15" ht="14.5" x14ac:dyDescent="0.35">
      <c r="A1160" s="3"/>
      <c r="B1160" s="3"/>
      <c r="C1160" s="3"/>
      <c r="D1160" s="3"/>
      <c r="E1160" s="111"/>
      <c r="F1160" s="3"/>
      <c r="G1160" s="3"/>
      <c r="H1160" s="3"/>
      <c r="I1160" s="3"/>
      <c r="J1160" s="3"/>
      <c r="K1160" s="3"/>
      <c r="L1160" s="3"/>
      <c r="M1160" s="3"/>
      <c r="O1160" s="3"/>
    </row>
    <row r="1161" spans="1:15" ht="14.5" x14ac:dyDescent="0.35">
      <c r="A1161" s="3"/>
      <c r="B1161" s="3"/>
      <c r="C1161" s="3"/>
      <c r="D1161" s="3"/>
      <c r="E1161" s="111"/>
      <c r="F1161" s="3"/>
      <c r="G1161" s="3"/>
      <c r="H1161" s="3"/>
      <c r="I1161" s="3"/>
      <c r="J1161" s="3"/>
      <c r="K1161" s="3"/>
      <c r="L1161" s="3"/>
      <c r="M1161" s="3"/>
      <c r="O1161" s="3"/>
    </row>
    <row r="1162" spans="1:15" ht="14.5" x14ac:dyDescent="0.35">
      <c r="A1162" s="3"/>
      <c r="B1162" s="3"/>
      <c r="C1162" s="3"/>
      <c r="D1162" s="3"/>
      <c r="E1162" s="111"/>
      <c r="F1162" s="3"/>
      <c r="G1162" s="3"/>
      <c r="H1162" s="3"/>
      <c r="I1162" s="3"/>
      <c r="J1162" s="3"/>
      <c r="K1162" s="3"/>
      <c r="L1162" s="3"/>
      <c r="M1162" s="3"/>
      <c r="O1162" s="3"/>
    </row>
    <row r="1163" spans="1:15" ht="14.5" x14ac:dyDescent="0.35">
      <c r="A1163" s="3"/>
      <c r="B1163" s="3"/>
      <c r="C1163" s="3"/>
      <c r="D1163" s="3"/>
      <c r="E1163" s="111"/>
      <c r="F1163" s="3"/>
      <c r="G1163" s="3"/>
      <c r="H1163" s="3"/>
      <c r="I1163" s="3"/>
      <c r="J1163" s="3"/>
      <c r="K1163" s="3"/>
      <c r="L1163" s="3"/>
      <c r="M1163" s="3"/>
      <c r="O1163" s="3"/>
    </row>
    <row r="1164" spans="1:15" ht="14.5" x14ac:dyDescent="0.35">
      <c r="A1164" s="3"/>
      <c r="B1164" s="3"/>
      <c r="C1164" s="3"/>
      <c r="D1164" s="3"/>
      <c r="E1164" s="111"/>
      <c r="F1164" s="3"/>
      <c r="G1164" s="3"/>
      <c r="H1164" s="3"/>
      <c r="I1164" s="3"/>
      <c r="J1164" s="3"/>
      <c r="K1164" s="3"/>
      <c r="L1164" s="3"/>
      <c r="M1164" s="3"/>
      <c r="O1164" s="3"/>
    </row>
    <row r="1165" spans="1:15" ht="14.5" x14ac:dyDescent="0.35">
      <c r="A1165" s="3"/>
      <c r="B1165" s="3"/>
      <c r="C1165" s="3"/>
      <c r="D1165" s="3"/>
      <c r="E1165" s="111"/>
      <c r="F1165" s="3"/>
      <c r="G1165" s="3"/>
      <c r="H1165" s="3"/>
      <c r="I1165" s="3"/>
      <c r="J1165" s="3"/>
      <c r="K1165" s="3"/>
      <c r="L1165" s="3"/>
      <c r="M1165" s="3"/>
      <c r="O1165" s="3"/>
    </row>
    <row r="1166" spans="1:15" ht="14.5" x14ac:dyDescent="0.35">
      <c r="A1166" s="3"/>
      <c r="B1166" s="3"/>
      <c r="C1166" s="3"/>
      <c r="D1166" s="3"/>
      <c r="E1166" s="111"/>
      <c r="F1166" s="3"/>
      <c r="G1166" s="3"/>
      <c r="H1166" s="3"/>
      <c r="I1166" s="3"/>
      <c r="J1166" s="3"/>
      <c r="K1166" s="3"/>
      <c r="L1166" s="3"/>
      <c r="M1166" s="3"/>
      <c r="O1166" s="3"/>
    </row>
    <row r="1167" spans="1:15" ht="14.5" x14ac:dyDescent="0.35">
      <c r="A1167" s="3"/>
      <c r="B1167" s="3"/>
      <c r="C1167" s="3"/>
      <c r="D1167" s="3"/>
      <c r="E1167" s="111"/>
      <c r="F1167" s="3"/>
      <c r="G1167" s="3"/>
      <c r="H1167" s="3"/>
      <c r="I1167" s="3"/>
      <c r="J1167" s="3"/>
      <c r="K1167" s="3"/>
      <c r="L1167" s="3"/>
      <c r="M1167" s="3"/>
      <c r="O1167" s="3"/>
    </row>
    <row r="1168" spans="1:15" ht="14.5" x14ac:dyDescent="0.35">
      <c r="A1168" s="3"/>
      <c r="B1168" s="3"/>
      <c r="C1168" s="3"/>
      <c r="D1168" s="3"/>
      <c r="E1168" s="111"/>
      <c r="F1168" s="3"/>
      <c r="G1168" s="3"/>
      <c r="H1168" s="3"/>
      <c r="I1168" s="3"/>
      <c r="J1168" s="3"/>
      <c r="K1168" s="3"/>
      <c r="L1168" s="3"/>
      <c r="M1168" s="3"/>
      <c r="O1168" s="3"/>
    </row>
    <row r="1169" spans="1:15" ht="14.5" x14ac:dyDescent="0.35">
      <c r="A1169" s="3"/>
      <c r="B1169" s="3"/>
      <c r="C1169" s="3"/>
      <c r="D1169" s="3"/>
      <c r="E1169" s="111"/>
      <c r="F1169" s="3"/>
      <c r="G1169" s="3"/>
      <c r="H1169" s="3"/>
      <c r="I1169" s="3"/>
      <c r="J1169" s="3"/>
      <c r="K1169" s="3"/>
      <c r="L1169" s="3"/>
      <c r="M1169" s="3"/>
      <c r="O1169" s="3"/>
    </row>
    <row r="1170" spans="1:15" ht="14.5" x14ac:dyDescent="0.35">
      <c r="A1170" s="3"/>
      <c r="B1170" s="3"/>
      <c r="C1170" s="3"/>
      <c r="D1170" s="3"/>
      <c r="E1170" s="111"/>
      <c r="F1170" s="3"/>
      <c r="G1170" s="3"/>
      <c r="H1170" s="3"/>
      <c r="I1170" s="3"/>
      <c r="J1170" s="3"/>
      <c r="K1170" s="3"/>
      <c r="L1170" s="3"/>
      <c r="M1170" s="3"/>
      <c r="O1170" s="3"/>
    </row>
    <row r="1171" spans="1:15" ht="14.5" x14ac:dyDescent="0.35">
      <c r="A1171" s="3"/>
      <c r="B1171" s="3"/>
      <c r="C1171" s="3"/>
      <c r="D1171" s="3"/>
      <c r="E1171" s="111"/>
      <c r="F1171" s="3"/>
      <c r="G1171" s="3"/>
      <c r="H1171" s="3"/>
      <c r="I1171" s="3"/>
      <c r="J1171" s="3"/>
      <c r="K1171" s="3"/>
      <c r="L1171" s="3"/>
      <c r="M1171" s="3"/>
      <c r="O1171" s="3"/>
    </row>
    <row r="1172" spans="1:15" ht="14.5" x14ac:dyDescent="0.35">
      <c r="A1172" s="3"/>
      <c r="B1172" s="3"/>
      <c r="C1172" s="3"/>
      <c r="D1172" s="3"/>
      <c r="E1172" s="111"/>
      <c r="F1172" s="3"/>
      <c r="G1172" s="3"/>
      <c r="H1172" s="3"/>
      <c r="I1172" s="3"/>
      <c r="J1172" s="3"/>
      <c r="K1172" s="3"/>
      <c r="L1172" s="3"/>
      <c r="M1172" s="3"/>
      <c r="O1172" s="3"/>
    </row>
    <row r="1173" spans="1:15" ht="14.5" x14ac:dyDescent="0.35">
      <c r="A1173" s="3"/>
      <c r="B1173" s="3"/>
      <c r="C1173" s="3"/>
      <c r="D1173" s="3"/>
      <c r="E1173" s="111"/>
      <c r="F1173" s="3"/>
      <c r="G1173" s="3"/>
      <c r="H1173" s="3"/>
      <c r="I1173" s="3"/>
      <c r="J1173" s="3"/>
      <c r="K1173" s="3"/>
      <c r="L1173" s="3"/>
      <c r="M1173" s="3"/>
      <c r="O1173" s="3"/>
    </row>
    <row r="1174" spans="1:15" ht="14.5" x14ac:dyDescent="0.35">
      <c r="A1174" s="3"/>
      <c r="B1174" s="3"/>
      <c r="C1174" s="3"/>
      <c r="D1174" s="3"/>
      <c r="E1174" s="111"/>
      <c r="F1174" s="3"/>
      <c r="G1174" s="3"/>
      <c r="H1174" s="3"/>
      <c r="I1174" s="3"/>
      <c r="J1174" s="3"/>
      <c r="K1174" s="3"/>
      <c r="L1174" s="3"/>
      <c r="M1174" s="3"/>
      <c r="O1174" s="3"/>
    </row>
    <row r="1175" spans="1:15" ht="14.5" x14ac:dyDescent="0.35">
      <c r="A1175" s="3"/>
      <c r="B1175" s="3"/>
      <c r="C1175" s="3"/>
      <c r="D1175" s="3"/>
      <c r="E1175" s="111"/>
      <c r="F1175" s="3"/>
      <c r="G1175" s="3"/>
      <c r="H1175" s="3"/>
      <c r="I1175" s="3"/>
      <c r="J1175" s="3"/>
      <c r="K1175" s="3"/>
      <c r="L1175" s="3"/>
      <c r="M1175" s="3"/>
      <c r="O1175" s="3"/>
    </row>
    <row r="1176" spans="1:15" ht="14.5" x14ac:dyDescent="0.35">
      <c r="A1176" s="3"/>
      <c r="B1176" s="3"/>
      <c r="C1176" s="3"/>
      <c r="D1176" s="3"/>
      <c r="E1176" s="111"/>
      <c r="F1176" s="3"/>
      <c r="G1176" s="3"/>
      <c r="H1176" s="3"/>
      <c r="I1176" s="3"/>
      <c r="J1176" s="3"/>
      <c r="K1176" s="3"/>
      <c r="L1176" s="3"/>
      <c r="M1176" s="3"/>
      <c r="O1176" s="3"/>
    </row>
    <row r="1177" spans="1:15" ht="14.5" x14ac:dyDescent="0.35">
      <c r="A1177" s="3"/>
      <c r="B1177" s="3"/>
      <c r="C1177" s="3"/>
      <c r="D1177" s="3"/>
      <c r="E1177" s="111"/>
      <c r="F1177" s="3"/>
      <c r="G1177" s="3"/>
      <c r="H1177" s="3"/>
      <c r="I1177" s="3"/>
      <c r="J1177" s="3"/>
      <c r="K1177" s="3"/>
      <c r="L1177" s="3"/>
      <c r="M1177" s="3"/>
      <c r="O1177" s="3"/>
    </row>
    <row r="1178" spans="1:15" ht="14.5" x14ac:dyDescent="0.35">
      <c r="A1178" s="3"/>
      <c r="B1178" s="3"/>
      <c r="C1178" s="3"/>
      <c r="D1178" s="3"/>
      <c r="E1178" s="111"/>
      <c r="F1178" s="3"/>
      <c r="G1178" s="3"/>
      <c r="H1178" s="3"/>
      <c r="I1178" s="3"/>
      <c r="J1178" s="3"/>
      <c r="K1178" s="3"/>
      <c r="L1178" s="3"/>
      <c r="M1178" s="3"/>
      <c r="O1178" s="3"/>
    </row>
    <row r="1179" spans="1:15" ht="14.5" x14ac:dyDescent="0.35">
      <c r="A1179" s="3"/>
      <c r="B1179" s="3"/>
      <c r="C1179" s="3"/>
      <c r="D1179" s="3"/>
      <c r="E1179" s="111"/>
      <c r="F1179" s="3"/>
      <c r="G1179" s="3"/>
      <c r="H1179" s="3"/>
      <c r="I1179" s="3"/>
      <c r="J1179" s="3"/>
      <c r="K1179" s="3"/>
      <c r="L1179" s="3"/>
      <c r="M1179" s="3"/>
      <c r="O1179" s="3"/>
    </row>
    <row r="1180" spans="1:15" ht="14.5" x14ac:dyDescent="0.35">
      <c r="A1180" s="3"/>
      <c r="B1180" s="3"/>
      <c r="C1180" s="3"/>
      <c r="D1180" s="3"/>
      <c r="E1180" s="111"/>
      <c r="F1180" s="3"/>
      <c r="G1180" s="3"/>
      <c r="H1180" s="3"/>
      <c r="I1180" s="3"/>
      <c r="J1180" s="3"/>
      <c r="K1180" s="3"/>
      <c r="L1180" s="3"/>
      <c r="M1180" s="3"/>
      <c r="O1180" s="3"/>
    </row>
    <row r="1181" spans="1:15" ht="14.5" x14ac:dyDescent="0.35">
      <c r="A1181" s="3"/>
      <c r="B1181" s="3"/>
      <c r="C1181" s="3"/>
      <c r="D1181" s="3"/>
      <c r="E1181" s="111"/>
      <c r="F1181" s="3"/>
      <c r="G1181" s="3"/>
      <c r="H1181" s="3"/>
      <c r="I1181" s="3"/>
      <c r="J1181" s="3"/>
      <c r="K1181" s="3"/>
      <c r="L1181" s="3"/>
      <c r="M1181" s="3"/>
      <c r="O1181" s="3"/>
    </row>
    <row r="1182" spans="1:15" ht="14.5" x14ac:dyDescent="0.35">
      <c r="A1182" s="3"/>
      <c r="B1182" s="3"/>
      <c r="C1182" s="3"/>
      <c r="D1182" s="3"/>
      <c r="E1182" s="111"/>
      <c r="F1182" s="3"/>
      <c r="G1182" s="3"/>
      <c r="H1182" s="3"/>
      <c r="I1182" s="3"/>
      <c r="J1182" s="3"/>
      <c r="K1182" s="3"/>
      <c r="L1182" s="3"/>
      <c r="M1182" s="3"/>
      <c r="O1182" s="3"/>
    </row>
    <row r="1183" spans="1:15" ht="14.5" x14ac:dyDescent="0.35">
      <c r="A1183" s="3"/>
      <c r="B1183" s="3"/>
      <c r="C1183" s="3"/>
      <c r="D1183" s="3"/>
      <c r="E1183" s="111"/>
      <c r="F1183" s="3"/>
      <c r="G1183" s="3"/>
      <c r="H1183" s="3"/>
      <c r="I1183" s="3"/>
      <c r="J1183" s="3"/>
      <c r="K1183" s="3"/>
      <c r="L1183" s="3"/>
      <c r="M1183" s="3"/>
      <c r="O1183" s="3"/>
    </row>
    <row r="1184" spans="1:15" ht="14.5" x14ac:dyDescent="0.35">
      <c r="A1184" s="3"/>
      <c r="B1184" s="3"/>
      <c r="C1184" s="3"/>
      <c r="D1184" s="3"/>
      <c r="E1184" s="111"/>
      <c r="F1184" s="3"/>
      <c r="G1184" s="3"/>
      <c r="H1184" s="3"/>
      <c r="I1184" s="3"/>
      <c r="J1184" s="3"/>
      <c r="K1184" s="3"/>
      <c r="L1184" s="3"/>
      <c r="M1184" s="3"/>
      <c r="O1184" s="3"/>
    </row>
    <row r="1185" spans="1:15" ht="14.5" x14ac:dyDescent="0.35">
      <c r="A1185" s="3"/>
      <c r="B1185" s="3"/>
      <c r="C1185" s="3"/>
      <c r="D1185" s="3"/>
      <c r="E1185" s="111"/>
      <c r="F1185" s="3"/>
      <c r="G1185" s="3"/>
      <c r="H1185" s="3"/>
      <c r="I1185" s="3"/>
      <c r="J1185" s="3"/>
      <c r="K1185" s="3"/>
      <c r="L1185" s="3"/>
      <c r="M1185" s="3"/>
      <c r="O1185" s="3"/>
    </row>
    <row r="1186" spans="1:15" ht="14.5" x14ac:dyDescent="0.35">
      <c r="A1186" s="3"/>
      <c r="B1186" s="3"/>
      <c r="C1186" s="3"/>
      <c r="D1186" s="3"/>
      <c r="E1186" s="111"/>
      <c r="F1186" s="3"/>
      <c r="G1186" s="3"/>
      <c r="H1186" s="3"/>
      <c r="I1186" s="3"/>
      <c r="J1186" s="3"/>
      <c r="K1186" s="3"/>
      <c r="L1186" s="3"/>
      <c r="M1186" s="3"/>
      <c r="O1186" s="3"/>
    </row>
    <row r="1187" spans="1:15" ht="14.5" x14ac:dyDescent="0.35">
      <c r="A1187" s="3"/>
      <c r="B1187" s="3"/>
      <c r="C1187" s="3"/>
      <c r="D1187" s="3"/>
      <c r="E1187" s="111"/>
      <c r="F1187" s="3"/>
      <c r="G1187" s="3"/>
      <c r="H1187" s="3"/>
      <c r="I1187" s="3"/>
      <c r="J1187" s="3"/>
      <c r="K1187" s="3"/>
      <c r="L1187" s="3"/>
      <c r="M1187" s="3"/>
      <c r="O1187" s="3"/>
    </row>
    <row r="1188" spans="1:15" ht="14.5" x14ac:dyDescent="0.35">
      <c r="A1188" s="3"/>
      <c r="B1188" s="3"/>
      <c r="C1188" s="3"/>
      <c r="D1188" s="3"/>
      <c r="E1188" s="111"/>
      <c r="F1188" s="3"/>
      <c r="G1188" s="3"/>
      <c r="H1188" s="3"/>
      <c r="I1188" s="3"/>
      <c r="J1188" s="3"/>
      <c r="K1188" s="3"/>
      <c r="L1188" s="3"/>
      <c r="M1188" s="3"/>
      <c r="O1188" s="3"/>
    </row>
  </sheetData>
  <mergeCells count="106">
    <mergeCell ref="X10:X13"/>
    <mergeCell ref="D9:I9"/>
    <mergeCell ref="K10:K13"/>
    <mergeCell ref="J9:O9"/>
    <mergeCell ref="M10:M13"/>
    <mergeCell ref="O10:O13"/>
    <mergeCell ref="Q8:X8"/>
    <mergeCell ref="Q9:Q13"/>
    <mergeCell ref="R9:R13"/>
    <mergeCell ref="S9:U9"/>
    <mergeCell ref="V9:X9"/>
    <mergeCell ref="S10:S13"/>
    <mergeCell ref="T10:T13"/>
    <mergeCell ref="U10:U13"/>
    <mergeCell ref="V10:V13"/>
    <mergeCell ref="W10:W13"/>
    <mergeCell ref="A129:A131"/>
    <mergeCell ref="A132:A134"/>
    <mergeCell ref="A135:A137"/>
    <mergeCell ref="A1:B1"/>
    <mergeCell ref="A2:B2"/>
    <mergeCell ref="A3:B3"/>
    <mergeCell ref="C9:C13"/>
    <mergeCell ref="A9:A13"/>
    <mergeCell ref="B9:B13"/>
    <mergeCell ref="B8:O8"/>
    <mergeCell ref="A96:A98"/>
    <mergeCell ref="A99:A101"/>
    <mergeCell ref="N10:N13"/>
    <mergeCell ref="D10:D13"/>
    <mergeCell ref="F10:F13"/>
    <mergeCell ref="H10:H13"/>
    <mergeCell ref="J10:J13"/>
    <mergeCell ref="L10:L13"/>
    <mergeCell ref="A14:B14"/>
    <mergeCell ref="A90:A92"/>
    <mergeCell ref="A93:A95"/>
    <mergeCell ref="E10:E13"/>
    <mergeCell ref="G10:G13"/>
    <mergeCell ref="I10:I13"/>
    <mergeCell ref="A102:A104"/>
    <mergeCell ref="A105:A107"/>
    <mergeCell ref="A108:A110"/>
    <mergeCell ref="A111:A113"/>
    <mergeCell ref="A114:A116"/>
    <mergeCell ref="A117:A119"/>
    <mergeCell ref="A120:A122"/>
    <mergeCell ref="A123:A125"/>
    <mergeCell ref="A126:A128"/>
    <mergeCell ref="A138:A140"/>
    <mergeCell ref="A141:A143"/>
    <mergeCell ref="A263:A267"/>
    <mergeCell ref="A268:A272"/>
    <mergeCell ref="A278:A282"/>
    <mergeCell ref="A273:A277"/>
    <mergeCell ref="A156:A158"/>
    <mergeCell ref="A159:A161"/>
    <mergeCell ref="A162:A164"/>
    <mergeCell ref="A165:A167"/>
    <mergeCell ref="A168:A170"/>
    <mergeCell ref="A171:A173"/>
    <mergeCell ref="A174:A179"/>
    <mergeCell ref="A180:A185"/>
    <mergeCell ref="A186:A191"/>
    <mergeCell ref="A192:A197"/>
    <mergeCell ref="A144:A146"/>
    <mergeCell ref="A147:A149"/>
    <mergeCell ref="A150:A152"/>
    <mergeCell ref="A153:A155"/>
    <mergeCell ref="A198:A203"/>
    <mergeCell ref="A204:A209"/>
    <mergeCell ref="A238:A241"/>
    <mergeCell ref="A242:A245"/>
    <mergeCell ref="A328:A332"/>
    <mergeCell ref="A283:A287"/>
    <mergeCell ref="A288:A292"/>
    <mergeCell ref="A293:A297"/>
    <mergeCell ref="A298:A302"/>
    <mergeCell ref="A303:A307"/>
    <mergeCell ref="A308:A312"/>
    <mergeCell ref="A313:A317"/>
    <mergeCell ref="A318:A322"/>
    <mergeCell ref="A323:A327"/>
    <mergeCell ref="Q238:Q241"/>
    <mergeCell ref="Q242:Q245"/>
    <mergeCell ref="Q263:Q267"/>
    <mergeCell ref="Q268:Q272"/>
    <mergeCell ref="Q273:Q277"/>
    <mergeCell ref="Q111:Q113"/>
    <mergeCell ref="Q114:Q116"/>
    <mergeCell ref="Q14:R14"/>
    <mergeCell ref="Q90:Q92"/>
    <mergeCell ref="Q93:Q95"/>
    <mergeCell ref="Q96:Q98"/>
    <mergeCell ref="Q99:Q101"/>
    <mergeCell ref="Q328:Q332"/>
    <mergeCell ref="Q303:Q307"/>
    <mergeCell ref="Q308:Q312"/>
    <mergeCell ref="Q313:Q317"/>
    <mergeCell ref="Q318:Q322"/>
    <mergeCell ref="Q323:Q327"/>
    <mergeCell ref="Q278:Q282"/>
    <mergeCell ref="Q283:Q287"/>
    <mergeCell ref="Q288:Q292"/>
    <mergeCell ref="Q293:Q297"/>
    <mergeCell ref="Q298:Q302"/>
  </mergeCells>
  <phoneticPr fontId="34" type="noConversion"/>
  <pageMargins left="0.70866141732283472" right="0.70866141732283472" top="0.74803149606299213" bottom="0.74803149606299213" header="0" footer="0"/>
  <pageSetup scale="30"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D9E2F3"/>
    <pageSetUpPr fitToPage="1"/>
  </sheetPr>
  <dimension ref="A1:BH963"/>
  <sheetViews>
    <sheetView showGridLines="0" zoomScale="70" zoomScaleNormal="70" workbookViewId="0">
      <selection activeCell="AS19" sqref="AS19"/>
    </sheetView>
  </sheetViews>
  <sheetFormatPr baseColWidth="10" defaultColWidth="12.58203125" defaultRowHeight="15" customHeight="1" x14ac:dyDescent="0.3"/>
  <cols>
    <col min="1" max="1" width="10.5" customWidth="1"/>
    <col min="2" max="2" width="10.08203125" customWidth="1"/>
    <col min="3" max="3" width="52.25" customWidth="1"/>
    <col min="4" max="4" width="15.08203125" customWidth="1"/>
    <col min="5" max="5" width="9.1640625" bestFit="1" customWidth="1"/>
    <col min="6" max="32" width="14.6640625" hidden="1" customWidth="1"/>
    <col min="33" max="33" width="13.75" hidden="1" customWidth="1"/>
    <col min="34" max="41" width="14.6640625" hidden="1" customWidth="1"/>
    <col min="42" max="42" width="4.33203125" hidden="1" customWidth="1"/>
    <col min="43" max="43" width="14.6640625" bestFit="1" customWidth="1"/>
    <col min="44" max="60" width="13.75" bestFit="1" customWidth="1"/>
  </cols>
  <sheetData>
    <row r="1" spans="1:60" ht="22.5" customHeight="1" x14ac:dyDescent="0.65">
      <c r="A1" s="1"/>
      <c r="B1" s="4"/>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row>
    <row r="2" spans="1:60" ht="22.5" customHeight="1" x14ac:dyDescent="0.65">
      <c r="A2" s="1"/>
      <c r="B2" s="4"/>
      <c r="C2" s="258" t="s">
        <v>0</v>
      </c>
      <c r="D2" s="257"/>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row>
    <row r="3" spans="1:60" ht="18" customHeight="1" x14ac:dyDescent="0.35">
      <c r="A3" s="2"/>
      <c r="B3" s="2"/>
      <c r="C3" s="2"/>
      <c r="D3" s="12"/>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row>
    <row r="4" spans="1:60" ht="28.5" customHeight="1" x14ac:dyDescent="0.35">
      <c r="A4" s="2"/>
      <c r="B4" s="13" t="s">
        <v>189</v>
      </c>
      <c r="C4" s="2"/>
      <c r="D4" s="2"/>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60" ht="53.25" customHeight="1" thickBot="1" x14ac:dyDescent="0.4">
      <c r="A5" s="2"/>
      <c r="B5" s="13"/>
      <c r="C5" s="2"/>
      <c r="D5" s="2"/>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row>
    <row r="6" spans="1:60" ht="53.25" customHeight="1" x14ac:dyDescent="0.85">
      <c r="A6" s="2"/>
      <c r="B6" s="13"/>
      <c r="C6" s="2"/>
      <c r="D6" s="2"/>
      <c r="E6" s="96"/>
      <c r="F6" s="277" t="s">
        <v>566</v>
      </c>
      <c r="G6" s="278"/>
      <c r="H6" s="278"/>
      <c r="I6" s="278"/>
      <c r="J6" s="278"/>
      <c r="K6" s="278"/>
      <c r="L6" s="278"/>
      <c r="M6" s="278"/>
      <c r="N6" s="278"/>
      <c r="O6" s="278"/>
      <c r="P6" s="278"/>
      <c r="Q6" s="278"/>
      <c r="R6" s="278"/>
      <c r="S6" s="278"/>
      <c r="T6" s="278"/>
      <c r="U6" s="278"/>
      <c r="V6" s="278"/>
      <c r="W6" s="278"/>
      <c r="X6" s="278"/>
      <c r="Y6" s="278"/>
      <c r="Z6" s="278"/>
      <c r="AA6" s="278"/>
      <c r="AB6" s="278"/>
      <c r="AC6" s="278"/>
      <c r="AD6" s="278"/>
      <c r="AE6" s="278"/>
      <c r="AF6" s="278"/>
      <c r="AG6" s="278"/>
      <c r="AH6" s="278"/>
      <c r="AI6" s="278"/>
      <c r="AJ6" s="278"/>
      <c r="AK6" s="278"/>
      <c r="AL6" s="278"/>
      <c r="AM6" s="278"/>
      <c r="AN6" s="278"/>
      <c r="AO6" s="279"/>
      <c r="AQ6" s="298" t="s">
        <v>565</v>
      </c>
      <c r="AR6" s="298"/>
      <c r="AS6" s="298"/>
      <c r="AT6" s="298"/>
      <c r="AU6" s="298"/>
      <c r="AV6" s="298"/>
      <c r="AW6" s="298"/>
      <c r="AX6" s="298"/>
      <c r="AY6" s="298"/>
      <c r="AZ6" s="298"/>
      <c r="BA6" s="298"/>
      <c r="BB6" s="298"/>
      <c r="BC6" s="298"/>
      <c r="BD6" s="298"/>
      <c r="BE6" s="298"/>
      <c r="BF6" s="298"/>
      <c r="BG6" s="298"/>
      <c r="BH6" s="299"/>
    </row>
    <row r="7" spans="1:60" ht="16.5" customHeight="1" x14ac:dyDescent="0.35">
      <c r="A7" s="3"/>
      <c r="B7" s="291" t="s">
        <v>1</v>
      </c>
      <c r="C7" s="291" t="s">
        <v>2</v>
      </c>
      <c r="D7" s="291" t="s">
        <v>3</v>
      </c>
      <c r="E7" s="294" t="s">
        <v>3</v>
      </c>
      <c r="F7" s="282"/>
      <c r="G7" s="283"/>
      <c r="H7" s="283"/>
      <c r="I7" s="283"/>
      <c r="J7" s="283"/>
      <c r="K7" s="283"/>
      <c r="L7" s="283"/>
      <c r="M7" s="283"/>
      <c r="N7" s="283"/>
      <c r="O7" s="283"/>
      <c r="P7" s="283"/>
      <c r="Q7" s="283"/>
      <c r="R7" s="283"/>
      <c r="S7" s="283"/>
      <c r="T7" s="283"/>
      <c r="U7" s="283"/>
      <c r="V7" s="283"/>
      <c r="W7" s="283"/>
      <c r="X7" s="283"/>
      <c r="Y7" s="283"/>
      <c r="Z7" s="283"/>
      <c r="AA7" s="283"/>
      <c r="AB7" s="283"/>
      <c r="AC7" s="283"/>
      <c r="AD7" s="283"/>
      <c r="AE7" s="283"/>
      <c r="AF7" s="283"/>
      <c r="AG7" s="283"/>
      <c r="AH7" s="283"/>
      <c r="AI7" s="283"/>
      <c r="AJ7" s="283"/>
      <c r="AK7" s="283"/>
      <c r="AL7" s="283"/>
      <c r="AM7" s="283"/>
      <c r="AN7" s="283"/>
      <c r="AO7" s="284"/>
      <c r="AQ7" s="300"/>
      <c r="AR7" s="300"/>
      <c r="AS7" s="300"/>
      <c r="AT7" s="300"/>
      <c r="AU7" s="300"/>
      <c r="AV7" s="300"/>
      <c r="AW7" s="300"/>
      <c r="AX7" s="300"/>
      <c r="AY7" s="300"/>
      <c r="AZ7" s="300"/>
      <c r="BA7" s="300"/>
      <c r="BB7" s="300"/>
      <c r="BC7" s="300"/>
      <c r="BD7" s="300"/>
      <c r="BE7" s="300"/>
      <c r="BF7" s="300"/>
      <c r="BG7" s="300"/>
      <c r="BH7" s="301"/>
    </row>
    <row r="8" spans="1:60" ht="39" customHeight="1" x14ac:dyDescent="0.35">
      <c r="A8" s="3"/>
      <c r="B8" s="292"/>
      <c r="C8" s="292"/>
      <c r="D8" s="292"/>
      <c r="E8" s="295"/>
      <c r="F8" s="302" t="s">
        <v>190</v>
      </c>
      <c r="G8" s="281"/>
      <c r="H8" s="280" t="s">
        <v>191</v>
      </c>
      <c r="I8" s="281"/>
      <c r="J8" s="280" t="s">
        <v>192</v>
      </c>
      <c r="K8" s="281"/>
      <c r="L8" s="280" t="s">
        <v>193</v>
      </c>
      <c r="M8" s="281"/>
      <c r="N8" s="280" t="s">
        <v>194</v>
      </c>
      <c r="O8" s="281"/>
      <c r="P8" s="280" t="s">
        <v>195</v>
      </c>
      <c r="Q8" s="281"/>
      <c r="R8" s="280" t="s">
        <v>196</v>
      </c>
      <c r="S8" s="281"/>
      <c r="T8" s="280" t="s">
        <v>197</v>
      </c>
      <c r="U8" s="281"/>
      <c r="V8" s="280" t="s">
        <v>198</v>
      </c>
      <c r="W8" s="281"/>
      <c r="X8" s="280" t="s">
        <v>199</v>
      </c>
      <c r="Y8" s="281"/>
      <c r="Z8" s="280" t="s">
        <v>199</v>
      </c>
      <c r="AA8" s="281"/>
      <c r="AB8" s="280" t="s">
        <v>200</v>
      </c>
      <c r="AC8" s="281"/>
      <c r="AD8" s="280" t="s">
        <v>546</v>
      </c>
      <c r="AE8" s="281"/>
      <c r="AF8" s="280" t="s">
        <v>201</v>
      </c>
      <c r="AG8" s="281"/>
      <c r="AH8" s="280" t="s">
        <v>202</v>
      </c>
      <c r="AI8" s="281"/>
      <c r="AJ8" s="280" t="s">
        <v>203</v>
      </c>
      <c r="AK8" s="281"/>
      <c r="AL8" s="280" t="s">
        <v>204</v>
      </c>
      <c r="AM8" s="281"/>
      <c r="AN8" s="280" t="s">
        <v>205</v>
      </c>
      <c r="AO8" s="297"/>
      <c r="AQ8" s="206" t="s">
        <v>190</v>
      </c>
      <c r="AR8" s="95" t="s">
        <v>191</v>
      </c>
      <c r="AS8" s="95" t="s">
        <v>192</v>
      </c>
      <c r="AT8" s="95" t="s">
        <v>193</v>
      </c>
      <c r="AU8" s="95" t="s">
        <v>194</v>
      </c>
      <c r="AV8" s="95" t="s">
        <v>195</v>
      </c>
      <c r="AW8" s="95" t="s">
        <v>196</v>
      </c>
      <c r="AX8" s="95" t="s">
        <v>197</v>
      </c>
      <c r="AY8" s="95" t="s">
        <v>198</v>
      </c>
      <c r="AZ8" s="95" t="s">
        <v>199</v>
      </c>
      <c r="BA8" s="95" t="s">
        <v>199</v>
      </c>
      <c r="BB8" s="95" t="s">
        <v>200</v>
      </c>
      <c r="BC8" s="95" t="s">
        <v>546</v>
      </c>
      <c r="BD8" s="95" t="s">
        <v>201</v>
      </c>
      <c r="BE8" s="95" t="s">
        <v>202</v>
      </c>
      <c r="BF8" s="95" t="s">
        <v>203</v>
      </c>
      <c r="BG8" s="95" t="s">
        <v>204</v>
      </c>
      <c r="BH8" s="95" t="s">
        <v>205</v>
      </c>
    </row>
    <row r="9" spans="1:60" ht="26" x14ac:dyDescent="0.35">
      <c r="A9" s="3"/>
      <c r="B9" s="293"/>
      <c r="C9" s="293"/>
      <c r="D9" s="293"/>
      <c r="E9" s="296"/>
      <c r="F9" s="150" t="s">
        <v>544</v>
      </c>
      <c r="G9" s="98" t="s">
        <v>545</v>
      </c>
      <c r="H9" s="98" t="s">
        <v>544</v>
      </c>
      <c r="I9" s="98" t="s">
        <v>545</v>
      </c>
      <c r="J9" s="98" t="s">
        <v>544</v>
      </c>
      <c r="K9" s="98" t="s">
        <v>545</v>
      </c>
      <c r="L9" s="98" t="s">
        <v>544</v>
      </c>
      <c r="M9" s="98" t="s">
        <v>545</v>
      </c>
      <c r="N9" s="98" t="s">
        <v>544</v>
      </c>
      <c r="O9" s="98" t="s">
        <v>545</v>
      </c>
      <c r="P9" s="98" t="s">
        <v>544</v>
      </c>
      <c r="Q9" s="98" t="s">
        <v>545</v>
      </c>
      <c r="R9" s="98" t="s">
        <v>544</v>
      </c>
      <c r="S9" s="98" t="s">
        <v>545</v>
      </c>
      <c r="T9" s="95" t="s">
        <v>544</v>
      </c>
      <c r="U9" s="95" t="s">
        <v>545</v>
      </c>
      <c r="V9" s="95" t="s">
        <v>544</v>
      </c>
      <c r="W9" s="95" t="s">
        <v>545</v>
      </c>
      <c r="X9" s="95" t="s">
        <v>544</v>
      </c>
      <c r="Y9" s="95" t="s">
        <v>545</v>
      </c>
      <c r="Z9" s="95" t="s">
        <v>544</v>
      </c>
      <c r="AA9" s="95" t="s">
        <v>545</v>
      </c>
      <c r="AB9" s="95" t="s">
        <v>544</v>
      </c>
      <c r="AC9" s="95" t="s">
        <v>545</v>
      </c>
      <c r="AD9" s="95" t="s">
        <v>544</v>
      </c>
      <c r="AE9" s="95" t="s">
        <v>545</v>
      </c>
      <c r="AF9" s="95" t="s">
        <v>544</v>
      </c>
      <c r="AG9" s="95" t="s">
        <v>545</v>
      </c>
      <c r="AH9" s="95" t="s">
        <v>544</v>
      </c>
      <c r="AI9" s="95" t="s">
        <v>545</v>
      </c>
      <c r="AJ9" s="95" t="s">
        <v>544</v>
      </c>
      <c r="AK9" s="95" t="s">
        <v>545</v>
      </c>
      <c r="AL9" s="95" t="s">
        <v>544</v>
      </c>
      <c r="AM9" s="95" t="s">
        <v>545</v>
      </c>
      <c r="AN9" s="95" t="s">
        <v>544</v>
      </c>
      <c r="AO9" s="149" t="s">
        <v>545</v>
      </c>
      <c r="AQ9" s="95" t="s">
        <v>545</v>
      </c>
      <c r="AR9" s="95" t="s">
        <v>545</v>
      </c>
      <c r="AS9" s="95" t="s">
        <v>545</v>
      </c>
      <c r="AT9" s="95" t="s">
        <v>545</v>
      </c>
      <c r="AU9" s="95" t="s">
        <v>545</v>
      </c>
      <c r="AV9" s="95" t="s">
        <v>545</v>
      </c>
      <c r="AW9" s="95" t="s">
        <v>545</v>
      </c>
      <c r="AX9" s="95" t="s">
        <v>545</v>
      </c>
      <c r="AY9" s="95" t="s">
        <v>545</v>
      </c>
      <c r="AZ9" s="95" t="s">
        <v>545</v>
      </c>
      <c r="BA9" s="95" t="s">
        <v>545</v>
      </c>
      <c r="BB9" s="95" t="s">
        <v>545</v>
      </c>
      <c r="BC9" s="95" t="s">
        <v>545</v>
      </c>
      <c r="BD9" s="95" t="s">
        <v>545</v>
      </c>
      <c r="BE9" s="95" t="s">
        <v>545</v>
      </c>
      <c r="BF9" s="95" t="s">
        <v>545</v>
      </c>
      <c r="BG9" s="95" t="s">
        <v>545</v>
      </c>
      <c r="BH9" s="149" t="s">
        <v>545</v>
      </c>
    </row>
    <row r="10" spans="1:60" ht="16.5" customHeight="1" x14ac:dyDescent="0.35">
      <c r="A10" s="3"/>
      <c r="B10" s="288" t="s">
        <v>206</v>
      </c>
      <c r="C10" s="289"/>
      <c r="D10" s="290"/>
      <c r="E10" s="96"/>
      <c r="F10" s="152"/>
      <c r="G10" s="96"/>
      <c r="H10" s="96"/>
      <c r="I10" s="96"/>
      <c r="J10" s="96"/>
      <c r="K10" s="96"/>
      <c r="L10" s="96"/>
      <c r="M10" s="96"/>
      <c r="N10" s="96"/>
      <c r="O10" s="96"/>
      <c r="P10" s="96"/>
      <c r="Q10" s="96"/>
      <c r="R10" s="96"/>
      <c r="S10" s="96"/>
      <c r="T10" s="96"/>
      <c r="U10" s="96"/>
      <c r="V10" s="96"/>
      <c r="W10" s="96"/>
      <c r="X10" s="96"/>
      <c r="Y10" s="96"/>
      <c r="Z10" s="96"/>
      <c r="AA10" s="96"/>
      <c r="AB10" s="96"/>
      <c r="AC10" s="96"/>
      <c r="AD10" s="96"/>
      <c r="AE10" s="96"/>
      <c r="AF10" s="96"/>
      <c r="AG10" s="96"/>
      <c r="AH10" s="96"/>
      <c r="AI10" s="96"/>
      <c r="AJ10" s="96"/>
      <c r="AK10" s="96"/>
      <c r="AL10" s="96"/>
      <c r="AM10" s="96"/>
      <c r="AN10" s="147"/>
      <c r="AO10" s="148"/>
      <c r="AQ10" s="66"/>
      <c r="AR10" s="66"/>
      <c r="AS10" s="66"/>
      <c r="AT10" s="66"/>
      <c r="AU10" s="66"/>
      <c r="AV10" s="66"/>
      <c r="AW10" s="66"/>
      <c r="AX10" s="66"/>
      <c r="AY10" s="66"/>
      <c r="AZ10" s="66"/>
      <c r="BA10" s="66"/>
      <c r="BB10" s="66"/>
      <c r="BC10" s="66"/>
      <c r="BD10" s="66"/>
      <c r="BE10" s="66"/>
      <c r="BF10" s="66"/>
      <c r="BG10" s="66"/>
      <c r="BH10" s="162"/>
    </row>
    <row r="11" spans="1:60" s="125" customFormat="1" ht="14.25" customHeight="1" x14ac:dyDescent="0.35">
      <c r="A11" s="121"/>
      <c r="B11" s="122">
        <v>172</v>
      </c>
      <c r="C11" s="122" t="s">
        <v>207</v>
      </c>
      <c r="D11" s="123" t="s">
        <v>6</v>
      </c>
      <c r="E11" s="151" t="s">
        <v>6</v>
      </c>
      <c r="F11" s="153">
        <v>4460409</v>
      </c>
      <c r="G11" s="124">
        <v>4326597</v>
      </c>
      <c r="H11" s="124">
        <v>5712751</v>
      </c>
      <c r="I11" s="124">
        <v>5541368</v>
      </c>
      <c r="J11" s="124">
        <v>7698209</v>
      </c>
      <c r="K11" s="124">
        <v>7467263</v>
      </c>
      <c r="L11" s="124">
        <v>5986569</v>
      </c>
      <c r="M11" s="124">
        <v>5806972</v>
      </c>
      <c r="N11" s="124">
        <v>5884865</v>
      </c>
      <c r="O11" s="124">
        <v>5708319</v>
      </c>
      <c r="P11" s="124">
        <v>4921988</v>
      </c>
      <c r="Q11" s="124">
        <v>3445392</v>
      </c>
      <c r="R11" s="124">
        <v>15371804</v>
      </c>
      <c r="S11" s="124">
        <v>14910650</v>
      </c>
      <c r="T11" s="124">
        <v>5538655</v>
      </c>
      <c r="U11" s="124">
        <v>5372495</v>
      </c>
      <c r="V11" s="124">
        <v>7192051</v>
      </c>
      <c r="W11" s="124">
        <v>6976289</v>
      </c>
      <c r="X11" s="124">
        <v>5422425</v>
      </c>
      <c r="Y11" s="124">
        <v>5259752</v>
      </c>
      <c r="Z11" s="124">
        <v>6024919</v>
      </c>
      <c r="AA11" s="124">
        <v>5844171</v>
      </c>
      <c r="AB11" s="124">
        <v>5569069</v>
      </c>
      <c r="AC11" s="124">
        <v>5401997</v>
      </c>
      <c r="AD11" s="124">
        <v>5569069</v>
      </c>
      <c r="AE11" s="124">
        <v>5401997</v>
      </c>
      <c r="AF11" s="124">
        <v>5573155</v>
      </c>
      <c r="AG11" s="124">
        <v>4458524</v>
      </c>
      <c r="AH11" s="124">
        <v>13149984</v>
      </c>
      <c r="AI11" s="124">
        <v>7889990</v>
      </c>
      <c r="AJ11" s="124">
        <v>5844159</v>
      </c>
      <c r="AK11" s="124">
        <v>5668834</v>
      </c>
      <c r="AL11" s="124">
        <v>5809799</v>
      </c>
      <c r="AM11" s="124">
        <v>5635505</v>
      </c>
      <c r="AN11" s="124">
        <v>3947177</v>
      </c>
      <c r="AO11" s="177">
        <v>3828762</v>
      </c>
      <c r="AQ11" s="124">
        <f>G11*12.5%</f>
        <v>540824.625</v>
      </c>
      <c r="AR11" s="124">
        <f>I11*12.5%</f>
        <v>692671</v>
      </c>
      <c r="AS11" s="124">
        <f>K11*12.5%</f>
        <v>933407.875</v>
      </c>
      <c r="AT11" s="124">
        <f>M11*12.5%</f>
        <v>725871.5</v>
      </c>
      <c r="AU11" s="124">
        <f>O11*12.5%</f>
        <v>713539.875</v>
      </c>
      <c r="AV11" s="124">
        <f>Q11*12.5%</f>
        <v>430674</v>
      </c>
      <c r="AW11" s="124">
        <f>S11*12.5%</f>
        <v>1863831.25</v>
      </c>
      <c r="AX11" s="124">
        <f>U11*12.5%</f>
        <v>671561.875</v>
      </c>
      <c r="AY11" s="124">
        <f>W11*12.5%</f>
        <v>872036.125</v>
      </c>
      <c r="AZ11" s="124">
        <f>Y11*12.5%</f>
        <v>657469</v>
      </c>
      <c r="BA11" s="124">
        <f>AA11*12.5%</f>
        <v>730521.375</v>
      </c>
      <c r="BB11" s="124">
        <f>AC11*12.5%</f>
        <v>675249.625</v>
      </c>
      <c r="BC11" s="124">
        <f>AE11*12.5%</f>
        <v>675249.625</v>
      </c>
      <c r="BD11" s="124">
        <f>AG11*12.5%</f>
        <v>557315.5</v>
      </c>
      <c r="BE11" s="124">
        <f>AI11*12.5%</f>
        <v>986248.75</v>
      </c>
      <c r="BF11" s="124">
        <f>AK11*12.5%</f>
        <v>708604.25</v>
      </c>
      <c r="BG11" s="124">
        <f>AM11*12.5%</f>
        <v>704438.125</v>
      </c>
      <c r="BH11" s="177">
        <f>AO11*12.5%</f>
        <v>478595.25</v>
      </c>
    </row>
    <row r="12" spans="1:60" s="125" customFormat="1" ht="14.25" customHeight="1" x14ac:dyDescent="0.35">
      <c r="A12" s="121"/>
      <c r="B12" s="122">
        <v>173</v>
      </c>
      <c r="C12" s="122" t="s">
        <v>208</v>
      </c>
      <c r="D12" s="123" t="s">
        <v>6</v>
      </c>
      <c r="E12" s="151" t="s">
        <v>6</v>
      </c>
      <c r="F12" s="153">
        <v>4457024</v>
      </c>
      <c r="G12" s="124">
        <v>4323313</v>
      </c>
      <c r="H12" s="124">
        <v>6065504</v>
      </c>
      <c r="I12" s="124">
        <v>5883539</v>
      </c>
      <c r="J12" s="124">
        <v>8676044</v>
      </c>
      <c r="K12" s="124">
        <v>8415763</v>
      </c>
      <c r="L12" s="124">
        <v>5980995</v>
      </c>
      <c r="M12" s="124">
        <v>5801565</v>
      </c>
      <c r="N12" s="124">
        <v>5890681</v>
      </c>
      <c r="O12" s="124">
        <v>5713961</v>
      </c>
      <c r="P12" s="124">
        <v>4932938</v>
      </c>
      <c r="Q12" s="124">
        <v>3453057</v>
      </c>
      <c r="R12" s="124">
        <v>15373786</v>
      </c>
      <c r="S12" s="124">
        <v>14912572</v>
      </c>
      <c r="T12" s="124">
        <v>5538655</v>
      </c>
      <c r="U12" s="124">
        <v>5372495</v>
      </c>
      <c r="V12" s="124">
        <v>7189172</v>
      </c>
      <c r="W12" s="124">
        <v>6973497</v>
      </c>
      <c r="X12" s="124">
        <v>5427019</v>
      </c>
      <c r="Y12" s="124">
        <v>5264208</v>
      </c>
      <c r="Z12" s="124">
        <v>6037469</v>
      </c>
      <c r="AA12" s="124">
        <v>5856345</v>
      </c>
      <c r="AB12" s="124">
        <v>5570041</v>
      </c>
      <c r="AC12" s="124">
        <v>5402940</v>
      </c>
      <c r="AD12" s="124">
        <v>5570041</v>
      </c>
      <c r="AE12" s="124">
        <v>5402940</v>
      </c>
      <c r="AF12" s="124"/>
      <c r="AG12" s="124"/>
      <c r="AH12" s="124">
        <v>13149984</v>
      </c>
      <c r="AI12" s="124">
        <v>7889990</v>
      </c>
      <c r="AJ12" s="124">
        <v>5846475</v>
      </c>
      <c r="AK12" s="124">
        <v>5671081</v>
      </c>
      <c r="AL12" s="124">
        <v>6027480</v>
      </c>
      <c r="AM12" s="124">
        <v>5846656</v>
      </c>
      <c r="AN12" s="124">
        <v>4024109</v>
      </c>
      <c r="AO12" s="177">
        <v>3903386</v>
      </c>
      <c r="AQ12" s="124">
        <f>G12*12.5%</f>
        <v>540414.125</v>
      </c>
      <c r="AR12" s="124">
        <f>I12*12.5%</f>
        <v>735442.375</v>
      </c>
      <c r="AS12" s="124">
        <f>K12*12.5%</f>
        <v>1051970.375</v>
      </c>
      <c r="AT12" s="124">
        <f>M12*12.5%</f>
        <v>725195.625</v>
      </c>
      <c r="AU12" s="124">
        <f>O12*12.5%</f>
        <v>714245.125</v>
      </c>
      <c r="AV12" s="124">
        <f>Q12*12.5%</f>
        <v>431632.125</v>
      </c>
      <c r="AW12" s="124">
        <f>S12*12.5%</f>
        <v>1864071.5</v>
      </c>
      <c r="AX12" s="124">
        <f>U12*12.5%</f>
        <v>671561.875</v>
      </c>
      <c r="AY12" s="124">
        <f>W12*12.5%</f>
        <v>871687.125</v>
      </c>
      <c r="AZ12" s="124">
        <f>Y12*12.5%</f>
        <v>658026</v>
      </c>
      <c r="BA12" s="124">
        <f>AA12*12.5%</f>
        <v>732043.125</v>
      </c>
      <c r="BB12" s="124">
        <f>AC12*12.5%</f>
        <v>675367.5</v>
      </c>
      <c r="BC12" s="124">
        <f>AE12*12.5%</f>
        <v>675367.5</v>
      </c>
      <c r="BD12" s="124">
        <f>AG12*12.5%</f>
        <v>0</v>
      </c>
      <c r="BE12" s="124">
        <f>AI12*12.5%</f>
        <v>986248.75</v>
      </c>
      <c r="BF12" s="124">
        <f>AK12*12.5%</f>
        <v>708885.125</v>
      </c>
      <c r="BG12" s="124">
        <f>AM12*12.5%</f>
        <v>730832</v>
      </c>
      <c r="BH12" s="177">
        <f>AO12*12.5%</f>
        <v>487923.25</v>
      </c>
    </row>
    <row r="13" spans="1:60" s="125" customFormat="1" ht="14.25" customHeight="1" x14ac:dyDescent="0.35">
      <c r="A13" s="121"/>
      <c r="B13" s="122">
        <v>174</v>
      </c>
      <c r="C13" s="122" t="s">
        <v>209</v>
      </c>
      <c r="D13" s="123" t="s">
        <v>6</v>
      </c>
      <c r="E13" s="151" t="s">
        <v>6</v>
      </c>
      <c r="F13" s="153">
        <v>2464196</v>
      </c>
      <c r="G13" s="124">
        <v>2390270</v>
      </c>
      <c r="H13" s="124">
        <v>2876993</v>
      </c>
      <c r="I13" s="124">
        <v>2790683</v>
      </c>
      <c r="J13" s="124">
        <v>4892675</v>
      </c>
      <c r="K13" s="124">
        <v>4745895</v>
      </c>
      <c r="L13" s="124">
        <v>3072885</v>
      </c>
      <c r="M13" s="124">
        <v>2980698</v>
      </c>
      <c r="N13" s="124">
        <v>3940559</v>
      </c>
      <c r="O13" s="124">
        <v>3822342</v>
      </c>
      <c r="P13" s="124">
        <v>3248235</v>
      </c>
      <c r="Q13" s="124">
        <v>2273765</v>
      </c>
      <c r="R13" s="124">
        <v>9339522</v>
      </c>
      <c r="S13" s="124">
        <v>9059336</v>
      </c>
      <c r="T13" s="124">
        <v>2819825</v>
      </c>
      <c r="U13" s="124">
        <v>2735230</v>
      </c>
      <c r="V13" s="124">
        <v>3874980</v>
      </c>
      <c r="W13" s="124">
        <v>3758731</v>
      </c>
      <c r="X13" s="124">
        <v>3198973</v>
      </c>
      <c r="Y13" s="124">
        <v>3103004</v>
      </c>
      <c r="Z13" s="124">
        <v>3196265</v>
      </c>
      <c r="AA13" s="124">
        <v>3100377</v>
      </c>
      <c r="AB13" s="124">
        <v>3067797</v>
      </c>
      <c r="AC13" s="124">
        <v>2975763</v>
      </c>
      <c r="AD13" s="124">
        <v>3067797</v>
      </c>
      <c r="AE13" s="124">
        <v>2975763</v>
      </c>
      <c r="AF13" s="124">
        <v>4864607</v>
      </c>
      <c r="AG13" s="124">
        <v>3891686</v>
      </c>
      <c r="AH13" s="124">
        <v>6534471</v>
      </c>
      <c r="AI13" s="124">
        <v>3920683</v>
      </c>
      <c r="AJ13" s="124">
        <v>2918820</v>
      </c>
      <c r="AK13" s="124">
        <v>2831255</v>
      </c>
      <c r="AL13" s="124">
        <v>2698597</v>
      </c>
      <c r="AM13" s="124">
        <v>2617639</v>
      </c>
      <c r="AN13" s="124">
        <v>1702179</v>
      </c>
      <c r="AO13" s="177">
        <v>1651114</v>
      </c>
      <c r="AQ13" s="124">
        <f>G13*12.5%</f>
        <v>298783.75</v>
      </c>
      <c r="AR13" s="124">
        <f>I13*12.5%</f>
        <v>348835.375</v>
      </c>
      <c r="AS13" s="124">
        <f>K13*12.5%</f>
        <v>593236.875</v>
      </c>
      <c r="AT13" s="124">
        <f>M13*12.5%</f>
        <v>372587.25</v>
      </c>
      <c r="AU13" s="124">
        <f>O13*12.5%</f>
        <v>477792.75</v>
      </c>
      <c r="AV13" s="124">
        <f>Q13*12.5%</f>
        <v>284220.625</v>
      </c>
      <c r="AW13" s="124">
        <f>S13*12.5%</f>
        <v>1132417</v>
      </c>
      <c r="AX13" s="124">
        <f>U13*12.5%</f>
        <v>341903.75</v>
      </c>
      <c r="AY13" s="124">
        <f>W13*12.5%</f>
        <v>469841.375</v>
      </c>
      <c r="AZ13" s="124">
        <f>Y13*12.5%</f>
        <v>387875.5</v>
      </c>
      <c r="BA13" s="124">
        <f>AA13*12.5%</f>
        <v>387547.125</v>
      </c>
      <c r="BB13" s="124">
        <f>AC13*12.5%</f>
        <v>371970.375</v>
      </c>
      <c r="BC13" s="124">
        <f>AE13*12.5%</f>
        <v>371970.375</v>
      </c>
      <c r="BD13" s="124">
        <f>AG13*12.5%</f>
        <v>486460.75</v>
      </c>
      <c r="BE13" s="124">
        <f>AI13*12.5%</f>
        <v>490085.375</v>
      </c>
      <c r="BF13" s="124">
        <f>AK13*12.5%</f>
        <v>353906.875</v>
      </c>
      <c r="BG13" s="124">
        <f>AM13*12.5%</f>
        <v>327204.875</v>
      </c>
      <c r="BH13" s="177">
        <f>AO13*12.5%</f>
        <v>206389.25</v>
      </c>
    </row>
    <row r="14" spans="1:60" s="125" customFormat="1" ht="14.25" customHeight="1" thickBot="1" x14ac:dyDescent="0.4">
      <c r="A14" s="121"/>
      <c r="B14" s="207">
        <v>175</v>
      </c>
      <c r="C14" s="207" t="s">
        <v>210</v>
      </c>
      <c r="D14" s="208" t="s">
        <v>6</v>
      </c>
      <c r="E14" s="209" t="s">
        <v>6</v>
      </c>
      <c r="F14" s="153">
        <v>2464196</v>
      </c>
      <c r="G14" s="124">
        <v>2390270</v>
      </c>
      <c r="H14" s="124">
        <v>3061047</v>
      </c>
      <c r="I14" s="124">
        <v>2969216</v>
      </c>
      <c r="J14" s="124">
        <v>1647068</v>
      </c>
      <c r="K14" s="124">
        <v>1597656</v>
      </c>
      <c r="L14" s="124">
        <v>3072885</v>
      </c>
      <c r="M14" s="124">
        <v>2980698</v>
      </c>
      <c r="N14" s="124">
        <v>3940559</v>
      </c>
      <c r="O14" s="124">
        <v>3822342</v>
      </c>
      <c r="P14" s="124">
        <v>3248235</v>
      </c>
      <c r="Q14" s="124">
        <v>2273765</v>
      </c>
      <c r="R14" s="124">
        <v>9339522</v>
      </c>
      <c r="S14" s="124">
        <v>9059336</v>
      </c>
      <c r="T14" s="124">
        <v>2819825</v>
      </c>
      <c r="U14" s="124">
        <v>2735230</v>
      </c>
      <c r="V14" s="124">
        <v>3874980</v>
      </c>
      <c r="W14" s="124">
        <v>3758731</v>
      </c>
      <c r="X14" s="124">
        <v>3198973</v>
      </c>
      <c r="Y14" s="124">
        <v>3103004</v>
      </c>
      <c r="Z14" s="124">
        <v>3196265</v>
      </c>
      <c r="AA14" s="124">
        <v>3100377</v>
      </c>
      <c r="AB14" s="124">
        <v>3067797</v>
      </c>
      <c r="AC14" s="124">
        <v>2975763</v>
      </c>
      <c r="AD14" s="124">
        <v>3067797</v>
      </c>
      <c r="AE14" s="124">
        <v>2975763</v>
      </c>
      <c r="AF14" s="124"/>
      <c r="AG14" s="124"/>
      <c r="AH14" s="124">
        <v>6534471</v>
      </c>
      <c r="AI14" s="124">
        <v>3920683</v>
      </c>
      <c r="AJ14" s="124">
        <v>2918820</v>
      </c>
      <c r="AK14" s="124">
        <v>2831255</v>
      </c>
      <c r="AL14" s="124">
        <v>2787033</v>
      </c>
      <c r="AM14" s="124">
        <v>2703422</v>
      </c>
      <c r="AN14" s="124">
        <v>1725412</v>
      </c>
      <c r="AO14" s="177">
        <v>1673650</v>
      </c>
      <c r="AQ14" s="214">
        <f>G14*12.5%</f>
        <v>298783.75</v>
      </c>
      <c r="AR14" s="214">
        <f>I14*12.5%</f>
        <v>371152</v>
      </c>
      <c r="AS14" s="214">
        <f>K14*12.5%</f>
        <v>199707</v>
      </c>
      <c r="AT14" s="214">
        <f>M14*12.5%</f>
        <v>372587.25</v>
      </c>
      <c r="AU14" s="214">
        <f>O14*12.5%</f>
        <v>477792.75</v>
      </c>
      <c r="AV14" s="214">
        <f>Q14*12.5%</f>
        <v>284220.625</v>
      </c>
      <c r="AW14" s="214">
        <f>S14*12.5%</f>
        <v>1132417</v>
      </c>
      <c r="AX14" s="214">
        <f>U14*12.5%</f>
        <v>341903.75</v>
      </c>
      <c r="AY14" s="214">
        <f>W14*12.5%</f>
        <v>469841.375</v>
      </c>
      <c r="AZ14" s="214">
        <f>Y14*12.5%</f>
        <v>387875.5</v>
      </c>
      <c r="BA14" s="214">
        <f>AA14*12.5%</f>
        <v>387547.125</v>
      </c>
      <c r="BB14" s="214">
        <f>AC14*12.5%</f>
        <v>371970.375</v>
      </c>
      <c r="BC14" s="214">
        <f>AE14*12.5%</f>
        <v>371970.375</v>
      </c>
      <c r="BD14" s="214">
        <f>AG14*12.5%</f>
        <v>0</v>
      </c>
      <c r="BE14" s="214">
        <f>AI14*12.5%</f>
        <v>490085.375</v>
      </c>
      <c r="BF14" s="214">
        <f>AK14*12.5%</f>
        <v>353906.875</v>
      </c>
      <c r="BG14" s="214">
        <f>AM14*12.5%</f>
        <v>337927.75</v>
      </c>
      <c r="BH14" s="215">
        <f>AO14*12.5%</f>
        <v>209206.25</v>
      </c>
    </row>
    <row r="15" spans="1:60" ht="27" customHeight="1" thickBot="1" x14ac:dyDescent="0.4">
      <c r="A15" s="3"/>
      <c r="B15" s="285" t="s">
        <v>527</v>
      </c>
      <c r="C15" s="286"/>
      <c r="D15" s="286"/>
      <c r="E15" s="287"/>
      <c r="F15" s="210">
        <v>13845825</v>
      </c>
      <c r="G15" s="211">
        <v>13430450</v>
      </c>
      <c r="H15" s="211">
        <v>17716295</v>
      </c>
      <c r="I15" s="211">
        <v>17184806</v>
      </c>
      <c r="J15" s="211">
        <v>22913996</v>
      </c>
      <c r="K15" s="211">
        <v>22226577</v>
      </c>
      <c r="L15" s="211">
        <v>18113334</v>
      </c>
      <c r="M15" s="211">
        <v>17569933</v>
      </c>
      <c r="N15" s="211">
        <v>19656664</v>
      </c>
      <c r="O15" s="211">
        <v>19066964</v>
      </c>
      <c r="P15" s="211">
        <v>16351396</v>
      </c>
      <c r="Q15" s="211">
        <v>11445979</v>
      </c>
      <c r="R15" s="211">
        <v>49424634</v>
      </c>
      <c r="S15" s="211">
        <v>47941894</v>
      </c>
      <c r="T15" s="211">
        <v>16716960</v>
      </c>
      <c r="U15" s="211">
        <v>16215450</v>
      </c>
      <c r="V15" s="211">
        <v>22131183</v>
      </c>
      <c r="W15" s="211">
        <v>21467248</v>
      </c>
      <c r="X15" s="211">
        <v>17247390</v>
      </c>
      <c r="Y15" s="211">
        <v>16729968</v>
      </c>
      <c r="Z15" s="211">
        <v>18454918</v>
      </c>
      <c r="AA15" s="211">
        <v>17901270</v>
      </c>
      <c r="AB15" s="211">
        <v>17274704</v>
      </c>
      <c r="AC15" s="211">
        <v>16756463</v>
      </c>
      <c r="AD15" s="211">
        <v>17274704</v>
      </c>
      <c r="AE15" s="211">
        <v>16756463</v>
      </c>
      <c r="AF15" s="211">
        <v>10437762</v>
      </c>
      <c r="AG15" s="211">
        <v>8350210</v>
      </c>
      <c r="AH15" s="211">
        <v>39368910</v>
      </c>
      <c r="AI15" s="211">
        <v>23621346</v>
      </c>
      <c r="AJ15" s="211">
        <v>17528274</v>
      </c>
      <c r="AK15" s="211">
        <v>17002425</v>
      </c>
      <c r="AL15" s="211">
        <v>17322909</v>
      </c>
      <c r="AM15" s="211">
        <v>16803222</v>
      </c>
      <c r="AN15" s="211">
        <v>11398877</v>
      </c>
      <c r="AO15" s="212">
        <v>11056912</v>
      </c>
      <c r="AP15" s="213"/>
      <c r="AQ15" s="217">
        <f>G15*12.5%</f>
        <v>1678806.25</v>
      </c>
      <c r="AR15" s="217">
        <f>I15*12.5%</f>
        <v>2148100.75</v>
      </c>
      <c r="AS15" s="217">
        <f>K15*12.5%</f>
        <v>2778322.125</v>
      </c>
      <c r="AT15" s="217">
        <f>M15*12.5%</f>
        <v>2196241.625</v>
      </c>
      <c r="AU15" s="217">
        <f>O15*12.5%</f>
        <v>2383370.5</v>
      </c>
      <c r="AV15" s="217">
        <f>Q15*12.5%</f>
        <v>1430747.375</v>
      </c>
      <c r="AW15" s="217">
        <f>S15*12.5%</f>
        <v>5992736.75</v>
      </c>
      <c r="AX15" s="217">
        <f>U15*12.5%</f>
        <v>2026931.25</v>
      </c>
      <c r="AY15" s="216">
        <f>W15*12.5%</f>
        <v>2683406</v>
      </c>
      <c r="AZ15" s="217">
        <f>Y15*12.5%</f>
        <v>2091246</v>
      </c>
      <c r="BA15" s="217">
        <f>AA15*12.5%</f>
        <v>2237658.75</v>
      </c>
      <c r="BB15" s="217">
        <f>AC15*12.5%</f>
        <v>2094557.875</v>
      </c>
      <c r="BC15" s="217">
        <f>AE15*12.5%</f>
        <v>2094557.875</v>
      </c>
      <c r="BD15" s="217">
        <f>AG15*12.5%</f>
        <v>1043776.25</v>
      </c>
      <c r="BE15" s="217">
        <f>AI15*12.5%</f>
        <v>2952668.25</v>
      </c>
      <c r="BF15" s="217">
        <f>AK15*12.5%</f>
        <v>2125303.125</v>
      </c>
      <c r="BG15" s="217">
        <f>AM15*12.5%</f>
        <v>2100402.75</v>
      </c>
      <c r="BH15" s="217">
        <f>AO15*12.5%</f>
        <v>1382114</v>
      </c>
    </row>
    <row r="16" spans="1:60" ht="14.25" customHeight="1" x14ac:dyDescent="0.35">
      <c r="A16" s="3"/>
      <c r="B16" s="87"/>
      <c r="C16" s="87"/>
      <c r="D16" s="87"/>
      <c r="E16" s="87"/>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row>
    <row r="17" spans="1:43" ht="14.25" customHeight="1" x14ac:dyDescent="0.35">
      <c r="A17" s="3"/>
      <c r="B17" s="87"/>
      <c r="C17" s="87" t="s">
        <v>528</v>
      </c>
      <c r="D17" s="86">
        <f>SUM(G15,I15,K15,M15,O15,Q15,S15,U15,W15,Y15,AA15,AC15,AE15,AG15,AI15,AK15,AM15,AO15)</f>
        <v>331527580</v>
      </c>
      <c r="E17" s="87"/>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Q17" s="86">
        <f>+AQ15+AR15+AS15+AT15+AU15+AV15+AW15+AX15+AY15+AZ15+BA15+BB15+BC15+BD15+BE15+BF15+BG15+BH15</f>
        <v>41440947.5</v>
      </c>
    </row>
    <row r="18" spans="1:43" ht="14.25" customHeight="1" x14ac:dyDescent="0.35">
      <c r="A18" s="3"/>
      <c r="B18" s="3"/>
      <c r="C18" s="3"/>
      <c r="D18" s="3"/>
      <c r="E18" s="3"/>
      <c r="F18" s="3"/>
      <c r="G18" s="3"/>
      <c r="H18" s="96"/>
      <c r="I18" s="96"/>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row>
    <row r="19" spans="1:43" ht="14.25" customHeight="1" x14ac:dyDescent="0.35">
      <c r="A19" s="3"/>
      <c r="B19" s="3"/>
      <c r="C19" s="3"/>
      <c r="D19" s="3"/>
      <c r="E19" s="3"/>
      <c r="F19" s="3"/>
      <c r="G19" s="3"/>
      <c r="H19" s="96"/>
      <c r="I19" s="96"/>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Q19" s="86"/>
    </row>
    <row r="20" spans="1:43" ht="14.25" customHeight="1" x14ac:dyDescent="0.35">
      <c r="A20" s="3"/>
      <c r="B20" s="3"/>
      <c r="C20" s="3"/>
      <c r="D20" s="3"/>
      <c r="E20" s="3"/>
      <c r="F20" s="3"/>
      <c r="G20" s="3"/>
      <c r="H20" s="96"/>
      <c r="I20" s="96"/>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row>
    <row r="21" spans="1:43" ht="14.25" customHeight="1" x14ac:dyDescent="0.35">
      <c r="A21" s="3"/>
      <c r="B21" s="3"/>
      <c r="C21" s="3"/>
      <c r="D21" s="3"/>
      <c r="E21" s="3"/>
      <c r="F21" s="3"/>
      <c r="G21" s="3"/>
      <c r="H21" s="96"/>
      <c r="I21" s="96"/>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row>
    <row r="22" spans="1:43" ht="14.25" customHeight="1" x14ac:dyDescent="0.35">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row>
    <row r="23" spans="1:43" ht="14.25" customHeight="1" x14ac:dyDescent="0.35">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row>
    <row r="24" spans="1:43" ht="14.25" customHeight="1" x14ac:dyDescent="0.35">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row>
    <row r="25" spans="1:43" ht="14.25" customHeight="1" x14ac:dyDescent="0.35">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row>
    <row r="26" spans="1:43" ht="14.25" customHeight="1" x14ac:dyDescent="0.35">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row>
    <row r="27" spans="1:43" ht="14.25" customHeight="1" x14ac:dyDescent="0.35">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row>
    <row r="28" spans="1:43" ht="14.25" customHeight="1" x14ac:dyDescent="0.35">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row>
    <row r="29" spans="1:43" ht="14.25" customHeight="1" x14ac:dyDescent="0.35">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row>
    <row r="30" spans="1:43" ht="14.25" customHeight="1" x14ac:dyDescent="0.35">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row>
    <row r="31" spans="1:43" ht="14.25" customHeight="1" x14ac:dyDescent="0.35">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row>
    <row r="32" spans="1:43" ht="14.25" customHeight="1" x14ac:dyDescent="0.35">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row>
    <row r="33" spans="1:39" ht="14.25" customHeight="1" x14ac:dyDescent="0.35">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row>
    <row r="34" spans="1:39" ht="14.25" customHeight="1" x14ac:dyDescent="0.35">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row>
    <row r="35" spans="1:39" ht="14.25" customHeight="1" x14ac:dyDescent="0.35">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row>
    <row r="36" spans="1:39" ht="14.25" customHeight="1" x14ac:dyDescent="0.35">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row>
    <row r="37" spans="1:39" ht="14.25" customHeight="1" x14ac:dyDescent="0.35">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row>
    <row r="38" spans="1:39" ht="14.25" customHeight="1" x14ac:dyDescent="0.35">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row>
    <row r="39" spans="1:39" ht="14.25" customHeight="1" x14ac:dyDescent="0.35">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row>
    <row r="40" spans="1:39" ht="14.25" customHeight="1" x14ac:dyDescent="0.35">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row>
    <row r="41" spans="1:39" ht="14.25" customHeight="1" x14ac:dyDescent="0.35">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row>
    <row r="42" spans="1:39" ht="14.25" customHeight="1" x14ac:dyDescent="0.35">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row>
    <row r="43" spans="1:39" ht="14.25" customHeight="1" x14ac:dyDescent="0.3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row>
    <row r="44" spans="1:39" ht="14.25" customHeight="1" x14ac:dyDescent="0.35">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row>
    <row r="45" spans="1:39" ht="14.25" customHeight="1" x14ac:dyDescent="0.3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row>
    <row r="46" spans="1:39" ht="14.25" customHeight="1" x14ac:dyDescent="0.35">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row>
    <row r="47" spans="1:39" ht="14.25" customHeight="1" x14ac:dyDescent="0.35">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row>
    <row r="48" spans="1:39" ht="14.25" customHeight="1" x14ac:dyDescent="0.35">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row>
    <row r="49" spans="1:39" ht="14.25" customHeight="1" x14ac:dyDescent="0.35">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row>
    <row r="50" spans="1:39" ht="14.25" customHeight="1" x14ac:dyDescent="0.35">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row>
    <row r="51" spans="1:39" ht="14.25" customHeight="1" x14ac:dyDescent="0.35">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row>
    <row r="52" spans="1:39" ht="14.25" customHeight="1" x14ac:dyDescent="0.35">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row>
    <row r="53" spans="1:39" ht="14.25" customHeight="1" x14ac:dyDescent="0.3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row>
    <row r="54" spans="1:39" ht="14.25" customHeight="1" x14ac:dyDescent="0.35">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row>
    <row r="55" spans="1:39" ht="14.25" customHeight="1" x14ac:dyDescent="0.3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row>
    <row r="56" spans="1:39" ht="14.25" customHeight="1" x14ac:dyDescent="0.35">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row>
    <row r="57" spans="1:39" ht="14.25" customHeight="1" x14ac:dyDescent="0.35">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row>
    <row r="58" spans="1:39" ht="14.25" customHeight="1" x14ac:dyDescent="0.35">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row>
    <row r="59" spans="1:39" ht="14.25" customHeight="1" x14ac:dyDescent="0.3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row>
    <row r="60" spans="1:39" ht="14.25" customHeight="1" x14ac:dyDescent="0.3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row>
    <row r="61" spans="1:39" ht="14.25" customHeight="1" x14ac:dyDescent="0.3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row>
    <row r="62" spans="1:39" ht="14.25" customHeight="1" x14ac:dyDescent="0.3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row>
    <row r="63" spans="1:39" ht="14.25" customHeight="1" x14ac:dyDescent="0.3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row>
    <row r="64" spans="1:39" ht="14.25" customHeight="1" x14ac:dyDescent="0.3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row>
    <row r="65" spans="1:39" ht="14.25" customHeight="1" x14ac:dyDescent="0.3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row>
    <row r="66" spans="1:39" ht="14.25" customHeight="1" x14ac:dyDescent="0.3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row>
    <row r="67" spans="1:39" ht="14.25" customHeight="1" x14ac:dyDescent="0.3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row>
    <row r="68" spans="1:39" ht="14.25" customHeight="1" x14ac:dyDescent="0.3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row>
    <row r="69" spans="1:39" ht="14.25" customHeight="1" x14ac:dyDescent="0.35">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row>
    <row r="70" spans="1:39" ht="14.25" customHeight="1" x14ac:dyDescent="0.35">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row>
    <row r="71" spans="1:39" ht="14.25" customHeight="1" x14ac:dyDescent="0.35">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row>
    <row r="72" spans="1:39" ht="14.25" customHeight="1" x14ac:dyDescent="0.35">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row>
    <row r="73" spans="1:39" ht="14.25" customHeight="1" x14ac:dyDescent="0.35">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row>
    <row r="74" spans="1:39" ht="14.25" customHeight="1" x14ac:dyDescent="0.3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row>
    <row r="75" spans="1:39" ht="14.25" customHeight="1" x14ac:dyDescent="0.3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row>
    <row r="76" spans="1:39" ht="14.25" customHeight="1" x14ac:dyDescent="0.3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row>
    <row r="77" spans="1:39" ht="14.25" customHeight="1" x14ac:dyDescent="0.35">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row>
    <row r="78" spans="1:39" ht="14.25" customHeight="1" x14ac:dyDescent="0.35">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row>
    <row r="79" spans="1:39" ht="14.25" customHeight="1" x14ac:dyDescent="0.35">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row>
    <row r="80" spans="1:39" ht="14.25" customHeight="1" x14ac:dyDescent="0.35">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row>
    <row r="81" spans="1:39" ht="14.25" customHeight="1" x14ac:dyDescent="0.35">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row>
    <row r="82" spans="1:39" ht="14.25" customHeight="1" x14ac:dyDescent="0.35">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row>
    <row r="83" spans="1:39" ht="14.25" customHeight="1" x14ac:dyDescent="0.35">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row>
    <row r="84" spans="1:39" ht="14.25" customHeight="1" x14ac:dyDescent="0.35">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row>
    <row r="85" spans="1:39" ht="14.25" customHeight="1" x14ac:dyDescent="0.3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row>
    <row r="86" spans="1:39" ht="14.25" customHeight="1" x14ac:dyDescent="0.35">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row>
    <row r="87" spans="1:39" ht="14.25" customHeight="1" x14ac:dyDescent="0.35">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row>
    <row r="88" spans="1:39" ht="14.25" customHeight="1" x14ac:dyDescent="0.35">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row>
    <row r="89" spans="1:39" ht="14.25" customHeight="1" x14ac:dyDescent="0.35">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row>
    <row r="90" spans="1:39" ht="14.25" customHeight="1" x14ac:dyDescent="0.35">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row>
    <row r="91" spans="1:39" ht="14.25" customHeight="1" x14ac:dyDescent="0.35">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row>
    <row r="92" spans="1:39" ht="14.25" customHeight="1" x14ac:dyDescent="0.35">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row>
    <row r="93" spans="1:39" ht="14.25" customHeight="1" x14ac:dyDescent="0.35">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row>
    <row r="94" spans="1:39" ht="14.25" customHeight="1" x14ac:dyDescent="0.35">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row>
    <row r="95" spans="1:39" ht="14.25" customHeight="1" x14ac:dyDescent="0.3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row>
    <row r="96" spans="1:39" ht="14.25" customHeight="1" x14ac:dyDescent="0.35">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row>
    <row r="97" spans="1:39" ht="14.25" customHeight="1" x14ac:dyDescent="0.35">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row>
    <row r="98" spans="1:39" ht="14.25" customHeight="1" x14ac:dyDescent="0.35">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row>
    <row r="99" spans="1:39" ht="14.25" customHeight="1" x14ac:dyDescent="0.35">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row>
    <row r="100" spans="1:39" ht="14.25" customHeight="1" x14ac:dyDescent="0.3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row>
    <row r="101" spans="1:39" ht="14.25" customHeight="1" x14ac:dyDescent="0.3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row>
    <row r="102" spans="1:39" ht="14.25" customHeight="1" x14ac:dyDescent="0.3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row>
    <row r="103" spans="1:39" ht="14.25" customHeight="1" x14ac:dyDescent="0.3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row>
    <row r="104" spans="1:39" ht="14.25" customHeight="1" x14ac:dyDescent="0.3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row>
    <row r="105" spans="1:39" ht="14.25" customHeight="1" x14ac:dyDescent="0.3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row>
    <row r="106" spans="1:39" ht="14.25" customHeight="1" x14ac:dyDescent="0.3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row>
    <row r="107" spans="1:39" ht="14.25" customHeight="1" x14ac:dyDescent="0.3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row>
    <row r="108" spans="1:39" ht="14.25" customHeight="1" x14ac:dyDescent="0.3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row>
    <row r="109" spans="1:39" ht="14.25" customHeight="1" x14ac:dyDescent="0.3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row>
    <row r="110" spans="1:39" ht="14.25" customHeight="1" x14ac:dyDescent="0.3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row>
    <row r="111" spans="1:39" ht="14.25" customHeight="1" x14ac:dyDescent="0.3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row>
    <row r="112" spans="1:39" ht="14.25" customHeight="1" x14ac:dyDescent="0.3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row>
    <row r="113" spans="1:39" ht="14.25" customHeight="1" x14ac:dyDescent="0.3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row>
    <row r="114" spans="1:39" ht="14.25" customHeight="1" x14ac:dyDescent="0.3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row>
    <row r="115" spans="1:39" ht="14.25" customHeight="1" x14ac:dyDescent="0.3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row>
    <row r="116" spans="1:39" ht="14.25" customHeight="1" x14ac:dyDescent="0.3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row>
    <row r="117" spans="1:39" ht="14.25" customHeight="1" x14ac:dyDescent="0.3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row>
    <row r="118" spans="1:39" ht="14.25" customHeight="1" x14ac:dyDescent="0.3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row>
    <row r="119" spans="1:39" ht="14.25" customHeight="1" x14ac:dyDescent="0.3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row>
    <row r="120" spans="1:39" ht="14.25" customHeight="1" x14ac:dyDescent="0.3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row>
    <row r="121" spans="1:39" ht="14.25" customHeight="1" x14ac:dyDescent="0.3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row>
    <row r="122" spans="1:39" ht="14.25" customHeight="1" x14ac:dyDescent="0.3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row>
    <row r="123" spans="1:39" ht="14.25" customHeight="1" x14ac:dyDescent="0.3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row>
    <row r="124" spans="1:39" ht="14.25" customHeight="1" x14ac:dyDescent="0.3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row>
    <row r="125" spans="1:39" ht="14.25" customHeight="1" x14ac:dyDescent="0.3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row>
    <row r="126" spans="1:39" ht="14.25" customHeight="1" x14ac:dyDescent="0.3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row>
    <row r="127" spans="1:39" ht="14.25" customHeight="1" x14ac:dyDescent="0.3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row>
    <row r="128" spans="1:39" ht="14.25" customHeight="1" x14ac:dyDescent="0.3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row>
    <row r="129" spans="1:39" ht="14.25" customHeight="1" x14ac:dyDescent="0.3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row>
    <row r="130" spans="1:39" ht="14.25" customHeight="1" x14ac:dyDescent="0.3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row>
    <row r="131" spans="1:39" ht="14.25" customHeight="1" x14ac:dyDescent="0.3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row>
    <row r="132" spans="1:39" ht="14.25" customHeight="1" x14ac:dyDescent="0.3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row>
    <row r="133" spans="1:39" ht="14.25" customHeight="1" x14ac:dyDescent="0.3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row>
    <row r="134" spans="1:39" ht="14.25" customHeight="1" x14ac:dyDescent="0.3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row>
    <row r="135" spans="1:39" ht="14.25" customHeight="1" x14ac:dyDescent="0.3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row>
    <row r="136" spans="1:39" ht="14.25" customHeight="1" x14ac:dyDescent="0.3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row>
    <row r="137" spans="1:39" ht="14.25" customHeight="1" x14ac:dyDescent="0.3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row>
    <row r="138" spans="1:39" ht="14.25" customHeight="1" x14ac:dyDescent="0.3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row>
    <row r="139" spans="1:39" ht="14.25" customHeight="1" x14ac:dyDescent="0.3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row>
    <row r="140" spans="1:39" ht="14.25" customHeight="1" x14ac:dyDescent="0.3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row>
    <row r="141" spans="1:39" ht="14.25" customHeight="1" x14ac:dyDescent="0.3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row>
    <row r="142" spans="1:39" ht="14.25" customHeight="1" x14ac:dyDescent="0.3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row>
    <row r="143" spans="1:39" ht="14.25" customHeight="1" x14ac:dyDescent="0.3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row>
    <row r="144" spans="1:39" ht="14.25" customHeight="1" x14ac:dyDescent="0.3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row>
    <row r="145" spans="1:39" ht="14.25" customHeight="1" x14ac:dyDescent="0.3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row>
    <row r="146" spans="1:39" ht="14.25" customHeight="1" x14ac:dyDescent="0.3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row>
    <row r="147" spans="1:39" ht="14.25" customHeight="1" x14ac:dyDescent="0.3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row>
    <row r="148" spans="1:39" ht="14.25" customHeight="1" x14ac:dyDescent="0.3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row>
    <row r="149" spans="1:39" ht="14.25" customHeight="1" x14ac:dyDescent="0.3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row>
    <row r="150" spans="1:39" ht="14.25" customHeight="1" x14ac:dyDescent="0.3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row>
    <row r="151" spans="1:39" ht="14.25" customHeight="1" x14ac:dyDescent="0.3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row>
    <row r="152" spans="1:39" ht="14.25" customHeight="1" x14ac:dyDescent="0.3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row>
    <row r="153" spans="1:39" ht="14.25" customHeight="1" x14ac:dyDescent="0.3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row>
    <row r="154" spans="1:39" ht="14.25" customHeight="1" x14ac:dyDescent="0.3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row>
    <row r="155" spans="1:39" ht="14.25" customHeight="1" x14ac:dyDescent="0.3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row>
    <row r="156" spans="1:39" ht="14.25" customHeight="1" x14ac:dyDescent="0.3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row>
    <row r="157" spans="1:39" ht="14.25" customHeight="1" x14ac:dyDescent="0.3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row>
    <row r="158" spans="1:39" ht="14.25" customHeight="1" x14ac:dyDescent="0.3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row>
    <row r="159" spans="1:39" ht="14.25" customHeight="1" x14ac:dyDescent="0.3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row>
    <row r="160" spans="1:39" ht="14.25" customHeight="1" x14ac:dyDescent="0.3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row>
    <row r="161" spans="1:39" ht="14.25" customHeight="1" x14ac:dyDescent="0.3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row>
    <row r="162" spans="1:39" ht="14.25" customHeight="1" x14ac:dyDescent="0.3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row>
    <row r="163" spans="1:39" ht="14.25" customHeight="1" x14ac:dyDescent="0.3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row>
    <row r="164" spans="1:39" ht="14.25" customHeight="1" x14ac:dyDescent="0.3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row>
    <row r="165" spans="1:39" ht="14.25" customHeight="1" x14ac:dyDescent="0.3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row>
    <row r="166" spans="1:39" ht="14.25" customHeight="1" x14ac:dyDescent="0.3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row>
    <row r="167" spans="1:39" ht="14.25" customHeight="1" x14ac:dyDescent="0.3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row>
    <row r="168" spans="1:39" ht="14.25" customHeight="1" x14ac:dyDescent="0.3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row>
    <row r="169" spans="1:39" ht="14.25" customHeight="1" x14ac:dyDescent="0.3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row>
    <row r="170" spans="1:39" ht="14.25" customHeight="1" x14ac:dyDescent="0.3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row>
    <row r="171" spans="1:39" ht="14.25" customHeight="1" x14ac:dyDescent="0.3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row>
    <row r="172" spans="1:39" ht="14.25" customHeight="1" x14ac:dyDescent="0.3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row>
    <row r="173" spans="1:39" ht="14.25" customHeight="1" x14ac:dyDescent="0.3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row>
    <row r="174" spans="1:39" ht="14.25" customHeight="1" x14ac:dyDescent="0.3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row>
    <row r="175" spans="1:39" ht="14.25" customHeight="1" x14ac:dyDescent="0.3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row>
    <row r="176" spans="1:39" ht="14.25" customHeight="1" x14ac:dyDescent="0.3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row>
    <row r="177" spans="1:39" ht="14.25" customHeight="1" x14ac:dyDescent="0.3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row>
    <row r="178" spans="1:39" ht="14.25" customHeight="1" x14ac:dyDescent="0.3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row>
    <row r="179" spans="1:39" ht="14.25" customHeight="1" x14ac:dyDescent="0.3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row>
    <row r="180" spans="1:39" ht="14.25" customHeight="1" x14ac:dyDescent="0.3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row>
    <row r="181" spans="1:39" ht="14.25" customHeight="1" x14ac:dyDescent="0.3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row>
    <row r="182" spans="1:39" ht="14.25" customHeight="1" x14ac:dyDescent="0.3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row>
    <row r="183" spans="1:39" ht="14.25" customHeight="1" x14ac:dyDescent="0.3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row>
    <row r="184" spans="1:39" ht="14.25" customHeight="1" x14ac:dyDescent="0.3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row>
    <row r="185" spans="1:39" ht="14.25" customHeight="1" x14ac:dyDescent="0.3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row>
    <row r="186" spans="1:39" ht="14.25" customHeight="1" x14ac:dyDescent="0.3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row>
    <row r="187" spans="1:39" ht="14.25" customHeight="1" x14ac:dyDescent="0.3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row>
    <row r="188" spans="1:39" ht="14.25" customHeight="1" x14ac:dyDescent="0.3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row>
    <row r="189" spans="1:39" ht="14.25" customHeight="1" x14ac:dyDescent="0.3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row>
    <row r="190" spans="1:39" ht="14.25" customHeight="1" x14ac:dyDescent="0.3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row>
    <row r="191" spans="1:39" ht="14.25" customHeight="1" x14ac:dyDescent="0.3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row>
    <row r="192" spans="1:39" ht="14.25" customHeight="1" x14ac:dyDescent="0.3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row>
    <row r="193" spans="1:39" ht="14.25" customHeight="1" x14ac:dyDescent="0.3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row>
    <row r="194" spans="1:39" ht="14.25" customHeight="1" x14ac:dyDescent="0.3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row>
    <row r="195" spans="1:39" ht="14.25" customHeight="1" x14ac:dyDescent="0.3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row>
    <row r="196" spans="1:39" ht="14.25" customHeight="1" x14ac:dyDescent="0.3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row>
    <row r="197" spans="1:39" ht="14.25" customHeight="1" x14ac:dyDescent="0.3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row>
    <row r="198" spans="1:39" ht="14.25" customHeight="1" x14ac:dyDescent="0.3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row>
    <row r="199" spans="1:39" ht="14.25" customHeight="1" x14ac:dyDescent="0.3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row>
    <row r="200" spans="1:39" ht="14.25" customHeight="1" x14ac:dyDescent="0.3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row>
    <row r="201" spans="1:39" ht="14.25" customHeight="1" x14ac:dyDescent="0.35">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row>
    <row r="202" spans="1:39" ht="14.25" customHeight="1" x14ac:dyDescent="0.35">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row>
    <row r="203" spans="1:39" ht="14.25" customHeight="1" x14ac:dyDescent="0.35">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row>
    <row r="204" spans="1:39" ht="14.25" customHeight="1" x14ac:dyDescent="0.35">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row>
    <row r="205" spans="1:39" ht="14.25" customHeight="1" x14ac:dyDescent="0.35">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c r="AL205" s="3"/>
      <c r="AM205" s="3"/>
    </row>
    <row r="206" spans="1:39" ht="14.25" customHeight="1" x14ac:dyDescent="0.35">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row>
    <row r="207" spans="1:39" ht="14.25" customHeight="1" x14ac:dyDescent="0.35">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row>
    <row r="208" spans="1:39" ht="14.25" customHeight="1" x14ac:dyDescent="0.35">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row>
    <row r="209" spans="1:39" ht="14.25" customHeight="1" x14ac:dyDescent="0.35">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row>
    <row r="210" spans="1:39" ht="14.25" customHeight="1" x14ac:dyDescent="0.35">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row>
    <row r="211" spans="1:39" ht="14.25" customHeight="1" x14ac:dyDescent="0.35">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row>
    <row r="212" spans="1:39" ht="14.25" customHeight="1" x14ac:dyDescent="0.35">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row>
    <row r="213" spans="1:39" ht="14.25" customHeight="1" x14ac:dyDescent="0.35">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row>
    <row r="214" spans="1:39" ht="14.25" customHeight="1" x14ac:dyDescent="0.35">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row>
    <row r="215" spans="1:39" ht="14.25" customHeight="1" x14ac:dyDescent="0.35">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row>
    <row r="216" spans="1:39" ht="14.25" customHeight="1" x14ac:dyDescent="0.35">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row>
    <row r="217" spans="1:39" ht="14.25" customHeight="1" x14ac:dyDescent="0.35">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row>
    <row r="218" spans="1:39" ht="14.25" customHeight="1" x14ac:dyDescent="0.35">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row>
    <row r="219" spans="1:39" ht="14.25" customHeight="1" x14ac:dyDescent="0.35">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row>
    <row r="220" spans="1:39" ht="14.25" customHeight="1" x14ac:dyDescent="0.35">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row>
    <row r="221" spans="1:39" ht="14.25" customHeight="1" x14ac:dyDescent="0.35">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c r="AK221" s="3"/>
      <c r="AL221" s="3"/>
      <c r="AM221" s="3"/>
    </row>
    <row r="222" spans="1:39" ht="14.25" customHeight="1" x14ac:dyDescent="0.35">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row>
    <row r="223" spans="1:39" ht="14.25" customHeight="1" x14ac:dyDescent="0.35">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c r="AL223" s="3"/>
      <c r="AM223" s="3"/>
    </row>
    <row r="224" spans="1:39" ht="14.25" customHeight="1" x14ac:dyDescent="0.35">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row>
    <row r="225" spans="1:39" ht="14.25" customHeight="1" x14ac:dyDescent="0.35">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row>
    <row r="226" spans="1:39" ht="14.25" customHeight="1" x14ac:dyDescent="0.35">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row>
    <row r="227" spans="1:39" ht="14.25" customHeight="1" x14ac:dyDescent="0.35">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row>
    <row r="228" spans="1:39" ht="14.25" customHeight="1" x14ac:dyDescent="0.35">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row>
    <row r="229" spans="1:39" ht="14.25" customHeight="1" x14ac:dyDescent="0.35">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row>
    <row r="230" spans="1:39" ht="14.25" customHeight="1" x14ac:dyDescent="0.35">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row>
    <row r="231" spans="1:39" ht="14.25" customHeight="1" x14ac:dyDescent="0.35">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row>
    <row r="232" spans="1:39" ht="14.25" customHeight="1" x14ac:dyDescent="0.35">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row>
    <row r="233" spans="1:39" ht="14.25" customHeight="1" x14ac:dyDescent="0.35">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row>
    <row r="234" spans="1:39" ht="14.25" customHeight="1" x14ac:dyDescent="0.35">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row>
    <row r="235" spans="1:39" ht="14.25" customHeight="1" x14ac:dyDescent="0.35">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row>
    <row r="236" spans="1:39" ht="14.25" customHeight="1" x14ac:dyDescent="0.35">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row>
    <row r="237" spans="1:39" ht="14.25" customHeight="1" x14ac:dyDescent="0.35">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row>
    <row r="238" spans="1:39" ht="14.25" customHeight="1" x14ac:dyDescent="0.35">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row>
    <row r="239" spans="1:39" ht="14.25" customHeight="1" x14ac:dyDescent="0.35">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row>
    <row r="240" spans="1:39" ht="14.25" customHeight="1" x14ac:dyDescent="0.35">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row>
    <row r="241" spans="1:39" ht="14.25" customHeight="1" x14ac:dyDescent="0.35">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row>
    <row r="242" spans="1:39" ht="14.25" customHeight="1" x14ac:dyDescent="0.35">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row>
    <row r="243" spans="1:39" ht="14.25" customHeight="1" x14ac:dyDescent="0.35">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c r="AK243" s="3"/>
      <c r="AL243" s="3"/>
      <c r="AM243" s="3"/>
    </row>
    <row r="244" spans="1:39" ht="14.25" customHeight="1" x14ac:dyDescent="0.35">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row>
    <row r="245" spans="1:39" ht="14.25" customHeight="1" x14ac:dyDescent="0.35">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row>
    <row r="246" spans="1:39" ht="14.25" customHeight="1" x14ac:dyDescent="0.35">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row>
    <row r="247" spans="1:39" ht="14.25" customHeight="1" x14ac:dyDescent="0.35">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row>
    <row r="248" spans="1:39" ht="14.25" customHeight="1" x14ac:dyDescent="0.35">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row>
    <row r="249" spans="1:39" ht="14.25" customHeight="1" x14ac:dyDescent="0.35">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row>
    <row r="250" spans="1:39" ht="14.25" customHeight="1" x14ac:dyDescent="0.35">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row>
    <row r="251" spans="1:39" ht="14.25" customHeight="1" x14ac:dyDescent="0.35">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row>
    <row r="252" spans="1:39" ht="14.25" customHeight="1" x14ac:dyDescent="0.35">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row>
    <row r="253" spans="1:39" ht="14.25" customHeight="1" x14ac:dyDescent="0.35">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row>
    <row r="254" spans="1:39" ht="14.25" customHeight="1" x14ac:dyDescent="0.35">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row>
    <row r="255" spans="1:39" ht="14.25" customHeight="1" x14ac:dyDescent="0.35">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c r="AL255" s="3"/>
      <c r="AM255" s="3"/>
    </row>
    <row r="256" spans="1:39" ht="14.25" customHeight="1" x14ac:dyDescent="0.35">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c r="AL256" s="3"/>
      <c r="AM256" s="3"/>
    </row>
    <row r="257" spans="1:39" ht="14.25" customHeight="1" x14ac:dyDescent="0.35">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c r="AL257" s="3"/>
      <c r="AM257" s="3"/>
    </row>
    <row r="258" spans="1:39" ht="14.25" customHeight="1" x14ac:dyDescent="0.35">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row>
    <row r="259" spans="1:39" ht="14.25" customHeight="1" x14ac:dyDescent="0.35">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row>
    <row r="260" spans="1:39" ht="14.25" customHeight="1" x14ac:dyDescent="0.35">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c r="AL260" s="3"/>
      <c r="AM260" s="3"/>
    </row>
    <row r="261" spans="1:39" ht="14.25" customHeight="1" x14ac:dyDescent="0.35">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c r="AL261" s="3"/>
      <c r="AM261" s="3"/>
    </row>
    <row r="262" spans="1:39" ht="14.25" customHeight="1" x14ac:dyDescent="0.35">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c r="AL262" s="3"/>
      <c r="AM262" s="3"/>
    </row>
    <row r="263" spans="1:39" ht="14.25" customHeight="1" x14ac:dyDescent="0.35">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c r="AL263" s="3"/>
      <c r="AM263" s="3"/>
    </row>
    <row r="264" spans="1:39" ht="14.25" customHeight="1" x14ac:dyDescent="0.35">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row>
    <row r="265" spans="1:39" ht="14.25" customHeight="1" x14ac:dyDescent="0.35">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row>
    <row r="266" spans="1:39" ht="14.25" customHeight="1" x14ac:dyDescent="0.35">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row>
    <row r="267" spans="1:39" ht="14.25" customHeight="1" x14ac:dyDescent="0.35">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row>
    <row r="268" spans="1:39" ht="14.25" customHeight="1" x14ac:dyDescent="0.35">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c r="AL268" s="3"/>
      <c r="AM268" s="3"/>
    </row>
    <row r="269" spans="1:39" ht="14.25" customHeight="1" x14ac:dyDescent="0.35">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c r="AK269" s="3"/>
      <c r="AL269" s="3"/>
      <c r="AM269" s="3"/>
    </row>
    <row r="270" spans="1:39" ht="14.25" customHeight="1" x14ac:dyDescent="0.35">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row>
    <row r="271" spans="1:39" ht="14.25" customHeight="1" x14ac:dyDescent="0.35">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c r="AL271" s="3"/>
      <c r="AM271" s="3"/>
    </row>
    <row r="272" spans="1:39" ht="14.25" customHeight="1" x14ac:dyDescent="0.35">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c r="AL272" s="3"/>
      <c r="AM272" s="3"/>
    </row>
    <row r="273" spans="1:39" ht="14.25" customHeight="1" x14ac:dyDescent="0.35">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c r="AK273" s="3"/>
      <c r="AL273" s="3"/>
      <c r="AM273" s="3"/>
    </row>
    <row r="274" spans="1:39" ht="14.25" customHeight="1" x14ac:dyDescent="0.35">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row>
    <row r="275" spans="1:39" ht="14.25" customHeight="1" x14ac:dyDescent="0.35">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AE275" s="3"/>
      <c r="AF275" s="3"/>
      <c r="AG275" s="3"/>
      <c r="AH275" s="3"/>
      <c r="AI275" s="3"/>
      <c r="AJ275" s="3"/>
      <c r="AK275" s="3"/>
      <c r="AL275" s="3"/>
      <c r="AM275" s="3"/>
    </row>
    <row r="276" spans="1:39" ht="14.25" customHeight="1" x14ac:dyDescent="0.35">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c r="AL276" s="3"/>
      <c r="AM276" s="3"/>
    </row>
    <row r="277" spans="1:39" ht="14.25" customHeight="1" x14ac:dyDescent="0.35">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c r="AL277" s="3"/>
      <c r="AM277" s="3"/>
    </row>
    <row r="278" spans="1:39" ht="14.25" customHeight="1" x14ac:dyDescent="0.35">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c r="AK278" s="3"/>
      <c r="AL278" s="3"/>
      <c r="AM278" s="3"/>
    </row>
    <row r="279" spans="1:39" ht="14.25" customHeight="1" x14ac:dyDescent="0.35">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c r="AL279" s="3"/>
      <c r="AM279" s="3"/>
    </row>
    <row r="280" spans="1:39" ht="14.25" customHeight="1" x14ac:dyDescent="0.35">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c r="AL280" s="3"/>
      <c r="AM280" s="3"/>
    </row>
    <row r="281" spans="1:39" ht="14.25" customHeight="1" x14ac:dyDescent="0.35">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c r="AL281" s="3"/>
      <c r="AM281" s="3"/>
    </row>
    <row r="282" spans="1:39" ht="14.25" customHeight="1" x14ac:dyDescent="0.35">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c r="AL282" s="3"/>
      <c r="AM282" s="3"/>
    </row>
    <row r="283" spans="1:39" ht="14.25" customHeight="1" x14ac:dyDescent="0.35">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c r="AL283" s="3"/>
      <c r="AM283" s="3"/>
    </row>
    <row r="284" spans="1:39" ht="14.25" customHeight="1" x14ac:dyDescent="0.35">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c r="AL284" s="3"/>
      <c r="AM284" s="3"/>
    </row>
    <row r="285" spans="1:39" ht="14.25" customHeight="1" x14ac:dyDescent="0.35">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c r="AK285" s="3"/>
      <c r="AL285" s="3"/>
      <c r="AM285" s="3"/>
    </row>
    <row r="286" spans="1:39" ht="14.25" customHeight="1" x14ac:dyDescent="0.35">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row>
    <row r="287" spans="1:39" ht="14.25" customHeight="1" x14ac:dyDescent="0.35">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c r="AL287" s="3"/>
      <c r="AM287" s="3"/>
    </row>
    <row r="288" spans="1:39" ht="14.25" customHeight="1" x14ac:dyDescent="0.35">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row>
    <row r="289" spans="1:39" ht="14.25" customHeight="1" x14ac:dyDescent="0.35">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row>
    <row r="290" spans="1:39" ht="14.25" customHeight="1" x14ac:dyDescent="0.35">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row>
    <row r="291" spans="1:39" ht="14.25" customHeight="1" x14ac:dyDescent="0.35">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c r="AL291" s="3"/>
      <c r="AM291" s="3"/>
    </row>
    <row r="292" spans="1:39" ht="14.25" customHeight="1" x14ac:dyDescent="0.35">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row>
    <row r="293" spans="1:39" ht="14.25" customHeight="1" x14ac:dyDescent="0.35">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row>
    <row r="294" spans="1:39" ht="14.25" customHeight="1" x14ac:dyDescent="0.35">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c r="AL294" s="3"/>
      <c r="AM294" s="3"/>
    </row>
    <row r="295" spans="1:39" ht="14.25" customHeight="1" x14ac:dyDescent="0.35">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c r="AL295" s="3"/>
      <c r="AM295" s="3"/>
    </row>
    <row r="296" spans="1:39" ht="14.25" customHeight="1" x14ac:dyDescent="0.35">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row>
    <row r="297" spans="1:39" ht="14.25" customHeight="1" x14ac:dyDescent="0.35">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c r="AL297" s="3"/>
      <c r="AM297" s="3"/>
    </row>
    <row r="298" spans="1:39" ht="14.25" customHeight="1" x14ac:dyDescent="0.35">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c r="AL298" s="3"/>
      <c r="AM298" s="3"/>
    </row>
    <row r="299" spans="1:39" ht="14.25" customHeight="1" x14ac:dyDescent="0.35">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row>
    <row r="300" spans="1:39" ht="14.25" customHeight="1" x14ac:dyDescent="0.35">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c r="AE300" s="3"/>
      <c r="AF300" s="3"/>
      <c r="AG300" s="3"/>
      <c r="AH300" s="3"/>
      <c r="AI300" s="3"/>
      <c r="AJ300" s="3"/>
      <c r="AK300" s="3"/>
      <c r="AL300" s="3"/>
      <c r="AM300" s="3"/>
    </row>
    <row r="301" spans="1:39" ht="14.25" customHeight="1" x14ac:dyDescent="0.35">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AE301" s="3"/>
      <c r="AF301" s="3"/>
      <c r="AG301" s="3"/>
      <c r="AH301" s="3"/>
      <c r="AI301" s="3"/>
      <c r="AJ301" s="3"/>
      <c r="AK301" s="3"/>
      <c r="AL301" s="3"/>
      <c r="AM301" s="3"/>
    </row>
    <row r="302" spans="1:39" ht="14.25" customHeight="1" x14ac:dyDescent="0.35">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row>
    <row r="303" spans="1:39" ht="14.25" customHeight="1" x14ac:dyDescent="0.35">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row>
    <row r="304" spans="1:39" ht="14.25" customHeight="1" x14ac:dyDescent="0.35">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row>
    <row r="305" spans="1:39" ht="14.25" customHeight="1" x14ac:dyDescent="0.35">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row>
    <row r="306" spans="1:39" ht="14.25" customHeight="1" x14ac:dyDescent="0.35">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row>
    <row r="307" spans="1:39" ht="14.25" customHeight="1" x14ac:dyDescent="0.35">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AE307" s="3"/>
      <c r="AF307" s="3"/>
      <c r="AG307" s="3"/>
      <c r="AH307" s="3"/>
      <c r="AI307" s="3"/>
      <c r="AJ307" s="3"/>
      <c r="AK307" s="3"/>
      <c r="AL307" s="3"/>
      <c r="AM307" s="3"/>
    </row>
    <row r="308" spans="1:39" ht="14.25" customHeight="1" x14ac:dyDescent="0.35">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row>
    <row r="309" spans="1:39" ht="14.25" customHeight="1" x14ac:dyDescent="0.35">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row>
    <row r="310" spans="1:39" ht="14.25" customHeight="1" x14ac:dyDescent="0.35">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row>
    <row r="311" spans="1:39" ht="14.25" customHeight="1" x14ac:dyDescent="0.35">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c r="AE311" s="3"/>
      <c r="AF311" s="3"/>
      <c r="AG311" s="3"/>
      <c r="AH311" s="3"/>
      <c r="AI311" s="3"/>
      <c r="AJ311" s="3"/>
      <c r="AK311" s="3"/>
      <c r="AL311" s="3"/>
      <c r="AM311" s="3"/>
    </row>
    <row r="312" spans="1:39" ht="14.25" customHeight="1" x14ac:dyDescent="0.35">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row>
    <row r="313" spans="1:39" ht="14.25" customHeight="1" x14ac:dyDescent="0.35">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row>
    <row r="314" spans="1:39" ht="14.25" customHeight="1" x14ac:dyDescent="0.35">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c r="AE314" s="3"/>
      <c r="AF314" s="3"/>
      <c r="AG314" s="3"/>
      <c r="AH314" s="3"/>
      <c r="AI314" s="3"/>
      <c r="AJ314" s="3"/>
      <c r="AK314" s="3"/>
      <c r="AL314" s="3"/>
      <c r="AM314" s="3"/>
    </row>
    <row r="315" spans="1:39" ht="14.25" customHeight="1" x14ac:dyDescent="0.35">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row>
    <row r="316" spans="1:39" ht="14.25" customHeight="1" x14ac:dyDescent="0.35">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row>
    <row r="317" spans="1:39" ht="14.25" customHeight="1" x14ac:dyDescent="0.35">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row>
    <row r="318" spans="1:39" ht="14.25" customHeight="1" x14ac:dyDescent="0.35">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row>
    <row r="319" spans="1:39" ht="14.25" customHeight="1" x14ac:dyDescent="0.35">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row>
    <row r="320" spans="1:39" ht="14.25" customHeight="1" x14ac:dyDescent="0.3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row>
    <row r="321" spans="1:39" ht="14.25" customHeight="1" x14ac:dyDescent="0.35">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row>
    <row r="322" spans="1:39" ht="14.25" customHeight="1" x14ac:dyDescent="0.35">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row>
    <row r="323" spans="1:39" ht="14.25" customHeight="1" x14ac:dyDescent="0.35">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row>
    <row r="324" spans="1:39" ht="14.25" customHeight="1" x14ac:dyDescent="0.35">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row>
    <row r="325" spans="1:39" ht="14.25" customHeight="1" x14ac:dyDescent="0.35">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row>
    <row r="326" spans="1:39" ht="14.25" customHeight="1" x14ac:dyDescent="0.35">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row>
    <row r="327" spans="1:39" ht="14.25" customHeight="1" x14ac:dyDescent="0.35">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AE327" s="3"/>
      <c r="AF327" s="3"/>
      <c r="AG327" s="3"/>
      <c r="AH327" s="3"/>
      <c r="AI327" s="3"/>
      <c r="AJ327" s="3"/>
      <c r="AK327" s="3"/>
      <c r="AL327" s="3"/>
      <c r="AM327" s="3"/>
    </row>
    <row r="328" spans="1:39" ht="14.25" customHeight="1" x14ac:dyDescent="0.35">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AE328" s="3"/>
      <c r="AF328" s="3"/>
      <c r="AG328" s="3"/>
      <c r="AH328" s="3"/>
      <c r="AI328" s="3"/>
      <c r="AJ328" s="3"/>
      <c r="AK328" s="3"/>
      <c r="AL328" s="3"/>
      <c r="AM328" s="3"/>
    </row>
    <row r="329" spans="1:39" ht="14.25" customHeight="1" x14ac:dyDescent="0.35">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c r="AK329" s="3"/>
      <c r="AL329" s="3"/>
      <c r="AM329" s="3"/>
    </row>
    <row r="330" spans="1:39" ht="14.25" customHeight="1" x14ac:dyDescent="0.35">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row>
    <row r="331" spans="1:39" ht="14.25" customHeight="1" x14ac:dyDescent="0.35">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row>
    <row r="332" spans="1:39" ht="14.25" customHeight="1" x14ac:dyDescent="0.35">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3"/>
      <c r="AF332" s="3"/>
      <c r="AG332" s="3"/>
      <c r="AH332" s="3"/>
      <c r="AI332" s="3"/>
      <c r="AJ332" s="3"/>
      <c r="AK332" s="3"/>
      <c r="AL332" s="3"/>
      <c r="AM332" s="3"/>
    </row>
    <row r="333" spans="1:39" ht="14.25" customHeight="1" x14ac:dyDescent="0.35">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c r="AE333" s="3"/>
      <c r="AF333" s="3"/>
      <c r="AG333" s="3"/>
      <c r="AH333" s="3"/>
      <c r="AI333" s="3"/>
      <c r="AJ333" s="3"/>
      <c r="AK333" s="3"/>
      <c r="AL333" s="3"/>
      <c r="AM333" s="3"/>
    </row>
    <row r="334" spans="1:39" ht="14.25" customHeight="1" x14ac:dyDescent="0.35">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c r="AE334" s="3"/>
      <c r="AF334" s="3"/>
      <c r="AG334" s="3"/>
      <c r="AH334" s="3"/>
      <c r="AI334" s="3"/>
      <c r="AJ334" s="3"/>
      <c r="AK334" s="3"/>
      <c r="AL334" s="3"/>
      <c r="AM334" s="3"/>
    </row>
    <row r="335" spans="1:39" ht="14.25" customHeight="1" x14ac:dyDescent="0.35">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c r="AE335" s="3"/>
      <c r="AF335" s="3"/>
      <c r="AG335" s="3"/>
      <c r="AH335" s="3"/>
      <c r="AI335" s="3"/>
      <c r="AJ335" s="3"/>
      <c r="AK335" s="3"/>
      <c r="AL335" s="3"/>
      <c r="AM335" s="3"/>
    </row>
    <row r="336" spans="1:39" ht="14.25" customHeight="1" x14ac:dyDescent="0.35">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c r="AE336" s="3"/>
      <c r="AF336" s="3"/>
      <c r="AG336" s="3"/>
      <c r="AH336" s="3"/>
      <c r="AI336" s="3"/>
      <c r="AJ336" s="3"/>
      <c r="AK336" s="3"/>
      <c r="AL336" s="3"/>
      <c r="AM336" s="3"/>
    </row>
    <row r="337" spans="1:39" ht="14.25" customHeight="1" x14ac:dyDescent="0.35">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c r="AA337" s="3"/>
      <c r="AB337" s="3"/>
      <c r="AC337" s="3"/>
      <c r="AD337" s="3"/>
      <c r="AE337" s="3"/>
      <c r="AF337" s="3"/>
      <c r="AG337" s="3"/>
      <c r="AH337" s="3"/>
      <c r="AI337" s="3"/>
      <c r="AJ337" s="3"/>
      <c r="AK337" s="3"/>
      <c r="AL337" s="3"/>
      <c r="AM337" s="3"/>
    </row>
    <row r="338" spans="1:39" ht="14.25" customHeight="1" x14ac:dyDescent="0.35">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c r="AE338" s="3"/>
      <c r="AF338" s="3"/>
      <c r="AG338" s="3"/>
      <c r="AH338" s="3"/>
      <c r="AI338" s="3"/>
      <c r="AJ338" s="3"/>
      <c r="AK338" s="3"/>
      <c r="AL338" s="3"/>
      <c r="AM338" s="3"/>
    </row>
    <row r="339" spans="1:39" ht="14.25" customHeight="1" x14ac:dyDescent="0.35">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c r="AE339" s="3"/>
      <c r="AF339" s="3"/>
      <c r="AG339" s="3"/>
      <c r="AH339" s="3"/>
      <c r="AI339" s="3"/>
      <c r="AJ339" s="3"/>
      <c r="AK339" s="3"/>
      <c r="AL339" s="3"/>
      <c r="AM339" s="3"/>
    </row>
    <row r="340" spans="1:39" ht="14.25" customHeight="1" x14ac:dyDescent="0.35">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c r="AA340" s="3"/>
      <c r="AB340" s="3"/>
      <c r="AC340" s="3"/>
      <c r="AD340" s="3"/>
      <c r="AE340" s="3"/>
      <c r="AF340" s="3"/>
      <c r="AG340" s="3"/>
      <c r="AH340" s="3"/>
      <c r="AI340" s="3"/>
      <c r="AJ340" s="3"/>
      <c r="AK340" s="3"/>
      <c r="AL340" s="3"/>
      <c r="AM340" s="3"/>
    </row>
    <row r="341" spans="1:39" ht="14.25" customHeight="1" x14ac:dyDescent="0.35">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c r="AE341" s="3"/>
      <c r="AF341" s="3"/>
      <c r="AG341" s="3"/>
      <c r="AH341" s="3"/>
      <c r="AI341" s="3"/>
      <c r="AJ341" s="3"/>
      <c r="AK341" s="3"/>
      <c r="AL341" s="3"/>
      <c r="AM341" s="3"/>
    </row>
    <row r="342" spans="1:39" ht="14.25" customHeight="1" x14ac:dyDescent="0.35">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c r="AE342" s="3"/>
      <c r="AF342" s="3"/>
      <c r="AG342" s="3"/>
      <c r="AH342" s="3"/>
      <c r="AI342" s="3"/>
      <c r="AJ342" s="3"/>
      <c r="AK342" s="3"/>
      <c r="AL342" s="3"/>
      <c r="AM342" s="3"/>
    </row>
    <row r="343" spans="1:39" ht="14.25" customHeight="1" x14ac:dyDescent="0.35">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c r="AA343" s="3"/>
      <c r="AB343" s="3"/>
      <c r="AC343" s="3"/>
      <c r="AD343" s="3"/>
      <c r="AE343" s="3"/>
      <c r="AF343" s="3"/>
      <c r="AG343" s="3"/>
      <c r="AH343" s="3"/>
      <c r="AI343" s="3"/>
      <c r="AJ343" s="3"/>
      <c r="AK343" s="3"/>
      <c r="AL343" s="3"/>
      <c r="AM343" s="3"/>
    </row>
    <row r="344" spans="1:39" ht="14.25" customHeight="1" x14ac:dyDescent="0.35">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c r="AA344" s="3"/>
      <c r="AB344" s="3"/>
      <c r="AC344" s="3"/>
      <c r="AD344" s="3"/>
      <c r="AE344" s="3"/>
      <c r="AF344" s="3"/>
      <c r="AG344" s="3"/>
      <c r="AH344" s="3"/>
      <c r="AI344" s="3"/>
      <c r="AJ344" s="3"/>
      <c r="AK344" s="3"/>
      <c r="AL344" s="3"/>
      <c r="AM344" s="3"/>
    </row>
    <row r="345" spans="1:39" ht="14.25" customHeight="1" x14ac:dyDescent="0.35">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c r="AA345" s="3"/>
      <c r="AB345" s="3"/>
      <c r="AC345" s="3"/>
      <c r="AD345" s="3"/>
      <c r="AE345" s="3"/>
      <c r="AF345" s="3"/>
      <c r="AG345" s="3"/>
      <c r="AH345" s="3"/>
      <c r="AI345" s="3"/>
      <c r="AJ345" s="3"/>
      <c r="AK345" s="3"/>
      <c r="AL345" s="3"/>
      <c r="AM345" s="3"/>
    </row>
    <row r="346" spans="1:39" ht="14.25" customHeight="1" x14ac:dyDescent="0.35">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c r="AA346" s="3"/>
      <c r="AB346" s="3"/>
      <c r="AC346" s="3"/>
      <c r="AD346" s="3"/>
      <c r="AE346" s="3"/>
      <c r="AF346" s="3"/>
      <c r="AG346" s="3"/>
      <c r="AH346" s="3"/>
      <c r="AI346" s="3"/>
      <c r="AJ346" s="3"/>
      <c r="AK346" s="3"/>
      <c r="AL346" s="3"/>
      <c r="AM346" s="3"/>
    </row>
    <row r="347" spans="1:39" ht="14.25" customHeight="1" x14ac:dyDescent="0.35">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c r="AA347" s="3"/>
      <c r="AB347" s="3"/>
      <c r="AC347" s="3"/>
      <c r="AD347" s="3"/>
      <c r="AE347" s="3"/>
      <c r="AF347" s="3"/>
      <c r="AG347" s="3"/>
      <c r="AH347" s="3"/>
      <c r="AI347" s="3"/>
      <c r="AJ347" s="3"/>
      <c r="AK347" s="3"/>
      <c r="AL347" s="3"/>
      <c r="AM347" s="3"/>
    </row>
    <row r="348" spans="1:39" ht="14.25" customHeight="1" x14ac:dyDescent="0.35">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c r="AA348" s="3"/>
      <c r="AB348" s="3"/>
      <c r="AC348" s="3"/>
      <c r="AD348" s="3"/>
      <c r="AE348" s="3"/>
      <c r="AF348" s="3"/>
      <c r="AG348" s="3"/>
      <c r="AH348" s="3"/>
      <c r="AI348" s="3"/>
      <c r="AJ348" s="3"/>
      <c r="AK348" s="3"/>
      <c r="AL348" s="3"/>
      <c r="AM348" s="3"/>
    </row>
    <row r="349" spans="1:39" ht="14.25" customHeight="1" x14ac:dyDescent="0.35">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c r="AA349" s="3"/>
      <c r="AB349" s="3"/>
      <c r="AC349" s="3"/>
      <c r="AD349" s="3"/>
      <c r="AE349" s="3"/>
      <c r="AF349" s="3"/>
      <c r="AG349" s="3"/>
      <c r="AH349" s="3"/>
      <c r="AI349" s="3"/>
      <c r="AJ349" s="3"/>
      <c r="AK349" s="3"/>
      <c r="AL349" s="3"/>
      <c r="AM349" s="3"/>
    </row>
    <row r="350" spans="1:39" ht="14.25" customHeight="1" x14ac:dyDescent="0.35">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c r="AA350" s="3"/>
      <c r="AB350" s="3"/>
      <c r="AC350" s="3"/>
      <c r="AD350" s="3"/>
      <c r="AE350" s="3"/>
      <c r="AF350" s="3"/>
      <c r="AG350" s="3"/>
      <c r="AH350" s="3"/>
      <c r="AI350" s="3"/>
      <c r="AJ350" s="3"/>
      <c r="AK350" s="3"/>
      <c r="AL350" s="3"/>
      <c r="AM350" s="3"/>
    </row>
    <row r="351" spans="1:39" ht="14.25" customHeight="1" x14ac:dyDescent="0.35">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c r="AA351" s="3"/>
      <c r="AB351" s="3"/>
      <c r="AC351" s="3"/>
      <c r="AD351" s="3"/>
      <c r="AE351" s="3"/>
      <c r="AF351" s="3"/>
      <c r="AG351" s="3"/>
      <c r="AH351" s="3"/>
      <c r="AI351" s="3"/>
      <c r="AJ351" s="3"/>
      <c r="AK351" s="3"/>
      <c r="AL351" s="3"/>
      <c r="AM351" s="3"/>
    </row>
    <row r="352" spans="1:39" ht="14.25" customHeight="1" x14ac:dyDescent="0.35">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c r="AA352" s="3"/>
      <c r="AB352" s="3"/>
      <c r="AC352" s="3"/>
      <c r="AD352" s="3"/>
      <c r="AE352" s="3"/>
      <c r="AF352" s="3"/>
      <c r="AG352" s="3"/>
      <c r="AH352" s="3"/>
      <c r="AI352" s="3"/>
      <c r="AJ352" s="3"/>
      <c r="AK352" s="3"/>
      <c r="AL352" s="3"/>
      <c r="AM352" s="3"/>
    </row>
    <row r="353" spans="1:39" ht="14.25" customHeight="1" x14ac:dyDescent="0.35">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c r="AA353" s="3"/>
      <c r="AB353" s="3"/>
      <c r="AC353" s="3"/>
      <c r="AD353" s="3"/>
      <c r="AE353" s="3"/>
      <c r="AF353" s="3"/>
      <c r="AG353" s="3"/>
      <c r="AH353" s="3"/>
      <c r="AI353" s="3"/>
      <c r="AJ353" s="3"/>
      <c r="AK353" s="3"/>
      <c r="AL353" s="3"/>
      <c r="AM353" s="3"/>
    </row>
    <row r="354" spans="1:39" ht="14.25" customHeight="1" x14ac:dyDescent="0.35">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c r="AA354" s="3"/>
      <c r="AB354" s="3"/>
      <c r="AC354" s="3"/>
      <c r="AD354" s="3"/>
      <c r="AE354" s="3"/>
      <c r="AF354" s="3"/>
      <c r="AG354" s="3"/>
      <c r="AH354" s="3"/>
      <c r="AI354" s="3"/>
      <c r="AJ354" s="3"/>
      <c r="AK354" s="3"/>
      <c r="AL354" s="3"/>
      <c r="AM354" s="3"/>
    </row>
    <row r="355" spans="1:39" ht="14.25" customHeight="1" x14ac:dyDescent="0.35">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c r="AA355" s="3"/>
      <c r="AB355" s="3"/>
      <c r="AC355" s="3"/>
      <c r="AD355" s="3"/>
      <c r="AE355" s="3"/>
      <c r="AF355" s="3"/>
      <c r="AG355" s="3"/>
      <c r="AH355" s="3"/>
      <c r="AI355" s="3"/>
      <c r="AJ355" s="3"/>
      <c r="AK355" s="3"/>
      <c r="AL355" s="3"/>
      <c r="AM355" s="3"/>
    </row>
    <row r="356" spans="1:39" ht="14.25" customHeight="1" x14ac:dyDescent="0.35">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c r="AA356" s="3"/>
      <c r="AB356" s="3"/>
      <c r="AC356" s="3"/>
      <c r="AD356" s="3"/>
      <c r="AE356" s="3"/>
      <c r="AF356" s="3"/>
      <c r="AG356" s="3"/>
      <c r="AH356" s="3"/>
      <c r="AI356" s="3"/>
      <c r="AJ356" s="3"/>
      <c r="AK356" s="3"/>
      <c r="AL356" s="3"/>
      <c r="AM356" s="3"/>
    </row>
    <row r="357" spans="1:39" ht="14.25" customHeight="1" x14ac:dyDescent="0.35">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c r="AA357" s="3"/>
      <c r="AB357" s="3"/>
      <c r="AC357" s="3"/>
      <c r="AD357" s="3"/>
      <c r="AE357" s="3"/>
      <c r="AF357" s="3"/>
      <c r="AG357" s="3"/>
      <c r="AH357" s="3"/>
      <c r="AI357" s="3"/>
      <c r="AJ357" s="3"/>
      <c r="AK357" s="3"/>
      <c r="AL357" s="3"/>
      <c r="AM357" s="3"/>
    </row>
    <row r="358" spans="1:39" ht="14.25" customHeight="1" x14ac:dyDescent="0.35">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c r="AA358" s="3"/>
      <c r="AB358" s="3"/>
      <c r="AC358" s="3"/>
      <c r="AD358" s="3"/>
      <c r="AE358" s="3"/>
      <c r="AF358" s="3"/>
      <c r="AG358" s="3"/>
      <c r="AH358" s="3"/>
      <c r="AI358" s="3"/>
      <c r="AJ358" s="3"/>
      <c r="AK358" s="3"/>
      <c r="AL358" s="3"/>
      <c r="AM358" s="3"/>
    </row>
    <row r="359" spans="1:39" ht="14.25" customHeight="1" x14ac:dyDescent="0.35">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c r="AA359" s="3"/>
      <c r="AB359" s="3"/>
      <c r="AC359" s="3"/>
      <c r="AD359" s="3"/>
      <c r="AE359" s="3"/>
      <c r="AF359" s="3"/>
      <c r="AG359" s="3"/>
      <c r="AH359" s="3"/>
      <c r="AI359" s="3"/>
      <c r="AJ359" s="3"/>
      <c r="AK359" s="3"/>
      <c r="AL359" s="3"/>
      <c r="AM359" s="3"/>
    </row>
    <row r="360" spans="1:39" ht="14.25" customHeight="1" x14ac:dyDescent="0.35">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c r="AA360" s="3"/>
      <c r="AB360" s="3"/>
      <c r="AC360" s="3"/>
      <c r="AD360" s="3"/>
      <c r="AE360" s="3"/>
      <c r="AF360" s="3"/>
      <c r="AG360" s="3"/>
      <c r="AH360" s="3"/>
      <c r="AI360" s="3"/>
      <c r="AJ360" s="3"/>
      <c r="AK360" s="3"/>
      <c r="AL360" s="3"/>
      <c r="AM360" s="3"/>
    </row>
    <row r="361" spans="1:39" ht="14.25" customHeight="1" x14ac:dyDescent="0.35">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c r="AA361" s="3"/>
      <c r="AB361" s="3"/>
      <c r="AC361" s="3"/>
      <c r="AD361" s="3"/>
      <c r="AE361" s="3"/>
      <c r="AF361" s="3"/>
      <c r="AG361" s="3"/>
      <c r="AH361" s="3"/>
      <c r="AI361" s="3"/>
      <c r="AJ361" s="3"/>
      <c r="AK361" s="3"/>
      <c r="AL361" s="3"/>
      <c r="AM361" s="3"/>
    </row>
    <row r="362" spans="1:39" ht="14.25" customHeight="1" x14ac:dyDescent="0.35">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c r="AA362" s="3"/>
      <c r="AB362" s="3"/>
      <c r="AC362" s="3"/>
      <c r="AD362" s="3"/>
      <c r="AE362" s="3"/>
      <c r="AF362" s="3"/>
      <c r="AG362" s="3"/>
      <c r="AH362" s="3"/>
      <c r="AI362" s="3"/>
      <c r="AJ362" s="3"/>
      <c r="AK362" s="3"/>
      <c r="AL362" s="3"/>
      <c r="AM362" s="3"/>
    </row>
    <row r="363" spans="1:39" ht="14.25" customHeight="1" x14ac:dyDescent="0.35">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c r="AA363" s="3"/>
      <c r="AB363" s="3"/>
      <c r="AC363" s="3"/>
      <c r="AD363" s="3"/>
      <c r="AE363" s="3"/>
      <c r="AF363" s="3"/>
      <c r="AG363" s="3"/>
      <c r="AH363" s="3"/>
      <c r="AI363" s="3"/>
      <c r="AJ363" s="3"/>
      <c r="AK363" s="3"/>
      <c r="AL363" s="3"/>
      <c r="AM363" s="3"/>
    </row>
    <row r="364" spans="1:39" ht="14.25" customHeight="1" x14ac:dyDescent="0.35">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c r="AA364" s="3"/>
      <c r="AB364" s="3"/>
      <c r="AC364" s="3"/>
      <c r="AD364" s="3"/>
      <c r="AE364" s="3"/>
      <c r="AF364" s="3"/>
      <c r="AG364" s="3"/>
      <c r="AH364" s="3"/>
      <c r="AI364" s="3"/>
      <c r="AJ364" s="3"/>
      <c r="AK364" s="3"/>
      <c r="AL364" s="3"/>
      <c r="AM364" s="3"/>
    </row>
    <row r="365" spans="1:39" ht="14.25" customHeight="1" x14ac:dyDescent="0.35">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c r="AA365" s="3"/>
      <c r="AB365" s="3"/>
      <c r="AC365" s="3"/>
      <c r="AD365" s="3"/>
      <c r="AE365" s="3"/>
      <c r="AF365" s="3"/>
      <c r="AG365" s="3"/>
      <c r="AH365" s="3"/>
      <c r="AI365" s="3"/>
      <c r="AJ365" s="3"/>
      <c r="AK365" s="3"/>
      <c r="AL365" s="3"/>
      <c r="AM365" s="3"/>
    </row>
    <row r="366" spans="1:39" ht="14.25" customHeight="1" x14ac:dyDescent="0.35">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c r="AA366" s="3"/>
      <c r="AB366" s="3"/>
      <c r="AC366" s="3"/>
      <c r="AD366" s="3"/>
      <c r="AE366" s="3"/>
      <c r="AF366" s="3"/>
      <c r="AG366" s="3"/>
      <c r="AH366" s="3"/>
      <c r="AI366" s="3"/>
      <c r="AJ366" s="3"/>
      <c r="AK366" s="3"/>
      <c r="AL366" s="3"/>
      <c r="AM366" s="3"/>
    </row>
    <row r="367" spans="1:39" ht="14.25" customHeight="1" x14ac:dyDescent="0.35">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c r="AA367" s="3"/>
      <c r="AB367" s="3"/>
      <c r="AC367" s="3"/>
      <c r="AD367" s="3"/>
      <c r="AE367" s="3"/>
      <c r="AF367" s="3"/>
      <c r="AG367" s="3"/>
      <c r="AH367" s="3"/>
      <c r="AI367" s="3"/>
      <c r="AJ367" s="3"/>
      <c r="AK367" s="3"/>
      <c r="AL367" s="3"/>
      <c r="AM367" s="3"/>
    </row>
    <row r="368" spans="1:39" ht="14.25" customHeight="1" x14ac:dyDescent="0.35">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c r="AA368" s="3"/>
      <c r="AB368" s="3"/>
      <c r="AC368" s="3"/>
      <c r="AD368" s="3"/>
      <c r="AE368" s="3"/>
      <c r="AF368" s="3"/>
      <c r="AG368" s="3"/>
      <c r="AH368" s="3"/>
      <c r="AI368" s="3"/>
      <c r="AJ368" s="3"/>
      <c r="AK368" s="3"/>
      <c r="AL368" s="3"/>
      <c r="AM368" s="3"/>
    </row>
    <row r="369" spans="1:39" ht="14.25" customHeight="1" x14ac:dyDescent="0.35">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c r="AA369" s="3"/>
      <c r="AB369" s="3"/>
      <c r="AC369" s="3"/>
      <c r="AD369" s="3"/>
      <c r="AE369" s="3"/>
      <c r="AF369" s="3"/>
      <c r="AG369" s="3"/>
      <c r="AH369" s="3"/>
      <c r="AI369" s="3"/>
      <c r="AJ369" s="3"/>
      <c r="AK369" s="3"/>
      <c r="AL369" s="3"/>
      <c r="AM369" s="3"/>
    </row>
    <row r="370" spans="1:39" ht="14.25" customHeight="1" x14ac:dyDescent="0.35">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c r="AA370" s="3"/>
      <c r="AB370" s="3"/>
      <c r="AC370" s="3"/>
      <c r="AD370" s="3"/>
      <c r="AE370" s="3"/>
      <c r="AF370" s="3"/>
      <c r="AG370" s="3"/>
      <c r="AH370" s="3"/>
      <c r="AI370" s="3"/>
      <c r="AJ370" s="3"/>
      <c r="AK370" s="3"/>
      <c r="AL370" s="3"/>
      <c r="AM370" s="3"/>
    </row>
    <row r="371" spans="1:39" ht="14.25" customHeight="1" x14ac:dyDescent="0.35">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c r="AA371" s="3"/>
      <c r="AB371" s="3"/>
      <c r="AC371" s="3"/>
      <c r="AD371" s="3"/>
      <c r="AE371" s="3"/>
      <c r="AF371" s="3"/>
      <c r="AG371" s="3"/>
      <c r="AH371" s="3"/>
      <c r="AI371" s="3"/>
      <c r="AJ371" s="3"/>
      <c r="AK371" s="3"/>
      <c r="AL371" s="3"/>
      <c r="AM371" s="3"/>
    </row>
    <row r="372" spans="1:39" ht="14.25" customHeight="1" x14ac:dyDescent="0.35">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c r="AA372" s="3"/>
      <c r="AB372" s="3"/>
      <c r="AC372" s="3"/>
      <c r="AD372" s="3"/>
      <c r="AE372" s="3"/>
      <c r="AF372" s="3"/>
      <c r="AG372" s="3"/>
      <c r="AH372" s="3"/>
      <c r="AI372" s="3"/>
      <c r="AJ372" s="3"/>
      <c r="AK372" s="3"/>
      <c r="AL372" s="3"/>
      <c r="AM372" s="3"/>
    </row>
    <row r="373" spans="1:39" ht="14.25" customHeight="1" x14ac:dyDescent="0.35">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c r="AA373" s="3"/>
      <c r="AB373" s="3"/>
      <c r="AC373" s="3"/>
      <c r="AD373" s="3"/>
      <c r="AE373" s="3"/>
      <c r="AF373" s="3"/>
      <c r="AG373" s="3"/>
      <c r="AH373" s="3"/>
      <c r="AI373" s="3"/>
      <c r="AJ373" s="3"/>
      <c r="AK373" s="3"/>
      <c r="AL373" s="3"/>
      <c r="AM373" s="3"/>
    </row>
    <row r="374" spans="1:39" ht="14.25" customHeight="1" x14ac:dyDescent="0.35">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c r="AA374" s="3"/>
      <c r="AB374" s="3"/>
      <c r="AC374" s="3"/>
      <c r="AD374" s="3"/>
      <c r="AE374" s="3"/>
      <c r="AF374" s="3"/>
      <c r="AG374" s="3"/>
      <c r="AH374" s="3"/>
      <c r="AI374" s="3"/>
      <c r="AJ374" s="3"/>
      <c r="AK374" s="3"/>
      <c r="AL374" s="3"/>
      <c r="AM374" s="3"/>
    </row>
    <row r="375" spans="1:39" ht="14.25" customHeight="1" x14ac:dyDescent="0.35">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c r="AA375" s="3"/>
      <c r="AB375" s="3"/>
      <c r="AC375" s="3"/>
      <c r="AD375" s="3"/>
      <c r="AE375" s="3"/>
      <c r="AF375" s="3"/>
      <c r="AG375" s="3"/>
      <c r="AH375" s="3"/>
      <c r="AI375" s="3"/>
      <c r="AJ375" s="3"/>
      <c r="AK375" s="3"/>
      <c r="AL375" s="3"/>
      <c r="AM375" s="3"/>
    </row>
    <row r="376" spans="1:39" ht="14.25" customHeight="1" x14ac:dyDescent="0.35">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c r="AA376" s="3"/>
      <c r="AB376" s="3"/>
      <c r="AC376" s="3"/>
      <c r="AD376" s="3"/>
      <c r="AE376" s="3"/>
      <c r="AF376" s="3"/>
      <c r="AG376" s="3"/>
      <c r="AH376" s="3"/>
      <c r="AI376" s="3"/>
      <c r="AJ376" s="3"/>
      <c r="AK376" s="3"/>
      <c r="AL376" s="3"/>
      <c r="AM376" s="3"/>
    </row>
    <row r="377" spans="1:39" ht="14.25" customHeight="1" x14ac:dyDescent="0.35">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c r="AA377" s="3"/>
      <c r="AB377" s="3"/>
      <c r="AC377" s="3"/>
      <c r="AD377" s="3"/>
      <c r="AE377" s="3"/>
      <c r="AF377" s="3"/>
      <c r="AG377" s="3"/>
      <c r="AH377" s="3"/>
      <c r="AI377" s="3"/>
      <c r="AJ377" s="3"/>
      <c r="AK377" s="3"/>
      <c r="AL377" s="3"/>
      <c r="AM377" s="3"/>
    </row>
    <row r="378" spans="1:39" ht="14.25" customHeight="1" x14ac:dyDescent="0.35">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c r="AA378" s="3"/>
      <c r="AB378" s="3"/>
      <c r="AC378" s="3"/>
      <c r="AD378" s="3"/>
      <c r="AE378" s="3"/>
      <c r="AF378" s="3"/>
      <c r="AG378" s="3"/>
      <c r="AH378" s="3"/>
      <c r="AI378" s="3"/>
      <c r="AJ378" s="3"/>
      <c r="AK378" s="3"/>
      <c r="AL378" s="3"/>
      <c r="AM378" s="3"/>
    </row>
    <row r="379" spans="1:39" ht="14.25" customHeight="1" x14ac:dyDescent="0.35">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c r="AA379" s="3"/>
      <c r="AB379" s="3"/>
      <c r="AC379" s="3"/>
      <c r="AD379" s="3"/>
      <c r="AE379" s="3"/>
      <c r="AF379" s="3"/>
      <c r="AG379" s="3"/>
      <c r="AH379" s="3"/>
      <c r="AI379" s="3"/>
      <c r="AJ379" s="3"/>
      <c r="AK379" s="3"/>
      <c r="AL379" s="3"/>
      <c r="AM379" s="3"/>
    </row>
    <row r="380" spans="1:39" ht="14.25" customHeight="1" x14ac:dyDescent="0.35">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c r="AA380" s="3"/>
      <c r="AB380" s="3"/>
      <c r="AC380" s="3"/>
      <c r="AD380" s="3"/>
      <c r="AE380" s="3"/>
      <c r="AF380" s="3"/>
      <c r="AG380" s="3"/>
      <c r="AH380" s="3"/>
      <c r="AI380" s="3"/>
      <c r="AJ380" s="3"/>
      <c r="AK380" s="3"/>
      <c r="AL380" s="3"/>
      <c r="AM380" s="3"/>
    </row>
    <row r="381" spans="1:39" ht="14.25" customHeight="1" x14ac:dyDescent="0.35">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c r="AA381" s="3"/>
      <c r="AB381" s="3"/>
      <c r="AC381" s="3"/>
      <c r="AD381" s="3"/>
      <c r="AE381" s="3"/>
      <c r="AF381" s="3"/>
      <c r="AG381" s="3"/>
      <c r="AH381" s="3"/>
      <c r="AI381" s="3"/>
      <c r="AJ381" s="3"/>
      <c r="AK381" s="3"/>
      <c r="AL381" s="3"/>
      <c r="AM381" s="3"/>
    </row>
    <row r="382" spans="1:39" ht="14.25" customHeight="1" x14ac:dyDescent="0.35">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c r="AA382" s="3"/>
      <c r="AB382" s="3"/>
      <c r="AC382" s="3"/>
      <c r="AD382" s="3"/>
      <c r="AE382" s="3"/>
      <c r="AF382" s="3"/>
      <c r="AG382" s="3"/>
      <c r="AH382" s="3"/>
      <c r="AI382" s="3"/>
      <c r="AJ382" s="3"/>
      <c r="AK382" s="3"/>
      <c r="AL382" s="3"/>
      <c r="AM382" s="3"/>
    </row>
    <row r="383" spans="1:39" ht="14.25" customHeight="1" x14ac:dyDescent="0.35">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c r="AA383" s="3"/>
      <c r="AB383" s="3"/>
      <c r="AC383" s="3"/>
      <c r="AD383" s="3"/>
      <c r="AE383" s="3"/>
      <c r="AF383" s="3"/>
      <c r="AG383" s="3"/>
      <c r="AH383" s="3"/>
      <c r="AI383" s="3"/>
      <c r="AJ383" s="3"/>
      <c r="AK383" s="3"/>
      <c r="AL383" s="3"/>
      <c r="AM383" s="3"/>
    </row>
    <row r="384" spans="1:39" ht="14.25" customHeight="1" x14ac:dyDescent="0.35">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c r="AA384" s="3"/>
      <c r="AB384" s="3"/>
      <c r="AC384" s="3"/>
      <c r="AD384" s="3"/>
      <c r="AE384" s="3"/>
      <c r="AF384" s="3"/>
      <c r="AG384" s="3"/>
      <c r="AH384" s="3"/>
      <c r="AI384" s="3"/>
      <c r="AJ384" s="3"/>
      <c r="AK384" s="3"/>
      <c r="AL384" s="3"/>
      <c r="AM384" s="3"/>
    </row>
    <row r="385" spans="1:39" ht="14.25" customHeight="1" x14ac:dyDescent="0.35">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c r="AA385" s="3"/>
      <c r="AB385" s="3"/>
      <c r="AC385" s="3"/>
      <c r="AD385" s="3"/>
      <c r="AE385" s="3"/>
      <c r="AF385" s="3"/>
      <c r="AG385" s="3"/>
      <c r="AH385" s="3"/>
      <c r="AI385" s="3"/>
      <c r="AJ385" s="3"/>
      <c r="AK385" s="3"/>
      <c r="AL385" s="3"/>
      <c r="AM385" s="3"/>
    </row>
    <row r="386" spans="1:39" ht="14.25" customHeight="1" x14ac:dyDescent="0.35">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c r="AA386" s="3"/>
      <c r="AB386" s="3"/>
      <c r="AC386" s="3"/>
      <c r="AD386" s="3"/>
      <c r="AE386" s="3"/>
      <c r="AF386" s="3"/>
      <c r="AG386" s="3"/>
      <c r="AH386" s="3"/>
      <c r="AI386" s="3"/>
      <c r="AJ386" s="3"/>
      <c r="AK386" s="3"/>
      <c r="AL386" s="3"/>
      <c r="AM386" s="3"/>
    </row>
    <row r="387" spans="1:39" ht="14.25" customHeight="1" x14ac:dyDescent="0.35">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c r="AA387" s="3"/>
      <c r="AB387" s="3"/>
      <c r="AC387" s="3"/>
      <c r="AD387" s="3"/>
      <c r="AE387" s="3"/>
      <c r="AF387" s="3"/>
      <c r="AG387" s="3"/>
      <c r="AH387" s="3"/>
      <c r="AI387" s="3"/>
      <c r="AJ387" s="3"/>
      <c r="AK387" s="3"/>
      <c r="AL387" s="3"/>
      <c r="AM387" s="3"/>
    </row>
    <row r="388" spans="1:39" ht="14.25" customHeight="1" x14ac:dyDescent="0.35">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c r="AA388" s="3"/>
      <c r="AB388" s="3"/>
      <c r="AC388" s="3"/>
      <c r="AD388" s="3"/>
      <c r="AE388" s="3"/>
      <c r="AF388" s="3"/>
      <c r="AG388" s="3"/>
      <c r="AH388" s="3"/>
      <c r="AI388" s="3"/>
      <c r="AJ388" s="3"/>
      <c r="AK388" s="3"/>
      <c r="AL388" s="3"/>
      <c r="AM388" s="3"/>
    </row>
    <row r="389" spans="1:39" ht="14.25" customHeight="1" x14ac:dyDescent="0.35">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c r="AA389" s="3"/>
      <c r="AB389" s="3"/>
      <c r="AC389" s="3"/>
      <c r="AD389" s="3"/>
      <c r="AE389" s="3"/>
      <c r="AF389" s="3"/>
      <c r="AG389" s="3"/>
      <c r="AH389" s="3"/>
      <c r="AI389" s="3"/>
      <c r="AJ389" s="3"/>
      <c r="AK389" s="3"/>
      <c r="AL389" s="3"/>
      <c r="AM389" s="3"/>
    </row>
    <row r="390" spans="1:39" ht="14.25" customHeight="1" x14ac:dyDescent="0.35">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c r="AA390" s="3"/>
      <c r="AB390" s="3"/>
      <c r="AC390" s="3"/>
      <c r="AD390" s="3"/>
      <c r="AE390" s="3"/>
      <c r="AF390" s="3"/>
      <c r="AG390" s="3"/>
      <c r="AH390" s="3"/>
      <c r="AI390" s="3"/>
      <c r="AJ390" s="3"/>
      <c r="AK390" s="3"/>
      <c r="AL390" s="3"/>
      <c r="AM390" s="3"/>
    </row>
    <row r="391" spans="1:39" ht="14.25" customHeight="1" x14ac:dyDescent="0.35">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c r="AA391" s="3"/>
      <c r="AB391" s="3"/>
      <c r="AC391" s="3"/>
      <c r="AD391" s="3"/>
      <c r="AE391" s="3"/>
      <c r="AF391" s="3"/>
      <c r="AG391" s="3"/>
      <c r="AH391" s="3"/>
      <c r="AI391" s="3"/>
      <c r="AJ391" s="3"/>
      <c r="AK391" s="3"/>
      <c r="AL391" s="3"/>
      <c r="AM391" s="3"/>
    </row>
    <row r="392" spans="1:39" ht="14.25" customHeight="1" x14ac:dyDescent="0.35">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c r="AA392" s="3"/>
      <c r="AB392" s="3"/>
      <c r="AC392" s="3"/>
      <c r="AD392" s="3"/>
      <c r="AE392" s="3"/>
      <c r="AF392" s="3"/>
      <c r="AG392" s="3"/>
      <c r="AH392" s="3"/>
      <c r="AI392" s="3"/>
      <c r="AJ392" s="3"/>
      <c r="AK392" s="3"/>
      <c r="AL392" s="3"/>
      <c r="AM392" s="3"/>
    </row>
    <row r="393" spans="1:39" ht="14.25" customHeight="1" x14ac:dyDescent="0.35">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c r="AA393" s="3"/>
      <c r="AB393" s="3"/>
      <c r="AC393" s="3"/>
      <c r="AD393" s="3"/>
      <c r="AE393" s="3"/>
      <c r="AF393" s="3"/>
      <c r="AG393" s="3"/>
      <c r="AH393" s="3"/>
      <c r="AI393" s="3"/>
      <c r="AJ393" s="3"/>
      <c r="AK393" s="3"/>
      <c r="AL393" s="3"/>
      <c r="AM393" s="3"/>
    </row>
    <row r="394" spans="1:39" ht="14.25" customHeight="1" x14ac:dyDescent="0.35">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c r="AA394" s="3"/>
      <c r="AB394" s="3"/>
      <c r="AC394" s="3"/>
      <c r="AD394" s="3"/>
      <c r="AE394" s="3"/>
      <c r="AF394" s="3"/>
      <c r="AG394" s="3"/>
      <c r="AH394" s="3"/>
      <c r="AI394" s="3"/>
      <c r="AJ394" s="3"/>
      <c r="AK394" s="3"/>
      <c r="AL394" s="3"/>
      <c r="AM394" s="3"/>
    </row>
    <row r="395" spans="1:39" ht="14.25" customHeight="1" x14ac:dyDescent="0.35">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c r="AA395" s="3"/>
      <c r="AB395" s="3"/>
      <c r="AC395" s="3"/>
      <c r="AD395" s="3"/>
      <c r="AE395" s="3"/>
      <c r="AF395" s="3"/>
      <c r="AG395" s="3"/>
      <c r="AH395" s="3"/>
      <c r="AI395" s="3"/>
      <c r="AJ395" s="3"/>
      <c r="AK395" s="3"/>
      <c r="AL395" s="3"/>
      <c r="AM395" s="3"/>
    </row>
    <row r="396" spans="1:39" ht="14.25" customHeight="1" x14ac:dyDescent="0.35">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c r="AA396" s="3"/>
      <c r="AB396" s="3"/>
      <c r="AC396" s="3"/>
      <c r="AD396" s="3"/>
      <c r="AE396" s="3"/>
      <c r="AF396" s="3"/>
      <c r="AG396" s="3"/>
      <c r="AH396" s="3"/>
      <c r="AI396" s="3"/>
      <c r="AJ396" s="3"/>
      <c r="AK396" s="3"/>
      <c r="AL396" s="3"/>
      <c r="AM396" s="3"/>
    </row>
    <row r="397" spans="1:39" ht="14.25" customHeight="1" x14ac:dyDescent="0.35">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c r="AA397" s="3"/>
      <c r="AB397" s="3"/>
      <c r="AC397" s="3"/>
      <c r="AD397" s="3"/>
      <c r="AE397" s="3"/>
      <c r="AF397" s="3"/>
      <c r="AG397" s="3"/>
      <c r="AH397" s="3"/>
      <c r="AI397" s="3"/>
      <c r="AJ397" s="3"/>
      <c r="AK397" s="3"/>
      <c r="AL397" s="3"/>
      <c r="AM397" s="3"/>
    </row>
    <row r="398" spans="1:39" ht="14.25" customHeight="1" x14ac:dyDescent="0.35">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c r="AA398" s="3"/>
      <c r="AB398" s="3"/>
      <c r="AC398" s="3"/>
      <c r="AD398" s="3"/>
      <c r="AE398" s="3"/>
      <c r="AF398" s="3"/>
      <c r="AG398" s="3"/>
      <c r="AH398" s="3"/>
      <c r="AI398" s="3"/>
      <c r="AJ398" s="3"/>
      <c r="AK398" s="3"/>
      <c r="AL398" s="3"/>
      <c r="AM398" s="3"/>
    </row>
    <row r="399" spans="1:39" ht="14.25" customHeight="1" x14ac:dyDescent="0.35">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c r="AA399" s="3"/>
      <c r="AB399" s="3"/>
      <c r="AC399" s="3"/>
      <c r="AD399" s="3"/>
      <c r="AE399" s="3"/>
      <c r="AF399" s="3"/>
      <c r="AG399" s="3"/>
      <c r="AH399" s="3"/>
      <c r="AI399" s="3"/>
      <c r="AJ399" s="3"/>
      <c r="AK399" s="3"/>
      <c r="AL399" s="3"/>
      <c r="AM399" s="3"/>
    </row>
    <row r="400" spans="1:39" ht="14.25" customHeight="1" x14ac:dyDescent="0.35">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c r="AA400" s="3"/>
      <c r="AB400" s="3"/>
      <c r="AC400" s="3"/>
      <c r="AD400" s="3"/>
      <c r="AE400" s="3"/>
      <c r="AF400" s="3"/>
      <c r="AG400" s="3"/>
      <c r="AH400" s="3"/>
      <c r="AI400" s="3"/>
      <c r="AJ400" s="3"/>
      <c r="AK400" s="3"/>
      <c r="AL400" s="3"/>
      <c r="AM400" s="3"/>
    </row>
    <row r="401" spans="1:39" ht="14.25" customHeight="1" x14ac:dyDescent="0.35">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c r="AA401" s="3"/>
      <c r="AB401" s="3"/>
      <c r="AC401" s="3"/>
      <c r="AD401" s="3"/>
      <c r="AE401" s="3"/>
      <c r="AF401" s="3"/>
      <c r="AG401" s="3"/>
      <c r="AH401" s="3"/>
      <c r="AI401" s="3"/>
      <c r="AJ401" s="3"/>
      <c r="AK401" s="3"/>
      <c r="AL401" s="3"/>
      <c r="AM401" s="3"/>
    </row>
    <row r="402" spans="1:39" ht="14.25" customHeight="1" x14ac:dyDescent="0.35">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c r="AA402" s="3"/>
      <c r="AB402" s="3"/>
      <c r="AC402" s="3"/>
      <c r="AD402" s="3"/>
      <c r="AE402" s="3"/>
      <c r="AF402" s="3"/>
      <c r="AG402" s="3"/>
      <c r="AH402" s="3"/>
      <c r="AI402" s="3"/>
      <c r="AJ402" s="3"/>
      <c r="AK402" s="3"/>
      <c r="AL402" s="3"/>
      <c r="AM402" s="3"/>
    </row>
    <row r="403" spans="1:39" ht="14.25" customHeight="1" x14ac:dyDescent="0.35">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c r="AA403" s="3"/>
      <c r="AB403" s="3"/>
      <c r="AC403" s="3"/>
      <c r="AD403" s="3"/>
      <c r="AE403" s="3"/>
      <c r="AF403" s="3"/>
      <c r="AG403" s="3"/>
      <c r="AH403" s="3"/>
      <c r="AI403" s="3"/>
      <c r="AJ403" s="3"/>
      <c r="AK403" s="3"/>
      <c r="AL403" s="3"/>
      <c r="AM403" s="3"/>
    </row>
    <row r="404" spans="1:39" ht="14.25" customHeight="1" x14ac:dyDescent="0.35">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c r="AA404" s="3"/>
      <c r="AB404" s="3"/>
      <c r="AC404" s="3"/>
      <c r="AD404" s="3"/>
      <c r="AE404" s="3"/>
      <c r="AF404" s="3"/>
      <c r="AG404" s="3"/>
      <c r="AH404" s="3"/>
      <c r="AI404" s="3"/>
      <c r="AJ404" s="3"/>
      <c r="AK404" s="3"/>
      <c r="AL404" s="3"/>
      <c r="AM404" s="3"/>
    </row>
    <row r="405" spans="1:39" ht="14.25" customHeight="1" x14ac:dyDescent="0.35">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c r="AA405" s="3"/>
      <c r="AB405" s="3"/>
      <c r="AC405" s="3"/>
      <c r="AD405" s="3"/>
      <c r="AE405" s="3"/>
      <c r="AF405" s="3"/>
      <c r="AG405" s="3"/>
      <c r="AH405" s="3"/>
      <c r="AI405" s="3"/>
      <c r="AJ405" s="3"/>
      <c r="AK405" s="3"/>
      <c r="AL405" s="3"/>
      <c r="AM405" s="3"/>
    </row>
    <row r="406" spans="1:39" ht="14.25" customHeight="1" x14ac:dyDescent="0.35">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c r="AA406" s="3"/>
      <c r="AB406" s="3"/>
      <c r="AC406" s="3"/>
      <c r="AD406" s="3"/>
      <c r="AE406" s="3"/>
      <c r="AF406" s="3"/>
      <c r="AG406" s="3"/>
      <c r="AH406" s="3"/>
      <c r="AI406" s="3"/>
      <c r="AJ406" s="3"/>
      <c r="AK406" s="3"/>
      <c r="AL406" s="3"/>
      <c r="AM406" s="3"/>
    </row>
    <row r="407" spans="1:39" ht="14.25" customHeight="1" x14ac:dyDescent="0.35">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c r="AA407" s="3"/>
      <c r="AB407" s="3"/>
      <c r="AC407" s="3"/>
      <c r="AD407" s="3"/>
      <c r="AE407" s="3"/>
      <c r="AF407" s="3"/>
      <c r="AG407" s="3"/>
      <c r="AH407" s="3"/>
      <c r="AI407" s="3"/>
      <c r="AJ407" s="3"/>
      <c r="AK407" s="3"/>
      <c r="AL407" s="3"/>
      <c r="AM407" s="3"/>
    </row>
    <row r="408" spans="1:39" ht="14.25" customHeight="1" x14ac:dyDescent="0.35">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c r="AA408" s="3"/>
      <c r="AB408" s="3"/>
      <c r="AC408" s="3"/>
      <c r="AD408" s="3"/>
      <c r="AE408" s="3"/>
      <c r="AF408" s="3"/>
      <c r="AG408" s="3"/>
      <c r="AH408" s="3"/>
      <c r="AI408" s="3"/>
      <c r="AJ408" s="3"/>
      <c r="AK408" s="3"/>
      <c r="AL408" s="3"/>
      <c r="AM408" s="3"/>
    </row>
    <row r="409" spans="1:39" ht="14.25" customHeight="1" x14ac:dyDescent="0.35">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c r="AA409" s="3"/>
      <c r="AB409" s="3"/>
      <c r="AC409" s="3"/>
      <c r="AD409" s="3"/>
      <c r="AE409" s="3"/>
      <c r="AF409" s="3"/>
      <c r="AG409" s="3"/>
      <c r="AH409" s="3"/>
      <c r="AI409" s="3"/>
      <c r="AJ409" s="3"/>
      <c r="AK409" s="3"/>
      <c r="AL409" s="3"/>
      <c r="AM409" s="3"/>
    </row>
    <row r="410" spans="1:39" ht="14.25" customHeight="1" x14ac:dyDescent="0.35">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c r="AA410" s="3"/>
      <c r="AB410" s="3"/>
      <c r="AC410" s="3"/>
      <c r="AD410" s="3"/>
      <c r="AE410" s="3"/>
      <c r="AF410" s="3"/>
      <c r="AG410" s="3"/>
      <c r="AH410" s="3"/>
      <c r="AI410" s="3"/>
      <c r="AJ410" s="3"/>
      <c r="AK410" s="3"/>
      <c r="AL410" s="3"/>
      <c r="AM410" s="3"/>
    </row>
    <row r="411" spans="1:39" ht="14.25" customHeight="1" x14ac:dyDescent="0.35">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c r="AA411" s="3"/>
      <c r="AB411" s="3"/>
      <c r="AC411" s="3"/>
      <c r="AD411" s="3"/>
      <c r="AE411" s="3"/>
      <c r="AF411" s="3"/>
      <c r="AG411" s="3"/>
      <c r="AH411" s="3"/>
      <c r="AI411" s="3"/>
      <c r="AJ411" s="3"/>
      <c r="AK411" s="3"/>
      <c r="AL411" s="3"/>
      <c r="AM411" s="3"/>
    </row>
    <row r="412" spans="1:39" ht="14.25" customHeight="1" x14ac:dyDescent="0.35">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c r="AA412" s="3"/>
      <c r="AB412" s="3"/>
      <c r="AC412" s="3"/>
      <c r="AD412" s="3"/>
      <c r="AE412" s="3"/>
      <c r="AF412" s="3"/>
      <c r="AG412" s="3"/>
      <c r="AH412" s="3"/>
      <c r="AI412" s="3"/>
      <c r="AJ412" s="3"/>
      <c r="AK412" s="3"/>
      <c r="AL412" s="3"/>
      <c r="AM412" s="3"/>
    </row>
    <row r="413" spans="1:39" ht="14.25" customHeight="1" x14ac:dyDescent="0.35">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c r="AA413" s="3"/>
      <c r="AB413" s="3"/>
      <c r="AC413" s="3"/>
      <c r="AD413" s="3"/>
      <c r="AE413" s="3"/>
      <c r="AF413" s="3"/>
      <c r="AG413" s="3"/>
      <c r="AH413" s="3"/>
      <c r="AI413" s="3"/>
      <c r="AJ413" s="3"/>
      <c r="AK413" s="3"/>
      <c r="AL413" s="3"/>
      <c r="AM413" s="3"/>
    </row>
    <row r="414" spans="1:39" ht="14.25" customHeight="1" x14ac:dyDescent="0.35">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c r="AA414" s="3"/>
      <c r="AB414" s="3"/>
      <c r="AC414" s="3"/>
      <c r="AD414" s="3"/>
      <c r="AE414" s="3"/>
      <c r="AF414" s="3"/>
      <c r="AG414" s="3"/>
      <c r="AH414" s="3"/>
      <c r="AI414" s="3"/>
      <c r="AJ414" s="3"/>
      <c r="AK414" s="3"/>
      <c r="AL414" s="3"/>
      <c r="AM414" s="3"/>
    </row>
    <row r="415" spans="1:39" ht="14.25" customHeight="1" x14ac:dyDescent="0.35">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c r="AA415" s="3"/>
      <c r="AB415" s="3"/>
      <c r="AC415" s="3"/>
      <c r="AD415" s="3"/>
      <c r="AE415" s="3"/>
      <c r="AF415" s="3"/>
      <c r="AG415" s="3"/>
      <c r="AH415" s="3"/>
      <c r="AI415" s="3"/>
      <c r="AJ415" s="3"/>
      <c r="AK415" s="3"/>
      <c r="AL415" s="3"/>
      <c r="AM415" s="3"/>
    </row>
    <row r="416" spans="1:39" ht="14.25" customHeight="1" x14ac:dyDescent="0.35">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c r="AA416" s="3"/>
      <c r="AB416" s="3"/>
      <c r="AC416" s="3"/>
      <c r="AD416" s="3"/>
      <c r="AE416" s="3"/>
      <c r="AF416" s="3"/>
      <c r="AG416" s="3"/>
      <c r="AH416" s="3"/>
      <c r="AI416" s="3"/>
      <c r="AJ416" s="3"/>
      <c r="AK416" s="3"/>
      <c r="AL416" s="3"/>
      <c r="AM416" s="3"/>
    </row>
    <row r="417" spans="1:39" ht="14.25" customHeight="1" x14ac:dyDescent="0.35">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c r="AA417" s="3"/>
      <c r="AB417" s="3"/>
      <c r="AC417" s="3"/>
      <c r="AD417" s="3"/>
      <c r="AE417" s="3"/>
      <c r="AF417" s="3"/>
      <c r="AG417" s="3"/>
      <c r="AH417" s="3"/>
      <c r="AI417" s="3"/>
      <c r="AJ417" s="3"/>
      <c r="AK417" s="3"/>
      <c r="AL417" s="3"/>
      <c r="AM417" s="3"/>
    </row>
    <row r="418" spans="1:39" ht="14.25" customHeight="1" x14ac:dyDescent="0.35">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c r="AA418" s="3"/>
      <c r="AB418" s="3"/>
      <c r="AC418" s="3"/>
      <c r="AD418" s="3"/>
      <c r="AE418" s="3"/>
      <c r="AF418" s="3"/>
      <c r="AG418" s="3"/>
      <c r="AH418" s="3"/>
      <c r="AI418" s="3"/>
      <c r="AJ418" s="3"/>
      <c r="AK418" s="3"/>
      <c r="AL418" s="3"/>
      <c r="AM418" s="3"/>
    </row>
    <row r="419" spans="1:39" ht="14.25" customHeight="1" x14ac:dyDescent="0.35">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c r="AA419" s="3"/>
      <c r="AB419" s="3"/>
      <c r="AC419" s="3"/>
      <c r="AD419" s="3"/>
      <c r="AE419" s="3"/>
      <c r="AF419" s="3"/>
      <c r="AG419" s="3"/>
      <c r="AH419" s="3"/>
      <c r="AI419" s="3"/>
      <c r="AJ419" s="3"/>
      <c r="AK419" s="3"/>
      <c r="AL419" s="3"/>
      <c r="AM419" s="3"/>
    </row>
    <row r="420" spans="1:39" ht="14.25" customHeight="1" x14ac:dyDescent="0.35">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c r="AA420" s="3"/>
      <c r="AB420" s="3"/>
      <c r="AC420" s="3"/>
      <c r="AD420" s="3"/>
      <c r="AE420" s="3"/>
      <c r="AF420" s="3"/>
      <c r="AG420" s="3"/>
      <c r="AH420" s="3"/>
      <c r="AI420" s="3"/>
      <c r="AJ420" s="3"/>
      <c r="AK420" s="3"/>
      <c r="AL420" s="3"/>
      <c r="AM420" s="3"/>
    </row>
    <row r="421" spans="1:39" ht="14.25" customHeight="1" x14ac:dyDescent="0.35">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c r="AA421" s="3"/>
      <c r="AB421" s="3"/>
      <c r="AC421" s="3"/>
      <c r="AD421" s="3"/>
      <c r="AE421" s="3"/>
      <c r="AF421" s="3"/>
      <c r="AG421" s="3"/>
      <c r="AH421" s="3"/>
      <c r="AI421" s="3"/>
      <c r="AJ421" s="3"/>
      <c r="AK421" s="3"/>
      <c r="AL421" s="3"/>
      <c r="AM421" s="3"/>
    </row>
    <row r="422" spans="1:39" ht="14.25" customHeight="1" x14ac:dyDescent="0.35">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c r="AA422" s="3"/>
      <c r="AB422" s="3"/>
      <c r="AC422" s="3"/>
      <c r="AD422" s="3"/>
      <c r="AE422" s="3"/>
      <c r="AF422" s="3"/>
      <c r="AG422" s="3"/>
      <c r="AH422" s="3"/>
      <c r="AI422" s="3"/>
      <c r="AJ422" s="3"/>
      <c r="AK422" s="3"/>
      <c r="AL422" s="3"/>
      <c r="AM422" s="3"/>
    </row>
    <row r="423" spans="1:39" ht="14.25" customHeight="1" x14ac:dyDescent="0.35">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c r="AA423" s="3"/>
      <c r="AB423" s="3"/>
      <c r="AC423" s="3"/>
      <c r="AD423" s="3"/>
      <c r="AE423" s="3"/>
      <c r="AF423" s="3"/>
      <c r="AG423" s="3"/>
      <c r="AH423" s="3"/>
      <c r="AI423" s="3"/>
      <c r="AJ423" s="3"/>
      <c r="AK423" s="3"/>
      <c r="AL423" s="3"/>
      <c r="AM423" s="3"/>
    </row>
    <row r="424" spans="1:39" ht="14.25" customHeight="1" x14ac:dyDescent="0.35">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c r="AA424" s="3"/>
      <c r="AB424" s="3"/>
      <c r="AC424" s="3"/>
      <c r="AD424" s="3"/>
      <c r="AE424" s="3"/>
      <c r="AF424" s="3"/>
      <c r="AG424" s="3"/>
      <c r="AH424" s="3"/>
      <c r="AI424" s="3"/>
      <c r="AJ424" s="3"/>
      <c r="AK424" s="3"/>
      <c r="AL424" s="3"/>
      <c r="AM424" s="3"/>
    </row>
    <row r="425" spans="1:39" ht="14.25" customHeight="1" x14ac:dyDescent="0.35">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c r="AA425" s="3"/>
      <c r="AB425" s="3"/>
      <c r="AC425" s="3"/>
      <c r="AD425" s="3"/>
      <c r="AE425" s="3"/>
      <c r="AF425" s="3"/>
      <c r="AG425" s="3"/>
      <c r="AH425" s="3"/>
      <c r="AI425" s="3"/>
      <c r="AJ425" s="3"/>
      <c r="AK425" s="3"/>
      <c r="AL425" s="3"/>
      <c r="AM425" s="3"/>
    </row>
    <row r="426" spans="1:39" ht="14.25" customHeight="1" x14ac:dyDescent="0.35">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c r="AA426" s="3"/>
      <c r="AB426" s="3"/>
      <c r="AC426" s="3"/>
      <c r="AD426" s="3"/>
      <c r="AE426" s="3"/>
      <c r="AF426" s="3"/>
      <c r="AG426" s="3"/>
      <c r="AH426" s="3"/>
      <c r="AI426" s="3"/>
      <c r="AJ426" s="3"/>
      <c r="AK426" s="3"/>
      <c r="AL426" s="3"/>
      <c r="AM426" s="3"/>
    </row>
    <row r="427" spans="1:39" ht="14.25" customHeight="1" x14ac:dyDescent="0.35">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c r="AA427" s="3"/>
      <c r="AB427" s="3"/>
      <c r="AC427" s="3"/>
      <c r="AD427" s="3"/>
      <c r="AE427" s="3"/>
      <c r="AF427" s="3"/>
      <c r="AG427" s="3"/>
      <c r="AH427" s="3"/>
      <c r="AI427" s="3"/>
      <c r="AJ427" s="3"/>
      <c r="AK427" s="3"/>
      <c r="AL427" s="3"/>
      <c r="AM427" s="3"/>
    </row>
    <row r="428" spans="1:39" ht="14.25" customHeight="1" x14ac:dyDescent="0.35">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c r="AA428" s="3"/>
      <c r="AB428" s="3"/>
      <c r="AC428" s="3"/>
      <c r="AD428" s="3"/>
      <c r="AE428" s="3"/>
      <c r="AF428" s="3"/>
      <c r="AG428" s="3"/>
      <c r="AH428" s="3"/>
      <c r="AI428" s="3"/>
      <c r="AJ428" s="3"/>
      <c r="AK428" s="3"/>
      <c r="AL428" s="3"/>
      <c r="AM428" s="3"/>
    </row>
    <row r="429" spans="1:39" ht="14.25" customHeight="1" x14ac:dyDescent="0.35">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c r="AA429" s="3"/>
      <c r="AB429" s="3"/>
      <c r="AC429" s="3"/>
      <c r="AD429" s="3"/>
      <c r="AE429" s="3"/>
      <c r="AF429" s="3"/>
      <c r="AG429" s="3"/>
      <c r="AH429" s="3"/>
      <c r="AI429" s="3"/>
      <c r="AJ429" s="3"/>
      <c r="AK429" s="3"/>
      <c r="AL429" s="3"/>
      <c r="AM429" s="3"/>
    </row>
    <row r="430" spans="1:39" ht="14.25" customHeight="1" x14ac:dyDescent="0.35">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c r="AA430" s="3"/>
      <c r="AB430" s="3"/>
      <c r="AC430" s="3"/>
      <c r="AD430" s="3"/>
      <c r="AE430" s="3"/>
      <c r="AF430" s="3"/>
      <c r="AG430" s="3"/>
      <c r="AH430" s="3"/>
      <c r="AI430" s="3"/>
      <c r="AJ430" s="3"/>
      <c r="AK430" s="3"/>
      <c r="AL430" s="3"/>
      <c r="AM430" s="3"/>
    </row>
    <row r="431" spans="1:39" ht="14.25" customHeight="1" x14ac:dyDescent="0.35">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c r="AA431" s="3"/>
      <c r="AB431" s="3"/>
      <c r="AC431" s="3"/>
      <c r="AD431" s="3"/>
      <c r="AE431" s="3"/>
      <c r="AF431" s="3"/>
      <c r="AG431" s="3"/>
      <c r="AH431" s="3"/>
      <c r="AI431" s="3"/>
      <c r="AJ431" s="3"/>
      <c r="AK431" s="3"/>
      <c r="AL431" s="3"/>
      <c r="AM431" s="3"/>
    </row>
    <row r="432" spans="1:39" ht="14.25" customHeight="1" x14ac:dyDescent="0.35">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c r="AA432" s="3"/>
      <c r="AB432" s="3"/>
      <c r="AC432" s="3"/>
      <c r="AD432" s="3"/>
      <c r="AE432" s="3"/>
      <c r="AF432" s="3"/>
      <c r="AG432" s="3"/>
      <c r="AH432" s="3"/>
      <c r="AI432" s="3"/>
      <c r="AJ432" s="3"/>
      <c r="AK432" s="3"/>
      <c r="AL432" s="3"/>
      <c r="AM432" s="3"/>
    </row>
    <row r="433" spans="1:39" ht="14.25" customHeight="1" x14ac:dyDescent="0.35">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c r="AA433" s="3"/>
      <c r="AB433" s="3"/>
      <c r="AC433" s="3"/>
      <c r="AD433" s="3"/>
      <c r="AE433" s="3"/>
      <c r="AF433" s="3"/>
      <c r="AG433" s="3"/>
      <c r="AH433" s="3"/>
      <c r="AI433" s="3"/>
      <c r="AJ433" s="3"/>
      <c r="AK433" s="3"/>
      <c r="AL433" s="3"/>
      <c r="AM433" s="3"/>
    </row>
    <row r="434" spans="1:39" ht="14.25" customHeight="1" x14ac:dyDescent="0.35">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c r="AA434" s="3"/>
      <c r="AB434" s="3"/>
      <c r="AC434" s="3"/>
      <c r="AD434" s="3"/>
      <c r="AE434" s="3"/>
      <c r="AF434" s="3"/>
      <c r="AG434" s="3"/>
      <c r="AH434" s="3"/>
      <c r="AI434" s="3"/>
      <c r="AJ434" s="3"/>
      <c r="AK434" s="3"/>
      <c r="AL434" s="3"/>
      <c r="AM434" s="3"/>
    </row>
    <row r="435" spans="1:39" ht="14.25" customHeight="1" x14ac:dyDescent="0.35">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c r="AA435" s="3"/>
      <c r="AB435" s="3"/>
      <c r="AC435" s="3"/>
      <c r="AD435" s="3"/>
      <c r="AE435" s="3"/>
      <c r="AF435" s="3"/>
      <c r="AG435" s="3"/>
      <c r="AH435" s="3"/>
      <c r="AI435" s="3"/>
      <c r="AJ435" s="3"/>
      <c r="AK435" s="3"/>
      <c r="AL435" s="3"/>
      <c r="AM435" s="3"/>
    </row>
    <row r="436" spans="1:39" ht="14.25" customHeight="1" x14ac:dyDescent="0.35">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c r="AA436" s="3"/>
      <c r="AB436" s="3"/>
      <c r="AC436" s="3"/>
      <c r="AD436" s="3"/>
      <c r="AE436" s="3"/>
      <c r="AF436" s="3"/>
      <c r="AG436" s="3"/>
      <c r="AH436" s="3"/>
      <c r="AI436" s="3"/>
      <c r="AJ436" s="3"/>
      <c r="AK436" s="3"/>
      <c r="AL436" s="3"/>
      <c r="AM436" s="3"/>
    </row>
    <row r="437" spans="1:39" ht="14.25" customHeight="1" x14ac:dyDescent="0.35">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c r="AA437" s="3"/>
      <c r="AB437" s="3"/>
      <c r="AC437" s="3"/>
      <c r="AD437" s="3"/>
      <c r="AE437" s="3"/>
      <c r="AF437" s="3"/>
      <c r="AG437" s="3"/>
      <c r="AH437" s="3"/>
      <c r="AI437" s="3"/>
      <c r="AJ437" s="3"/>
      <c r="AK437" s="3"/>
      <c r="AL437" s="3"/>
      <c r="AM437" s="3"/>
    </row>
    <row r="438" spans="1:39" ht="14.25" customHeight="1" x14ac:dyDescent="0.35">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c r="AA438" s="3"/>
      <c r="AB438" s="3"/>
      <c r="AC438" s="3"/>
      <c r="AD438" s="3"/>
      <c r="AE438" s="3"/>
      <c r="AF438" s="3"/>
      <c r="AG438" s="3"/>
      <c r="AH438" s="3"/>
      <c r="AI438" s="3"/>
      <c r="AJ438" s="3"/>
      <c r="AK438" s="3"/>
      <c r="AL438" s="3"/>
      <c r="AM438" s="3"/>
    </row>
    <row r="439" spans="1:39" ht="14.25" customHeight="1" x14ac:dyDescent="0.35">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c r="AA439" s="3"/>
      <c r="AB439" s="3"/>
      <c r="AC439" s="3"/>
      <c r="AD439" s="3"/>
      <c r="AE439" s="3"/>
      <c r="AF439" s="3"/>
      <c r="AG439" s="3"/>
      <c r="AH439" s="3"/>
      <c r="AI439" s="3"/>
      <c r="AJ439" s="3"/>
      <c r="AK439" s="3"/>
      <c r="AL439" s="3"/>
      <c r="AM439" s="3"/>
    </row>
    <row r="440" spans="1:39" ht="14.25" customHeight="1" x14ac:dyDescent="0.35">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c r="AA440" s="3"/>
      <c r="AB440" s="3"/>
      <c r="AC440" s="3"/>
      <c r="AD440" s="3"/>
      <c r="AE440" s="3"/>
      <c r="AF440" s="3"/>
      <c r="AG440" s="3"/>
      <c r="AH440" s="3"/>
      <c r="AI440" s="3"/>
      <c r="AJ440" s="3"/>
      <c r="AK440" s="3"/>
      <c r="AL440" s="3"/>
      <c r="AM440" s="3"/>
    </row>
    <row r="441" spans="1:39" ht="14.25" customHeight="1" x14ac:dyDescent="0.35">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c r="AA441" s="3"/>
      <c r="AB441" s="3"/>
      <c r="AC441" s="3"/>
      <c r="AD441" s="3"/>
      <c r="AE441" s="3"/>
      <c r="AF441" s="3"/>
      <c r="AG441" s="3"/>
      <c r="AH441" s="3"/>
      <c r="AI441" s="3"/>
      <c r="AJ441" s="3"/>
      <c r="AK441" s="3"/>
      <c r="AL441" s="3"/>
      <c r="AM441" s="3"/>
    </row>
    <row r="442" spans="1:39" ht="14.25" customHeight="1" x14ac:dyDescent="0.35">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c r="AA442" s="3"/>
      <c r="AB442" s="3"/>
      <c r="AC442" s="3"/>
      <c r="AD442" s="3"/>
      <c r="AE442" s="3"/>
      <c r="AF442" s="3"/>
      <c r="AG442" s="3"/>
      <c r="AH442" s="3"/>
      <c r="AI442" s="3"/>
      <c r="AJ442" s="3"/>
      <c r="AK442" s="3"/>
      <c r="AL442" s="3"/>
      <c r="AM442" s="3"/>
    </row>
    <row r="443" spans="1:39" ht="14.25" customHeight="1" x14ac:dyDescent="0.35">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c r="AA443" s="3"/>
      <c r="AB443" s="3"/>
      <c r="AC443" s="3"/>
      <c r="AD443" s="3"/>
      <c r="AE443" s="3"/>
      <c r="AF443" s="3"/>
      <c r="AG443" s="3"/>
      <c r="AH443" s="3"/>
      <c r="AI443" s="3"/>
      <c r="AJ443" s="3"/>
      <c r="AK443" s="3"/>
      <c r="AL443" s="3"/>
      <c r="AM443" s="3"/>
    </row>
    <row r="444" spans="1:39" ht="14.25" customHeight="1" x14ac:dyDescent="0.35">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c r="AA444" s="3"/>
      <c r="AB444" s="3"/>
      <c r="AC444" s="3"/>
      <c r="AD444" s="3"/>
      <c r="AE444" s="3"/>
      <c r="AF444" s="3"/>
      <c r="AG444" s="3"/>
      <c r="AH444" s="3"/>
      <c r="AI444" s="3"/>
      <c r="AJ444" s="3"/>
      <c r="AK444" s="3"/>
      <c r="AL444" s="3"/>
      <c r="AM444" s="3"/>
    </row>
    <row r="445" spans="1:39" ht="14.25" customHeight="1" x14ac:dyDescent="0.35">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c r="AA445" s="3"/>
      <c r="AB445" s="3"/>
      <c r="AC445" s="3"/>
      <c r="AD445" s="3"/>
      <c r="AE445" s="3"/>
      <c r="AF445" s="3"/>
      <c r="AG445" s="3"/>
      <c r="AH445" s="3"/>
      <c r="AI445" s="3"/>
      <c r="AJ445" s="3"/>
      <c r="AK445" s="3"/>
      <c r="AL445" s="3"/>
      <c r="AM445" s="3"/>
    </row>
    <row r="446" spans="1:39" ht="14.25" customHeight="1" x14ac:dyDescent="0.35">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c r="AA446" s="3"/>
      <c r="AB446" s="3"/>
      <c r="AC446" s="3"/>
      <c r="AD446" s="3"/>
      <c r="AE446" s="3"/>
      <c r="AF446" s="3"/>
      <c r="AG446" s="3"/>
      <c r="AH446" s="3"/>
      <c r="AI446" s="3"/>
      <c r="AJ446" s="3"/>
      <c r="AK446" s="3"/>
      <c r="AL446" s="3"/>
      <c r="AM446" s="3"/>
    </row>
    <row r="447" spans="1:39" ht="14.25" customHeight="1" x14ac:dyDescent="0.35">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c r="AA447" s="3"/>
      <c r="AB447" s="3"/>
      <c r="AC447" s="3"/>
      <c r="AD447" s="3"/>
      <c r="AE447" s="3"/>
      <c r="AF447" s="3"/>
      <c r="AG447" s="3"/>
      <c r="AH447" s="3"/>
      <c r="AI447" s="3"/>
      <c r="AJ447" s="3"/>
      <c r="AK447" s="3"/>
      <c r="AL447" s="3"/>
      <c r="AM447" s="3"/>
    </row>
    <row r="448" spans="1:39" ht="14.25" customHeight="1" x14ac:dyDescent="0.35">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c r="AA448" s="3"/>
      <c r="AB448" s="3"/>
      <c r="AC448" s="3"/>
      <c r="AD448" s="3"/>
      <c r="AE448" s="3"/>
      <c r="AF448" s="3"/>
      <c r="AG448" s="3"/>
      <c r="AH448" s="3"/>
      <c r="AI448" s="3"/>
      <c r="AJ448" s="3"/>
      <c r="AK448" s="3"/>
      <c r="AL448" s="3"/>
      <c r="AM448" s="3"/>
    </row>
    <row r="449" spans="1:39" ht="14.25" customHeight="1" x14ac:dyDescent="0.35">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c r="AA449" s="3"/>
      <c r="AB449" s="3"/>
      <c r="AC449" s="3"/>
      <c r="AD449" s="3"/>
      <c r="AE449" s="3"/>
      <c r="AF449" s="3"/>
      <c r="AG449" s="3"/>
      <c r="AH449" s="3"/>
      <c r="AI449" s="3"/>
      <c r="AJ449" s="3"/>
      <c r="AK449" s="3"/>
      <c r="AL449" s="3"/>
      <c r="AM449" s="3"/>
    </row>
    <row r="450" spans="1:39" ht="14.25" customHeight="1" x14ac:dyDescent="0.35">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c r="AA450" s="3"/>
      <c r="AB450" s="3"/>
      <c r="AC450" s="3"/>
      <c r="AD450" s="3"/>
      <c r="AE450" s="3"/>
      <c r="AF450" s="3"/>
      <c r="AG450" s="3"/>
      <c r="AH450" s="3"/>
      <c r="AI450" s="3"/>
      <c r="AJ450" s="3"/>
      <c r="AK450" s="3"/>
      <c r="AL450" s="3"/>
      <c r="AM450" s="3"/>
    </row>
    <row r="451" spans="1:39" ht="14.25" customHeight="1" x14ac:dyDescent="0.35">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c r="AA451" s="3"/>
      <c r="AB451" s="3"/>
      <c r="AC451" s="3"/>
      <c r="AD451" s="3"/>
      <c r="AE451" s="3"/>
      <c r="AF451" s="3"/>
      <c r="AG451" s="3"/>
      <c r="AH451" s="3"/>
      <c r="AI451" s="3"/>
      <c r="AJ451" s="3"/>
      <c r="AK451" s="3"/>
      <c r="AL451" s="3"/>
      <c r="AM451" s="3"/>
    </row>
    <row r="452" spans="1:39" ht="14.25" customHeight="1" x14ac:dyDescent="0.35">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c r="AA452" s="3"/>
      <c r="AB452" s="3"/>
      <c r="AC452" s="3"/>
      <c r="AD452" s="3"/>
      <c r="AE452" s="3"/>
      <c r="AF452" s="3"/>
      <c r="AG452" s="3"/>
      <c r="AH452" s="3"/>
      <c r="AI452" s="3"/>
      <c r="AJ452" s="3"/>
      <c r="AK452" s="3"/>
      <c r="AL452" s="3"/>
      <c r="AM452" s="3"/>
    </row>
    <row r="453" spans="1:39" ht="14.25" customHeight="1" x14ac:dyDescent="0.35">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c r="AA453" s="3"/>
      <c r="AB453" s="3"/>
      <c r="AC453" s="3"/>
      <c r="AD453" s="3"/>
      <c r="AE453" s="3"/>
      <c r="AF453" s="3"/>
      <c r="AG453" s="3"/>
      <c r="AH453" s="3"/>
      <c r="AI453" s="3"/>
      <c r="AJ453" s="3"/>
      <c r="AK453" s="3"/>
      <c r="AL453" s="3"/>
      <c r="AM453" s="3"/>
    </row>
    <row r="454" spans="1:39" ht="14.25" customHeight="1" x14ac:dyDescent="0.35">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c r="AA454" s="3"/>
      <c r="AB454" s="3"/>
      <c r="AC454" s="3"/>
      <c r="AD454" s="3"/>
      <c r="AE454" s="3"/>
      <c r="AF454" s="3"/>
      <c r="AG454" s="3"/>
      <c r="AH454" s="3"/>
      <c r="AI454" s="3"/>
      <c r="AJ454" s="3"/>
      <c r="AK454" s="3"/>
      <c r="AL454" s="3"/>
      <c r="AM454" s="3"/>
    </row>
    <row r="455" spans="1:39" ht="14.25" customHeight="1" x14ac:dyDescent="0.35">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c r="AA455" s="3"/>
      <c r="AB455" s="3"/>
      <c r="AC455" s="3"/>
      <c r="AD455" s="3"/>
      <c r="AE455" s="3"/>
      <c r="AF455" s="3"/>
      <c r="AG455" s="3"/>
      <c r="AH455" s="3"/>
      <c r="AI455" s="3"/>
      <c r="AJ455" s="3"/>
      <c r="AK455" s="3"/>
      <c r="AL455" s="3"/>
      <c r="AM455" s="3"/>
    </row>
    <row r="456" spans="1:39" ht="14.25" customHeight="1" x14ac:dyDescent="0.35">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c r="AA456" s="3"/>
      <c r="AB456" s="3"/>
      <c r="AC456" s="3"/>
      <c r="AD456" s="3"/>
      <c r="AE456" s="3"/>
      <c r="AF456" s="3"/>
      <c r="AG456" s="3"/>
      <c r="AH456" s="3"/>
      <c r="AI456" s="3"/>
      <c r="AJ456" s="3"/>
      <c r="AK456" s="3"/>
      <c r="AL456" s="3"/>
      <c r="AM456" s="3"/>
    </row>
    <row r="457" spans="1:39" ht="14.25" customHeight="1" x14ac:dyDescent="0.35">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c r="AA457" s="3"/>
      <c r="AB457" s="3"/>
      <c r="AC457" s="3"/>
      <c r="AD457" s="3"/>
      <c r="AE457" s="3"/>
      <c r="AF457" s="3"/>
      <c r="AG457" s="3"/>
      <c r="AH457" s="3"/>
      <c r="AI457" s="3"/>
      <c r="AJ457" s="3"/>
      <c r="AK457" s="3"/>
      <c r="AL457" s="3"/>
      <c r="AM457" s="3"/>
    </row>
    <row r="458" spans="1:39" ht="14.25" customHeight="1" x14ac:dyDescent="0.35">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c r="AA458" s="3"/>
      <c r="AB458" s="3"/>
      <c r="AC458" s="3"/>
      <c r="AD458" s="3"/>
      <c r="AE458" s="3"/>
      <c r="AF458" s="3"/>
      <c r="AG458" s="3"/>
      <c r="AH458" s="3"/>
      <c r="AI458" s="3"/>
      <c r="AJ458" s="3"/>
      <c r="AK458" s="3"/>
      <c r="AL458" s="3"/>
      <c r="AM458" s="3"/>
    </row>
    <row r="459" spans="1:39" ht="14.25" customHeight="1" x14ac:dyDescent="0.35">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c r="AA459" s="3"/>
      <c r="AB459" s="3"/>
      <c r="AC459" s="3"/>
      <c r="AD459" s="3"/>
      <c r="AE459" s="3"/>
      <c r="AF459" s="3"/>
      <c r="AG459" s="3"/>
      <c r="AH459" s="3"/>
      <c r="AI459" s="3"/>
      <c r="AJ459" s="3"/>
      <c r="AK459" s="3"/>
      <c r="AL459" s="3"/>
      <c r="AM459" s="3"/>
    </row>
    <row r="460" spans="1:39" ht="14.25" customHeight="1" x14ac:dyDescent="0.35">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c r="AA460" s="3"/>
      <c r="AB460" s="3"/>
      <c r="AC460" s="3"/>
      <c r="AD460" s="3"/>
      <c r="AE460" s="3"/>
      <c r="AF460" s="3"/>
      <c r="AG460" s="3"/>
      <c r="AH460" s="3"/>
      <c r="AI460" s="3"/>
      <c r="AJ460" s="3"/>
      <c r="AK460" s="3"/>
      <c r="AL460" s="3"/>
      <c r="AM460" s="3"/>
    </row>
    <row r="461" spans="1:39" ht="14.25" customHeight="1" x14ac:dyDescent="0.35">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c r="AA461" s="3"/>
      <c r="AB461" s="3"/>
      <c r="AC461" s="3"/>
      <c r="AD461" s="3"/>
      <c r="AE461" s="3"/>
      <c r="AF461" s="3"/>
      <c r="AG461" s="3"/>
      <c r="AH461" s="3"/>
      <c r="AI461" s="3"/>
      <c r="AJ461" s="3"/>
      <c r="AK461" s="3"/>
      <c r="AL461" s="3"/>
      <c r="AM461" s="3"/>
    </row>
    <row r="462" spans="1:39" ht="14.25" customHeight="1" x14ac:dyDescent="0.35">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c r="AA462" s="3"/>
      <c r="AB462" s="3"/>
      <c r="AC462" s="3"/>
      <c r="AD462" s="3"/>
      <c r="AE462" s="3"/>
      <c r="AF462" s="3"/>
      <c r="AG462" s="3"/>
      <c r="AH462" s="3"/>
      <c r="AI462" s="3"/>
      <c r="AJ462" s="3"/>
      <c r="AK462" s="3"/>
      <c r="AL462" s="3"/>
      <c r="AM462" s="3"/>
    </row>
    <row r="463" spans="1:39" ht="14.25" customHeight="1" x14ac:dyDescent="0.35">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c r="AA463" s="3"/>
      <c r="AB463" s="3"/>
      <c r="AC463" s="3"/>
      <c r="AD463" s="3"/>
      <c r="AE463" s="3"/>
      <c r="AF463" s="3"/>
      <c r="AG463" s="3"/>
      <c r="AH463" s="3"/>
      <c r="AI463" s="3"/>
      <c r="AJ463" s="3"/>
      <c r="AK463" s="3"/>
      <c r="AL463" s="3"/>
      <c r="AM463" s="3"/>
    </row>
    <row r="464" spans="1:39" ht="14.25" customHeight="1" x14ac:dyDescent="0.35">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c r="AA464" s="3"/>
      <c r="AB464" s="3"/>
      <c r="AC464" s="3"/>
      <c r="AD464" s="3"/>
      <c r="AE464" s="3"/>
      <c r="AF464" s="3"/>
      <c r="AG464" s="3"/>
      <c r="AH464" s="3"/>
      <c r="AI464" s="3"/>
      <c r="AJ464" s="3"/>
      <c r="AK464" s="3"/>
      <c r="AL464" s="3"/>
      <c r="AM464" s="3"/>
    </row>
    <row r="465" spans="1:39" ht="14.25" customHeight="1" x14ac:dyDescent="0.35">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c r="AA465" s="3"/>
      <c r="AB465" s="3"/>
      <c r="AC465" s="3"/>
      <c r="AD465" s="3"/>
      <c r="AE465" s="3"/>
      <c r="AF465" s="3"/>
      <c r="AG465" s="3"/>
      <c r="AH465" s="3"/>
      <c r="AI465" s="3"/>
      <c r="AJ465" s="3"/>
      <c r="AK465" s="3"/>
      <c r="AL465" s="3"/>
      <c r="AM465" s="3"/>
    </row>
    <row r="466" spans="1:39" ht="14.25" customHeight="1" x14ac:dyDescent="0.35">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c r="AA466" s="3"/>
      <c r="AB466" s="3"/>
      <c r="AC466" s="3"/>
      <c r="AD466" s="3"/>
      <c r="AE466" s="3"/>
      <c r="AF466" s="3"/>
      <c r="AG466" s="3"/>
      <c r="AH466" s="3"/>
      <c r="AI466" s="3"/>
      <c r="AJ466" s="3"/>
      <c r="AK466" s="3"/>
      <c r="AL466" s="3"/>
      <c r="AM466" s="3"/>
    </row>
    <row r="467" spans="1:39" ht="14.25" customHeight="1" x14ac:dyDescent="0.35">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c r="AA467" s="3"/>
      <c r="AB467" s="3"/>
      <c r="AC467" s="3"/>
      <c r="AD467" s="3"/>
      <c r="AE467" s="3"/>
      <c r="AF467" s="3"/>
      <c r="AG467" s="3"/>
      <c r="AH467" s="3"/>
      <c r="AI467" s="3"/>
      <c r="AJ467" s="3"/>
      <c r="AK467" s="3"/>
      <c r="AL467" s="3"/>
      <c r="AM467" s="3"/>
    </row>
    <row r="468" spans="1:39" ht="14.25" customHeight="1" x14ac:dyDescent="0.35">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c r="AA468" s="3"/>
      <c r="AB468" s="3"/>
      <c r="AC468" s="3"/>
      <c r="AD468" s="3"/>
      <c r="AE468" s="3"/>
      <c r="AF468" s="3"/>
      <c r="AG468" s="3"/>
      <c r="AH468" s="3"/>
      <c r="AI468" s="3"/>
      <c r="AJ468" s="3"/>
      <c r="AK468" s="3"/>
      <c r="AL468" s="3"/>
      <c r="AM468" s="3"/>
    </row>
    <row r="469" spans="1:39" ht="14.25" customHeight="1" x14ac:dyDescent="0.35">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c r="AA469" s="3"/>
      <c r="AB469" s="3"/>
      <c r="AC469" s="3"/>
      <c r="AD469" s="3"/>
      <c r="AE469" s="3"/>
      <c r="AF469" s="3"/>
      <c r="AG469" s="3"/>
      <c r="AH469" s="3"/>
      <c r="AI469" s="3"/>
      <c r="AJ469" s="3"/>
      <c r="AK469" s="3"/>
      <c r="AL469" s="3"/>
      <c r="AM469" s="3"/>
    </row>
    <row r="470" spans="1:39" ht="14.25" customHeight="1" x14ac:dyDescent="0.35">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c r="AA470" s="3"/>
      <c r="AB470" s="3"/>
      <c r="AC470" s="3"/>
      <c r="AD470" s="3"/>
      <c r="AE470" s="3"/>
      <c r="AF470" s="3"/>
      <c r="AG470" s="3"/>
      <c r="AH470" s="3"/>
      <c r="AI470" s="3"/>
      <c r="AJ470" s="3"/>
      <c r="AK470" s="3"/>
      <c r="AL470" s="3"/>
      <c r="AM470" s="3"/>
    </row>
    <row r="471" spans="1:39" ht="14.25" customHeight="1" x14ac:dyDescent="0.35">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c r="AA471" s="3"/>
      <c r="AB471" s="3"/>
      <c r="AC471" s="3"/>
      <c r="AD471" s="3"/>
      <c r="AE471" s="3"/>
      <c r="AF471" s="3"/>
      <c r="AG471" s="3"/>
      <c r="AH471" s="3"/>
      <c r="AI471" s="3"/>
      <c r="AJ471" s="3"/>
      <c r="AK471" s="3"/>
      <c r="AL471" s="3"/>
      <c r="AM471" s="3"/>
    </row>
    <row r="472" spans="1:39" ht="14.25" customHeight="1" x14ac:dyDescent="0.35">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c r="AA472" s="3"/>
      <c r="AB472" s="3"/>
      <c r="AC472" s="3"/>
      <c r="AD472" s="3"/>
      <c r="AE472" s="3"/>
      <c r="AF472" s="3"/>
      <c r="AG472" s="3"/>
      <c r="AH472" s="3"/>
      <c r="AI472" s="3"/>
      <c r="AJ472" s="3"/>
      <c r="AK472" s="3"/>
      <c r="AL472" s="3"/>
      <c r="AM472" s="3"/>
    </row>
    <row r="473" spans="1:39" ht="14.25" customHeight="1" x14ac:dyDescent="0.35">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c r="AA473" s="3"/>
      <c r="AB473" s="3"/>
      <c r="AC473" s="3"/>
      <c r="AD473" s="3"/>
      <c r="AE473" s="3"/>
      <c r="AF473" s="3"/>
      <c r="AG473" s="3"/>
      <c r="AH473" s="3"/>
      <c r="AI473" s="3"/>
      <c r="AJ473" s="3"/>
      <c r="AK473" s="3"/>
      <c r="AL473" s="3"/>
      <c r="AM473" s="3"/>
    </row>
    <row r="474" spans="1:39" ht="14.25" customHeight="1" x14ac:dyDescent="0.35">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c r="AA474" s="3"/>
      <c r="AB474" s="3"/>
      <c r="AC474" s="3"/>
      <c r="AD474" s="3"/>
      <c r="AE474" s="3"/>
      <c r="AF474" s="3"/>
      <c r="AG474" s="3"/>
      <c r="AH474" s="3"/>
      <c r="AI474" s="3"/>
      <c r="AJ474" s="3"/>
      <c r="AK474" s="3"/>
      <c r="AL474" s="3"/>
      <c r="AM474" s="3"/>
    </row>
    <row r="475" spans="1:39" ht="14.25" customHeight="1" x14ac:dyDescent="0.35">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c r="AA475" s="3"/>
      <c r="AB475" s="3"/>
      <c r="AC475" s="3"/>
      <c r="AD475" s="3"/>
      <c r="AE475" s="3"/>
      <c r="AF475" s="3"/>
      <c r="AG475" s="3"/>
      <c r="AH475" s="3"/>
      <c r="AI475" s="3"/>
      <c r="AJ475" s="3"/>
      <c r="AK475" s="3"/>
      <c r="AL475" s="3"/>
      <c r="AM475" s="3"/>
    </row>
    <row r="476" spans="1:39" ht="14.25" customHeight="1" x14ac:dyDescent="0.35">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c r="AA476" s="3"/>
      <c r="AB476" s="3"/>
      <c r="AC476" s="3"/>
      <c r="AD476" s="3"/>
      <c r="AE476" s="3"/>
      <c r="AF476" s="3"/>
      <c r="AG476" s="3"/>
      <c r="AH476" s="3"/>
      <c r="AI476" s="3"/>
      <c r="AJ476" s="3"/>
      <c r="AK476" s="3"/>
      <c r="AL476" s="3"/>
      <c r="AM476" s="3"/>
    </row>
    <row r="477" spans="1:39" ht="14.25" customHeight="1" x14ac:dyDescent="0.35">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c r="AA477" s="3"/>
      <c r="AB477" s="3"/>
      <c r="AC477" s="3"/>
      <c r="AD477" s="3"/>
      <c r="AE477" s="3"/>
      <c r="AF477" s="3"/>
      <c r="AG477" s="3"/>
      <c r="AH477" s="3"/>
      <c r="AI477" s="3"/>
      <c r="AJ477" s="3"/>
      <c r="AK477" s="3"/>
      <c r="AL477" s="3"/>
      <c r="AM477" s="3"/>
    </row>
    <row r="478" spans="1:39" ht="14.25" customHeight="1" x14ac:dyDescent="0.35">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c r="AA478" s="3"/>
      <c r="AB478" s="3"/>
      <c r="AC478" s="3"/>
      <c r="AD478" s="3"/>
      <c r="AE478" s="3"/>
      <c r="AF478" s="3"/>
      <c r="AG478" s="3"/>
      <c r="AH478" s="3"/>
      <c r="AI478" s="3"/>
      <c r="AJ478" s="3"/>
      <c r="AK478" s="3"/>
      <c r="AL478" s="3"/>
      <c r="AM478" s="3"/>
    </row>
    <row r="479" spans="1:39" ht="14.25" customHeight="1" x14ac:dyDescent="0.35">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c r="AA479" s="3"/>
      <c r="AB479" s="3"/>
      <c r="AC479" s="3"/>
      <c r="AD479" s="3"/>
      <c r="AE479" s="3"/>
      <c r="AF479" s="3"/>
      <c r="AG479" s="3"/>
      <c r="AH479" s="3"/>
      <c r="AI479" s="3"/>
      <c r="AJ479" s="3"/>
      <c r="AK479" s="3"/>
      <c r="AL479" s="3"/>
      <c r="AM479" s="3"/>
    </row>
    <row r="480" spans="1:39" ht="14.25" customHeight="1" x14ac:dyDescent="0.35">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c r="AA480" s="3"/>
      <c r="AB480" s="3"/>
      <c r="AC480" s="3"/>
      <c r="AD480" s="3"/>
      <c r="AE480" s="3"/>
      <c r="AF480" s="3"/>
      <c r="AG480" s="3"/>
      <c r="AH480" s="3"/>
      <c r="AI480" s="3"/>
      <c r="AJ480" s="3"/>
      <c r="AK480" s="3"/>
      <c r="AL480" s="3"/>
      <c r="AM480" s="3"/>
    </row>
    <row r="481" spans="1:39" ht="14.25" customHeight="1" x14ac:dyDescent="0.35">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c r="AA481" s="3"/>
      <c r="AB481" s="3"/>
      <c r="AC481" s="3"/>
      <c r="AD481" s="3"/>
      <c r="AE481" s="3"/>
      <c r="AF481" s="3"/>
      <c r="AG481" s="3"/>
      <c r="AH481" s="3"/>
      <c r="AI481" s="3"/>
      <c r="AJ481" s="3"/>
      <c r="AK481" s="3"/>
      <c r="AL481" s="3"/>
      <c r="AM481" s="3"/>
    </row>
    <row r="482" spans="1:39" ht="14.25" customHeight="1" x14ac:dyDescent="0.35">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c r="AA482" s="3"/>
      <c r="AB482" s="3"/>
      <c r="AC482" s="3"/>
      <c r="AD482" s="3"/>
      <c r="AE482" s="3"/>
      <c r="AF482" s="3"/>
      <c r="AG482" s="3"/>
      <c r="AH482" s="3"/>
      <c r="AI482" s="3"/>
      <c r="AJ482" s="3"/>
      <c r="AK482" s="3"/>
      <c r="AL482" s="3"/>
      <c r="AM482" s="3"/>
    </row>
    <row r="483" spans="1:39" ht="14.25" customHeight="1" x14ac:dyDescent="0.35">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c r="AA483" s="3"/>
      <c r="AB483" s="3"/>
      <c r="AC483" s="3"/>
      <c r="AD483" s="3"/>
      <c r="AE483" s="3"/>
      <c r="AF483" s="3"/>
      <c r="AG483" s="3"/>
      <c r="AH483" s="3"/>
      <c r="AI483" s="3"/>
      <c r="AJ483" s="3"/>
      <c r="AK483" s="3"/>
      <c r="AL483" s="3"/>
      <c r="AM483" s="3"/>
    </row>
    <row r="484" spans="1:39" ht="14.25" customHeight="1" x14ac:dyDescent="0.35">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c r="AA484" s="3"/>
      <c r="AB484" s="3"/>
      <c r="AC484" s="3"/>
      <c r="AD484" s="3"/>
      <c r="AE484" s="3"/>
      <c r="AF484" s="3"/>
      <c r="AG484" s="3"/>
      <c r="AH484" s="3"/>
      <c r="AI484" s="3"/>
      <c r="AJ484" s="3"/>
      <c r="AK484" s="3"/>
      <c r="AL484" s="3"/>
      <c r="AM484" s="3"/>
    </row>
    <row r="485" spans="1:39" ht="14.25" customHeight="1" x14ac:dyDescent="0.35">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c r="AA485" s="3"/>
      <c r="AB485" s="3"/>
      <c r="AC485" s="3"/>
      <c r="AD485" s="3"/>
      <c r="AE485" s="3"/>
      <c r="AF485" s="3"/>
      <c r="AG485" s="3"/>
      <c r="AH485" s="3"/>
      <c r="AI485" s="3"/>
      <c r="AJ485" s="3"/>
      <c r="AK485" s="3"/>
      <c r="AL485" s="3"/>
      <c r="AM485" s="3"/>
    </row>
    <row r="486" spans="1:39" ht="14.25" customHeight="1" x14ac:dyDescent="0.35">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c r="AA486" s="3"/>
      <c r="AB486" s="3"/>
      <c r="AC486" s="3"/>
      <c r="AD486" s="3"/>
      <c r="AE486" s="3"/>
      <c r="AF486" s="3"/>
      <c r="AG486" s="3"/>
      <c r="AH486" s="3"/>
      <c r="AI486" s="3"/>
      <c r="AJ486" s="3"/>
      <c r="AK486" s="3"/>
      <c r="AL486" s="3"/>
      <c r="AM486" s="3"/>
    </row>
    <row r="487" spans="1:39" ht="14.25" customHeight="1" x14ac:dyDescent="0.35">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c r="AA487" s="3"/>
      <c r="AB487" s="3"/>
      <c r="AC487" s="3"/>
      <c r="AD487" s="3"/>
      <c r="AE487" s="3"/>
      <c r="AF487" s="3"/>
      <c r="AG487" s="3"/>
      <c r="AH487" s="3"/>
      <c r="AI487" s="3"/>
      <c r="AJ487" s="3"/>
      <c r="AK487" s="3"/>
      <c r="AL487" s="3"/>
      <c r="AM487" s="3"/>
    </row>
    <row r="488" spans="1:39" ht="14.25" customHeight="1" x14ac:dyDescent="0.35">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c r="AA488" s="3"/>
      <c r="AB488" s="3"/>
      <c r="AC488" s="3"/>
      <c r="AD488" s="3"/>
      <c r="AE488" s="3"/>
      <c r="AF488" s="3"/>
      <c r="AG488" s="3"/>
      <c r="AH488" s="3"/>
      <c r="AI488" s="3"/>
      <c r="AJ488" s="3"/>
      <c r="AK488" s="3"/>
      <c r="AL488" s="3"/>
      <c r="AM488" s="3"/>
    </row>
    <row r="489" spans="1:39" ht="14.25" customHeight="1" x14ac:dyDescent="0.35">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c r="AA489" s="3"/>
      <c r="AB489" s="3"/>
      <c r="AC489" s="3"/>
      <c r="AD489" s="3"/>
      <c r="AE489" s="3"/>
      <c r="AF489" s="3"/>
      <c r="AG489" s="3"/>
      <c r="AH489" s="3"/>
      <c r="AI489" s="3"/>
      <c r="AJ489" s="3"/>
      <c r="AK489" s="3"/>
      <c r="AL489" s="3"/>
      <c r="AM489" s="3"/>
    </row>
    <row r="490" spans="1:39" ht="14.25" customHeight="1" x14ac:dyDescent="0.35">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c r="AA490" s="3"/>
      <c r="AB490" s="3"/>
      <c r="AC490" s="3"/>
      <c r="AD490" s="3"/>
      <c r="AE490" s="3"/>
      <c r="AF490" s="3"/>
      <c r="AG490" s="3"/>
      <c r="AH490" s="3"/>
      <c r="AI490" s="3"/>
      <c r="AJ490" s="3"/>
      <c r="AK490" s="3"/>
      <c r="AL490" s="3"/>
      <c r="AM490" s="3"/>
    </row>
    <row r="491" spans="1:39" ht="14.25" customHeight="1" x14ac:dyDescent="0.35">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c r="AA491" s="3"/>
      <c r="AB491" s="3"/>
      <c r="AC491" s="3"/>
      <c r="AD491" s="3"/>
      <c r="AE491" s="3"/>
      <c r="AF491" s="3"/>
      <c r="AG491" s="3"/>
      <c r="AH491" s="3"/>
      <c r="AI491" s="3"/>
      <c r="AJ491" s="3"/>
      <c r="AK491" s="3"/>
      <c r="AL491" s="3"/>
      <c r="AM491" s="3"/>
    </row>
    <row r="492" spans="1:39" ht="14.25" customHeight="1" x14ac:dyDescent="0.35">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c r="AA492" s="3"/>
      <c r="AB492" s="3"/>
      <c r="AC492" s="3"/>
      <c r="AD492" s="3"/>
      <c r="AE492" s="3"/>
      <c r="AF492" s="3"/>
      <c r="AG492" s="3"/>
      <c r="AH492" s="3"/>
      <c r="AI492" s="3"/>
      <c r="AJ492" s="3"/>
      <c r="AK492" s="3"/>
      <c r="AL492" s="3"/>
      <c r="AM492" s="3"/>
    </row>
    <row r="493" spans="1:39" ht="14.25" customHeight="1" x14ac:dyDescent="0.35">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c r="AA493" s="3"/>
      <c r="AB493" s="3"/>
      <c r="AC493" s="3"/>
      <c r="AD493" s="3"/>
      <c r="AE493" s="3"/>
      <c r="AF493" s="3"/>
      <c r="AG493" s="3"/>
      <c r="AH493" s="3"/>
      <c r="AI493" s="3"/>
      <c r="AJ493" s="3"/>
      <c r="AK493" s="3"/>
      <c r="AL493" s="3"/>
      <c r="AM493" s="3"/>
    </row>
    <row r="494" spans="1:39" ht="14.25" customHeight="1" x14ac:dyDescent="0.35">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c r="AA494" s="3"/>
      <c r="AB494" s="3"/>
      <c r="AC494" s="3"/>
      <c r="AD494" s="3"/>
      <c r="AE494" s="3"/>
      <c r="AF494" s="3"/>
      <c r="AG494" s="3"/>
      <c r="AH494" s="3"/>
      <c r="AI494" s="3"/>
      <c r="AJ494" s="3"/>
      <c r="AK494" s="3"/>
      <c r="AL494" s="3"/>
      <c r="AM494" s="3"/>
    </row>
    <row r="495" spans="1:39" ht="14.25" customHeight="1" x14ac:dyDescent="0.35">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c r="AA495" s="3"/>
      <c r="AB495" s="3"/>
      <c r="AC495" s="3"/>
      <c r="AD495" s="3"/>
      <c r="AE495" s="3"/>
      <c r="AF495" s="3"/>
      <c r="AG495" s="3"/>
      <c r="AH495" s="3"/>
      <c r="AI495" s="3"/>
      <c r="AJ495" s="3"/>
      <c r="AK495" s="3"/>
      <c r="AL495" s="3"/>
      <c r="AM495" s="3"/>
    </row>
    <row r="496" spans="1:39" ht="14.25" customHeight="1" x14ac:dyDescent="0.35">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c r="AA496" s="3"/>
      <c r="AB496" s="3"/>
      <c r="AC496" s="3"/>
      <c r="AD496" s="3"/>
      <c r="AE496" s="3"/>
      <c r="AF496" s="3"/>
      <c r="AG496" s="3"/>
      <c r="AH496" s="3"/>
      <c r="AI496" s="3"/>
      <c r="AJ496" s="3"/>
      <c r="AK496" s="3"/>
      <c r="AL496" s="3"/>
      <c r="AM496" s="3"/>
    </row>
    <row r="497" spans="1:39" ht="14.25" customHeight="1" x14ac:dyDescent="0.35">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c r="AA497" s="3"/>
      <c r="AB497" s="3"/>
      <c r="AC497" s="3"/>
      <c r="AD497" s="3"/>
      <c r="AE497" s="3"/>
      <c r="AF497" s="3"/>
      <c r="AG497" s="3"/>
      <c r="AH497" s="3"/>
      <c r="AI497" s="3"/>
      <c r="AJ497" s="3"/>
      <c r="AK497" s="3"/>
      <c r="AL497" s="3"/>
      <c r="AM497" s="3"/>
    </row>
    <row r="498" spans="1:39" ht="14.25" customHeight="1" x14ac:dyDescent="0.35">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c r="AA498" s="3"/>
      <c r="AB498" s="3"/>
      <c r="AC498" s="3"/>
      <c r="AD498" s="3"/>
      <c r="AE498" s="3"/>
      <c r="AF498" s="3"/>
      <c r="AG498" s="3"/>
      <c r="AH498" s="3"/>
      <c r="AI498" s="3"/>
      <c r="AJ498" s="3"/>
      <c r="AK498" s="3"/>
      <c r="AL498" s="3"/>
      <c r="AM498" s="3"/>
    </row>
    <row r="499" spans="1:39" ht="14.25" customHeight="1" x14ac:dyDescent="0.35">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c r="AA499" s="3"/>
      <c r="AB499" s="3"/>
      <c r="AC499" s="3"/>
      <c r="AD499" s="3"/>
      <c r="AE499" s="3"/>
      <c r="AF499" s="3"/>
      <c r="AG499" s="3"/>
      <c r="AH499" s="3"/>
      <c r="AI499" s="3"/>
      <c r="AJ499" s="3"/>
      <c r="AK499" s="3"/>
      <c r="AL499" s="3"/>
      <c r="AM499" s="3"/>
    </row>
    <row r="500" spans="1:39" ht="14.25" customHeight="1" x14ac:dyDescent="0.35">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c r="AA500" s="3"/>
      <c r="AB500" s="3"/>
      <c r="AC500" s="3"/>
      <c r="AD500" s="3"/>
      <c r="AE500" s="3"/>
      <c r="AF500" s="3"/>
      <c r="AG500" s="3"/>
      <c r="AH500" s="3"/>
      <c r="AI500" s="3"/>
      <c r="AJ500" s="3"/>
      <c r="AK500" s="3"/>
      <c r="AL500" s="3"/>
      <c r="AM500" s="3"/>
    </row>
    <row r="501" spans="1:39" ht="14.25" customHeight="1" x14ac:dyDescent="0.35">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c r="AA501" s="3"/>
      <c r="AB501" s="3"/>
      <c r="AC501" s="3"/>
      <c r="AD501" s="3"/>
      <c r="AE501" s="3"/>
      <c r="AF501" s="3"/>
      <c r="AG501" s="3"/>
      <c r="AH501" s="3"/>
      <c r="AI501" s="3"/>
      <c r="AJ501" s="3"/>
      <c r="AK501" s="3"/>
      <c r="AL501" s="3"/>
      <c r="AM501" s="3"/>
    </row>
    <row r="502" spans="1:39" ht="14.25" customHeight="1" x14ac:dyDescent="0.35">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c r="AA502" s="3"/>
      <c r="AB502" s="3"/>
      <c r="AC502" s="3"/>
      <c r="AD502" s="3"/>
      <c r="AE502" s="3"/>
      <c r="AF502" s="3"/>
      <c r="AG502" s="3"/>
      <c r="AH502" s="3"/>
      <c r="AI502" s="3"/>
      <c r="AJ502" s="3"/>
      <c r="AK502" s="3"/>
      <c r="AL502" s="3"/>
      <c r="AM502" s="3"/>
    </row>
    <row r="503" spans="1:39" ht="14.25" customHeight="1" x14ac:dyDescent="0.35">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c r="AA503" s="3"/>
      <c r="AB503" s="3"/>
      <c r="AC503" s="3"/>
      <c r="AD503" s="3"/>
      <c r="AE503" s="3"/>
      <c r="AF503" s="3"/>
      <c r="AG503" s="3"/>
      <c r="AH503" s="3"/>
      <c r="AI503" s="3"/>
      <c r="AJ503" s="3"/>
      <c r="AK503" s="3"/>
      <c r="AL503" s="3"/>
      <c r="AM503" s="3"/>
    </row>
    <row r="504" spans="1:39" ht="14.25" customHeight="1" x14ac:dyDescent="0.35">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c r="AA504" s="3"/>
      <c r="AB504" s="3"/>
      <c r="AC504" s="3"/>
      <c r="AD504" s="3"/>
      <c r="AE504" s="3"/>
      <c r="AF504" s="3"/>
      <c r="AG504" s="3"/>
      <c r="AH504" s="3"/>
      <c r="AI504" s="3"/>
      <c r="AJ504" s="3"/>
      <c r="AK504" s="3"/>
      <c r="AL504" s="3"/>
      <c r="AM504" s="3"/>
    </row>
    <row r="505" spans="1:39" ht="14.25" customHeight="1" x14ac:dyDescent="0.35">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c r="AA505" s="3"/>
      <c r="AB505" s="3"/>
      <c r="AC505" s="3"/>
      <c r="AD505" s="3"/>
      <c r="AE505" s="3"/>
      <c r="AF505" s="3"/>
      <c r="AG505" s="3"/>
      <c r="AH505" s="3"/>
      <c r="AI505" s="3"/>
      <c r="AJ505" s="3"/>
      <c r="AK505" s="3"/>
      <c r="AL505" s="3"/>
      <c r="AM505" s="3"/>
    </row>
    <row r="506" spans="1:39" ht="14.25" customHeight="1" x14ac:dyDescent="0.35">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c r="AA506" s="3"/>
      <c r="AB506" s="3"/>
      <c r="AC506" s="3"/>
      <c r="AD506" s="3"/>
      <c r="AE506" s="3"/>
      <c r="AF506" s="3"/>
      <c r="AG506" s="3"/>
      <c r="AH506" s="3"/>
      <c r="AI506" s="3"/>
      <c r="AJ506" s="3"/>
      <c r="AK506" s="3"/>
      <c r="AL506" s="3"/>
      <c r="AM506" s="3"/>
    </row>
    <row r="507" spans="1:39" ht="14.25" customHeight="1" x14ac:dyDescent="0.35">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c r="AA507" s="3"/>
      <c r="AB507" s="3"/>
      <c r="AC507" s="3"/>
      <c r="AD507" s="3"/>
      <c r="AE507" s="3"/>
      <c r="AF507" s="3"/>
      <c r="AG507" s="3"/>
      <c r="AH507" s="3"/>
      <c r="AI507" s="3"/>
      <c r="AJ507" s="3"/>
      <c r="AK507" s="3"/>
      <c r="AL507" s="3"/>
      <c r="AM507" s="3"/>
    </row>
    <row r="508" spans="1:39" ht="14.25" customHeight="1" x14ac:dyDescent="0.35">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c r="AA508" s="3"/>
      <c r="AB508" s="3"/>
      <c r="AC508" s="3"/>
      <c r="AD508" s="3"/>
      <c r="AE508" s="3"/>
      <c r="AF508" s="3"/>
      <c r="AG508" s="3"/>
      <c r="AH508" s="3"/>
      <c r="AI508" s="3"/>
      <c r="AJ508" s="3"/>
      <c r="AK508" s="3"/>
      <c r="AL508" s="3"/>
      <c r="AM508" s="3"/>
    </row>
    <row r="509" spans="1:39" ht="14.25" customHeight="1" x14ac:dyDescent="0.35">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c r="AA509" s="3"/>
      <c r="AB509" s="3"/>
      <c r="AC509" s="3"/>
      <c r="AD509" s="3"/>
      <c r="AE509" s="3"/>
      <c r="AF509" s="3"/>
      <c r="AG509" s="3"/>
      <c r="AH509" s="3"/>
      <c r="AI509" s="3"/>
      <c r="AJ509" s="3"/>
      <c r="AK509" s="3"/>
      <c r="AL509" s="3"/>
      <c r="AM509" s="3"/>
    </row>
    <row r="510" spans="1:39" ht="14.25" customHeight="1" x14ac:dyDescent="0.35">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c r="AA510" s="3"/>
      <c r="AB510" s="3"/>
      <c r="AC510" s="3"/>
      <c r="AD510" s="3"/>
      <c r="AE510" s="3"/>
      <c r="AF510" s="3"/>
      <c r="AG510" s="3"/>
      <c r="AH510" s="3"/>
      <c r="AI510" s="3"/>
      <c r="AJ510" s="3"/>
      <c r="AK510" s="3"/>
      <c r="AL510" s="3"/>
      <c r="AM510" s="3"/>
    </row>
    <row r="511" spans="1:39" ht="14.25" customHeight="1" x14ac:dyDescent="0.35">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c r="AA511" s="3"/>
      <c r="AB511" s="3"/>
      <c r="AC511" s="3"/>
      <c r="AD511" s="3"/>
      <c r="AE511" s="3"/>
      <c r="AF511" s="3"/>
      <c r="AG511" s="3"/>
      <c r="AH511" s="3"/>
      <c r="AI511" s="3"/>
      <c r="AJ511" s="3"/>
      <c r="AK511" s="3"/>
      <c r="AL511" s="3"/>
      <c r="AM511" s="3"/>
    </row>
    <row r="512" spans="1:39" ht="14.25" customHeight="1" x14ac:dyDescent="0.35">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c r="AA512" s="3"/>
      <c r="AB512" s="3"/>
      <c r="AC512" s="3"/>
      <c r="AD512" s="3"/>
      <c r="AE512" s="3"/>
      <c r="AF512" s="3"/>
      <c r="AG512" s="3"/>
      <c r="AH512" s="3"/>
      <c r="AI512" s="3"/>
      <c r="AJ512" s="3"/>
      <c r="AK512" s="3"/>
      <c r="AL512" s="3"/>
      <c r="AM512" s="3"/>
    </row>
    <row r="513" spans="1:39" ht="14.25" customHeight="1" x14ac:dyDescent="0.35">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c r="AA513" s="3"/>
      <c r="AB513" s="3"/>
      <c r="AC513" s="3"/>
      <c r="AD513" s="3"/>
      <c r="AE513" s="3"/>
      <c r="AF513" s="3"/>
      <c r="AG513" s="3"/>
      <c r="AH513" s="3"/>
      <c r="AI513" s="3"/>
      <c r="AJ513" s="3"/>
      <c r="AK513" s="3"/>
      <c r="AL513" s="3"/>
      <c r="AM513" s="3"/>
    </row>
    <row r="514" spans="1:39" ht="14.25" customHeight="1" x14ac:dyDescent="0.35">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c r="AA514" s="3"/>
      <c r="AB514" s="3"/>
      <c r="AC514" s="3"/>
      <c r="AD514" s="3"/>
      <c r="AE514" s="3"/>
      <c r="AF514" s="3"/>
      <c r="AG514" s="3"/>
      <c r="AH514" s="3"/>
      <c r="AI514" s="3"/>
      <c r="AJ514" s="3"/>
      <c r="AK514" s="3"/>
      <c r="AL514" s="3"/>
      <c r="AM514" s="3"/>
    </row>
    <row r="515" spans="1:39" ht="14.25" customHeight="1" x14ac:dyDescent="0.35">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c r="AA515" s="3"/>
      <c r="AB515" s="3"/>
      <c r="AC515" s="3"/>
      <c r="AD515" s="3"/>
      <c r="AE515" s="3"/>
      <c r="AF515" s="3"/>
      <c r="AG515" s="3"/>
      <c r="AH515" s="3"/>
      <c r="AI515" s="3"/>
      <c r="AJ515" s="3"/>
      <c r="AK515" s="3"/>
      <c r="AL515" s="3"/>
      <c r="AM515" s="3"/>
    </row>
    <row r="516" spans="1:39" ht="14.25" customHeight="1" x14ac:dyDescent="0.35">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c r="AA516" s="3"/>
      <c r="AB516" s="3"/>
      <c r="AC516" s="3"/>
      <c r="AD516" s="3"/>
      <c r="AE516" s="3"/>
      <c r="AF516" s="3"/>
      <c r="AG516" s="3"/>
      <c r="AH516" s="3"/>
      <c r="AI516" s="3"/>
      <c r="AJ516" s="3"/>
      <c r="AK516" s="3"/>
      <c r="AL516" s="3"/>
      <c r="AM516" s="3"/>
    </row>
    <row r="517" spans="1:39" ht="14.25" customHeight="1" x14ac:dyDescent="0.35">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c r="AA517" s="3"/>
      <c r="AB517" s="3"/>
      <c r="AC517" s="3"/>
      <c r="AD517" s="3"/>
      <c r="AE517" s="3"/>
      <c r="AF517" s="3"/>
      <c r="AG517" s="3"/>
      <c r="AH517" s="3"/>
      <c r="AI517" s="3"/>
      <c r="AJ517" s="3"/>
      <c r="AK517" s="3"/>
      <c r="AL517" s="3"/>
      <c r="AM517" s="3"/>
    </row>
    <row r="518" spans="1:39" ht="14.25" customHeight="1" x14ac:dyDescent="0.35">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c r="AA518" s="3"/>
      <c r="AB518" s="3"/>
      <c r="AC518" s="3"/>
      <c r="AD518" s="3"/>
      <c r="AE518" s="3"/>
      <c r="AF518" s="3"/>
      <c r="AG518" s="3"/>
      <c r="AH518" s="3"/>
      <c r="AI518" s="3"/>
      <c r="AJ518" s="3"/>
      <c r="AK518" s="3"/>
      <c r="AL518" s="3"/>
      <c r="AM518" s="3"/>
    </row>
    <row r="519" spans="1:39" ht="14.25" customHeight="1" x14ac:dyDescent="0.35">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c r="AA519" s="3"/>
      <c r="AB519" s="3"/>
      <c r="AC519" s="3"/>
      <c r="AD519" s="3"/>
      <c r="AE519" s="3"/>
      <c r="AF519" s="3"/>
      <c r="AG519" s="3"/>
      <c r="AH519" s="3"/>
      <c r="AI519" s="3"/>
      <c r="AJ519" s="3"/>
      <c r="AK519" s="3"/>
      <c r="AL519" s="3"/>
      <c r="AM519" s="3"/>
    </row>
    <row r="520" spans="1:39" ht="14.25" customHeight="1" x14ac:dyDescent="0.35">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c r="AA520" s="3"/>
      <c r="AB520" s="3"/>
      <c r="AC520" s="3"/>
      <c r="AD520" s="3"/>
      <c r="AE520" s="3"/>
      <c r="AF520" s="3"/>
      <c r="AG520" s="3"/>
      <c r="AH520" s="3"/>
      <c r="AI520" s="3"/>
      <c r="AJ520" s="3"/>
      <c r="AK520" s="3"/>
      <c r="AL520" s="3"/>
      <c r="AM520" s="3"/>
    </row>
    <row r="521" spans="1:39" ht="14.25" customHeight="1" x14ac:dyDescent="0.35">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c r="AA521" s="3"/>
      <c r="AB521" s="3"/>
      <c r="AC521" s="3"/>
      <c r="AD521" s="3"/>
      <c r="AE521" s="3"/>
      <c r="AF521" s="3"/>
      <c r="AG521" s="3"/>
      <c r="AH521" s="3"/>
      <c r="AI521" s="3"/>
      <c r="AJ521" s="3"/>
      <c r="AK521" s="3"/>
      <c r="AL521" s="3"/>
      <c r="AM521" s="3"/>
    </row>
    <row r="522" spans="1:39" ht="14.25" customHeight="1" x14ac:dyDescent="0.35">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c r="AA522" s="3"/>
      <c r="AB522" s="3"/>
      <c r="AC522" s="3"/>
      <c r="AD522" s="3"/>
      <c r="AE522" s="3"/>
      <c r="AF522" s="3"/>
      <c r="AG522" s="3"/>
      <c r="AH522" s="3"/>
      <c r="AI522" s="3"/>
      <c r="AJ522" s="3"/>
      <c r="AK522" s="3"/>
      <c r="AL522" s="3"/>
      <c r="AM522" s="3"/>
    </row>
    <row r="523" spans="1:39" ht="14.25" customHeight="1" x14ac:dyDescent="0.35">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c r="AA523" s="3"/>
      <c r="AB523" s="3"/>
      <c r="AC523" s="3"/>
      <c r="AD523" s="3"/>
      <c r="AE523" s="3"/>
      <c r="AF523" s="3"/>
      <c r="AG523" s="3"/>
      <c r="AH523" s="3"/>
      <c r="AI523" s="3"/>
      <c r="AJ523" s="3"/>
      <c r="AK523" s="3"/>
      <c r="AL523" s="3"/>
      <c r="AM523" s="3"/>
    </row>
    <row r="524" spans="1:39" ht="14.25" customHeight="1" x14ac:dyDescent="0.35">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c r="AA524" s="3"/>
      <c r="AB524" s="3"/>
      <c r="AC524" s="3"/>
      <c r="AD524" s="3"/>
      <c r="AE524" s="3"/>
      <c r="AF524" s="3"/>
      <c r="AG524" s="3"/>
      <c r="AH524" s="3"/>
      <c r="AI524" s="3"/>
      <c r="AJ524" s="3"/>
      <c r="AK524" s="3"/>
      <c r="AL524" s="3"/>
      <c r="AM524" s="3"/>
    </row>
    <row r="525" spans="1:39" ht="14.25" customHeight="1" x14ac:dyDescent="0.35">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c r="AA525" s="3"/>
      <c r="AB525" s="3"/>
      <c r="AC525" s="3"/>
      <c r="AD525" s="3"/>
      <c r="AE525" s="3"/>
      <c r="AF525" s="3"/>
      <c r="AG525" s="3"/>
      <c r="AH525" s="3"/>
      <c r="AI525" s="3"/>
      <c r="AJ525" s="3"/>
      <c r="AK525" s="3"/>
      <c r="AL525" s="3"/>
      <c r="AM525" s="3"/>
    </row>
    <row r="526" spans="1:39" ht="14.25" customHeight="1" x14ac:dyDescent="0.35">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c r="AA526" s="3"/>
      <c r="AB526" s="3"/>
      <c r="AC526" s="3"/>
      <c r="AD526" s="3"/>
      <c r="AE526" s="3"/>
      <c r="AF526" s="3"/>
      <c r="AG526" s="3"/>
      <c r="AH526" s="3"/>
      <c r="AI526" s="3"/>
      <c r="AJ526" s="3"/>
      <c r="AK526" s="3"/>
      <c r="AL526" s="3"/>
      <c r="AM526" s="3"/>
    </row>
    <row r="527" spans="1:39" ht="14.25" customHeight="1" x14ac:dyDescent="0.35">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c r="AA527" s="3"/>
      <c r="AB527" s="3"/>
      <c r="AC527" s="3"/>
      <c r="AD527" s="3"/>
      <c r="AE527" s="3"/>
      <c r="AF527" s="3"/>
      <c r="AG527" s="3"/>
      <c r="AH527" s="3"/>
      <c r="AI527" s="3"/>
      <c r="AJ527" s="3"/>
      <c r="AK527" s="3"/>
      <c r="AL527" s="3"/>
      <c r="AM527" s="3"/>
    </row>
    <row r="528" spans="1:39" ht="14.25" customHeight="1" x14ac:dyDescent="0.35">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c r="AA528" s="3"/>
      <c r="AB528" s="3"/>
      <c r="AC528" s="3"/>
      <c r="AD528" s="3"/>
      <c r="AE528" s="3"/>
      <c r="AF528" s="3"/>
      <c r="AG528" s="3"/>
      <c r="AH528" s="3"/>
      <c r="AI528" s="3"/>
      <c r="AJ528" s="3"/>
      <c r="AK528" s="3"/>
      <c r="AL528" s="3"/>
      <c r="AM528" s="3"/>
    </row>
    <row r="529" spans="1:39" ht="14.25" customHeight="1" x14ac:dyDescent="0.35">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c r="AA529" s="3"/>
      <c r="AB529" s="3"/>
      <c r="AC529" s="3"/>
      <c r="AD529" s="3"/>
      <c r="AE529" s="3"/>
      <c r="AF529" s="3"/>
      <c r="AG529" s="3"/>
      <c r="AH529" s="3"/>
      <c r="AI529" s="3"/>
      <c r="AJ529" s="3"/>
      <c r="AK529" s="3"/>
      <c r="AL529" s="3"/>
      <c r="AM529" s="3"/>
    </row>
    <row r="530" spans="1:39" ht="14.25" customHeight="1" x14ac:dyDescent="0.35">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c r="AA530" s="3"/>
      <c r="AB530" s="3"/>
      <c r="AC530" s="3"/>
      <c r="AD530" s="3"/>
      <c r="AE530" s="3"/>
      <c r="AF530" s="3"/>
      <c r="AG530" s="3"/>
      <c r="AH530" s="3"/>
      <c r="AI530" s="3"/>
      <c r="AJ530" s="3"/>
      <c r="AK530" s="3"/>
      <c r="AL530" s="3"/>
      <c r="AM530" s="3"/>
    </row>
    <row r="531" spans="1:39" ht="14.25" customHeight="1" x14ac:dyDescent="0.35">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c r="AA531" s="3"/>
      <c r="AB531" s="3"/>
      <c r="AC531" s="3"/>
      <c r="AD531" s="3"/>
      <c r="AE531" s="3"/>
      <c r="AF531" s="3"/>
      <c r="AG531" s="3"/>
      <c r="AH531" s="3"/>
      <c r="AI531" s="3"/>
      <c r="AJ531" s="3"/>
      <c r="AK531" s="3"/>
      <c r="AL531" s="3"/>
      <c r="AM531" s="3"/>
    </row>
    <row r="532" spans="1:39" ht="14.25" customHeight="1" x14ac:dyDescent="0.35">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c r="AA532" s="3"/>
      <c r="AB532" s="3"/>
      <c r="AC532" s="3"/>
      <c r="AD532" s="3"/>
      <c r="AE532" s="3"/>
      <c r="AF532" s="3"/>
      <c r="AG532" s="3"/>
      <c r="AH532" s="3"/>
      <c r="AI532" s="3"/>
      <c r="AJ532" s="3"/>
      <c r="AK532" s="3"/>
      <c r="AL532" s="3"/>
      <c r="AM532" s="3"/>
    </row>
    <row r="533" spans="1:39" ht="14.25" customHeight="1" x14ac:dyDescent="0.35">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c r="AA533" s="3"/>
      <c r="AB533" s="3"/>
      <c r="AC533" s="3"/>
      <c r="AD533" s="3"/>
      <c r="AE533" s="3"/>
      <c r="AF533" s="3"/>
      <c r="AG533" s="3"/>
      <c r="AH533" s="3"/>
      <c r="AI533" s="3"/>
      <c r="AJ533" s="3"/>
      <c r="AK533" s="3"/>
      <c r="AL533" s="3"/>
      <c r="AM533" s="3"/>
    </row>
    <row r="534" spans="1:39" ht="14.25" customHeight="1" x14ac:dyDescent="0.35">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c r="AA534" s="3"/>
      <c r="AB534" s="3"/>
      <c r="AC534" s="3"/>
      <c r="AD534" s="3"/>
      <c r="AE534" s="3"/>
      <c r="AF534" s="3"/>
      <c r="AG534" s="3"/>
      <c r="AH534" s="3"/>
      <c r="AI534" s="3"/>
      <c r="AJ534" s="3"/>
      <c r="AK534" s="3"/>
      <c r="AL534" s="3"/>
      <c r="AM534" s="3"/>
    </row>
    <row r="535" spans="1:39" ht="14.25" customHeight="1" x14ac:dyDescent="0.35">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c r="AA535" s="3"/>
      <c r="AB535" s="3"/>
      <c r="AC535" s="3"/>
      <c r="AD535" s="3"/>
      <c r="AE535" s="3"/>
      <c r="AF535" s="3"/>
      <c r="AG535" s="3"/>
      <c r="AH535" s="3"/>
      <c r="AI535" s="3"/>
      <c r="AJ535" s="3"/>
      <c r="AK535" s="3"/>
      <c r="AL535" s="3"/>
      <c r="AM535" s="3"/>
    </row>
    <row r="536" spans="1:39" ht="14.25" customHeight="1" x14ac:dyDescent="0.35">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c r="AA536" s="3"/>
      <c r="AB536" s="3"/>
      <c r="AC536" s="3"/>
      <c r="AD536" s="3"/>
      <c r="AE536" s="3"/>
      <c r="AF536" s="3"/>
      <c r="AG536" s="3"/>
      <c r="AH536" s="3"/>
      <c r="AI536" s="3"/>
      <c r="AJ536" s="3"/>
      <c r="AK536" s="3"/>
      <c r="AL536" s="3"/>
      <c r="AM536" s="3"/>
    </row>
    <row r="537" spans="1:39" ht="14.25" customHeight="1" x14ac:dyDescent="0.35">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c r="AA537" s="3"/>
      <c r="AB537" s="3"/>
      <c r="AC537" s="3"/>
      <c r="AD537" s="3"/>
      <c r="AE537" s="3"/>
      <c r="AF537" s="3"/>
      <c r="AG537" s="3"/>
      <c r="AH537" s="3"/>
      <c r="AI537" s="3"/>
      <c r="AJ537" s="3"/>
      <c r="AK537" s="3"/>
      <c r="AL537" s="3"/>
      <c r="AM537" s="3"/>
    </row>
    <row r="538" spans="1:39" ht="14.25" customHeight="1" x14ac:dyDescent="0.35">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c r="AA538" s="3"/>
      <c r="AB538" s="3"/>
      <c r="AC538" s="3"/>
      <c r="AD538" s="3"/>
      <c r="AE538" s="3"/>
      <c r="AF538" s="3"/>
      <c r="AG538" s="3"/>
      <c r="AH538" s="3"/>
      <c r="AI538" s="3"/>
      <c r="AJ538" s="3"/>
      <c r="AK538" s="3"/>
      <c r="AL538" s="3"/>
      <c r="AM538" s="3"/>
    </row>
    <row r="539" spans="1:39" ht="14.25" customHeight="1" x14ac:dyDescent="0.35">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c r="AA539" s="3"/>
      <c r="AB539" s="3"/>
      <c r="AC539" s="3"/>
      <c r="AD539" s="3"/>
      <c r="AE539" s="3"/>
      <c r="AF539" s="3"/>
      <c r="AG539" s="3"/>
      <c r="AH539" s="3"/>
      <c r="AI539" s="3"/>
      <c r="AJ539" s="3"/>
      <c r="AK539" s="3"/>
      <c r="AL539" s="3"/>
      <c r="AM539" s="3"/>
    </row>
    <row r="540" spans="1:39" ht="14.25" customHeight="1" x14ac:dyDescent="0.35">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c r="AA540" s="3"/>
      <c r="AB540" s="3"/>
      <c r="AC540" s="3"/>
      <c r="AD540" s="3"/>
      <c r="AE540" s="3"/>
      <c r="AF540" s="3"/>
      <c r="AG540" s="3"/>
      <c r="AH540" s="3"/>
      <c r="AI540" s="3"/>
      <c r="AJ540" s="3"/>
      <c r="AK540" s="3"/>
      <c r="AL540" s="3"/>
      <c r="AM540" s="3"/>
    </row>
    <row r="541" spans="1:39" ht="14.25" customHeight="1" x14ac:dyDescent="0.35">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c r="AA541" s="3"/>
      <c r="AB541" s="3"/>
      <c r="AC541" s="3"/>
      <c r="AD541" s="3"/>
      <c r="AE541" s="3"/>
      <c r="AF541" s="3"/>
      <c r="AG541" s="3"/>
      <c r="AH541" s="3"/>
      <c r="AI541" s="3"/>
      <c r="AJ541" s="3"/>
      <c r="AK541" s="3"/>
      <c r="AL541" s="3"/>
      <c r="AM541" s="3"/>
    </row>
    <row r="542" spans="1:39" ht="14.25" customHeight="1" x14ac:dyDescent="0.35">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c r="AA542" s="3"/>
      <c r="AB542" s="3"/>
      <c r="AC542" s="3"/>
      <c r="AD542" s="3"/>
      <c r="AE542" s="3"/>
      <c r="AF542" s="3"/>
      <c r="AG542" s="3"/>
      <c r="AH542" s="3"/>
      <c r="AI542" s="3"/>
      <c r="AJ542" s="3"/>
      <c r="AK542" s="3"/>
      <c r="AL542" s="3"/>
      <c r="AM542" s="3"/>
    </row>
    <row r="543" spans="1:39" ht="14.25" customHeight="1" x14ac:dyDescent="0.35">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c r="AA543" s="3"/>
      <c r="AB543" s="3"/>
      <c r="AC543" s="3"/>
      <c r="AD543" s="3"/>
      <c r="AE543" s="3"/>
      <c r="AF543" s="3"/>
      <c r="AG543" s="3"/>
      <c r="AH543" s="3"/>
      <c r="AI543" s="3"/>
      <c r="AJ543" s="3"/>
      <c r="AK543" s="3"/>
      <c r="AL543" s="3"/>
      <c r="AM543" s="3"/>
    </row>
    <row r="544" spans="1:39" ht="14.25" customHeight="1" x14ac:dyDescent="0.35">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c r="AA544" s="3"/>
      <c r="AB544" s="3"/>
      <c r="AC544" s="3"/>
      <c r="AD544" s="3"/>
      <c r="AE544" s="3"/>
      <c r="AF544" s="3"/>
      <c r="AG544" s="3"/>
      <c r="AH544" s="3"/>
      <c r="AI544" s="3"/>
      <c r="AJ544" s="3"/>
      <c r="AK544" s="3"/>
      <c r="AL544" s="3"/>
      <c r="AM544" s="3"/>
    </row>
    <row r="545" spans="1:39" ht="14.25" customHeight="1" x14ac:dyDescent="0.35">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c r="AA545" s="3"/>
      <c r="AB545" s="3"/>
      <c r="AC545" s="3"/>
      <c r="AD545" s="3"/>
      <c r="AE545" s="3"/>
      <c r="AF545" s="3"/>
      <c r="AG545" s="3"/>
      <c r="AH545" s="3"/>
      <c r="AI545" s="3"/>
      <c r="AJ545" s="3"/>
      <c r="AK545" s="3"/>
      <c r="AL545" s="3"/>
      <c r="AM545" s="3"/>
    </row>
    <row r="546" spans="1:39" ht="14.25" customHeight="1" x14ac:dyDescent="0.35">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c r="AA546" s="3"/>
      <c r="AB546" s="3"/>
      <c r="AC546" s="3"/>
      <c r="AD546" s="3"/>
      <c r="AE546" s="3"/>
      <c r="AF546" s="3"/>
      <c r="AG546" s="3"/>
      <c r="AH546" s="3"/>
      <c r="AI546" s="3"/>
      <c r="AJ546" s="3"/>
      <c r="AK546" s="3"/>
      <c r="AL546" s="3"/>
      <c r="AM546" s="3"/>
    </row>
    <row r="547" spans="1:39" ht="14.25" customHeight="1" x14ac:dyDescent="0.35">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c r="AA547" s="3"/>
      <c r="AB547" s="3"/>
      <c r="AC547" s="3"/>
      <c r="AD547" s="3"/>
      <c r="AE547" s="3"/>
      <c r="AF547" s="3"/>
      <c r="AG547" s="3"/>
      <c r="AH547" s="3"/>
      <c r="AI547" s="3"/>
      <c r="AJ547" s="3"/>
      <c r="AK547" s="3"/>
      <c r="AL547" s="3"/>
      <c r="AM547" s="3"/>
    </row>
    <row r="548" spans="1:39" ht="14.25" customHeight="1" x14ac:dyDescent="0.35">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c r="AA548" s="3"/>
      <c r="AB548" s="3"/>
      <c r="AC548" s="3"/>
      <c r="AD548" s="3"/>
      <c r="AE548" s="3"/>
      <c r="AF548" s="3"/>
      <c r="AG548" s="3"/>
      <c r="AH548" s="3"/>
      <c r="AI548" s="3"/>
      <c r="AJ548" s="3"/>
      <c r="AK548" s="3"/>
      <c r="AL548" s="3"/>
      <c r="AM548" s="3"/>
    </row>
    <row r="549" spans="1:39" ht="14.25" customHeight="1" x14ac:dyDescent="0.35">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c r="AA549" s="3"/>
      <c r="AB549" s="3"/>
      <c r="AC549" s="3"/>
      <c r="AD549" s="3"/>
      <c r="AE549" s="3"/>
      <c r="AF549" s="3"/>
      <c r="AG549" s="3"/>
      <c r="AH549" s="3"/>
      <c r="AI549" s="3"/>
      <c r="AJ549" s="3"/>
      <c r="AK549" s="3"/>
      <c r="AL549" s="3"/>
      <c r="AM549" s="3"/>
    </row>
    <row r="550" spans="1:39" ht="14.25" customHeight="1" x14ac:dyDescent="0.35">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c r="AA550" s="3"/>
      <c r="AB550" s="3"/>
      <c r="AC550" s="3"/>
      <c r="AD550" s="3"/>
      <c r="AE550" s="3"/>
      <c r="AF550" s="3"/>
      <c r="AG550" s="3"/>
      <c r="AH550" s="3"/>
      <c r="AI550" s="3"/>
      <c r="AJ550" s="3"/>
      <c r="AK550" s="3"/>
      <c r="AL550" s="3"/>
      <c r="AM550" s="3"/>
    </row>
    <row r="551" spans="1:39" ht="14.25" customHeight="1" x14ac:dyDescent="0.35">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c r="AA551" s="3"/>
      <c r="AB551" s="3"/>
      <c r="AC551" s="3"/>
      <c r="AD551" s="3"/>
      <c r="AE551" s="3"/>
      <c r="AF551" s="3"/>
      <c r="AG551" s="3"/>
      <c r="AH551" s="3"/>
      <c r="AI551" s="3"/>
      <c r="AJ551" s="3"/>
      <c r="AK551" s="3"/>
      <c r="AL551" s="3"/>
      <c r="AM551" s="3"/>
    </row>
    <row r="552" spans="1:39" ht="14.25" customHeight="1" x14ac:dyDescent="0.35">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c r="AA552" s="3"/>
      <c r="AB552" s="3"/>
      <c r="AC552" s="3"/>
      <c r="AD552" s="3"/>
      <c r="AE552" s="3"/>
      <c r="AF552" s="3"/>
      <c r="AG552" s="3"/>
      <c r="AH552" s="3"/>
      <c r="AI552" s="3"/>
      <c r="AJ552" s="3"/>
      <c r="AK552" s="3"/>
      <c r="AL552" s="3"/>
      <c r="AM552" s="3"/>
    </row>
    <row r="553" spans="1:39" ht="14.25" customHeight="1" x14ac:dyDescent="0.35">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c r="AA553" s="3"/>
      <c r="AB553" s="3"/>
      <c r="AC553" s="3"/>
      <c r="AD553" s="3"/>
      <c r="AE553" s="3"/>
      <c r="AF553" s="3"/>
      <c r="AG553" s="3"/>
      <c r="AH553" s="3"/>
      <c r="AI553" s="3"/>
      <c r="AJ553" s="3"/>
      <c r="AK553" s="3"/>
      <c r="AL553" s="3"/>
      <c r="AM553" s="3"/>
    </row>
    <row r="554" spans="1:39" ht="14.25" customHeight="1" x14ac:dyDescent="0.35">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c r="AA554" s="3"/>
      <c r="AB554" s="3"/>
      <c r="AC554" s="3"/>
      <c r="AD554" s="3"/>
      <c r="AE554" s="3"/>
      <c r="AF554" s="3"/>
      <c r="AG554" s="3"/>
      <c r="AH554" s="3"/>
      <c r="AI554" s="3"/>
      <c r="AJ554" s="3"/>
      <c r="AK554" s="3"/>
      <c r="AL554" s="3"/>
      <c r="AM554" s="3"/>
    </row>
    <row r="555" spans="1:39" ht="14.25" customHeight="1" x14ac:dyDescent="0.35">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c r="AA555" s="3"/>
      <c r="AB555" s="3"/>
      <c r="AC555" s="3"/>
      <c r="AD555" s="3"/>
      <c r="AE555" s="3"/>
      <c r="AF555" s="3"/>
      <c r="AG555" s="3"/>
      <c r="AH555" s="3"/>
      <c r="AI555" s="3"/>
      <c r="AJ555" s="3"/>
      <c r="AK555" s="3"/>
      <c r="AL555" s="3"/>
      <c r="AM555" s="3"/>
    </row>
    <row r="556" spans="1:39" ht="14.25" customHeight="1" x14ac:dyDescent="0.35">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c r="AA556" s="3"/>
      <c r="AB556" s="3"/>
      <c r="AC556" s="3"/>
      <c r="AD556" s="3"/>
      <c r="AE556" s="3"/>
      <c r="AF556" s="3"/>
      <c r="AG556" s="3"/>
      <c r="AH556" s="3"/>
      <c r="AI556" s="3"/>
      <c r="AJ556" s="3"/>
      <c r="AK556" s="3"/>
      <c r="AL556" s="3"/>
      <c r="AM556" s="3"/>
    </row>
    <row r="557" spans="1:39" ht="14.25" customHeight="1" x14ac:dyDescent="0.35">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c r="AA557" s="3"/>
      <c r="AB557" s="3"/>
      <c r="AC557" s="3"/>
      <c r="AD557" s="3"/>
      <c r="AE557" s="3"/>
      <c r="AF557" s="3"/>
      <c r="AG557" s="3"/>
      <c r="AH557" s="3"/>
      <c r="AI557" s="3"/>
      <c r="AJ557" s="3"/>
      <c r="AK557" s="3"/>
      <c r="AL557" s="3"/>
      <c r="AM557" s="3"/>
    </row>
    <row r="558" spans="1:39" ht="14.25" customHeight="1" x14ac:dyDescent="0.35">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c r="AA558" s="3"/>
      <c r="AB558" s="3"/>
      <c r="AC558" s="3"/>
      <c r="AD558" s="3"/>
      <c r="AE558" s="3"/>
      <c r="AF558" s="3"/>
      <c r="AG558" s="3"/>
      <c r="AH558" s="3"/>
      <c r="AI558" s="3"/>
      <c r="AJ558" s="3"/>
      <c r="AK558" s="3"/>
      <c r="AL558" s="3"/>
      <c r="AM558" s="3"/>
    </row>
    <row r="559" spans="1:39" ht="14.25" customHeight="1" x14ac:dyDescent="0.35">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c r="AA559" s="3"/>
      <c r="AB559" s="3"/>
      <c r="AC559" s="3"/>
      <c r="AD559" s="3"/>
      <c r="AE559" s="3"/>
      <c r="AF559" s="3"/>
      <c r="AG559" s="3"/>
      <c r="AH559" s="3"/>
      <c r="AI559" s="3"/>
      <c r="AJ559" s="3"/>
      <c r="AK559" s="3"/>
      <c r="AL559" s="3"/>
      <c r="AM559" s="3"/>
    </row>
    <row r="560" spans="1:39" ht="14.25" customHeight="1" x14ac:dyDescent="0.35">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c r="AA560" s="3"/>
      <c r="AB560" s="3"/>
      <c r="AC560" s="3"/>
      <c r="AD560" s="3"/>
      <c r="AE560" s="3"/>
      <c r="AF560" s="3"/>
      <c r="AG560" s="3"/>
      <c r="AH560" s="3"/>
      <c r="AI560" s="3"/>
      <c r="AJ560" s="3"/>
      <c r="AK560" s="3"/>
      <c r="AL560" s="3"/>
      <c r="AM560" s="3"/>
    </row>
    <row r="561" spans="1:39" ht="14.25" customHeight="1" x14ac:dyDescent="0.35">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c r="AA561" s="3"/>
      <c r="AB561" s="3"/>
      <c r="AC561" s="3"/>
      <c r="AD561" s="3"/>
      <c r="AE561" s="3"/>
      <c r="AF561" s="3"/>
      <c r="AG561" s="3"/>
      <c r="AH561" s="3"/>
      <c r="AI561" s="3"/>
      <c r="AJ561" s="3"/>
      <c r="AK561" s="3"/>
      <c r="AL561" s="3"/>
      <c r="AM561" s="3"/>
    </row>
    <row r="562" spans="1:39" ht="14.25" customHeight="1" x14ac:dyDescent="0.35">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c r="AA562" s="3"/>
      <c r="AB562" s="3"/>
      <c r="AC562" s="3"/>
      <c r="AD562" s="3"/>
      <c r="AE562" s="3"/>
      <c r="AF562" s="3"/>
      <c r="AG562" s="3"/>
      <c r="AH562" s="3"/>
      <c r="AI562" s="3"/>
      <c r="AJ562" s="3"/>
      <c r="AK562" s="3"/>
      <c r="AL562" s="3"/>
      <c r="AM562" s="3"/>
    </row>
    <row r="563" spans="1:39" ht="14.25" customHeight="1" x14ac:dyDescent="0.35">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c r="AA563" s="3"/>
      <c r="AB563" s="3"/>
      <c r="AC563" s="3"/>
      <c r="AD563" s="3"/>
      <c r="AE563" s="3"/>
      <c r="AF563" s="3"/>
      <c r="AG563" s="3"/>
      <c r="AH563" s="3"/>
      <c r="AI563" s="3"/>
      <c r="AJ563" s="3"/>
      <c r="AK563" s="3"/>
      <c r="AL563" s="3"/>
      <c r="AM563" s="3"/>
    </row>
    <row r="564" spans="1:39" ht="14.25" customHeight="1" x14ac:dyDescent="0.35">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c r="AA564" s="3"/>
      <c r="AB564" s="3"/>
      <c r="AC564" s="3"/>
      <c r="AD564" s="3"/>
      <c r="AE564" s="3"/>
      <c r="AF564" s="3"/>
      <c r="AG564" s="3"/>
      <c r="AH564" s="3"/>
      <c r="AI564" s="3"/>
      <c r="AJ564" s="3"/>
      <c r="AK564" s="3"/>
      <c r="AL564" s="3"/>
      <c r="AM564" s="3"/>
    </row>
    <row r="565" spans="1:39" ht="14.25" customHeight="1" x14ac:dyDescent="0.35">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c r="AA565" s="3"/>
      <c r="AB565" s="3"/>
      <c r="AC565" s="3"/>
      <c r="AD565" s="3"/>
      <c r="AE565" s="3"/>
      <c r="AF565" s="3"/>
      <c r="AG565" s="3"/>
      <c r="AH565" s="3"/>
      <c r="AI565" s="3"/>
      <c r="AJ565" s="3"/>
      <c r="AK565" s="3"/>
      <c r="AL565" s="3"/>
      <c r="AM565" s="3"/>
    </row>
    <row r="566" spans="1:39" ht="14.25" customHeight="1" x14ac:dyDescent="0.35">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c r="AA566" s="3"/>
      <c r="AB566" s="3"/>
      <c r="AC566" s="3"/>
      <c r="AD566" s="3"/>
      <c r="AE566" s="3"/>
      <c r="AF566" s="3"/>
      <c r="AG566" s="3"/>
      <c r="AH566" s="3"/>
      <c r="AI566" s="3"/>
      <c r="AJ566" s="3"/>
      <c r="AK566" s="3"/>
      <c r="AL566" s="3"/>
      <c r="AM566" s="3"/>
    </row>
    <row r="567" spans="1:39" ht="14.25" customHeight="1" x14ac:dyDescent="0.35">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c r="AA567" s="3"/>
      <c r="AB567" s="3"/>
      <c r="AC567" s="3"/>
      <c r="AD567" s="3"/>
      <c r="AE567" s="3"/>
      <c r="AF567" s="3"/>
      <c r="AG567" s="3"/>
      <c r="AH567" s="3"/>
      <c r="AI567" s="3"/>
      <c r="AJ567" s="3"/>
      <c r="AK567" s="3"/>
      <c r="AL567" s="3"/>
      <c r="AM567" s="3"/>
    </row>
    <row r="568" spans="1:39" ht="14.25" customHeight="1" x14ac:dyDescent="0.35">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c r="AA568" s="3"/>
      <c r="AB568" s="3"/>
      <c r="AC568" s="3"/>
      <c r="AD568" s="3"/>
      <c r="AE568" s="3"/>
      <c r="AF568" s="3"/>
      <c r="AG568" s="3"/>
      <c r="AH568" s="3"/>
      <c r="AI568" s="3"/>
      <c r="AJ568" s="3"/>
      <c r="AK568" s="3"/>
      <c r="AL568" s="3"/>
      <c r="AM568" s="3"/>
    </row>
    <row r="569" spans="1:39" ht="14.25" customHeight="1" x14ac:dyDescent="0.35">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c r="AA569" s="3"/>
      <c r="AB569" s="3"/>
      <c r="AC569" s="3"/>
      <c r="AD569" s="3"/>
      <c r="AE569" s="3"/>
      <c r="AF569" s="3"/>
      <c r="AG569" s="3"/>
      <c r="AH569" s="3"/>
      <c r="AI569" s="3"/>
      <c r="AJ569" s="3"/>
      <c r="AK569" s="3"/>
      <c r="AL569" s="3"/>
      <c r="AM569" s="3"/>
    </row>
    <row r="570" spans="1:39" ht="14.25" customHeight="1" x14ac:dyDescent="0.35">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c r="AA570" s="3"/>
      <c r="AB570" s="3"/>
      <c r="AC570" s="3"/>
      <c r="AD570" s="3"/>
      <c r="AE570" s="3"/>
      <c r="AF570" s="3"/>
      <c r="AG570" s="3"/>
      <c r="AH570" s="3"/>
      <c r="AI570" s="3"/>
      <c r="AJ570" s="3"/>
      <c r="AK570" s="3"/>
      <c r="AL570" s="3"/>
      <c r="AM570" s="3"/>
    </row>
    <row r="571" spans="1:39" ht="14.25" customHeight="1" x14ac:dyDescent="0.35">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c r="AA571" s="3"/>
      <c r="AB571" s="3"/>
      <c r="AC571" s="3"/>
      <c r="AD571" s="3"/>
      <c r="AE571" s="3"/>
      <c r="AF571" s="3"/>
      <c r="AG571" s="3"/>
      <c r="AH571" s="3"/>
      <c r="AI571" s="3"/>
      <c r="AJ571" s="3"/>
      <c r="AK571" s="3"/>
      <c r="AL571" s="3"/>
      <c r="AM571" s="3"/>
    </row>
    <row r="572" spans="1:39" ht="14.25" customHeight="1" x14ac:dyDescent="0.35">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c r="AA572" s="3"/>
      <c r="AB572" s="3"/>
      <c r="AC572" s="3"/>
      <c r="AD572" s="3"/>
      <c r="AE572" s="3"/>
      <c r="AF572" s="3"/>
      <c r="AG572" s="3"/>
      <c r="AH572" s="3"/>
      <c r="AI572" s="3"/>
      <c r="AJ572" s="3"/>
      <c r="AK572" s="3"/>
      <c r="AL572" s="3"/>
      <c r="AM572" s="3"/>
    </row>
    <row r="573" spans="1:39" ht="14.25" customHeight="1" x14ac:dyDescent="0.35">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c r="AA573" s="3"/>
      <c r="AB573" s="3"/>
      <c r="AC573" s="3"/>
      <c r="AD573" s="3"/>
      <c r="AE573" s="3"/>
      <c r="AF573" s="3"/>
      <c r="AG573" s="3"/>
      <c r="AH573" s="3"/>
      <c r="AI573" s="3"/>
      <c r="AJ573" s="3"/>
      <c r="AK573" s="3"/>
      <c r="AL573" s="3"/>
      <c r="AM573" s="3"/>
    </row>
    <row r="574" spans="1:39" ht="14.25" customHeight="1" x14ac:dyDescent="0.35">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c r="AA574" s="3"/>
      <c r="AB574" s="3"/>
      <c r="AC574" s="3"/>
      <c r="AD574" s="3"/>
      <c r="AE574" s="3"/>
      <c r="AF574" s="3"/>
      <c r="AG574" s="3"/>
      <c r="AH574" s="3"/>
      <c r="AI574" s="3"/>
      <c r="AJ574" s="3"/>
      <c r="AK574" s="3"/>
      <c r="AL574" s="3"/>
      <c r="AM574" s="3"/>
    </row>
    <row r="575" spans="1:39" ht="14.25" customHeight="1" x14ac:dyDescent="0.35">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c r="AA575" s="3"/>
      <c r="AB575" s="3"/>
      <c r="AC575" s="3"/>
      <c r="AD575" s="3"/>
      <c r="AE575" s="3"/>
      <c r="AF575" s="3"/>
      <c r="AG575" s="3"/>
      <c r="AH575" s="3"/>
      <c r="AI575" s="3"/>
      <c r="AJ575" s="3"/>
      <c r="AK575" s="3"/>
      <c r="AL575" s="3"/>
      <c r="AM575" s="3"/>
    </row>
    <row r="576" spans="1:39" ht="14.25" customHeight="1" x14ac:dyDescent="0.35">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c r="AA576" s="3"/>
      <c r="AB576" s="3"/>
      <c r="AC576" s="3"/>
      <c r="AD576" s="3"/>
      <c r="AE576" s="3"/>
      <c r="AF576" s="3"/>
      <c r="AG576" s="3"/>
      <c r="AH576" s="3"/>
      <c r="AI576" s="3"/>
      <c r="AJ576" s="3"/>
      <c r="AK576" s="3"/>
      <c r="AL576" s="3"/>
      <c r="AM576" s="3"/>
    </row>
    <row r="577" spans="1:39" ht="14.25" customHeight="1" x14ac:dyDescent="0.35">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c r="AA577" s="3"/>
      <c r="AB577" s="3"/>
      <c r="AC577" s="3"/>
      <c r="AD577" s="3"/>
      <c r="AE577" s="3"/>
      <c r="AF577" s="3"/>
      <c r="AG577" s="3"/>
      <c r="AH577" s="3"/>
      <c r="AI577" s="3"/>
      <c r="AJ577" s="3"/>
      <c r="AK577" s="3"/>
      <c r="AL577" s="3"/>
      <c r="AM577" s="3"/>
    </row>
    <row r="578" spans="1:39" ht="14.25" customHeight="1" x14ac:dyDescent="0.35">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c r="AA578" s="3"/>
      <c r="AB578" s="3"/>
      <c r="AC578" s="3"/>
      <c r="AD578" s="3"/>
      <c r="AE578" s="3"/>
      <c r="AF578" s="3"/>
      <c r="AG578" s="3"/>
      <c r="AH578" s="3"/>
      <c r="AI578" s="3"/>
      <c r="AJ578" s="3"/>
      <c r="AK578" s="3"/>
      <c r="AL578" s="3"/>
      <c r="AM578" s="3"/>
    </row>
    <row r="579" spans="1:39" ht="14.25" customHeight="1" x14ac:dyDescent="0.35">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c r="AA579" s="3"/>
      <c r="AB579" s="3"/>
      <c r="AC579" s="3"/>
      <c r="AD579" s="3"/>
      <c r="AE579" s="3"/>
      <c r="AF579" s="3"/>
      <c r="AG579" s="3"/>
      <c r="AH579" s="3"/>
      <c r="AI579" s="3"/>
      <c r="AJ579" s="3"/>
      <c r="AK579" s="3"/>
      <c r="AL579" s="3"/>
      <c r="AM579" s="3"/>
    </row>
    <row r="580" spans="1:39" ht="14.25" customHeight="1" x14ac:dyDescent="0.35">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c r="AA580" s="3"/>
      <c r="AB580" s="3"/>
      <c r="AC580" s="3"/>
      <c r="AD580" s="3"/>
      <c r="AE580" s="3"/>
      <c r="AF580" s="3"/>
      <c r="AG580" s="3"/>
      <c r="AH580" s="3"/>
      <c r="AI580" s="3"/>
      <c r="AJ580" s="3"/>
      <c r="AK580" s="3"/>
      <c r="AL580" s="3"/>
      <c r="AM580" s="3"/>
    </row>
    <row r="581" spans="1:39" ht="14.25" customHeight="1" x14ac:dyDescent="0.35">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c r="AA581" s="3"/>
      <c r="AB581" s="3"/>
      <c r="AC581" s="3"/>
      <c r="AD581" s="3"/>
      <c r="AE581" s="3"/>
      <c r="AF581" s="3"/>
      <c r="AG581" s="3"/>
      <c r="AH581" s="3"/>
      <c r="AI581" s="3"/>
      <c r="AJ581" s="3"/>
      <c r="AK581" s="3"/>
      <c r="AL581" s="3"/>
      <c r="AM581" s="3"/>
    </row>
    <row r="582" spans="1:39" ht="14.25" customHeight="1" x14ac:dyDescent="0.35">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c r="AA582" s="3"/>
      <c r="AB582" s="3"/>
      <c r="AC582" s="3"/>
      <c r="AD582" s="3"/>
      <c r="AE582" s="3"/>
      <c r="AF582" s="3"/>
      <c r="AG582" s="3"/>
      <c r="AH582" s="3"/>
      <c r="AI582" s="3"/>
      <c r="AJ582" s="3"/>
      <c r="AK582" s="3"/>
      <c r="AL582" s="3"/>
      <c r="AM582" s="3"/>
    </row>
    <row r="583" spans="1:39" ht="14.25" customHeight="1" x14ac:dyDescent="0.35">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c r="AA583" s="3"/>
      <c r="AB583" s="3"/>
      <c r="AC583" s="3"/>
      <c r="AD583" s="3"/>
      <c r="AE583" s="3"/>
      <c r="AF583" s="3"/>
      <c r="AG583" s="3"/>
      <c r="AH583" s="3"/>
      <c r="AI583" s="3"/>
      <c r="AJ583" s="3"/>
      <c r="AK583" s="3"/>
      <c r="AL583" s="3"/>
      <c r="AM583" s="3"/>
    </row>
    <row r="584" spans="1:39" ht="14.25" customHeight="1" x14ac:dyDescent="0.35">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c r="AA584" s="3"/>
      <c r="AB584" s="3"/>
      <c r="AC584" s="3"/>
      <c r="AD584" s="3"/>
      <c r="AE584" s="3"/>
      <c r="AF584" s="3"/>
      <c r="AG584" s="3"/>
      <c r="AH584" s="3"/>
      <c r="AI584" s="3"/>
      <c r="AJ584" s="3"/>
      <c r="AK584" s="3"/>
      <c r="AL584" s="3"/>
      <c r="AM584" s="3"/>
    </row>
    <row r="585" spans="1:39" ht="14.25" customHeight="1" x14ac:dyDescent="0.35">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c r="AA585" s="3"/>
      <c r="AB585" s="3"/>
      <c r="AC585" s="3"/>
      <c r="AD585" s="3"/>
      <c r="AE585" s="3"/>
      <c r="AF585" s="3"/>
      <c r="AG585" s="3"/>
      <c r="AH585" s="3"/>
      <c r="AI585" s="3"/>
      <c r="AJ585" s="3"/>
      <c r="AK585" s="3"/>
      <c r="AL585" s="3"/>
      <c r="AM585" s="3"/>
    </row>
    <row r="586" spans="1:39" ht="14.25" customHeight="1" x14ac:dyDescent="0.35">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c r="AA586" s="3"/>
      <c r="AB586" s="3"/>
      <c r="AC586" s="3"/>
      <c r="AD586" s="3"/>
      <c r="AE586" s="3"/>
      <c r="AF586" s="3"/>
      <c r="AG586" s="3"/>
      <c r="AH586" s="3"/>
      <c r="AI586" s="3"/>
      <c r="AJ586" s="3"/>
      <c r="AK586" s="3"/>
      <c r="AL586" s="3"/>
      <c r="AM586" s="3"/>
    </row>
    <row r="587" spans="1:39" ht="14.25" customHeight="1" x14ac:dyDescent="0.35">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c r="AA587" s="3"/>
      <c r="AB587" s="3"/>
      <c r="AC587" s="3"/>
      <c r="AD587" s="3"/>
      <c r="AE587" s="3"/>
      <c r="AF587" s="3"/>
      <c r="AG587" s="3"/>
      <c r="AH587" s="3"/>
      <c r="AI587" s="3"/>
      <c r="AJ587" s="3"/>
      <c r="AK587" s="3"/>
      <c r="AL587" s="3"/>
      <c r="AM587" s="3"/>
    </row>
    <row r="588" spans="1:39" ht="14.25" customHeight="1" x14ac:dyDescent="0.35">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c r="AA588" s="3"/>
      <c r="AB588" s="3"/>
      <c r="AC588" s="3"/>
      <c r="AD588" s="3"/>
      <c r="AE588" s="3"/>
      <c r="AF588" s="3"/>
      <c r="AG588" s="3"/>
      <c r="AH588" s="3"/>
      <c r="AI588" s="3"/>
      <c r="AJ588" s="3"/>
      <c r="AK588" s="3"/>
      <c r="AL588" s="3"/>
      <c r="AM588" s="3"/>
    </row>
    <row r="589" spans="1:39" ht="14.25" customHeight="1" x14ac:dyDescent="0.35">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c r="AA589" s="3"/>
      <c r="AB589" s="3"/>
      <c r="AC589" s="3"/>
      <c r="AD589" s="3"/>
      <c r="AE589" s="3"/>
      <c r="AF589" s="3"/>
      <c r="AG589" s="3"/>
      <c r="AH589" s="3"/>
      <c r="AI589" s="3"/>
      <c r="AJ589" s="3"/>
      <c r="AK589" s="3"/>
      <c r="AL589" s="3"/>
      <c r="AM589" s="3"/>
    </row>
    <row r="590" spans="1:39" ht="14.25" customHeight="1" x14ac:dyDescent="0.35">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c r="AA590" s="3"/>
      <c r="AB590" s="3"/>
      <c r="AC590" s="3"/>
      <c r="AD590" s="3"/>
      <c r="AE590" s="3"/>
      <c r="AF590" s="3"/>
      <c r="AG590" s="3"/>
      <c r="AH590" s="3"/>
      <c r="AI590" s="3"/>
      <c r="AJ590" s="3"/>
      <c r="AK590" s="3"/>
      <c r="AL590" s="3"/>
      <c r="AM590" s="3"/>
    </row>
    <row r="591" spans="1:39" ht="14.25" customHeight="1" x14ac:dyDescent="0.35">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c r="AA591" s="3"/>
      <c r="AB591" s="3"/>
      <c r="AC591" s="3"/>
      <c r="AD591" s="3"/>
      <c r="AE591" s="3"/>
      <c r="AF591" s="3"/>
      <c r="AG591" s="3"/>
      <c r="AH591" s="3"/>
      <c r="AI591" s="3"/>
      <c r="AJ591" s="3"/>
      <c r="AK591" s="3"/>
      <c r="AL591" s="3"/>
      <c r="AM591" s="3"/>
    </row>
    <row r="592" spans="1:39" ht="14.25" customHeight="1" x14ac:dyDescent="0.35">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c r="AA592" s="3"/>
      <c r="AB592" s="3"/>
      <c r="AC592" s="3"/>
      <c r="AD592" s="3"/>
      <c r="AE592" s="3"/>
      <c r="AF592" s="3"/>
      <c r="AG592" s="3"/>
      <c r="AH592" s="3"/>
      <c r="AI592" s="3"/>
      <c r="AJ592" s="3"/>
      <c r="AK592" s="3"/>
      <c r="AL592" s="3"/>
      <c r="AM592" s="3"/>
    </row>
    <row r="593" spans="1:39" ht="14.25" customHeight="1" x14ac:dyDescent="0.35">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c r="AA593" s="3"/>
      <c r="AB593" s="3"/>
      <c r="AC593" s="3"/>
      <c r="AD593" s="3"/>
      <c r="AE593" s="3"/>
      <c r="AF593" s="3"/>
      <c r="AG593" s="3"/>
      <c r="AH593" s="3"/>
      <c r="AI593" s="3"/>
      <c r="AJ593" s="3"/>
      <c r="AK593" s="3"/>
      <c r="AL593" s="3"/>
      <c r="AM593" s="3"/>
    </row>
    <row r="594" spans="1:39" ht="14.25" customHeight="1" x14ac:dyDescent="0.35">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c r="AA594" s="3"/>
      <c r="AB594" s="3"/>
      <c r="AC594" s="3"/>
      <c r="AD594" s="3"/>
      <c r="AE594" s="3"/>
      <c r="AF594" s="3"/>
      <c r="AG594" s="3"/>
      <c r="AH594" s="3"/>
      <c r="AI594" s="3"/>
      <c r="AJ594" s="3"/>
      <c r="AK594" s="3"/>
      <c r="AL594" s="3"/>
      <c r="AM594" s="3"/>
    </row>
    <row r="595" spans="1:39" ht="14.25" customHeight="1" x14ac:dyDescent="0.35">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c r="AA595" s="3"/>
      <c r="AB595" s="3"/>
      <c r="AC595" s="3"/>
      <c r="AD595" s="3"/>
      <c r="AE595" s="3"/>
      <c r="AF595" s="3"/>
      <c r="AG595" s="3"/>
      <c r="AH595" s="3"/>
      <c r="AI595" s="3"/>
      <c r="AJ595" s="3"/>
      <c r="AK595" s="3"/>
      <c r="AL595" s="3"/>
      <c r="AM595" s="3"/>
    </row>
    <row r="596" spans="1:39" ht="14.25" customHeight="1" x14ac:dyDescent="0.35">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c r="AA596" s="3"/>
      <c r="AB596" s="3"/>
      <c r="AC596" s="3"/>
      <c r="AD596" s="3"/>
      <c r="AE596" s="3"/>
      <c r="AF596" s="3"/>
      <c r="AG596" s="3"/>
      <c r="AH596" s="3"/>
      <c r="AI596" s="3"/>
      <c r="AJ596" s="3"/>
      <c r="AK596" s="3"/>
      <c r="AL596" s="3"/>
      <c r="AM596" s="3"/>
    </row>
    <row r="597" spans="1:39" ht="14.25" customHeight="1" x14ac:dyDescent="0.35">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c r="AA597" s="3"/>
      <c r="AB597" s="3"/>
      <c r="AC597" s="3"/>
      <c r="AD597" s="3"/>
      <c r="AE597" s="3"/>
      <c r="AF597" s="3"/>
      <c r="AG597" s="3"/>
      <c r="AH597" s="3"/>
      <c r="AI597" s="3"/>
      <c r="AJ597" s="3"/>
      <c r="AK597" s="3"/>
      <c r="AL597" s="3"/>
      <c r="AM597" s="3"/>
    </row>
    <row r="598" spans="1:39" ht="14.25" customHeight="1" x14ac:dyDescent="0.35">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c r="AA598" s="3"/>
      <c r="AB598" s="3"/>
      <c r="AC598" s="3"/>
      <c r="AD598" s="3"/>
      <c r="AE598" s="3"/>
      <c r="AF598" s="3"/>
      <c r="AG598" s="3"/>
      <c r="AH598" s="3"/>
      <c r="AI598" s="3"/>
      <c r="AJ598" s="3"/>
      <c r="AK598" s="3"/>
      <c r="AL598" s="3"/>
      <c r="AM598" s="3"/>
    </row>
    <row r="599" spans="1:39" ht="14.25" customHeight="1" x14ac:dyDescent="0.35">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c r="AA599" s="3"/>
      <c r="AB599" s="3"/>
      <c r="AC599" s="3"/>
      <c r="AD599" s="3"/>
      <c r="AE599" s="3"/>
      <c r="AF599" s="3"/>
      <c r="AG599" s="3"/>
      <c r="AH599" s="3"/>
      <c r="AI599" s="3"/>
      <c r="AJ599" s="3"/>
      <c r="AK599" s="3"/>
      <c r="AL599" s="3"/>
      <c r="AM599" s="3"/>
    </row>
    <row r="600" spans="1:39" ht="14.25" customHeight="1" x14ac:dyDescent="0.35">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c r="AA600" s="3"/>
      <c r="AB600" s="3"/>
      <c r="AC600" s="3"/>
      <c r="AD600" s="3"/>
      <c r="AE600" s="3"/>
      <c r="AF600" s="3"/>
      <c r="AG600" s="3"/>
      <c r="AH600" s="3"/>
      <c r="AI600" s="3"/>
      <c r="AJ600" s="3"/>
      <c r="AK600" s="3"/>
      <c r="AL600" s="3"/>
      <c r="AM600" s="3"/>
    </row>
    <row r="601" spans="1:39" ht="14.25" customHeight="1" x14ac:dyDescent="0.35">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c r="AA601" s="3"/>
      <c r="AB601" s="3"/>
      <c r="AC601" s="3"/>
      <c r="AD601" s="3"/>
      <c r="AE601" s="3"/>
      <c r="AF601" s="3"/>
      <c r="AG601" s="3"/>
      <c r="AH601" s="3"/>
      <c r="AI601" s="3"/>
      <c r="AJ601" s="3"/>
      <c r="AK601" s="3"/>
      <c r="AL601" s="3"/>
      <c r="AM601" s="3"/>
    </row>
    <row r="602" spans="1:39" ht="14.25" customHeight="1" x14ac:dyDescent="0.35">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c r="AA602" s="3"/>
      <c r="AB602" s="3"/>
      <c r="AC602" s="3"/>
      <c r="AD602" s="3"/>
      <c r="AE602" s="3"/>
      <c r="AF602" s="3"/>
      <c r="AG602" s="3"/>
      <c r="AH602" s="3"/>
      <c r="AI602" s="3"/>
      <c r="AJ602" s="3"/>
      <c r="AK602" s="3"/>
      <c r="AL602" s="3"/>
      <c r="AM602" s="3"/>
    </row>
    <row r="603" spans="1:39" ht="14.25" customHeight="1" x14ac:dyDescent="0.35">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c r="AA603" s="3"/>
      <c r="AB603" s="3"/>
      <c r="AC603" s="3"/>
      <c r="AD603" s="3"/>
      <c r="AE603" s="3"/>
      <c r="AF603" s="3"/>
      <c r="AG603" s="3"/>
      <c r="AH603" s="3"/>
      <c r="AI603" s="3"/>
      <c r="AJ603" s="3"/>
      <c r="AK603" s="3"/>
      <c r="AL603" s="3"/>
      <c r="AM603" s="3"/>
    </row>
    <row r="604" spans="1:39" ht="14.25" customHeight="1" x14ac:dyDescent="0.35">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c r="AA604" s="3"/>
      <c r="AB604" s="3"/>
      <c r="AC604" s="3"/>
      <c r="AD604" s="3"/>
      <c r="AE604" s="3"/>
      <c r="AF604" s="3"/>
      <c r="AG604" s="3"/>
      <c r="AH604" s="3"/>
      <c r="AI604" s="3"/>
      <c r="AJ604" s="3"/>
      <c r="AK604" s="3"/>
      <c r="AL604" s="3"/>
      <c r="AM604" s="3"/>
    </row>
    <row r="605" spans="1:39" ht="14.25" customHeight="1" x14ac:dyDescent="0.35">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c r="AA605" s="3"/>
      <c r="AB605" s="3"/>
      <c r="AC605" s="3"/>
      <c r="AD605" s="3"/>
      <c r="AE605" s="3"/>
      <c r="AF605" s="3"/>
      <c r="AG605" s="3"/>
      <c r="AH605" s="3"/>
      <c r="AI605" s="3"/>
      <c r="AJ605" s="3"/>
      <c r="AK605" s="3"/>
      <c r="AL605" s="3"/>
      <c r="AM605" s="3"/>
    </row>
    <row r="606" spans="1:39" ht="14.25" customHeight="1" x14ac:dyDescent="0.35">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c r="AA606" s="3"/>
      <c r="AB606" s="3"/>
      <c r="AC606" s="3"/>
      <c r="AD606" s="3"/>
      <c r="AE606" s="3"/>
      <c r="AF606" s="3"/>
      <c r="AG606" s="3"/>
      <c r="AH606" s="3"/>
      <c r="AI606" s="3"/>
      <c r="AJ606" s="3"/>
      <c r="AK606" s="3"/>
      <c r="AL606" s="3"/>
      <c r="AM606" s="3"/>
    </row>
    <row r="607" spans="1:39" ht="14.25" customHeight="1" x14ac:dyDescent="0.35">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c r="AA607" s="3"/>
      <c r="AB607" s="3"/>
      <c r="AC607" s="3"/>
      <c r="AD607" s="3"/>
      <c r="AE607" s="3"/>
      <c r="AF607" s="3"/>
      <c r="AG607" s="3"/>
      <c r="AH607" s="3"/>
      <c r="AI607" s="3"/>
      <c r="AJ607" s="3"/>
      <c r="AK607" s="3"/>
      <c r="AL607" s="3"/>
      <c r="AM607" s="3"/>
    </row>
    <row r="608" spans="1:39" ht="14.25" customHeight="1" x14ac:dyDescent="0.35">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c r="AA608" s="3"/>
      <c r="AB608" s="3"/>
      <c r="AC608" s="3"/>
      <c r="AD608" s="3"/>
      <c r="AE608" s="3"/>
      <c r="AF608" s="3"/>
      <c r="AG608" s="3"/>
      <c r="AH608" s="3"/>
      <c r="AI608" s="3"/>
      <c r="AJ608" s="3"/>
      <c r="AK608" s="3"/>
      <c r="AL608" s="3"/>
      <c r="AM608" s="3"/>
    </row>
    <row r="609" spans="1:39" ht="14.25" customHeight="1" x14ac:dyDescent="0.35">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c r="AA609" s="3"/>
      <c r="AB609" s="3"/>
      <c r="AC609" s="3"/>
      <c r="AD609" s="3"/>
      <c r="AE609" s="3"/>
      <c r="AF609" s="3"/>
      <c r="AG609" s="3"/>
      <c r="AH609" s="3"/>
      <c r="AI609" s="3"/>
      <c r="AJ609" s="3"/>
      <c r="AK609" s="3"/>
      <c r="AL609" s="3"/>
      <c r="AM609" s="3"/>
    </row>
    <row r="610" spans="1:39" ht="14.25" customHeight="1" x14ac:dyDescent="0.35">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c r="AA610" s="3"/>
      <c r="AB610" s="3"/>
      <c r="AC610" s="3"/>
      <c r="AD610" s="3"/>
      <c r="AE610" s="3"/>
      <c r="AF610" s="3"/>
      <c r="AG610" s="3"/>
      <c r="AH610" s="3"/>
      <c r="AI610" s="3"/>
      <c r="AJ610" s="3"/>
      <c r="AK610" s="3"/>
      <c r="AL610" s="3"/>
      <c r="AM610" s="3"/>
    </row>
    <row r="611" spans="1:39" ht="14.25" customHeight="1" x14ac:dyDescent="0.35">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c r="AA611" s="3"/>
      <c r="AB611" s="3"/>
      <c r="AC611" s="3"/>
      <c r="AD611" s="3"/>
      <c r="AE611" s="3"/>
      <c r="AF611" s="3"/>
      <c r="AG611" s="3"/>
      <c r="AH611" s="3"/>
      <c r="AI611" s="3"/>
      <c r="AJ611" s="3"/>
      <c r="AK611" s="3"/>
      <c r="AL611" s="3"/>
      <c r="AM611" s="3"/>
    </row>
    <row r="612" spans="1:39" ht="14.25" customHeight="1" x14ac:dyDescent="0.35">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c r="AA612" s="3"/>
      <c r="AB612" s="3"/>
      <c r="AC612" s="3"/>
      <c r="AD612" s="3"/>
      <c r="AE612" s="3"/>
      <c r="AF612" s="3"/>
      <c r="AG612" s="3"/>
      <c r="AH612" s="3"/>
      <c r="AI612" s="3"/>
      <c r="AJ612" s="3"/>
      <c r="AK612" s="3"/>
      <c r="AL612" s="3"/>
      <c r="AM612" s="3"/>
    </row>
    <row r="613" spans="1:39" ht="14.25" customHeight="1" x14ac:dyDescent="0.35">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c r="AA613" s="3"/>
      <c r="AB613" s="3"/>
      <c r="AC613" s="3"/>
      <c r="AD613" s="3"/>
      <c r="AE613" s="3"/>
      <c r="AF613" s="3"/>
      <c r="AG613" s="3"/>
      <c r="AH613" s="3"/>
      <c r="AI613" s="3"/>
      <c r="AJ613" s="3"/>
      <c r="AK613" s="3"/>
      <c r="AL613" s="3"/>
      <c r="AM613" s="3"/>
    </row>
    <row r="614" spans="1:39" ht="14.25" customHeight="1" x14ac:dyDescent="0.35">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c r="AA614" s="3"/>
      <c r="AB614" s="3"/>
      <c r="AC614" s="3"/>
      <c r="AD614" s="3"/>
      <c r="AE614" s="3"/>
      <c r="AF614" s="3"/>
      <c r="AG614" s="3"/>
      <c r="AH614" s="3"/>
      <c r="AI614" s="3"/>
      <c r="AJ614" s="3"/>
      <c r="AK614" s="3"/>
      <c r="AL614" s="3"/>
      <c r="AM614" s="3"/>
    </row>
    <row r="615" spans="1:39" ht="14.25" customHeight="1" x14ac:dyDescent="0.35">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c r="AA615" s="3"/>
      <c r="AB615" s="3"/>
      <c r="AC615" s="3"/>
      <c r="AD615" s="3"/>
      <c r="AE615" s="3"/>
      <c r="AF615" s="3"/>
      <c r="AG615" s="3"/>
      <c r="AH615" s="3"/>
      <c r="AI615" s="3"/>
      <c r="AJ615" s="3"/>
      <c r="AK615" s="3"/>
      <c r="AL615" s="3"/>
      <c r="AM615" s="3"/>
    </row>
    <row r="616" spans="1:39" ht="14.25" customHeight="1" x14ac:dyDescent="0.35">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c r="AA616" s="3"/>
      <c r="AB616" s="3"/>
      <c r="AC616" s="3"/>
      <c r="AD616" s="3"/>
      <c r="AE616" s="3"/>
      <c r="AF616" s="3"/>
      <c r="AG616" s="3"/>
      <c r="AH616" s="3"/>
      <c r="AI616" s="3"/>
      <c r="AJ616" s="3"/>
      <c r="AK616" s="3"/>
      <c r="AL616" s="3"/>
      <c r="AM616" s="3"/>
    </row>
    <row r="617" spans="1:39" ht="14.25" customHeight="1" x14ac:dyDescent="0.35">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c r="AA617" s="3"/>
      <c r="AB617" s="3"/>
      <c r="AC617" s="3"/>
      <c r="AD617" s="3"/>
      <c r="AE617" s="3"/>
      <c r="AF617" s="3"/>
      <c r="AG617" s="3"/>
      <c r="AH617" s="3"/>
      <c r="AI617" s="3"/>
      <c r="AJ617" s="3"/>
      <c r="AK617" s="3"/>
      <c r="AL617" s="3"/>
      <c r="AM617" s="3"/>
    </row>
    <row r="618" spans="1:39" ht="14.25" customHeight="1" x14ac:dyDescent="0.35">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c r="AA618" s="3"/>
      <c r="AB618" s="3"/>
      <c r="AC618" s="3"/>
      <c r="AD618" s="3"/>
      <c r="AE618" s="3"/>
      <c r="AF618" s="3"/>
      <c r="AG618" s="3"/>
      <c r="AH618" s="3"/>
      <c r="AI618" s="3"/>
      <c r="AJ618" s="3"/>
      <c r="AK618" s="3"/>
      <c r="AL618" s="3"/>
      <c r="AM618" s="3"/>
    </row>
    <row r="619" spans="1:39" ht="14.25" customHeight="1" x14ac:dyDescent="0.35">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c r="AA619" s="3"/>
      <c r="AB619" s="3"/>
      <c r="AC619" s="3"/>
      <c r="AD619" s="3"/>
      <c r="AE619" s="3"/>
      <c r="AF619" s="3"/>
      <c r="AG619" s="3"/>
      <c r="AH619" s="3"/>
      <c r="AI619" s="3"/>
      <c r="AJ619" s="3"/>
      <c r="AK619" s="3"/>
      <c r="AL619" s="3"/>
      <c r="AM619" s="3"/>
    </row>
    <row r="620" spans="1:39" ht="14.25" customHeight="1" x14ac:dyDescent="0.35">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c r="AA620" s="3"/>
      <c r="AB620" s="3"/>
      <c r="AC620" s="3"/>
      <c r="AD620" s="3"/>
      <c r="AE620" s="3"/>
      <c r="AF620" s="3"/>
      <c r="AG620" s="3"/>
      <c r="AH620" s="3"/>
      <c r="AI620" s="3"/>
      <c r="AJ620" s="3"/>
      <c r="AK620" s="3"/>
      <c r="AL620" s="3"/>
      <c r="AM620" s="3"/>
    </row>
    <row r="621" spans="1:39" ht="14.25" customHeight="1" x14ac:dyDescent="0.35">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c r="AA621" s="3"/>
      <c r="AB621" s="3"/>
      <c r="AC621" s="3"/>
      <c r="AD621" s="3"/>
      <c r="AE621" s="3"/>
      <c r="AF621" s="3"/>
      <c r="AG621" s="3"/>
      <c r="AH621" s="3"/>
      <c r="AI621" s="3"/>
      <c r="AJ621" s="3"/>
      <c r="AK621" s="3"/>
      <c r="AL621" s="3"/>
      <c r="AM621" s="3"/>
    </row>
    <row r="622" spans="1:39" ht="14.25" customHeight="1" x14ac:dyDescent="0.35">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c r="AA622" s="3"/>
      <c r="AB622" s="3"/>
      <c r="AC622" s="3"/>
      <c r="AD622" s="3"/>
      <c r="AE622" s="3"/>
      <c r="AF622" s="3"/>
      <c r="AG622" s="3"/>
      <c r="AH622" s="3"/>
      <c r="AI622" s="3"/>
      <c r="AJ622" s="3"/>
      <c r="AK622" s="3"/>
      <c r="AL622" s="3"/>
      <c r="AM622" s="3"/>
    </row>
    <row r="623" spans="1:39" ht="14.25" customHeight="1" x14ac:dyDescent="0.35">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c r="AA623" s="3"/>
      <c r="AB623" s="3"/>
      <c r="AC623" s="3"/>
      <c r="AD623" s="3"/>
      <c r="AE623" s="3"/>
      <c r="AF623" s="3"/>
      <c r="AG623" s="3"/>
      <c r="AH623" s="3"/>
      <c r="AI623" s="3"/>
      <c r="AJ623" s="3"/>
      <c r="AK623" s="3"/>
      <c r="AL623" s="3"/>
      <c r="AM623" s="3"/>
    </row>
    <row r="624" spans="1:39" ht="14.25" customHeight="1" x14ac:dyDescent="0.35">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c r="AA624" s="3"/>
      <c r="AB624" s="3"/>
      <c r="AC624" s="3"/>
      <c r="AD624" s="3"/>
      <c r="AE624" s="3"/>
      <c r="AF624" s="3"/>
      <c r="AG624" s="3"/>
      <c r="AH624" s="3"/>
      <c r="AI624" s="3"/>
      <c r="AJ624" s="3"/>
      <c r="AK624" s="3"/>
      <c r="AL624" s="3"/>
      <c r="AM624" s="3"/>
    </row>
    <row r="625" spans="1:39" ht="14.25" customHeight="1" x14ac:dyDescent="0.35">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c r="AA625" s="3"/>
      <c r="AB625" s="3"/>
      <c r="AC625" s="3"/>
      <c r="AD625" s="3"/>
      <c r="AE625" s="3"/>
      <c r="AF625" s="3"/>
      <c r="AG625" s="3"/>
      <c r="AH625" s="3"/>
      <c r="AI625" s="3"/>
      <c r="AJ625" s="3"/>
      <c r="AK625" s="3"/>
      <c r="AL625" s="3"/>
      <c r="AM625" s="3"/>
    </row>
    <row r="626" spans="1:39" ht="14.25" customHeight="1" x14ac:dyDescent="0.35">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c r="AA626" s="3"/>
      <c r="AB626" s="3"/>
      <c r="AC626" s="3"/>
      <c r="AD626" s="3"/>
      <c r="AE626" s="3"/>
      <c r="AF626" s="3"/>
      <c r="AG626" s="3"/>
      <c r="AH626" s="3"/>
      <c r="AI626" s="3"/>
      <c r="AJ626" s="3"/>
      <c r="AK626" s="3"/>
      <c r="AL626" s="3"/>
      <c r="AM626" s="3"/>
    </row>
    <row r="627" spans="1:39" ht="14.25" customHeight="1" x14ac:dyDescent="0.35">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c r="AA627" s="3"/>
      <c r="AB627" s="3"/>
      <c r="AC627" s="3"/>
      <c r="AD627" s="3"/>
      <c r="AE627" s="3"/>
      <c r="AF627" s="3"/>
      <c r="AG627" s="3"/>
      <c r="AH627" s="3"/>
      <c r="AI627" s="3"/>
      <c r="AJ627" s="3"/>
      <c r="AK627" s="3"/>
      <c r="AL627" s="3"/>
      <c r="AM627" s="3"/>
    </row>
    <row r="628" spans="1:39" ht="14.25" customHeight="1" x14ac:dyDescent="0.35">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c r="AA628" s="3"/>
      <c r="AB628" s="3"/>
      <c r="AC628" s="3"/>
      <c r="AD628" s="3"/>
      <c r="AE628" s="3"/>
      <c r="AF628" s="3"/>
      <c r="AG628" s="3"/>
      <c r="AH628" s="3"/>
      <c r="AI628" s="3"/>
      <c r="AJ628" s="3"/>
      <c r="AK628" s="3"/>
      <c r="AL628" s="3"/>
      <c r="AM628" s="3"/>
    </row>
    <row r="629" spans="1:39" ht="14.25" customHeight="1" x14ac:dyDescent="0.35">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c r="AA629" s="3"/>
      <c r="AB629" s="3"/>
      <c r="AC629" s="3"/>
      <c r="AD629" s="3"/>
      <c r="AE629" s="3"/>
      <c r="AF629" s="3"/>
      <c r="AG629" s="3"/>
      <c r="AH629" s="3"/>
      <c r="AI629" s="3"/>
      <c r="AJ629" s="3"/>
      <c r="AK629" s="3"/>
      <c r="AL629" s="3"/>
      <c r="AM629" s="3"/>
    </row>
    <row r="630" spans="1:39" ht="14.25" customHeight="1" x14ac:dyDescent="0.35">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c r="AA630" s="3"/>
      <c r="AB630" s="3"/>
      <c r="AC630" s="3"/>
      <c r="AD630" s="3"/>
      <c r="AE630" s="3"/>
      <c r="AF630" s="3"/>
      <c r="AG630" s="3"/>
      <c r="AH630" s="3"/>
      <c r="AI630" s="3"/>
      <c r="AJ630" s="3"/>
      <c r="AK630" s="3"/>
      <c r="AL630" s="3"/>
      <c r="AM630" s="3"/>
    </row>
    <row r="631" spans="1:39" ht="14.25" customHeight="1" x14ac:dyDescent="0.35">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c r="AA631" s="3"/>
      <c r="AB631" s="3"/>
      <c r="AC631" s="3"/>
      <c r="AD631" s="3"/>
      <c r="AE631" s="3"/>
      <c r="AF631" s="3"/>
      <c r="AG631" s="3"/>
      <c r="AH631" s="3"/>
      <c r="AI631" s="3"/>
      <c r="AJ631" s="3"/>
      <c r="AK631" s="3"/>
      <c r="AL631" s="3"/>
      <c r="AM631" s="3"/>
    </row>
    <row r="632" spans="1:39" ht="14.25" customHeight="1" x14ac:dyDescent="0.35">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c r="AA632" s="3"/>
      <c r="AB632" s="3"/>
      <c r="AC632" s="3"/>
      <c r="AD632" s="3"/>
      <c r="AE632" s="3"/>
      <c r="AF632" s="3"/>
      <c r="AG632" s="3"/>
      <c r="AH632" s="3"/>
      <c r="AI632" s="3"/>
      <c r="AJ632" s="3"/>
      <c r="AK632" s="3"/>
      <c r="AL632" s="3"/>
      <c r="AM632" s="3"/>
    </row>
    <row r="633" spans="1:39" ht="14.25" customHeight="1" x14ac:dyDescent="0.35">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c r="AA633" s="3"/>
      <c r="AB633" s="3"/>
      <c r="AC633" s="3"/>
      <c r="AD633" s="3"/>
      <c r="AE633" s="3"/>
      <c r="AF633" s="3"/>
      <c r="AG633" s="3"/>
      <c r="AH633" s="3"/>
      <c r="AI633" s="3"/>
      <c r="AJ633" s="3"/>
      <c r="AK633" s="3"/>
      <c r="AL633" s="3"/>
      <c r="AM633" s="3"/>
    </row>
    <row r="634" spans="1:39" ht="14.25" customHeight="1" x14ac:dyDescent="0.35">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c r="AA634" s="3"/>
      <c r="AB634" s="3"/>
      <c r="AC634" s="3"/>
      <c r="AD634" s="3"/>
      <c r="AE634" s="3"/>
      <c r="AF634" s="3"/>
      <c r="AG634" s="3"/>
      <c r="AH634" s="3"/>
      <c r="AI634" s="3"/>
      <c r="AJ634" s="3"/>
      <c r="AK634" s="3"/>
      <c r="AL634" s="3"/>
      <c r="AM634" s="3"/>
    </row>
    <row r="635" spans="1:39" ht="14.25" customHeight="1" x14ac:dyDescent="0.35">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c r="AA635" s="3"/>
      <c r="AB635" s="3"/>
      <c r="AC635" s="3"/>
      <c r="AD635" s="3"/>
      <c r="AE635" s="3"/>
      <c r="AF635" s="3"/>
      <c r="AG635" s="3"/>
      <c r="AH635" s="3"/>
      <c r="AI635" s="3"/>
      <c r="AJ635" s="3"/>
      <c r="AK635" s="3"/>
      <c r="AL635" s="3"/>
      <c r="AM635" s="3"/>
    </row>
    <row r="636" spans="1:39" ht="14.25" customHeight="1" x14ac:dyDescent="0.35">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c r="AA636" s="3"/>
      <c r="AB636" s="3"/>
      <c r="AC636" s="3"/>
      <c r="AD636" s="3"/>
      <c r="AE636" s="3"/>
      <c r="AF636" s="3"/>
      <c r="AG636" s="3"/>
      <c r="AH636" s="3"/>
      <c r="AI636" s="3"/>
      <c r="AJ636" s="3"/>
      <c r="AK636" s="3"/>
      <c r="AL636" s="3"/>
      <c r="AM636" s="3"/>
    </row>
    <row r="637" spans="1:39" ht="14.25" customHeight="1" x14ac:dyDescent="0.35">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c r="AA637" s="3"/>
      <c r="AB637" s="3"/>
      <c r="AC637" s="3"/>
      <c r="AD637" s="3"/>
      <c r="AE637" s="3"/>
      <c r="AF637" s="3"/>
      <c r="AG637" s="3"/>
      <c r="AH637" s="3"/>
      <c r="AI637" s="3"/>
      <c r="AJ637" s="3"/>
      <c r="AK637" s="3"/>
      <c r="AL637" s="3"/>
      <c r="AM637" s="3"/>
    </row>
    <row r="638" spans="1:39" ht="14.25" customHeight="1" x14ac:dyDescent="0.35">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c r="AA638" s="3"/>
      <c r="AB638" s="3"/>
      <c r="AC638" s="3"/>
      <c r="AD638" s="3"/>
      <c r="AE638" s="3"/>
      <c r="AF638" s="3"/>
      <c r="AG638" s="3"/>
      <c r="AH638" s="3"/>
      <c r="AI638" s="3"/>
      <c r="AJ638" s="3"/>
      <c r="AK638" s="3"/>
      <c r="AL638" s="3"/>
      <c r="AM638" s="3"/>
    </row>
    <row r="639" spans="1:39" ht="14.25" customHeight="1" x14ac:dyDescent="0.35">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c r="AA639" s="3"/>
      <c r="AB639" s="3"/>
      <c r="AC639" s="3"/>
      <c r="AD639" s="3"/>
      <c r="AE639" s="3"/>
      <c r="AF639" s="3"/>
      <c r="AG639" s="3"/>
      <c r="AH639" s="3"/>
      <c r="AI639" s="3"/>
      <c r="AJ639" s="3"/>
      <c r="AK639" s="3"/>
      <c r="AL639" s="3"/>
      <c r="AM639" s="3"/>
    </row>
    <row r="640" spans="1:39" ht="14.25" customHeight="1" x14ac:dyDescent="0.35">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c r="AA640" s="3"/>
      <c r="AB640" s="3"/>
      <c r="AC640" s="3"/>
      <c r="AD640" s="3"/>
      <c r="AE640" s="3"/>
      <c r="AF640" s="3"/>
      <c r="AG640" s="3"/>
      <c r="AH640" s="3"/>
      <c r="AI640" s="3"/>
      <c r="AJ640" s="3"/>
      <c r="AK640" s="3"/>
      <c r="AL640" s="3"/>
      <c r="AM640" s="3"/>
    </row>
    <row r="641" spans="1:39" ht="14.25" customHeight="1" x14ac:dyDescent="0.35">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c r="AA641" s="3"/>
      <c r="AB641" s="3"/>
      <c r="AC641" s="3"/>
      <c r="AD641" s="3"/>
      <c r="AE641" s="3"/>
      <c r="AF641" s="3"/>
      <c r="AG641" s="3"/>
      <c r="AH641" s="3"/>
      <c r="AI641" s="3"/>
      <c r="AJ641" s="3"/>
      <c r="AK641" s="3"/>
      <c r="AL641" s="3"/>
      <c r="AM641" s="3"/>
    </row>
    <row r="642" spans="1:39" ht="14.25" customHeight="1" x14ac:dyDescent="0.35">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c r="AA642" s="3"/>
      <c r="AB642" s="3"/>
      <c r="AC642" s="3"/>
      <c r="AD642" s="3"/>
      <c r="AE642" s="3"/>
      <c r="AF642" s="3"/>
      <c r="AG642" s="3"/>
      <c r="AH642" s="3"/>
      <c r="AI642" s="3"/>
      <c r="AJ642" s="3"/>
      <c r="AK642" s="3"/>
      <c r="AL642" s="3"/>
      <c r="AM642" s="3"/>
    </row>
    <row r="643" spans="1:39" ht="14.25" customHeight="1" x14ac:dyDescent="0.35">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c r="AA643" s="3"/>
      <c r="AB643" s="3"/>
      <c r="AC643" s="3"/>
      <c r="AD643" s="3"/>
      <c r="AE643" s="3"/>
      <c r="AF643" s="3"/>
      <c r="AG643" s="3"/>
      <c r="AH643" s="3"/>
      <c r="AI643" s="3"/>
      <c r="AJ643" s="3"/>
      <c r="AK643" s="3"/>
      <c r="AL643" s="3"/>
      <c r="AM643" s="3"/>
    </row>
    <row r="644" spans="1:39" ht="14.25" customHeight="1" x14ac:dyDescent="0.35">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c r="AA644" s="3"/>
      <c r="AB644" s="3"/>
      <c r="AC644" s="3"/>
      <c r="AD644" s="3"/>
      <c r="AE644" s="3"/>
      <c r="AF644" s="3"/>
      <c r="AG644" s="3"/>
      <c r="AH644" s="3"/>
      <c r="AI644" s="3"/>
      <c r="AJ644" s="3"/>
      <c r="AK644" s="3"/>
      <c r="AL644" s="3"/>
      <c r="AM644" s="3"/>
    </row>
    <row r="645" spans="1:39" ht="14.25" customHeight="1" x14ac:dyDescent="0.35">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c r="AA645" s="3"/>
      <c r="AB645" s="3"/>
      <c r="AC645" s="3"/>
      <c r="AD645" s="3"/>
      <c r="AE645" s="3"/>
      <c r="AF645" s="3"/>
      <c r="AG645" s="3"/>
      <c r="AH645" s="3"/>
      <c r="AI645" s="3"/>
      <c r="AJ645" s="3"/>
      <c r="AK645" s="3"/>
      <c r="AL645" s="3"/>
      <c r="AM645" s="3"/>
    </row>
    <row r="646" spans="1:39" ht="14.25" customHeight="1" x14ac:dyDescent="0.35">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c r="AA646" s="3"/>
      <c r="AB646" s="3"/>
      <c r="AC646" s="3"/>
      <c r="AD646" s="3"/>
      <c r="AE646" s="3"/>
      <c r="AF646" s="3"/>
      <c r="AG646" s="3"/>
      <c r="AH646" s="3"/>
      <c r="AI646" s="3"/>
      <c r="AJ646" s="3"/>
      <c r="AK646" s="3"/>
      <c r="AL646" s="3"/>
      <c r="AM646" s="3"/>
    </row>
    <row r="647" spans="1:39" ht="14.25" customHeight="1" x14ac:dyDescent="0.35">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c r="AA647" s="3"/>
      <c r="AB647" s="3"/>
      <c r="AC647" s="3"/>
      <c r="AD647" s="3"/>
      <c r="AE647" s="3"/>
      <c r="AF647" s="3"/>
      <c r="AG647" s="3"/>
      <c r="AH647" s="3"/>
      <c r="AI647" s="3"/>
      <c r="AJ647" s="3"/>
      <c r="AK647" s="3"/>
      <c r="AL647" s="3"/>
      <c r="AM647" s="3"/>
    </row>
    <row r="648" spans="1:39" ht="14.25" customHeight="1" x14ac:dyDescent="0.35">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c r="AA648" s="3"/>
      <c r="AB648" s="3"/>
      <c r="AC648" s="3"/>
      <c r="AD648" s="3"/>
      <c r="AE648" s="3"/>
      <c r="AF648" s="3"/>
      <c r="AG648" s="3"/>
      <c r="AH648" s="3"/>
      <c r="AI648" s="3"/>
      <c r="AJ648" s="3"/>
      <c r="AK648" s="3"/>
      <c r="AL648" s="3"/>
      <c r="AM648" s="3"/>
    </row>
    <row r="649" spans="1:39" ht="14.25" customHeight="1" x14ac:dyDescent="0.35">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c r="AA649" s="3"/>
      <c r="AB649" s="3"/>
      <c r="AC649" s="3"/>
      <c r="AD649" s="3"/>
      <c r="AE649" s="3"/>
      <c r="AF649" s="3"/>
      <c r="AG649" s="3"/>
      <c r="AH649" s="3"/>
      <c r="AI649" s="3"/>
      <c r="AJ649" s="3"/>
      <c r="AK649" s="3"/>
      <c r="AL649" s="3"/>
      <c r="AM649" s="3"/>
    </row>
    <row r="650" spans="1:39" ht="14.25" customHeight="1" x14ac:dyDescent="0.35">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c r="AA650" s="3"/>
      <c r="AB650" s="3"/>
      <c r="AC650" s="3"/>
      <c r="AD650" s="3"/>
      <c r="AE650" s="3"/>
      <c r="AF650" s="3"/>
      <c r="AG650" s="3"/>
      <c r="AH650" s="3"/>
      <c r="AI650" s="3"/>
      <c r="AJ650" s="3"/>
      <c r="AK650" s="3"/>
      <c r="AL650" s="3"/>
      <c r="AM650" s="3"/>
    </row>
    <row r="651" spans="1:39" ht="14.25" customHeight="1" x14ac:dyDescent="0.35">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c r="AA651" s="3"/>
      <c r="AB651" s="3"/>
      <c r="AC651" s="3"/>
      <c r="AD651" s="3"/>
      <c r="AE651" s="3"/>
      <c r="AF651" s="3"/>
      <c r="AG651" s="3"/>
      <c r="AH651" s="3"/>
      <c r="AI651" s="3"/>
      <c r="AJ651" s="3"/>
      <c r="AK651" s="3"/>
      <c r="AL651" s="3"/>
      <c r="AM651" s="3"/>
    </row>
    <row r="652" spans="1:39" ht="14.25" customHeight="1" x14ac:dyDescent="0.35">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c r="AA652" s="3"/>
      <c r="AB652" s="3"/>
      <c r="AC652" s="3"/>
      <c r="AD652" s="3"/>
      <c r="AE652" s="3"/>
      <c r="AF652" s="3"/>
      <c r="AG652" s="3"/>
      <c r="AH652" s="3"/>
      <c r="AI652" s="3"/>
      <c r="AJ652" s="3"/>
      <c r="AK652" s="3"/>
      <c r="AL652" s="3"/>
      <c r="AM652" s="3"/>
    </row>
    <row r="653" spans="1:39" ht="14.25" customHeight="1" x14ac:dyDescent="0.35">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c r="AA653" s="3"/>
      <c r="AB653" s="3"/>
      <c r="AC653" s="3"/>
      <c r="AD653" s="3"/>
      <c r="AE653" s="3"/>
      <c r="AF653" s="3"/>
      <c r="AG653" s="3"/>
      <c r="AH653" s="3"/>
      <c r="AI653" s="3"/>
      <c r="AJ653" s="3"/>
      <c r="AK653" s="3"/>
      <c r="AL653" s="3"/>
      <c r="AM653" s="3"/>
    </row>
    <row r="654" spans="1:39" ht="14.25" customHeight="1" x14ac:dyDescent="0.35">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c r="AA654" s="3"/>
      <c r="AB654" s="3"/>
      <c r="AC654" s="3"/>
      <c r="AD654" s="3"/>
      <c r="AE654" s="3"/>
      <c r="AF654" s="3"/>
      <c r="AG654" s="3"/>
      <c r="AH654" s="3"/>
      <c r="AI654" s="3"/>
      <c r="AJ654" s="3"/>
      <c r="AK654" s="3"/>
      <c r="AL654" s="3"/>
      <c r="AM654" s="3"/>
    </row>
    <row r="655" spans="1:39" ht="14.25" customHeight="1" x14ac:dyDescent="0.35">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c r="AA655" s="3"/>
      <c r="AB655" s="3"/>
      <c r="AC655" s="3"/>
      <c r="AD655" s="3"/>
      <c r="AE655" s="3"/>
      <c r="AF655" s="3"/>
      <c r="AG655" s="3"/>
      <c r="AH655" s="3"/>
      <c r="AI655" s="3"/>
      <c r="AJ655" s="3"/>
      <c r="AK655" s="3"/>
      <c r="AL655" s="3"/>
      <c r="AM655" s="3"/>
    </row>
    <row r="656" spans="1:39" ht="14.25" customHeight="1" x14ac:dyDescent="0.35">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c r="AA656" s="3"/>
      <c r="AB656" s="3"/>
      <c r="AC656" s="3"/>
      <c r="AD656" s="3"/>
      <c r="AE656" s="3"/>
      <c r="AF656" s="3"/>
      <c r="AG656" s="3"/>
      <c r="AH656" s="3"/>
      <c r="AI656" s="3"/>
      <c r="AJ656" s="3"/>
      <c r="AK656" s="3"/>
      <c r="AL656" s="3"/>
      <c r="AM656" s="3"/>
    </row>
    <row r="657" spans="1:39" ht="14.25" customHeight="1" x14ac:dyDescent="0.35">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c r="AA657" s="3"/>
      <c r="AB657" s="3"/>
      <c r="AC657" s="3"/>
      <c r="AD657" s="3"/>
      <c r="AE657" s="3"/>
      <c r="AF657" s="3"/>
      <c r="AG657" s="3"/>
      <c r="AH657" s="3"/>
      <c r="AI657" s="3"/>
      <c r="AJ657" s="3"/>
      <c r="AK657" s="3"/>
      <c r="AL657" s="3"/>
      <c r="AM657" s="3"/>
    </row>
    <row r="658" spans="1:39" ht="14.25" customHeight="1" x14ac:dyDescent="0.35">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c r="AA658" s="3"/>
      <c r="AB658" s="3"/>
      <c r="AC658" s="3"/>
      <c r="AD658" s="3"/>
      <c r="AE658" s="3"/>
      <c r="AF658" s="3"/>
      <c r="AG658" s="3"/>
      <c r="AH658" s="3"/>
      <c r="AI658" s="3"/>
      <c r="AJ658" s="3"/>
      <c r="AK658" s="3"/>
      <c r="AL658" s="3"/>
      <c r="AM658" s="3"/>
    </row>
    <row r="659" spans="1:39" ht="14.25" customHeight="1" x14ac:dyDescent="0.35">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c r="AA659" s="3"/>
      <c r="AB659" s="3"/>
      <c r="AC659" s="3"/>
      <c r="AD659" s="3"/>
      <c r="AE659" s="3"/>
      <c r="AF659" s="3"/>
      <c r="AG659" s="3"/>
      <c r="AH659" s="3"/>
      <c r="AI659" s="3"/>
      <c r="AJ659" s="3"/>
      <c r="AK659" s="3"/>
      <c r="AL659" s="3"/>
      <c r="AM659" s="3"/>
    </row>
    <row r="660" spans="1:39" ht="14.25" customHeight="1" x14ac:dyDescent="0.35">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c r="AA660" s="3"/>
      <c r="AB660" s="3"/>
      <c r="AC660" s="3"/>
      <c r="AD660" s="3"/>
      <c r="AE660" s="3"/>
      <c r="AF660" s="3"/>
      <c r="AG660" s="3"/>
      <c r="AH660" s="3"/>
      <c r="AI660" s="3"/>
      <c r="AJ660" s="3"/>
      <c r="AK660" s="3"/>
      <c r="AL660" s="3"/>
      <c r="AM660" s="3"/>
    </row>
    <row r="661" spans="1:39" ht="14.25" customHeight="1" x14ac:dyDescent="0.35">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c r="AA661" s="3"/>
      <c r="AB661" s="3"/>
      <c r="AC661" s="3"/>
      <c r="AD661" s="3"/>
      <c r="AE661" s="3"/>
      <c r="AF661" s="3"/>
      <c r="AG661" s="3"/>
      <c r="AH661" s="3"/>
      <c r="AI661" s="3"/>
      <c r="AJ661" s="3"/>
      <c r="AK661" s="3"/>
      <c r="AL661" s="3"/>
      <c r="AM661" s="3"/>
    </row>
    <row r="662" spans="1:39" ht="14.25" customHeight="1" x14ac:dyDescent="0.35">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c r="AA662" s="3"/>
      <c r="AB662" s="3"/>
      <c r="AC662" s="3"/>
      <c r="AD662" s="3"/>
      <c r="AE662" s="3"/>
      <c r="AF662" s="3"/>
      <c r="AG662" s="3"/>
      <c r="AH662" s="3"/>
      <c r="AI662" s="3"/>
      <c r="AJ662" s="3"/>
      <c r="AK662" s="3"/>
      <c r="AL662" s="3"/>
      <c r="AM662" s="3"/>
    </row>
    <row r="663" spans="1:39" ht="14.25" customHeight="1" x14ac:dyDescent="0.35">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c r="AA663" s="3"/>
      <c r="AB663" s="3"/>
      <c r="AC663" s="3"/>
      <c r="AD663" s="3"/>
      <c r="AE663" s="3"/>
      <c r="AF663" s="3"/>
      <c r="AG663" s="3"/>
      <c r="AH663" s="3"/>
      <c r="AI663" s="3"/>
      <c r="AJ663" s="3"/>
      <c r="AK663" s="3"/>
      <c r="AL663" s="3"/>
      <c r="AM663" s="3"/>
    </row>
    <row r="664" spans="1:39" ht="14.25" customHeight="1" x14ac:dyDescent="0.35">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c r="AA664" s="3"/>
      <c r="AB664" s="3"/>
      <c r="AC664" s="3"/>
      <c r="AD664" s="3"/>
      <c r="AE664" s="3"/>
      <c r="AF664" s="3"/>
      <c r="AG664" s="3"/>
      <c r="AH664" s="3"/>
      <c r="AI664" s="3"/>
      <c r="AJ664" s="3"/>
      <c r="AK664" s="3"/>
      <c r="AL664" s="3"/>
      <c r="AM664" s="3"/>
    </row>
    <row r="665" spans="1:39" ht="14.25" customHeight="1" x14ac:dyDescent="0.35">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c r="AA665" s="3"/>
      <c r="AB665" s="3"/>
      <c r="AC665" s="3"/>
      <c r="AD665" s="3"/>
      <c r="AE665" s="3"/>
      <c r="AF665" s="3"/>
      <c r="AG665" s="3"/>
      <c r="AH665" s="3"/>
      <c r="AI665" s="3"/>
      <c r="AJ665" s="3"/>
      <c r="AK665" s="3"/>
      <c r="AL665" s="3"/>
      <c r="AM665" s="3"/>
    </row>
    <row r="666" spans="1:39" ht="14.25" customHeight="1" x14ac:dyDescent="0.35">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c r="AA666" s="3"/>
      <c r="AB666" s="3"/>
      <c r="AC666" s="3"/>
      <c r="AD666" s="3"/>
      <c r="AE666" s="3"/>
      <c r="AF666" s="3"/>
      <c r="AG666" s="3"/>
      <c r="AH666" s="3"/>
      <c r="AI666" s="3"/>
      <c r="AJ666" s="3"/>
      <c r="AK666" s="3"/>
      <c r="AL666" s="3"/>
      <c r="AM666" s="3"/>
    </row>
    <row r="667" spans="1:39" ht="14.25" customHeight="1" x14ac:dyDescent="0.35">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c r="AA667" s="3"/>
      <c r="AB667" s="3"/>
      <c r="AC667" s="3"/>
      <c r="AD667" s="3"/>
      <c r="AE667" s="3"/>
      <c r="AF667" s="3"/>
      <c r="AG667" s="3"/>
      <c r="AH667" s="3"/>
      <c r="AI667" s="3"/>
      <c r="AJ667" s="3"/>
      <c r="AK667" s="3"/>
      <c r="AL667" s="3"/>
      <c r="AM667" s="3"/>
    </row>
    <row r="668" spans="1:39" ht="14.25" customHeight="1" x14ac:dyDescent="0.35">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c r="AA668" s="3"/>
      <c r="AB668" s="3"/>
      <c r="AC668" s="3"/>
      <c r="AD668" s="3"/>
      <c r="AE668" s="3"/>
      <c r="AF668" s="3"/>
      <c r="AG668" s="3"/>
      <c r="AH668" s="3"/>
      <c r="AI668" s="3"/>
      <c r="AJ668" s="3"/>
      <c r="AK668" s="3"/>
      <c r="AL668" s="3"/>
      <c r="AM668" s="3"/>
    </row>
    <row r="669" spans="1:39" ht="14.25" customHeight="1" x14ac:dyDescent="0.35">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c r="AA669" s="3"/>
      <c r="AB669" s="3"/>
      <c r="AC669" s="3"/>
      <c r="AD669" s="3"/>
      <c r="AE669" s="3"/>
      <c r="AF669" s="3"/>
      <c r="AG669" s="3"/>
      <c r="AH669" s="3"/>
      <c r="AI669" s="3"/>
      <c r="AJ669" s="3"/>
      <c r="AK669" s="3"/>
      <c r="AL669" s="3"/>
      <c r="AM669" s="3"/>
    </row>
    <row r="670" spans="1:39" ht="14.25" customHeight="1" x14ac:dyDescent="0.35">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c r="AA670" s="3"/>
      <c r="AB670" s="3"/>
      <c r="AC670" s="3"/>
      <c r="AD670" s="3"/>
      <c r="AE670" s="3"/>
      <c r="AF670" s="3"/>
      <c r="AG670" s="3"/>
      <c r="AH670" s="3"/>
      <c r="AI670" s="3"/>
      <c r="AJ670" s="3"/>
      <c r="AK670" s="3"/>
      <c r="AL670" s="3"/>
      <c r="AM670" s="3"/>
    </row>
    <row r="671" spans="1:39" ht="14.25" customHeight="1" x14ac:dyDescent="0.35">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c r="AA671" s="3"/>
      <c r="AB671" s="3"/>
      <c r="AC671" s="3"/>
      <c r="AD671" s="3"/>
      <c r="AE671" s="3"/>
      <c r="AF671" s="3"/>
      <c r="AG671" s="3"/>
      <c r="AH671" s="3"/>
      <c r="AI671" s="3"/>
      <c r="AJ671" s="3"/>
      <c r="AK671" s="3"/>
      <c r="AL671" s="3"/>
      <c r="AM671" s="3"/>
    </row>
    <row r="672" spans="1:39" ht="14.25" customHeight="1" x14ac:dyDescent="0.35">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c r="AA672" s="3"/>
      <c r="AB672" s="3"/>
      <c r="AC672" s="3"/>
      <c r="AD672" s="3"/>
      <c r="AE672" s="3"/>
      <c r="AF672" s="3"/>
      <c r="AG672" s="3"/>
      <c r="AH672" s="3"/>
      <c r="AI672" s="3"/>
      <c r="AJ672" s="3"/>
      <c r="AK672" s="3"/>
      <c r="AL672" s="3"/>
      <c r="AM672" s="3"/>
    </row>
    <row r="673" spans="1:39" ht="14.25" customHeight="1" x14ac:dyDescent="0.35">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c r="AA673" s="3"/>
      <c r="AB673" s="3"/>
      <c r="AC673" s="3"/>
      <c r="AD673" s="3"/>
      <c r="AE673" s="3"/>
      <c r="AF673" s="3"/>
      <c r="AG673" s="3"/>
      <c r="AH673" s="3"/>
      <c r="AI673" s="3"/>
      <c r="AJ673" s="3"/>
      <c r="AK673" s="3"/>
      <c r="AL673" s="3"/>
      <c r="AM673" s="3"/>
    </row>
    <row r="674" spans="1:39" ht="14.25" customHeight="1" x14ac:dyDescent="0.35">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c r="AA674" s="3"/>
      <c r="AB674" s="3"/>
      <c r="AC674" s="3"/>
      <c r="AD674" s="3"/>
      <c r="AE674" s="3"/>
      <c r="AF674" s="3"/>
      <c r="AG674" s="3"/>
      <c r="AH674" s="3"/>
      <c r="AI674" s="3"/>
      <c r="AJ674" s="3"/>
      <c r="AK674" s="3"/>
      <c r="AL674" s="3"/>
      <c r="AM674" s="3"/>
    </row>
    <row r="675" spans="1:39" ht="14.25" customHeight="1" x14ac:dyDescent="0.35">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c r="AA675" s="3"/>
      <c r="AB675" s="3"/>
      <c r="AC675" s="3"/>
      <c r="AD675" s="3"/>
      <c r="AE675" s="3"/>
      <c r="AF675" s="3"/>
      <c r="AG675" s="3"/>
      <c r="AH675" s="3"/>
      <c r="AI675" s="3"/>
      <c r="AJ675" s="3"/>
      <c r="AK675" s="3"/>
      <c r="AL675" s="3"/>
      <c r="AM675" s="3"/>
    </row>
    <row r="676" spans="1:39" ht="14.25" customHeight="1" x14ac:dyDescent="0.35">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c r="AA676" s="3"/>
      <c r="AB676" s="3"/>
      <c r="AC676" s="3"/>
      <c r="AD676" s="3"/>
      <c r="AE676" s="3"/>
      <c r="AF676" s="3"/>
      <c r="AG676" s="3"/>
      <c r="AH676" s="3"/>
      <c r="AI676" s="3"/>
      <c r="AJ676" s="3"/>
      <c r="AK676" s="3"/>
      <c r="AL676" s="3"/>
      <c r="AM676" s="3"/>
    </row>
    <row r="677" spans="1:39" ht="14.25" customHeight="1" x14ac:dyDescent="0.35">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c r="AA677" s="3"/>
      <c r="AB677" s="3"/>
      <c r="AC677" s="3"/>
      <c r="AD677" s="3"/>
      <c r="AE677" s="3"/>
      <c r="AF677" s="3"/>
      <c r="AG677" s="3"/>
      <c r="AH677" s="3"/>
      <c r="AI677" s="3"/>
      <c r="AJ677" s="3"/>
      <c r="AK677" s="3"/>
      <c r="AL677" s="3"/>
      <c r="AM677" s="3"/>
    </row>
    <row r="678" spans="1:39" ht="14.25" customHeight="1" x14ac:dyDescent="0.35">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c r="AA678" s="3"/>
      <c r="AB678" s="3"/>
      <c r="AC678" s="3"/>
      <c r="AD678" s="3"/>
      <c r="AE678" s="3"/>
      <c r="AF678" s="3"/>
      <c r="AG678" s="3"/>
      <c r="AH678" s="3"/>
      <c r="AI678" s="3"/>
      <c r="AJ678" s="3"/>
      <c r="AK678" s="3"/>
      <c r="AL678" s="3"/>
      <c r="AM678" s="3"/>
    </row>
    <row r="679" spans="1:39" ht="14.25" customHeight="1" x14ac:dyDescent="0.35">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c r="AA679" s="3"/>
      <c r="AB679" s="3"/>
      <c r="AC679" s="3"/>
      <c r="AD679" s="3"/>
      <c r="AE679" s="3"/>
      <c r="AF679" s="3"/>
      <c r="AG679" s="3"/>
      <c r="AH679" s="3"/>
      <c r="AI679" s="3"/>
      <c r="AJ679" s="3"/>
      <c r="AK679" s="3"/>
      <c r="AL679" s="3"/>
      <c r="AM679" s="3"/>
    </row>
    <row r="680" spans="1:39" ht="14.25" customHeight="1" x14ac:dyDescent="0.35">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c r="AA680" s="3"/>
      <c r="AB680" s="3"/>
      <c r="AC680" s="3"/>
      <c r="AD680" s="3"/>
      <c r="AE680" s="3"/>
      <c r="AF680" s="3"/>
      <c r="AG680" s="3"/>
      <c r="AH680" s="3"/>
      <c r="AI680" s="3"/>
      <c r="AJ680" s="3"/>
      <c r="AK680" s="3"/>
      <c r="AL680" s="3"/>
      <c r="AM680" s="3"/>
    </row>
    <row r="681" spans="1:39" ht="14.25" customHeight="1" x14ac:dyDescent="0.35">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c r="AA681" s="3"/>
      <c r="AB681" s="3"/>
      <c r="AC681" s="3"/>
      <c r="AD681" s="3"/>
      <c r="AE681" s="3"/>
      <c r="AF681" s="3"/>
      <c r="AG681" s="3"/>
      <c r="AH681" s="3"/>
      <c r="AI681" s="3"/>
      <c r="AJ681" s="3"/>
      <c r="AK681" s="3"/>
      <c r="AL681" s="3"/>
      <c r="AM681" s="3"/>
    </row>
    <row r="682" spans="1:39" ht="14.25" customHeight="1" x14ac:dyDescent="0.35">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c r="AA682" s="3"/>
      <c r="AB682" s="3"/>
      <c r="AC682" s="3"/>
      <c r="AD682" s="3"/>
      <c r="AE682" s="3"/>
      <c r="AF682" s="3"/>
      <c r="AG682" s="3"/>
      <c r="AH682" s="3"/>
      <c r="AI682" s="3"/>
      <c r="AJ682" s="3"/>
      <c r="AK682" s="3"/>
      <c r="AL682" s="3"/>
      <c r="AM682" s="3"/>
    </row>
    <row r="683" spans="1:39" ht="14.25" customHeight="1" x14ac:dyDescent="0.35">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c r="AA683" s="3"/>
      <c r="AB683" s="3"/>
      <c r="AC683" s="3"/>
      <c r="AD683" s="3"/>
      <c r="AE683" s="3"/>
      <c r="AF683" s="3"/>
      <c r="AG683" s="3"/>
      <c r="AH683" s="3"/>
      <c r="AI683" s="3"/>
      <c r="AJ683" s="3"/>
      <c r="AK683" s="3"/>
      <c r="AL683" s="3"/>
      <c r="AM683" s="3"/>
    </row>
    <row r="684" spans="1:39" ht="14.25" customHeight="1" x14ac:dyDescent="0.35">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c r="AA684" s="3"/>
      <c r="AB684" s="3"/>
      <c r="AC684" s="3"/>
      <c r="AD684" s="3"/>
      <c r="AE684" s="3"/>
      <c r="AF684" s="3"/>
      <c r="AG684" s="3"/>
      <c r="AH684" s="3"/>
      <c r="AI684" s="3"/>
      <c r="AJ684" s="3"/>
      <c r="AK684" s="3"/>
      <c r="AL684" s="3"/>
      <c r="AM684" s="3"/>
    </row>
    <row r="685" spans="1:39" ht="14.25" customHeight="1" x14ac:dyDescent="0.35">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c r="AA685" s="3"/>
      <c r="AB685" s="3"/>
      <c r="AC685" s="3"/>
      <c r="AD685" s="3"/>
      <c r="AE685" s="3"/>
      <c r="AF685" s="3"/>
      <c r="AG685" s="3"/>
      <c r="AH685" s="3"/>
      <c r="AI685" s="3"/>
      <c r="AJ685" s="3"/>
      <c r="AK685" s="3"/>
      <c r="AL685" s="3"/>
      <c r="AM685" s="3"/>
    </row>
    <row r="686" spans="1:39" ht="14.25" customHeight="1" x14ac:dyDescent="0.35">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c r="AA686" s="3"/>
      <c r="AB686" s="3"/>
      <c r="AC686" s="3"/>
      <c r="AD686" s="3"/>
      <c r="AE686" s="3"/>
      <c r="AF686" s="3"/>
      <c r="AG686" s="3"/>
      <c r="AH686" s="3"/>
      <c r="AI686" s="3"/>
      <c r="AJ686" s="3"/>
      <c r="AK686" s="3"/>
      <c r="AL686" s="3"/>
      <c r="AM686" s="3"/>
    </row>
    <row r="687" spans="1:39" ht="14.25" customHeight="1" x14ac:dyDescent="0.35">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c r="AA687" s="3"/>
      <c r="AB687" s="3"/>
      <c r="AC687" s="3"/>
      <c r="AD687" s="3"/>
      <c r="AE687" s="3"/>
      <c r="AF687" s="3"/>
      <c r="AG687" s="3"/>
      <c r="AH687" s="3"/>
      <c r="AI687" s="3"/>
      <c r="AJ687" s="3"/>
      <c r="AK687" s="3"/>
      <c r="AL687" s="3"/>
      <c r="AM687" s="3"/>
    </row>
    <row r="688" spans="1:39" ht="14.25" customHeight="1" x14ac:dyDescent="0.35">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c r="AA688" s="3"/>
      <c r="AB688" s="3"/>
      <c r="AC688" s="3"/>
      <c r="AD688" s="3"/>
      <c r="AE688" s="3"/>
      <c r="AF688" s="3"/>
      <c r="AG688" s="3"/>
      <c r="AH688" s="3"/>
      <c r="AI688" s="3"/>
      <c r="AJ688" s="3"/>
      <c r="AK688" s="3"/>
      <c r="AL688" s="3"/>
      <c r="AM688" s="3"/>
    </row>
    <row r="689" spans="1:39" ht="14.25" customHeight="1" x14ac:dyDescent="0.35">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c r="AA689" s="3"/>
      <c r="AB689" s="3"/>
      <c r="AC689" s="3"/>
      <c r="AD689" s="3"/>
      <c r="AE689" s="3"/>
      <c r="AF689" s="3"/>
      <c r="AG689" s="3"/>
      <c r="AH689" s="3"/>
      <c r="AI689" s="3"/>
      <c r="AJ689" s="3"/>
      <c r="AK689" s="3"/>
      <c r="AL689" s="3"/>
      <c r="AM689" s="3"/>
    </row>
    <row r="690" spans="1:39" ht="14.25" customHeight="1" x14ac:dyDescent="0.35">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c r="AA690" s="3"/>
      <c r="AB690" s="3"/>
      <c r="AC690" s="3"/>
      <c r="AD690" s="3"/>
      <c r="AE690" s="3"/>
      <c r="AF690" s="3"/>
      <c r="AG690" s="3"/>
      <c r="AH690" s="3"/>
      <c r="AI690" s="3"/>
      <c r="AJ690" s="3"/>
      <c r="AK690" s="3"/>
      <c r="AL690" s="3"/>
      <c r="AM690" s="3"/>
    </row>
    <row r="691" spans="1:39" ht="14.25" customHeight="1" x14ac:dyDescent="0.35">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c r="AA691" s="3"/>
      <c r="AB691" s="3"/>
      <c r="AC691" s="3"/>
      <c r="AD691" s="3"/>
      <c r="AE691" s="3"/>
      <c r="AF691" s="3"/>
      <c r="AG691" s="3"/>
      <c r="AH691" s="3"/>
      <c r="AI691" s="3"/>
      <c r="AJ691" s="3"/>
      <c r="AK691" s="3"/>
      <c r="AL691" s="3"/>
      <c r="AM691" s="3"/>
    </row>
    <row r="692" spans="1:39" ht="14.25" customHeight="1" x14ac:dyDescent="0.35">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c r="AA692" s="3"/>
      <c r="AB692" s="3"/>
      <c r="AC692" s="3"/>
      <c r="AD692" s="3"/>
      <c r="AE692" s="3"/>
      <c r="AF692" s="3"/>
      <c r="AG692" s="3"/>
      <c r="AH692" s="3"/>
      <c r="AI692" s="3"/>
      <c r="AJ692" s="3"/>
      <c r="AK692" s="3"/>
      <c r="AL692" s="3"/>
      <c r="AM692" s="3"/>
    </row>
    <row r="693" spans="1:39" ht="14.25" customHeight="1" x14ac:dyDescent="0.35">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c r="AA693" s="3"/>
      <c r="AB693" s="3"/>
      <c r="AC693" s="3"/>
      <c r="AD693" s="3"/>
      <c r="AE693" s="3"/>
      <c r="AF693" s="3"/>
      <c r="AG693" s="3"/>
      <c r="AH693" s="3"/>
      <c r="AI693" s="3"/>
      <c r="AJ693" s="3"/>
      <c r="AK693" s="3"/>
      <c r="AL693" s="3"/>
      <c r="AM693" s="3"/>
    </row>
    <row r="694" spans="1:39" ht="14.25" customHeight="1" x14ac:dyDescent="0.35">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c r="AA694" s="3"/>
      <c r="AB694" s="3"/>
      <c r="AC694" s="3"/>
      <c r="AD694" s="3"/>
      <c r="AE694" s="3"/>
      <c r="AF694" s="3"/>
      <c r="AG694" s="3"/>
      <c r="AH694" s="3"/>
      <c r="AI694" s="3"/>
      <c r="AJ694" s="3"/>
      <c r="AK694" s="3"/>
      <c r="AL694" s="3"/>
      <c r="AM694" s="3"/>
    </row>
    <row r="695" spans="1:39" ht="14.25" customHeight="1" x14ac:dyDescent="0.35">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c r="AA695" s="3"/>
      <c r="AB695" s="3"/>
      <c r="AC695" s="3"/>
      <c r="AD695" s="3"/>
      <c r="AE695" s="3"/>
      <c r="AF695" s="3"/>
      <c r="AG695" s="3"/>
      <c r="AH695" s="3"/>
      <c r="AI695" s="3"/>
      <c r="AJ695" s="3"/>
      <c r="AK695" s="3"/>
      <c r="AL695" s="3"/>
      <c r="AM695" s="3"/>
    </row>
    <row r="696" spans="1:39" ht="14.25" customHeight="1" x14ac:dyDescent="0.35">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c r="AA696" s="3"/>
      <c r="AB696" s="3"/>
      <c r="AC696" s="3"/>
      <c r="AD696" s="3"/>
      <c r="AE696" s="3"/>
      <c r="AF696" s="3"/>
      <c r="AG696" s="3"/>
      <c r="AH696" s="3"/>
      <c r="AI696" s="3"/>
      <c r="AJ696" s="3"/>
      <c r="AK696" s="3"/>
      <c r="AL696" s="3"/>
      <c r="AM696" s="3"/>
    </row>
    <row r="697" spans="1:39" ht="14.25" customHeight="1" x14ac:dyDescent="0.35">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c r="AA697" s="3"/>
      <c r="AB697" s="3"/>
      <c r="AC697" s="3"/>
      <c r="AD697" s="3"/>
      <c r="AE697" s="3"/>
      <c r="AF697" s="3"/>
      <c r="AG697" s="3"/>
      <c r="AH697" s="3"/>
      <c r="AI697" s="3"/>
      <c r="AJ697" s="3"/>
      <c r="AK697" s="3"/>
      <c r="AL697" s="3"/>
      <c r="AM697" s="3"/>
    </row>
    <row r="698" spans="1:39" ht="14.25" customHeight="1" x14ac:dyDescent="0.35">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c r="AA698" s="3"/>
      <c r="AB698" s="3"/>
      <c r="AC698" s="3"/>
      <c r="AD698" s="3"/>
      <c r="AE698" s="3"/>
      <c r="AF698" s="3"/>
      <c r="AG698" s="3"/>
      <c r="AH698" s="3"/>
      <c r="AI698" s="3"/>
      <c r="AJ698" s="3"/>
      <c r="AK698" s="3"/>
      <c r="AL698" s="3"/>
      <c r="AM698" s="3"/>
    </row>
    <row r="699" spans="1:39" ht="14.25" customHeight="1" x14ac:dyDescent="0.35">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c r="AA699" s="3"/>
      <c r="AB699" s="3"/>
      <c r="AC699" s="3"/>
      <c r="AD699" s="3"/>
      <c r="AE699" s="3"/>
      <c r="AF699" s="3"/>
      <c r="AG699" s="3"/>
      <c r="AH699" s="3"/>
      <c r="AI699" s="3"/>
      <c r="AJ699" s="3"/>
      <c r="AK699" s="3"/>
      <c r="AL699" s="3"/>
      <c r="AM699" s="3"/>
    </row>
    <row r="700" spans="1:39" ht="14.25" customHeight="1" x14ac:dyDescent="0.35">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c r="AA700" s="3"/>
      <c r="AB700" s="3"/>
      <c r="AC700" s="3"/>
      <c r="AD700" s="3"/>
      <c r="AE700" s="3"/>
      <c r="AF700" s="3"/>
      <c r="AG700" s="3"/>
      <c r="AH700" s="3"/>
      <c r="AI700" s="3"/>
      <c r="AJ700" s="3"/>
      <c r="AK700" s="3"/>
      <c r="AL700" s="3"/>
      <c r="AM700" s="3"/>
    </row>
    <row r="701" spans="1:39" ht="14.25" customHeight="1" x14ac:dyDescent="0.35">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c r="AA701" s="3"/>
      <c r="AB701" s="3"/>
      <c r="AC701" s="3"/>
      <c r="AD701" s="3"/>
      <c r="AE701" s="3"/>
      <c r="AF701" s="3"/>
      <c r="AG701" s="3"/>
      <c r="AH701" s="3"/>
      <c r="AI701" s="3"/>
      <c r="AJ701" s="3"/>
      <c r="AK701" s="3"/>
      <c r="AL701" s="3"/>
      <c r="AM701" s="3"/>
    </row>
    <row r="702" spans="1:39" ht="14.25" customHeight="1" x14ac:dyDescent="0.35">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c r="AA702" s="3"/>
      <c r="AB702" s="3"/>
      <c r="AC702" s="3"/>
      <c r="AD702" s="3"/>
      <c r="AE702" s="3"/>
      <c r="AF702" s="3"/>
      <c r="AG702" s="3"/>
      <c r="AH702" s="3"/>
      <c r="AI702" s="3"/>
      <c r="AJ702" s="3"/>
      <c r="AK702" s="3"/>
      <c r="AL702" s="3"/>
      <c r="AM702" s="3"/>
    </row>
    <row r="703" spans="1:39" ht="14.25" customHeight="1" x14ac:dyDescent="0.35">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c r="AA703" s="3"/>
      <c r="AB703" s="3"/>
      <c r="AC703" s="3"/>
      <c r="AD703" s="3"/>
      <c r="AE703" s="3"/>
      <c r="AF703" s="3"/>
      <c r="AG703" s="3"/>
      <c r="AH703" s="3"/>
      <c r="AI703" s="3"/>
      <c r="AJ703" s="3"/>
      <c r="AK703" s="3"/>
      <c r="AL703" s="3"/>
      <c r="AM703" s="3"/>
    </row>
    <row r="704" spans="1:39" ht="14.25" customHeight="1" x14ac:dyDescent="0.35">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c r="AA704" s="3"/>
      <c r="AB704" s="3"/>
      <c r="AC704" s="3"/>
      <c r="AD704" s="3"/>
      <c r="AE704" s="3"/>
      <c r="AF704" s="3"/>
      <c r="AG704" s="3"/>
      <c r="AH704" s="3"/>
      <c r="AI704" s="3"/>
      <c r="AJ704" s="3"/>
      <c r="AK704" s="3"/>
      <c r="AL704" s="3"/>
      <c r="AM704" s="3"/>
    </row>
    <row r="705" spans="1:39" ht="14.25" customHeight="1" x14ac:dyDescent="0.35">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c r="AA705" s="3"/>
      <c r="AB705" s="3"/>
      <c r="AC705" s="3"/>
      <c r="AD705" s="3"/>
      <c r="AE705" s="3"/>
      <c r="AF705" s="3"/>
      <c r="AG705" s="3"/>
      <c r="AH705" s="3"/>
      <c r="AI705" s="3"/>
      <c r="AJ705" s="3"/>
      <c r="AK705" s="3"/>
      <c r="AL705" s="3"/>
      <c r="AM705" s="3"/>
    </row>
    <row r="706" spans="1:39" ht="14.25" customHeight="1" x14ac:dyDescent="0.35">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c r="AA706" s="3"/>
      <c r="AB706" s="3"/>
      <c r="AC706" s="3"/>
      <c r="AD706" s="3"/>
      <c r="AE706" s="3"/>
      <c r="AF706" s="3"/>
      <c r="AG706" s="3"/>
      <c r="AH706" s="3"/>
      <c r="AI706" s="3"/>
      <c r="AJ706" s="3"/>
      <c r="AK706" s="3"/>
      <c r="AL706" s="3"/>
      <c r="AM706" s="3"/>
    </row>
    <row r="707" spans="1:39" ht="14.25" customHeight="1" x14ac:dyDescent="0.35">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c r="AA707" s="3"/>
      <c r="AB707" s="3"/>
      <c r="AC707" s="3"/>
      <c r="AD707" s="3"/>
      <c r="AE707" s="3"/>
      <c r="AF707" s="3"/>
      <c r="AG707" s="3"/>
      <c r="AH707" s="3"/>
      <c r="AI707" s="3"/>
      <c r="AJ707" s="3"/>
      <c r="AK707" s="3"/>
      <c r="AL707" s="3"/>
      <c r="AM707" s="3"/>
    </row>
    <row r="708" spans="1:39" ht="14.25" customHeight="1" x14ac:dyDescent="0.35">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c r="AA708" s="3"/>
      <c r="AB708" s="3"/>
      <c r="AC708" s="3"/>
      <c r="AD708" s="3"/>
      <c r="AE708" s="3"/>
      <c r="AF708" s="3"/>
      <c r="AG708" s="3"/>
      <c r="AH708" s="3"/>
      <c r="AI708" s="3"/>
      <c r="AJ708" s="3"/>
      <c r="AK708" s="3"/>
      <c r="AL708" s="3"/>
      <c r="AM708" s="3"/>
    </row>
    <row r="709" spans="1:39" ht="14.25" customHeight="1" x14ac:dyDescent="0.35">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c r="AA709" s="3"/>
      <c r="AB709" s="3"/>
      <c r="AC709" s="3"/>
      <c r="AD709" s="3"/>
      <c r="AE709" s="3"/>
      <c r="AF709" s="3"/>
      <c r="AG709" s="3"/>
      <c r="AH709" s="3"/>
      <c r="AI709" s="3"/>
      <c r="AJ709" s="3"/>
      <c r="AK709" s="3"/>
      <c r="AL709" s="3"/>
      <c r="AM709" s="3"/>
    </row>
    <row r="710" spans="1:39" ht="14.25" customHeight="1" x14ac:dyDescent="0.35">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c r="AA710" s="3"/>
      <c r="AB710" s="3"/>
      <c r="AC710" s="3"/>
      <c r="AD710" s="3"/>
      <c r="AE710" s="3"/>
      <c r="AF710" s="3"/>
      <c r="AG710" s="3"/>
      <c r="AH710" s="3"/>
      <c r="AI710" s="3"/>
      <c r="AJ710" s="3"/>
      <c r="AK710" s="3"/>
      <c r="AL710" s="3"/>
      <c r="AM710" s="3"/>
    </row>
    <row r="711" spans="1:39" ht="14.25" customHeight="1" x14ac:dyDescent="0.35">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c r="AA711" s="3"/>
      <c r="AB711" s="3"/>
      <c r="AC711" s="3"/>
      <c r="AD711" s="3"/>
      <c r="AE711" s="3"/>
      <c r="AF711" s="3"/>
      <c r="AG711" s="3"/>
      <c r="AH711" s="3"/>
      <c r="AI711" s="3"/>
      <c r="AJ711" s="3"/>
      <c r="AK711" s="3"/>
      <c r="AL711" s="3"/>
      <c r="AM711" s="3"/>
    </row>
    <row r="712" spans="1:39" ht="14.25" customHeight="1" x14ac:dyDescent="0.35">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c r="AA712" s="3"/>
      <c r="AB712" s="3"/>
      <c r="AC712" s="3"/>
      <c r="AD712" s="3"/>
      <c r="AE712" s="3"/>
      <c r="AF712" s="3"/>
      <c r="AG712" s="3"/>
      <c r="AH712" s="3"/>
      <c r="AI712" s="3"/>
      <c r="AJ712" s="3"/>
      <c r="AK712" s="3"/>
      <c r="AL712" s="3"/>
      <c r="AM712" s="3"/>
    </row>
    <row r="713" spans="1:39" ht="14.25" customHeight="1" x14ac:dyDescent="0.35">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c r="AA713" s="3"/>
      <c r="AB713" s="3"/>
      <c r="AC713" s="3"/>
      <c r="AD713" s="3"/>
      <c r="AE713" s="3"/>
      <c r="AF713" s="3"/>
      <c r="AG713" s="3"/>
      <c r="AH713" s="3"/>
      <c r="AI713" s="3"/>
      <c r="AJ713" s="3"/>
      <c r="AK713" s="3"/>
      <c r="AL713" s="3"/>
      <c r="AM713" s="3"/>
    </row>
    <row r="714" spans="1:39" ht="14.25" customHeight="1" x14ac:dyDescent="0.35">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c r="AA714" s="3"/>
      <c r="AB714" s="3"/>
      <c r="AC714" s="3"/>
      <c r="AD714" s="3"/>
      <c r="AE714" s="3"/>
      <c r="AF714" s="3"/>
      <c r="AG714" s="3"/>
      <c r="AH714" s="3"/>
      <c r="AI714" s="3"/>
      <c r="AJ714" s="3"/>
      <c r="AK714" s="3"/>
      <c r="AL714" s="3"/>
      <c r="AM714" s="3"/>
    </row>
    <row r="715" spans="1:39" ht="14.25" customHeight="1" x14ac:dyDescent="0.35">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c r="AA715" s="3"/>
      <c r="AB715" s="3"/>
      <c r="AC715" s="3"/>
      <c r="AD715" s="3"/>
      <c r="AE715" s="3"/>
      <c r="AF715" s="3"/>
      <c r="AG715" s="3"/>
      <c r="AH715" s="3"/>
      <c r="AI715" s="3"/>
      <c r="AJ715" s="3"/>
      <c r="AK715" s="3"/>
      <c r="AL715" s="3"/>
      <c r="AM715" s="3"/>
    </row>
    <row r="716" spans="1:39" ht="14.25" customHeight="1" x14ac:dyDescent="0.35">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c r="AA716" s="3"/>
      <c r="AB716" s="3"/>
      <c r="AC716" s="3"/>
      <c r="AD716" s="3"/>
      <c r="AE716" s="3"/>
      <c r="AF716" s="3"/>
      <c r="AG716" s="3"/>
      <c r="AH716" s="3"/>
      <c r="AI716" s="3"/>
      <c r="AJ716" s="3"/>
      <c r="AK716" s="3"/>
      <c r="AL716" s="3"/>
      <c r="AM716" s="3"/>
    </row>
    <row r="717" spans="1:39" ht="14.25" customHeight="1" x14ac:dyDescent="0.35">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c r="AA717" s="3"/>
      <c r="AB717" s="3"/>
      <c r="AC717" s="3"/>
      <c r="AD717" s="3"/>
      <c r="AE717" s="3"/>
      <c r="AF717" s="3"/>
      <c r="AG717" s="3"/>
      <c r="AH717" s="3"/>
      <c r="AI717" s="3"/>
      <c r="AJ717" s="3"/>
      <c r="AK717" s="3"/>
      <c r="AL717" s="3"/>
      <c r="AM717" s="3"/>
    </row>
    <row r="718" spans="1:39" ht="14.25" customHeight="1" x14ac:dyDescent="0.35">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c r="AA718" s="3"/>
      <c r="AB718" s="3"/>
      <c r="AC718" s="3"/>
      <c r="AD718" s="3"/>
      <c r="AE718" s="3"/>
      <c r="AF718" s="3"/>
      <c r="AG718" s="3"/>
      <c r="AH718" s="3"/>
      <c r="AI718" s="3"/>
      <c r="AJ718" s="3"/>
      <c r="AK718" s="3"/>
      <c r="AL718" s="3"/>
      <c r="AM718" s="3"/>
    </row>
    <row r="719" spans="1:39" ht="14.25" customHeight="1" x14ac:dyDescent="0.35">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c r="AA719" s="3"/>
      <c r="AB719" s="3"/>
      <c r="AC719" s="3"/>
      <c r="AD719" s="3"/>
      <c r="AE719" s="3"/>
      <c r="AF719" s="3"/>
      <c r="AG719" s="3"/>
      <c r="AH719" s="3"/>
      <c r="AI719" s="3"/>
      <c r="AJ719" s="3"/>
      <c r="AK719" s="3"/>
      <c r="AL719" s="3"/>
      <c r="AM719" s="3"/>
    </row>
    <row r="720" spans="1:39" ht="14.25" customHeight="1" x14ac:dyDescent="0.35">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c r="AA720" s="3"/>
      <c r="AB720" s="3"/>
      <c r="AC720" s="3"/>
      <c r="AD720" s="3"/>
      <c r="AE720" s="3"/>
      <c r="AF720" s="3"/>
      <c r="AG720" s="3"/>
      <c r="AH720" s="3"/>
      <c r="AI720" s="3"/>
      <c r="AJ720" s="3"/>
      <c r="AK720" s="3"/>
      <c r="AL720" s="3"/>
      <c r="AM720" s="3"/>
    </row>
    <row r="721" spans="1:39" ht="14.25" customHeight="1" x14ac:dyDescent="0.35">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c r="AA721" s="3"/>
      <c r="AB721" s="3"/>
      <c r="AC721" s="3"/>
      <c r="AD721" s="3"/>
      <c r="AE721" s="3"/>
      <c r="AF721" s="3"/>
      <c r="AG721" s="3"/>
      <c r="AH721" s="3"/>
      <c r="AI721" s="3"/>
      <c r="AJ721" s="3"/>
      <c r="AK721" s="3"/>
      <c r="AL721" s="3"/>
      <c r="AM721" s="3"/>
    </row>
    <row r="722" spans="1:39" ht="14.25" customHeight="1" x14ac:dyDescent="0.35">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c r="AA722" s="3"/>
      <c r="AB722" s="3"/>
      <c r="AC722" s="3"/>
      <c r="AD722" s="3"/>
      <c r="AE722" s="3"/>
      <c r="AF722" s="3"/>
      <c r="AG722" s="3"/>
      <c r="AH722" s="3"/>
      <c r="AI722" s="3"/>
      <c r="AJ722" s="3"/>
      <c r="AK722" s="3"/>
      <c r="AL722" s="3"/>
      <c r="AM722" s="3"/>
    </row>
    <row r="723" spans="1:39" ht="14.25" customHeight="1" x14ac:dyDescent="0.35">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c r="AA723" s="3"/>
      <c r="AB723" s="3"/>
      <c r="AC723" s="3"/>
      <c r="AD723" s="3"/>
      <c r="AE723" s="3"/>
      <c r="AF723" s="3"/>
      <c r="AG723" s="3"/>
      <c r="AH723" s="3"/>
      <c r="AI723" s="3"/>
      <c r="AJ723" s="3"/>
      <c r="AK723" s="3"/>
      <c r="AL723" s="3"/>
      <c r="AM723" s="3"/>
    </row>
    <row r="724" spans="1:39" ht="14.25" customHeight="1" x14ac:dyDescent="0.35">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c r="AA724" s="3"/>
      <c r="AB724" s="3"/>
      <c r="AC724" s="3"/>
      <c r="AD724" s="3"/>
      <c r="AE724" s="3"/>
      <c r="AF724" s="3"/>
      <c r="AG724" s="3"/>
      <c r="AH724" s="3"/>
      <c r="AI724" s="3"/>
      <c r="AJ724" s="3"/>
      <c r="AK724" s="3"/>
      <c r="AL724" s="3"/>
      <c r="AM724" s="3"/>
    </row>
    <row r="725" spans="1:39" ht="14.25" customHeight="1" x14ac:dyDescent="0.35">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c r="AA725" s="3"/>
      <c r="AB725" s="3"/>
      <c r="AC725" s="3"/>
      <c r="AD725" s="3"/>
      <c r="AE725" s="3"/>
      <c r="AF725" s="3"/>
      <c r="AG725" s="3"/>
      <c r="AH725" s="3"/>
      <c r="AI725" s="3"/>
      <c r="AJ725" s="3"/>
      <c r="AK725" s="3"/>
      <c r="AL725" s="3"/>
      <c r="AM725" s="3"/>
    </row>
    <row r="726" spans="1:39" ht="14.25" customHeight="1" x14ac:dyDescent="0.35">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c r="AA726" s="3"/>
      <c r="AB726" s="3"/>
      <c r="AC726" s="3"/>
      <c r="AD726" s="3"/>
      <c r="AE726" s="3"/>
      <c r="AF726" s="3"/>
      <c r="AG726" s="3"/>
      <c r="AH726" s="3"/>
      <c r="AI726" s="3"/>
      <c r="AJ726" s="3"/>
      <c r="AK726" s="3"/>
      <c r="AL726" s="3"/>
      <c r="AM726" s="3"/>
    </row>
    <row r="727" spans="1:39" ht="14.25" customHeight="1" x14ac:dyDescent="0.35">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c r="AA727" s="3"/>
      <c r="AB727" s="3"/>
      <c r="AC727" s="3"/>
      <c r="AD727" s="3"/>
      <c r="AE727" s="3"/>
      <c r="AF727" s="3"/>
      <c r="AG727" s="3"/>
      <c r="AH727" s="3"/>
      <c r="AI727" s="3"/>
      <c r="AJ727" s="3"/>
      <c r="AK727" s="3"/>
      <c r="AL727" s="3"/>
      <c r="AM727" s="3"/>
    </row>
    <row r="728" spans="1:39" ht="14.25" customHeight="1" x14ac:dyDescent="0.35">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c r="AA728" s="3"/>
      <c r="AB728" s="3"/>
      <c r="AC728" s="3"/>
      <c r="AD728" s="3"/>
      <c r="AE728" s="3"/>
      <c r="AF728" s="3"/>
      <c r="AG728" s="3"/>
      <c r="AH728" s="3"/>
      <c r="AI728" s="3"/>
      <c r="AJ728" s="3"/>
      <c r="AK728" s="3"/>
      <c r="AL728" s="3"/>
      <c r="AM728" s="3"/>
    </row>
    <row r="729" spans="1:39" ht="14.25" customHeight="1" x14ac:dyDescent="0.35">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c r="AA729" s="3"/>
      <c r="AB729" s="3"/>
      <c r="AC729" s="3"/>
      <c r="AD729" s="3"/>
      <c r="AE729" s="3"/>
      <c r="AF729" s="3"/>
      <c r="AG729" s="3"/>
      <c r="AH729" s="3"/>
      <c r="AI729" s="3"/>
      <c r="AJ729" s="3"/>
      <c r="AK729" s="3"/>
      <c r="AL729" s="3"/>
      <c r="AM729" s="3"/>
    </row>
    <row r="730" spans="1:39" ht="14.25" customHeight="1" x14ac:dyDescent="0.35">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c r="AA730" s="3"/>
      <c r="AB730" s="3"/>
      <c r="AC730" s="3"/>
      <c r="AD730" s="3"/>
      <c r="AE730" s="3"/>
      <c r="AF730" s="3"/>
      <c r="AG730" s="3"/>
      <c r="AH730" s="3"/>
      <c r="AI730" s="3"/>
      <c r="AJ730" s="3"/>
      <c r="AK730" s="3"/>
      <c r="AL730" s="3"/>
      <c r="AM730" s="3"/>
    </row>
    <row r="731" spans="1:39" ht="14.25" customHeight="1" x14ac:dyDescent="0.35">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c r="AA731" s="3"/>
      <c r="AB731" s="3"/>
      <c r="AC731" s="3"/>
      <c r="AD731" s="3"/>
      <c r="AE731" s="3"/>
      <c r="AF731" s="3"/>
      <c r="AG731" s="3"/>
      <c r="AH731" s="3"/>
      <c r="AI731" s="3"/>
      <c r="AJ731" s="3"/>
      <c r="AK731" s="3"/>
      <c r="AL731" s="3"/>
      <c r="AM731" s="3"/>
    </row>
    <row r="732" spans="1:39" ht="14.25" customHeight="1" x14ac:dyDescent="0.35">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c r="AA732" s="3"/>
      <c r="AB732" s="3"/>
      <c r="AC732" s="3"/>
      <c r="AD732" s="3"/>
      <c r="AE732" s="3"/>
      <c r="AF732" s="3"/>
      <c r="AG732" s="3"/>
      <c r="AH732" s="3"/>
      <c r="AI732" s="3"/>
      <c r="AJ732" s="3"/>
      <c r="AK732" s="3"/>
      <c r="AL732" s="3"/>
      <c r="AM732" s="3"/>
    </row>
    <row r="733" spans="1:39" ht="14.25" customHeight="1" x14ac:dyDescent="0.35">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c r="AA733" s="3"/>
      <c r="AB733" s="3"/>
      <c r="AC733" s="3"/>
      <c r="AD733" s="3"/>
      <c r="AE733" s="3"/>
      <c r="AF733" s="3"/>
      <c r="AG733" s="3"/>
      <c r="AH733" s="3"/>
      <c r="AI733" s="3"/>
      <c r="AJ733" s="3"/>
      <c r="AK733" s="3"/>
      <c r="AL733" s="3"/>
      <c r="AM733" s="3"/>
    </row>
    <row r="734" spans="1:39" ht="14.25" customHeight="1" x14ac:dyDescent="0.35">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c r="AA734" s="3"/>
      <c r="AB734" s="3"/>
      <c r="AC734" s="3"/>
      <c r="AD734" s="3"/>
      <c r="AE734" s="3"/>
      <c r="AF734" s="3"/>
      <c r="AG734" s="3"/>
      <c r="AH734" s="3"/>
      <c r="AI734" s="3"/>
      <c r="AJ734" s="3"/>
      <c r="AK734" s="3"/>
      <c r="AL734" s="3"/>
      <c r="AM734" s="3"/>
    </row>
    <row r="735" spans="1:39" ht="14.25" customHeight="1" x14ac:dyDescent="0.35">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c r="AA735" s="3"/>
      <c r="AB735" s="3"/>
      <c r="AC735" s="3"/>
      <c r="AD735" s="3"/>
      <c r="AE735" s="3"/>
      <c r="AF735" s="3"/>
      <c r="AG735" s="3"/>
      <c r="AH735" s="3"/>
      <c r="AI735" s="3"/>
      <c r="AJ735" s="3"/>
      <c r="AK735" s="3"/>
      <c r="AL735" s="3"/>
      <c r="AM735" s="3"/>
    </row>
    <row r="736" spans="1:39" ht="14.25" customHeight="1" x14ac:dyDescent="0.35">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c r="AA736" s="3"/>
      <c r="AB736" s="3"/>
      <c r="AC736" s="3"/>
      <c r="AD736" s="3"/>
      <c r="AE736" s="3"/>
      <c r="AF736" s="3"/>
      <c r="AG736" s="3"/>
      <c r="AH736" s="3"/>
      <c r="AI736" s="3"/>
      <c r="AJ736" s="3"/>
      <c r="AK736" s="3"/>
      <c r="AL736" s="3"/>
      <c r="AM736" s="3"/>
    </row>
    <row r="737" spans="1:39" ht="14.25" customHeight="1" x14ac:dyDescent="0.35">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c r="AA737" s="3"/>
      <c r="AB737" s="3"/>
      <c r="AC737" s="3"/>
      <c r="AD737" s="3"/>
      <c r="AE737" s="3"/>
      <c r="AF737" s="3"/>
      <c r="AG737" s="3"/>
      <c r="AH737" s="3"/>
      <c r="AI737" s="3"/>
      <c r="AJ737" s="3"/>
      <c r="AK737" s="3"/>
      <c r="AL737" s="3"/>
      <c r="AM737" s="3"/>
    </row>
    <row r="738" spans="1:39" ht="14.25" customHeight="1" x14ac:dyDescent="0.35">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c r="AA738" s="3"/>
      <c r="AB738" s="3"/>
      <c r="AC738" s="3"/>
      <c r="AD738" s="3"/>
      <c r="AE738" s="3"/>
      <c r="AF738" s="3"/>
      <c r="AG738" s="3"/>
      <c r="AH738" s="3"/>
      <c r="AI738" s="3"/>
      <c r="AJ738" s="3"/>
      <c r="AK738" s="3"/>
      <c r="AL738" s="3"/>
      <c r="AM738" s="3"/>
    </row>
    <row r="739" spans="1:39" ht="14.25" customHeight="1" x14ac:dyDescent="0.35">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c r="AA739" s="3"/>
      <c r="AB739" s="3"/>
      <c r="AC739" s="3"/>
      <c r="AD739" s="3"/>
      <c r="AE739" s="3"/>
      <c r="AF739" s="3"/>
      <c r="AG739" s="3"/>
      <c r="AH739" s="3"/>
      <c r="AI739" s="3"/>
      <c r="AJ739" s="3"/>
      <c r="AK739" s="3"/>
      <c r="AL739" s="3"/>
      <c r="AM739" s="3"/>
    </row>
    <row r="740" spans="1:39" ht="14.25" customHeight="1" x14ac:dyDescent="0.35">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c r="AA740" s="3"/>
      <c r="AB740" s="3"/>
      <c r="AC740" s="3"/>
      <c r="AD740" s="3"/>
      <c r="AE740" s="3"/>
      <c r="AF740" s="3"/>
      <c r="AG740" s="3"/>
      <c r="AH740" s="3"/>
      <c r="AI740" s="3"/>
      <c r="AJ740" s="3"/>
      <c r="AK740" s="3"/>
      <c r="AL740" s="3"/>
      <c r="AM740" s="3"/>
    </row>
    <row r="741" spans="1:39" ht="14.25" customHeight="1" x14ac:dyDescent="0.35">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c r="AA741" s="3"/>
      <c r="AB741" s="3"/>
      <c r="AC741" s="3"/>
      <c r="AD741" s="3"/>
      <c r="AE741" s="3"/>
      <c r="AF741" s="3"/>
      <c r="AG741" s="3"/>
      <c r="AH741" s="3"/>
      <c r="AI741" s="3"/>
      <c r="AJ741" s="3"/>
      <c r="AK741" s="3"/>
      <c r="AL741" s="3"/>
      <c r="AM741" s="3"/>
    </row>
    <row r="742" spans="1:39" ht="14.25" customHeight="1" x14ac:dyDescent="0.35">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c r="AA742" s="3"/>
      <c r="AB742" s="3"/>
      <c r="AC742" s="3"/>
      <c r="AD742" s="3"/>
      <c r="AE742" s="3"/>
      <c r="AF742" s="3"/>
      <c r="AG742" s="3"/>
      <c r="AH742" s="3"/>
      <c r="AI742" s="3"/>
      <c r="AJ742" s="3"/>
      <c r="AK742" s="3"/>
      <c r="AL742" s="3"/>
      <c r="AM742" s="3"/>
    </row>
    <row r="743" spans="1:39" ht="14.25" customHeight="1" x14ac:dyDescent="0.35">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c r="AA743" s="3"/>
      <c r="AB743" s="3"/>
      <c r="AC743" s="3"/>
      <c r="AD743" s="3"/>
      <c r="AE743" s="3"/>
      <c r="AF743" s="3"/>
      <c r="AG743" s="3"/>
      <c r="AH743" s="3"/>
      <c r="AI743" s="3"/>
      <c r="AJ743" s="3"/>
      <c r="AK743" s="3"/>
      <c r="AL743" s="3"/>
      <c r="AM743" s="3"/>
    </row>
    <row r="744" spans="1:39" ht="14.25" customHeight="1" x14ac:dyDescent="0.35">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c r="AA744" s="3"/>
      <c r="AB744" s="3"/>
      <c r="AC744" s="3"/>
      <c r="AD744" s="3"/>
      <c r="AE744" s="3"/>
      <c r="AF744" s="3"/>
      <c r="AG744" s="3"/>
      <c r="AH744" s="3"/>
      <c r="AI744" s="3"/>
      <c r="AJ744" s="3"/>
      <c r="AK744" s="3"/>
      <c r="AL744" s="3"/>
      <c r="AM744" s="3"/>
    </row>
    <row r="745" spans="1:39" ht="14.25" customHeight="1" x14ac:dyDescent="0.35">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c r="AA745" s="3"/>
      <c r="AB745" s="3"/>
      <c r="AC745" s="3"/>
      <c r="AD745" s="3"/>
      <c r="AE745" s="3"/>
      <c r="AF745" s="3"/>
      <c r="AG745" s="3"/>
      <c r="AH745" s="3"/>
      <c r="AI745" s="3"/>
      <c r="AJ745" s="3"/>
      <c r="AK745" s="3"/>
      <c r="AL745" s="3"/>
      <c r="AM745" s="3"/>
    </row>
    <row r="746" spans="1:39" ht="14.25" customHeight="1" x14ac:dyDescent="0.35">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c r="AA746" s="3"/>
      <c r="AB746" s="3"/>
      <c r="AC746" s="3"/>
      <c r="AD746" s="3"/>
      <c r="AE746" s="3"/>
      <c r="AF746" s="3"/>
      <c r="AG746" s="3"/>
      <c r="AH746" s="3"/>
      <c r="AI746" s="3"/>
      <c r="AJ746" s="3"/>
      <c r="AK746" s="3"/>
      <c r="AL746" s="3"/>
      <c r="AM746" s="3"/>
    </row>
    <row r="747" spans="1:39" ht="14.25" customHeight="1" x14ac:dyDescent="0.35">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c r="AA747" s="3"/>
      <c r="AB747" s="3"/>
      <c r="AC747" s="3"/>
      <c r="AD747" s="3"/>
      <c r="AE747" s="3"/>
      <c r="AF747" s="3"/>
      <c r="AG747" s="3"/>
      <c r="AH747" s="3"/>
      <c r="AI747" s="3"/>
      <c r="AJ747" s="3"/>
      <c r="AK747" s="3"/>
      <c r="AL747" s="3"/>
      <c r="AM747" s="3"/>
    </row>
    <row r="748" spans="1:39" ht="14.25" customHeight="1" x14ac:dyDescent="0.35">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c r="AA748" s="3"/>
      <c r="AB748" s="3"/>
      <c r="AC748" s="3"/>
      <c r="AD748" s="3"/>
      <c r="AE748" s="3"/>
      <c r="AF748" s="3"/>
      <c r="AG748" s="3"/>
      <c r="AH748" s="3"/>
      <c r="AI748" s="3"/>
      <c r="AJ748" s="3"/>
      <c r="AK748" s="3"/>
      <c r="AL748" s="3"/>
      <c r="AM748" s="3"/>
    </row>
    <row r="749" spans="1:39" ht="14.25" customHeight="1" x14ac:dyDescent="0.35">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c r="AA749" s="3"/>
      <c r="AB749" s="3"/>
      <c r="AC749" s="3"/>
      <c r="AD749" s="3"/>
      <c r="AE749" s="3"/>
      <c r="AF749" s="3"/>
      <c r="AG749" s="3"/>
      <c r="AH749" s="3"/>
      <c r="AI749" s="3"/>
      <c r="AJ749" s="3"/>
      <c r="AK749" s="3"/>
      <c r="AL749" s="3"/>
      <c r="AM749" s="3"/>
    </row>
    <row r="750" spans="1:39" ht="14.25" customHeight="1" x14ac:dyDescent="0.35">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c r="AA750" s="3"/>
      <c r="AB750" s="3"/>
      <c r="AC750" s="3"/>
      <c r="AD750" s="3"/>
      <c r="AE750" s="3"/>
      <c r="AF750" s="3"/>
      <c r="AG750" s="3"/>
      <c r="AH750" s="3"/>
      <c r="AI750" s="3"/>
      <c r="AJ750" s="3"/>
      <c r="AK750" s="3"/>
      <c r="AL750" s="3"/>
      <c r="AM750" s="3"/>
    </row>
    <row r="751" spans="1:39" ht="14.25" customHeight="1" x14ac:dyDescent="0.35">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c r="AA751" s="3"/>
      <c r="AB751" s="3"/>
      <c r="AC751" s="3"/>
      <c r="AD751" s="3"/>
      <c r="AE751" s="3"/>
      <c r="AF751" s="3"/>
      <c r="AG751" s="3"/>
      <c r="AH751" s="3"/>
      <c r="AI751" s="3"/>
      <c r="AJ751" s="3"/>
      <c r="AK751" s="3"/>
      <c r="AL751" s="3"/>
      <c r="AM751" s="3"/>
    </row>
    <row r="752" spans="1:39" ht="14.25" customHeight="1" x14ac:dyDescent="0.35">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c r="AA752" s="3"/>
      <c r="AB752" s="3"/>
      <c r="AC752" s="3"/>
      <c r="AD752" s="3"/>
      <c r="AE752" s="3"/>
      <c r="AF752" s="3"/>
      <c r="AG752" s="3"/>
      <c r="AH752" s="3"/>
      <c r="AI752" s="3"/>
      <c r="AJ752" s="3"/>
      <c r="AK752" s="3"/>
      <c r="AL752" s="3"/>
      <c r="AM752" s="3"/>
    </row>
    <row r="753" spans="1:39" ht="14.25" customHeight="1" x14ac:dyDescent="0.35">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c r="AA753" s="3"/>
      <c r="AB753" s="3"/>
      <c r="AC753" s="3"/>
      <c r="AD753" s="3"/>
      <c r="AE753" s="3"/>
      <c r="AF753" s="3"/>
      <c r="AG753" s="3"/>
      <c r="AH753" s="3"/>
      <c r="AI753" s="3"/>
      <c r="AJ753" s="3"/>
      <c r="AK753" s="3"/>
      <c r="AL753" s="3"/>
      <c r="AM753" s="3"/>
    </row>
    <row r="754" spans="1:39" ht="14.25" customHeight="1" x14ac:dyDescent="0.35">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c r="AA754" s="3"/>
      <c r="AB754" s="3"/>
      <c r="AC754" s="3"/>
      <c r="AD754" s="3"/>
      <c r="AE754" s="3"/>
      <c r="AF754" s="3"/>
      <c r="AG754" s="3"/>
      <c r="AH754" s="3"/>
      <c r="AI754" s="3"/>
      <c r="AJ754" s="3"/>
      <c r="AK754" s="3"/>
      <c r="AL754" s="3"/>
      <c r="AM754" s="3"/>
    </row>
    <row r="755" spans="1:39" ht="14.25" customHeight="1" x14ac:dyDescent="0.35">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c r="AA755" s="3"/>
      <c r="AB755" s="3"/>
      <c r="AC755" s="3"/>
      <c r="AD755" s="3"/>
      <c r="AE755" s="3"/>
      <c r="AF755" s="3"/>
      <c r="AG755" s="3"/>
      <c r="AH755" s="3"/>
      <c r="AI755" s="3"/>
      <c r="AJ755" s="3"/>
      <c r="AK755" s="3"/>
      <c r="AL755" s="3"/>
      <c r="AM755" s="3"/>
    </row>
    <row r="756" spans="1:39" ht="14.25" customHeight="1" x14ac:dyDescent="0.35">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c r="AA756" s="3"/>
      <c r="AB756" s="3"/>
      <c r="AC756" s="3"/>
      <c r="AD756" s="3"/>
      <c r="AE756" s="3"/>
      <c r="AF756" s="3"/>
      <c r="AG756" s="3"/>
      <c r="AH756" s="3"/>
      <c r="AI756" s="3"/>
      <c r="AJ756" s="3"/>
      <c r="AK756" s="3"/>
      <c r="AL756" s="3"/>
      <c r="AM756" s="3"/>
    </row>
    <row r="757" spans="1:39" ht="14.25" customHeight="1" x14ac:dyDescent="0.35">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c r="AA757" s="3"/>
      <c r="AB757" s="3"/>
      <c r="AC757" s="3"/>
      <c r="AD757" s="3"/>
      <c r="AE757" s="3"/>
      <c r="AF757" s="3"/>
      <c r="AG757" s="3"/>
      <c r="AH757" s="3"/>
      <c r="AI757" s="3"/>
      <c r="AJ757" s="3"/>
      <c r="AK757" s="3"/>
      <c r="AL757" s="3"/>
      <c r="AM757" s="3"/>
    </row>
    <row r="758" spans="1:39" ht="14.25" customHeight="1" x14ac:dyDescent="0.35">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c r="AA758" s="3"/>
      <c r="AB758" s="3"/>
      <c r="AC758" s="3"/>
      <c r="AD758" s="3"/>
      <c r="AE758" s="3"/>
      <c r="AF758" s="3"/>
      <c r="AG758" s="3"/>
      <c r="AH758" s="3"/>
      <c r="AI758" s="3"/>
      <c r="AJ758" s="3"/>
      <c r="AK758" s="3"/>
      <c r="AL758" s="3"/>
      <c r="AM758" s="3"/>
    </row>
    <row r="759" spans="1:39" ht="14.25" customHeight="1" x14ac:dyDescent="0.35">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c r="AA759" s="3"/>
      <c r="AB759" s="3"/>
      <c r="AC759" s="3"/>
      <c r="AD759" s="3"/>
      <c r="AE759" s="3"/>
      <c r="AF759" s="3"/>
      <c r="AG759" s="3"/>
      <c r="AH759" s="3"/>
      <c r="AI759" s="3"/>
      <c r="AJ759" s="3"/>
      <c r="AK759" s="3"/>
      <c r="AL759" s="3"/>
      <c r="AM759" s="3"/>
    </row>
    <row r="760" spans="1:39" ht="14.25" customHeight="1" x14ac:dyDescent="0.35">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c r="AA760" s="3"/>
      <c r="AB760" s="3"/>
      <c r="AC760" s="3"/>
      <c r="AD760" s="3"/>
      <c r="AE760" s="3"/>
      <c r="AF760" s="3"/>
      <c r="AG760" s="3"/>
      <c r="AH760" s="3"/>
      <c r="AI760" s="3"/>
      <c r="AJ760" s="3"/>
      <c r="AK760" s="3"/>
      <c r="AL760" s="3"/>
      <c r="AM760" s="3"/>
    </row>
    <row r="761" spans="1:39" ht="14.25" customHeight="1" x14ac:dyDescent="0.35">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c r="AA761" s="3"/>
      <c r="AB761" s="3"/>
      <c r="AC761" s="3"/>
      <c r="AD761" s="3"/>
      <c r="AE761" s="3"/>
      <c r="AF761" s="3"/>
      <c r="AG761" s="3"/>
      <c r="AH761" s="3"/>
      <c r="AI761" s="3"/>
      <c r="AJ761" s="3"/>
      <c r="AK761" s="3"/>
      <c r="AL761" s="3"/>
      <c r="AM761" s="3"/>
    </row>
    <row r="762" spans="1:39" ht="14.25" customHeight="1" x14ac:dyDescent="0.35">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c r="AA762" s="3"/>
      <c r="AB762" s="3"/>
      <c r="AC762" s="3"/>
      <c r="AD762" s="3"/>
      <c r="AE762" s="3"/>
      <c r="AF762" s="3"/>
      <c r="AG762" s="3"/>
      <c r="AH762" s="3"/>
      <c r="AI762" s="3"/>
      <c r="AJ762" s="3"/>
      <c r="AK762" s="3"/>
      <c r="AL762" s="3"/>
      <c r="AM762" s="3"/>
    </row>
    <row r="763" spans="1:39" ht="14.25" customHeight="1" x14ac:dyDescent="0.35">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c r="AA763" s="3"/>
      <c r="AB763" s="3"/>
      <c r="AC763" s="3"/>
      <c r="AD763" s="3"/>
      <c r="AE763" s="3"/>
      <c r="AF763" s="3"/>
      <c r="AG763" s="3"/>
      <c r="AH763" s="3"/>
      <c r="AI763" s="3"/>
      <c r="AJ763" s="3"/>
      <c r="AK763" s="3"/>
      <c r="AL763" s="3"/>
      <c r="AM763" s="3"/>
    </row>
    <row r="764" spans="1:39" ht="14.25" customHeight="1" x14ac:dyDescent="0.35">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c r="AA764" s="3"/>
      <c r="AB764" s="3"/>
      <c r="AC764" s="3"/>
      <c r="AD764" s="3"/>
      <c r="AE764" s="3"/>
      <c r="AF764" s="3"/>
      <c r="AG764" s="3"/>
      <c r="AH764" s="3"/>
      <c r="AI764" s="3"/>
      <c r="AJ764" s="3"/>
      <c r="AK764" s="3"/>
      <c r="AL764" s="3"/>
      <c r="AM764" s="3"/>
    </row>
    <row r="765" spans="1:39" ht="14.25" customHeight="1" x14ac:dyDescent="0.35">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c r="AA765" s="3"/>
      <c r="AB765" s="3"/>
      <c r="AC765" s="3"/>
      <c r="AD765" s="3"/>
      <c r="AE765" s="3"/>
      <c r="AF765" s="3"/>
      <c r="AG765" s="3"/>
      <c r="AH765" s="3"/>
      <c r="AI765" s="3"/>
      <c r="AJ765" s="3"/>
      <c r="AK765" s="3"/>
      <c r="AL765" s="3"/>
      <c r="AM765" s="3"/>
    </row>
    <row r="766" spans="1:39" ht="14.25" customHeight="1" x14ac:dyDescent="0.35">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c r="AA766" s="3"/>
      <c r="AB766" s="3"/>
      <c r="AC766" s="3"/>
      <c r="AD766" s="3"/>
      <c r="AE766" s="3"/>
      <c r="AF766" s="3"/>
      <c r="AG766" s="3"/>
      <c r="AH766" s="3"/>
      <c r="AI766" s="3"/>
      <c r="AJ766" s="3"/>
      <c r="AK766" s="3"/>
      <c r="AL766" s="3"/>
      <c r="AM766" s="3"/>
    </row>
    <row r="767" spans="1:39" ht="14.25" customHeight="1" x14ac:dyDescent="0.35">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c r="AA767" s="3"/>
      <c r="AB767" s="3"/>
      <c r="AC767" s="3"/>
      <c r="AD767" s="3"/>
      <c r="AE767" s="3"/>
      <c r="AF767" s="3"/>
      <c r="AG767" s="3"/>
      <c r="AH767" s="3"/>
      <c r="AI767" s="3"/>
      <c r="AJ767" s="3"/>
      <c r="AK767" s="3"/>
      <c r="AL767" s="3"/>
      <c r="AM767" s="3"/>
    </row>
    <row r="768" spans="1:39" ht="14.25" customHeight="1" x14ac:dyDescent="0.35">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c r="AA768" s="3"/>
      <c r="AB768" s="3"/>
      <c r="AC768" s="3"/>
      <c r="AD768" s="3"/>
      <c r="AE768" s="3"/>
      <c r="AF768" s="3"/>
      <c r="AG768" s="3"/>
      <c r="AH768" s="3"/>
      <c r="AI768" s="3"/>
      <c r="AJ768" s="3"/>
      <c r="AK768" s="3"/>
      <c r="AL768" s="3"/>
      <c r="AM768" s="3"/>
    </row>
    <row r="769" spans="1:39" ht="14.25" customHeight="1" x14ac:dyDescent="0.35">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c r="AA769" s="3"/>
      <c r="AB769" s="3"/>
      <c r="AC769" s="3"/>
      <c r="AD769" s="3"/>
      <c r="AE769" s="3"/>
      <c r="AF769" s="3"/>
      <c r="AG769" s="3"/>
      <c r="AH769" s="3"/>
      <c r="AI769" s="3"/>
      <c r="AJ769" s="3"/>
      <c r="AK769" s="3"/>
      <c r="AL769" s="3"/>
      <c r="AM769" s="3"/>
    </row>
    <row r="770" spans="1:39" ht="14.25" customHeight="1" x14ac:dyDescent="0.35">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c r="AA770" s="3"/>
      <c r="AB770" s="3"/>
      <c r="AC770" s="3"/>
      <c r="AD770" s="3"/>
      <c r="AE770" s="3"/>
      <c r="AF770" s="3"/>
      <c r="AG770" s="3"/>
      <c r="AH770" s="3"/>
      <c r="AI770" s="3"/>
      <c r="AJ770" s="3"/>
      <c r="AK770" s="3"/>
      <c r="AL770" s="3"/>
      <c r="AM770" s="3"/>
    </row>
    <row r="771" spans="1:39" ht="14.25" customHeight="1" x14ac:dyDescent="0.35">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c r="AA771" s="3"/>
      <c r="AB771" s="3"/>
      <c r="AC771" s="3"/>
      <c r="AD771" s="3"/>
      <c r="AE771" s="3"/>
      <c r="AF771" s="3"/>
      <c r="AG771" s="3"/>
      <c r="AH771" s="3"/>
      <c r="AI771" s="3"/>
      <c r="AJ771" s="3"/>
      <c r="AK771" s="3"/>
      <c r="AL771" s="3"/>
      <c r="AM771" s="3"/>
    </row>
    <row r="772" spans="1:39" ht="14.25" customHeight="1" x14ac:dyDescent="0.35">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c r="AA772" s="3"/>
      <c r="AB772" s="3"/>
      <c r="AC772" s="3"/>
      <c r="AD772" s="3"/>
      <c r="AE772" s="3"/>
      <c r="AF772" s="3"/>
      <c r="AG772" s="3"/>
      <c r="AH772" s="3"/>
      <c r="AI772" s="3"/>
      <c r="AJ772" s="3"/>
      <c r="AK772" s="3"/>
      <c r="AL772" s="3"/>
      <c r="AM772" s="3"/>
    </row>
    <row r="773" spans="1:39" ht="14.25" customHeight="1" x14ac:dyDescent="0.35">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c r="AA773" s="3"/>
      <c r="AB773" s="3"/>
      <c r="AC773" s="3"/>
      <c r="AD773" s="3"/>
      <c r="AE773" s="3"/>
      <c r="AF773" s="3"/>
      <c r="AG773" s="3"/>
      <c r="AH773" s="3"/>
      <c r="AI773" s="3"/>
      <c r="AJ773" s="3"/>
      <c r="AK773" s="3"/>
      <c r="AL773" s="3"/>
      <c r="AM773" s="3"/>
    </row>
    <row r="774" spans="1:39" ht="14.25" customHeight="1" x14ac:dyDescent="0.35">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c r="AA774" s="3"/>
      <c r="AB774" s="3"/>
      <c r="AC774" s="3"/>
      <c r="AD774" s="3"/>
      <c r="AE774" s="3"/>
      <c r="AF774" s="3"/>
      <c r="AG774" s="3"/>
      <c r="AH774" s="3"/>
      <c r="AI774" s="3"/>
      <c r="AJ774" s="3"/>
      <c r="AK774" s="3"/>
      <c r="AL774" s="3"/>
      <c r="AM774" s="3"/>
    </row>
    <row r="775" spans="1:39" ht="14.25" customHeight="1" x14ac:dyDescent="0.35">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c r="AA775" s="3"/>
      <c r="AB775" s="3"/>
      <c r="AC775" s="3"/>
      <c r="AD775" s="3"/>
      <c r="AE775" s="3"/>
      <c r="AF775" s="3"/>
      <c r="AG775" s="3"/>
      <c r="AH775" s="3"/>
      <c r="AI775" s="3"/>
      <c r="AJ775" s="3"/>
      <c r="AK775" s="3"/>
      <c r="AL775" s="3"/>
      <c r="AM775" s="3"/>
    </row>
    <row r="776" spans="1:39" ht="14.25" customHeight="1" x14ac:dyDescent="0.35">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c r="AA776" s="3"/>
      <c r="AB776" s="3"/>
      <c r="AC776" s="3"/>
      <c r="AD776" s="3"/>
      <c r="AE776" s="3"/>
      <c r="AF776" s="3"/>
      <c r="AG776" s="3"/>
      <c r="AH776" s="3"/>
      <c r="AI776" s="3"/>
      <c r="AJ776" s="3"/>
      <c r="AK776" s="3"/>
      <c r="AL776" s="3"/>
      <c r="AM776" s="3"/>
    </row>
    <row r="777" spans="1:39" ht="14.25" customHeight="1" x14ac:dyDescent="0.35">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c r="AA777" s="3"/>
      <c r="AB777" s="3"/>
      <c r="AC777" s="3"/>
      <c r="AD777" s="3"/>
      <c r="AE777" s="3"/>
      <c r="AF777" s="3"/>
      <c r="AG777" s="3"/>
      <c r="AH777" s="3"/>
      <c r="AI777" s="3"/>
      <c r="AJ777" s="3"/>
      <c r="AK777" s="3"/>
      <c r="AL777" s="3"/>
      <c r="AM777" s="3"/>
    </row>
    <row r="778" spans="1:39" ht="14.25" customHeight="1" x14ac:dyDescent="0.35">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c r="AA778" s="3"/>
      <c r="AB778" s="3"/>
      <c r="AC778" s="3"/>
      <c r="AD778" s="3"/>
      <c r="AE778" s="3"/>
      <c r="AF778" s="3"/>
      <c r="AG778" s="3"/>
      <c r="AH778" s="3"/>
      <c r="AI778" s="3"/>
      <c r="AJ778" s="3"/>
      <c r="AK778" s="3"/>
      <c r="AL778" s="3"/>
      <c r="AM778" s="3"/>
    </row>
    <row r="779" spans="1:39" ht="14.25" customHeight="1" x14ac:dyDescent="0.35">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c r="AA779" s="3"/>
      <c r="AB779" s="3"/>
      <c r="AC779" s="3"/>
      <c r="AD779" s="3"/>
      <c r="AE779" s="3"/>
      <c r="AF779" s="3"/>
      <c r="AG779" s="3"/>
      <c r="AH779" s="3"/>
      <c r="AI779" s="3"/>
      <c r="AJ779" s="3"/>
      <c r="AK779" s="3"/>
      <c r="AL779" s="3"/>
      <c r="AM779" s="3"/>
    </row>
    <row r="780" spans="1:39" ht="14.25" customHeight="1" x14ac:dyDescent="0.35">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c r="AA780" s="3"/>
      <c r="AB780" s="3"/>
      <c r="AC780" s="3"/>
      <c r="AD780" s="3"/>
      <c r="AE780" s="3"/>
      <c r="AF780" s="3"/>
      <c r="AG780" s="3"/>
      <c r="AH780" s="3"/>
      <c r="AI780" s="3"/>
      <c r="AJ780" s="3"/>
      <c r="AK780" s="3"/>
      <c r="AL780" s="3"/>
      <c r="AM780" s="3"/>
    </row>
    <row r="781" spans="1:39" ht="14.25" customHeight="1" x14ac:dyDescent="0.35">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c r="AA781" s="3"/>
      <c r="AB781" s="3"/>
      <c r="AC781" s="3"/>
      <c r="AD781" s="3"/>
      <c r="AE781" s="3"/>
      <c r="AF781" s="3"/>
      <c r="AG781" s="3"/>
      <c r="AH781" s="3"/>
      <c r="AI781" s="3"/>
      <c r="AJ781" s="3"/>
      <c r="AK781" s="3"/>
      <c r="AL781" s="3"/>
      <c r="AM781" s="3"/>
    </row>
    <row r="782" spans="1:39" ht="14.25" customHeight="1" x14ac:dyDescent="0.35">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c r="AA782" s="3"/>
      <c r="AB782" s="3"/>
      <c r="AC782" s="3"/>
      <c r="AD782" s="3"/>
      <c r="AE782" s="3"/>
      <c r="AF782" s="3"/>
      <c r="AG782" s="3"/>
      <c r="AH782" s="3"/>
      <c r="AI782" s="3"/>
      <c r="AJ782" s="3"/>
      <c r="AK782" s="3"/>
      <c r="AL782" s="3"/>
      <c r="AM782" s="3"/>
    </row>
    <row r="783" spans="1:39" ht="14.25" customHeight="1" x14ac:dyDescent="0.35">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c r="AA783" s="3"/>
      <c r="AB783" s="3"/>
      <c r="AC783" s="3"/>
      <c r="AD783" s="3"/>
      <c r="AE783" s="3"/>
      <c r="AF783" s="3"/>
      <c r="AG783" s="3"/>
      <c r="AH783" s="3"/>
      <c r="AI783" s="3"/>
      <c r="AJ783" s="3"/>
      <c r="AK783" s="3"/>
      <c r="AL783" s="3"/>
      <c r="AM783" s="3"/>
    </row>
    <row r="784" spans="1:39" ht="14.25" customHeight="1" x14ac:dyDescent="0.35">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c r="AA784" s="3"/>
      <c r="AB784" s="3"/>
      <c r="AC784" s="3"/>
      <c r="AD784" s="3"/>
      <c r="AE784" s="3"/>
      <c r="AF784" s="3"/>
      <c r="AG784" s="3"/>
      <c r="AH784" s="3"/>
      <c r="AI784" s="3"/>
      <c r="AJ784" s="3"/>
      <c r="AK784" s="3"/>
      <c r="AL784" s="3"/>
      <c r="AM784" s="3"/>
    </row>
    <row r="785" spans="1:39" ht="14.25" customHeight="1" x14ac:dyDescent="0.35">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c r="AA785" s="3"/>
      <c r="AB785" s="3"/>
      <c r="AC785" s="3"/>
      <c r="AD785" s="3"/>
      <c r="AE785" s="3"/>
      <c r="AF785" s="3"/>
      <c r="AG785" s="3"/>
      <c r="AH785" s="3"/>
      <c r="AI785" s="3"/>
      <c r="AJ785" s="3"/>
      <c r="AK785" s="3"/>
      <c r="AL785" s="3"/>
      <c r="AM785" s="3"/>
    </row>
    <row r="786" spans="1:39" ht="14.25" customHeight="1" x14ac:dyDescent="0.35">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c r="AA786" s="3"/>
      <c r="AB786" s="3"/>
      <c r="AC786" s="3"/>
      <c r="AD786" s="3"/>
      <c r="AE786" s="3"/>
      <c r="AF786" s="3"/>
      <c r="AG786" s="3"/>
      <c r="AH786" s="3"/>
      <c r="AI786" s="3"/>
      <c r="AJ786" s="3"/>
      <c r="AK786" s="3"/>
      <c r="AL786" s="3"/>
      <c r="AM786" s="3"/>
    </row>
    <row r="787" spans="1:39" ht="14.25" customHeight="1" x14ac:dyDescent="0.35">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c r="AA787" s="3"/>
      <c r="AB787" s="3"/>
      <c r="AC787" s="3"/>
      <c r="AD787" s="3"/>
      <c r="AE787" s="3"/>
      <c r="AF787" s="3"/>
      <c r="AG787" s="3"/>
      <c r="AH787" s="3"/>
      <c r="AI787" s="3"/>
      <c r="AJ787" s="3"/>
      <c r="AK787" s="3"/>
      <c r="AL787" s="3"/>
      <c r="AM787" s="3"/>
    </row>
    <row r="788" spans="1:39" ht="14.25" customHeight="1" x14ac:dyDescent="0.35">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c r="AA788" s="3"/>
      <c r="AB788" s="3"/>
      <c r="AC788" s="3"/>
      <c r="AD788" s="3"/>
      <c r="AE788" s="3"/>
      <c r="AF788" s="3"/>
      <c r="AG788" s="3"/>
      <c r="AH788" s="3"/>
      <c r="AI788" s="3"/>
      <c r="AJ788" s="3"/>
      <c r="AK788" s="3"/>
      <c r="AL788" s="3"/>
      <c r="AM788" s="3"/>
    </row>
    <row r="789" spans="1:39" ht="14.25" customHeight="1" x14ac:dyDescent="0.35">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c r="AA789" s="3"/>
      <c r="AB789" s="3"/>
      <c r="AC789" s="3"/>
      <c r="AD789" s="3"/>
      <c r="AE789" s="3"/>
      <c r="AF789" s="3"/>
      <c r="AG789" s="3"/>
      <c r="AH789" s="3"/>
      <c r="AI789" s="3"/>
      <c r="AJ789" s="3"/>
      <c r="AK789" s="3"/>
      <c r="AL789" s="3"/>
      <c r="AM789" s="3"/>
    </row>
    <row r="790" spans="1:39" ht="14.25" customHeight="1" x14ac:dyDescent="0.35">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c r="AA790" s="3"/>
      <c r="AB790" s="3"/>
      <c r="AC790" s="3"/>
      <c r="AD790" s="3"/>
      <c r="AE790" s="3"/>
      <c r="AF790" s="3"/>
      <c r="AG790" s="3"/>
      <c r="AH790" s="3"/>
      <c r="AI790" s="3"/>
      <c r="AJ790" s="3"/>
      <c r="AK790" s="3"/>
      <c r="AL790" s="3"/>
      <c r="AM790" s="3"/>
    </row>
    <row r="791" spans="1:39" ht="14.25" customHeight="1" x14ac:dyDescent="0.35">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c r="AA791" s="3"/>
      <c r="AB791" s="3"/>
      <c r="AC791" s="3"/>
      <c r="AD791" s="3"/>
      <c r="AE791" s="3"/>
      <c r="AF791" s="3"/>
      <c r="AG791" s="3"/>
      <c r="AH791" s="3"/>
      <c r="AI791" s="3"/>
      <c r="AJ791" s="3"/>
      <c r="AK791" s="3"/>
      <c r="AL791" s="3"/>
      <c r="AM791" s="3"/>
    </row>
    <row r="792" spans="1:39" ht="14.25" customHeight="1" x14ac:dyDescent="0.35">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c r="AA792" s="3"/>
      <c r="AB792" s="3"/>
      <c r="AC792" s="3"/>
      <c r="AD792" s="3"/>
      <c r="AE792" s="3"/>
      <c r="AF792" s="3"/>
      <c r="AG792" s="3"/>
      <c r="AH792" s="3"/>
      <c r="AI792" s="3"/>
      <c r="AJ792" s="3"/>
      <c r="AK792" s="3"/>
      <c r="AL792" s="3"/>
      <c r="AM792" s="3"/>
    </row>
    <row r="793" spans="1:39" ht="14.25" customHeight="1" x14ac:dyDescent="0.35">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c r="AA793" s="3"/>
      <c r="AB793" s="3"/>
      <c r="AC793" s="3"/>
      <c r="AD793" s="3"/>
      <c r="AE793" s="3"/>
      <c r="AF793" s="3"/>
      <c r="AG793" s="3"/>
      <c r="AH793" s="3"/>
      <c r="AI793" s="3"/>
      <c r="AJ793" s="3"/>
      <c r="AK793" s="3"/>
      <c r="AL793" s="3"/>
      <c r="AM793" s="3"/>
    </row>
    <row r="794" spans="1:39" ht="14.25" customHeight="1" x14ac:dyDescent="0.35">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c r="AA794" s="3"/>
      <c r="AB794" s="3"/>
      <c r="AC794" s="3"/>
      <c r="AD794" s="3"/>
      <c r="AE794" s="3"/>
      <c r="AF794" s="3"/>
      <c r="AG794" s="3"/>
      <c r="AH794" s="3"/>
      <c r="AI794" s="3"/>
      <c r="AJ794" s="3"/>
      <c r="AK794" s="3"/>
      <c r="AL794" s="3"/>
      <c r="AM794" s="3"/>
    </row>
    <row r="795" spans="1:39" ht="14.25" customHeight="1" x14ac:dyDescent="0.35">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c r="AA795" s="3"/>
      <c r="AB795" s="3"/>
      <c r="AC795" s="3"/>
      <c r="AD795" s="3"/>
      <c r="AE795" s="3"/>
      <c r="AF795" s="3"/>
      <c r="AG795" s="3"/>
      <c r="AH795" s="3"/>
      <c r="AI795" s="3"/>
      <c r="AJ795" s="3"/>
      <c r="AK795" s="3"/>
      <c r="AL795" s="3"/>
      <c r="AM795" s="3"/>
    </row>
    <row r="796" spans="1:39" ht="14.25" customHeight="1" x14ac:dyDescent="0.35">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c r="AA796" s="3"/>
      <c r="AB796" s="3"/>
      <c r="AC796" s="3"/>
      <c r="AD796" s="3"/>
      <c r="AE796" s="3"/>
      <c r="AF796" s="3"/>
      <c r="AG796" s="3"/>
      <c r="AH796" s="3"/>
      <c r="AI796" s="3"/>
      <c r="AJ796" s="3"/>
      <c r="AK796" s="3"/>
      <c r="AL796" s="3"/>
      <c r="AM796" s="3"/>
    </row>
    <row r="797" spans="1:39" ht="14.25" customHeight="1" x14ac:dyDescent="0.35">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c r="AA797" s="3"/>
      <c r="AB797" s="3"/>
      <c r="AC797" s="3"/>
      <c r="AD797" s="3"/>
      <c r="AE797" s="3"/>
      <c r="AF797" s="3"/>
      <c r="AG797" s="3"/>
      <c r="AH797" s="3"/>
      <c r="AI797" s="3"/>
      <c r="AJ797" s="3"/>
      <c r="AK797" s="3"/>
      <c r="AL797" s="3"/>
      <c r="AM797" s="3"/>
    </row>
    <row r="798" spans="1:39" ht="14.25" customHeight="1" x14ac:dyDescent="0.35">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c r="AA798" s="3"/>
      <c r="AB798" s="3"/>
      <c r="AC798" s="3"/>
      <c r="AD798" s="3"/>
      <c r="AE798" s="3"/>
      <c r="AF798" s="3"/>
      <c r="AG798" s="3"/>
      <c r="AH798" s="3"/>
      <c r="AI798" s="3"/>
      <c r="AJ798" s="3"/>
      <c r="AK798" s="3"/>
      <c r="AL798" s="3"/>
      <c r="AM798" s="3"/>
    </row>
    <row r="799" spans="1:39" ht="14.25" customHeight="1" x14ac:dyDescent="0.35">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c r="AA799" s="3"/>
      <c r="AB799" s="3"/>
      <c r="AC799" s="3"/>
      <c r="AD799" s="3"/>
      <c r="AE799" s="3"/>
      <c r="AF799" s="3"/>
      <c r="AG799" s="3"/>
      <c r="AH799" s="3"/>
      <c r="AI799" s="3"/>
      <c r="AJ799" s="3"/>
      <c r="AK799" s="3"/>
      <c r="AL799" s="3"/>
      <c r="AM799" s="3"/>
    </row>
    <row r="800" spans="1:39" ht="14.25" customHeight="1" x14ac:dyDescent="0.35">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c r="AA800" s="3"/>
      <c r="AB800" s="3"/>
      <c r="AC800" s="3"/>
      <c r="AD800" s="3"/>
      <c r="AE800" s="3"/>
      <c r="AF800" s="3"/>
      <c r="AG800" s="3"/>
      <c r="AH800" s="3"/>
      <c r="AI800" s="3"/>
      <c r="AJ800" s="3"/>
      <c r="AK800" s="3"/>
      <c r="AL800" s="3"/>
      <c r="AM800" s="3"/>
    </row>
    <row r="801" spans="1:39" ht="14.25" customHeight="1" x14ac:dyDescent="0.35">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c r="AA801" s="3"/>
      <c r="AB801" s="3"/>
      <c r="AC801" s="3"/>
      <c r="AD801" s="3"/>
      <c r="AE801" s="3"/>
      <c r="AF801" s="3"/>
      <c r="AG801" s="3"/>
      <c r="AH801" s="3"/>
      <c r="AI801" s="3"/>
      <c r="AJ801" s="3"/>
      <c r="AK801" s="3"/>
      <c r="AL801" s="3"/>
      <c r="AM801" s="3"/>
    </row>
    <row r="802" spans="1:39" ht="14.25" customHeight="1" x14ac:dyDescent="0.35">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c r="AA802" s="3"/>
      <c r="AB802" s="3"/>
      <c r="AC802" s="3"/>
      <c r="AD802" s="3"/>
      <c r="AE802" s="3"/>
      <c r="AF802" s="3"/>
      <c r="AG802" s="3"/>
      <c r="AH802" s="3"/>
      <c r="AI802" s="3"/>
      <c r="AJ802" s="3"/>
      <c r="AK802" s="3"/>
      <c r="AL802" s="3"/>
      <c r="AM802" s="3"/>
    </row>
    <row r="803" spans="1:39" ht="14.25" customHeight="1" x14ac:dyDescent="0.35">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c r="AA803" s="3"/>
      <c r="AB803" s="3"/>
      <c r="AC803" s="3"/>
      <c r="AD803" s="3"/>
      <c r="AE803" s="3"/>
      <c r="AF803" s="3"/>
      <c r="AG803" s="3"/>
      <c r="AH803" s="3"/>
      <c r="AI803" s="3"/>
      <c r="AJ803" s="3"/>
      <c r="AK803" s="3"/>
      <c r="AL803" s="3"/>
      <c r="AM803" s="3"/>
    </row>
    <row r="804" spans="1:39" ht="14.25" customHeight="1" x14ac:dyDescent="0.35">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c r="AA804" s="3"/>
      <c r="AB804" s="3"/>
      <c r="AC804" s="3"/>
      <c r="AD804" s="3"/>
      <c r="AE804" s="3"/>
      <c r="AF804" s="3"/>
      <c r="AG804" s="3"/>
      <c r="AH804" s="3"/>
      <c r="AI804" s="3"/>
      <c r="AJ804" s="3"/>
      <c r="AK804" s="3"/>
      <c r="AL804" s="3"/>
      <c r="AM804" s="3"/>
    </row>
    <row r="805" spans="1:39" ht="14.25" customHeight="1" x14ac:dyDescent="0.35">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c r="AA805" s="3"/>
      <c r="AB805" s="3"/>
      <c r="AC805" s="3"/>
      <c r="AD805" s="3"/>
      <c r="AE805" s="3"/>
      <c r="AF805" s="3"/>
      <c r="AG805" s="3"/>
      <c r="AH805" s="3"/>
      <c r="AI805" s="3"/>
      <c r="AJ805" s="3"/>
      <c r="AK805" s="3"/>
      <c r="AL805" s="3"/>
      <c r="AM805" s="3"/>
    </row>
    <row r="806" spans="1:39" ht="14.25" customHeight="1" x14ac:dyDescent="0.35">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c r="AA806" s="3"/>
      <c r="AB806" s="3"/>
      <c r="AC806" s="3"/>
      <c r="AD806" s="3"/>
      <c r="AE806" s="3"/>
      <c r="AF806" s="3"/>
      <c r="AG806" s="3"/>
      <c r="AH806" s="3"/>
      <c r="AI806" s="3"/>
      <c r="AJ806" s="3"/>
      <c r="AK806" s="3"/>
      <c r="AL806" s="3"/>
      <c r="AM806" s="3"/>
    </row>
    <row r="807" spans="1:39" ht="14.25" customHeight="1" x14ac:dyDescent="0.35">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c r="AA807" s="3"/>
      <c r="AB807" s="3"/>
      <c r="AC807" s="3"/>
      <c r="AD807" s="3"/>
      <c r="AE807" s="3"/>
      <c r="AF807" s="3"/>
      <c r="AG807" s="3"/>
      <c r="AH807" s="3"/>
      <c r="AI807" s="3"/>
      <c r="AJ807" s="3"/>
      <c r="AK807" s="3"/>
      <c r="AL807" s="3"/>
      <c r="AM807" s="3"/>
    </row>
    <row r="808" spans="1:39" ht="14.25" customHeight="1" x14ac:dyDescent="0.35">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c r="AA808" s="3"/>
      <c r="AB808" s="3"/>
      <c r="AC808" s="3"/>
      <c r="AD808" s="3"/>
      <c r="AE808" s="3"/>
      <c r="AF808" s="3"/>
      <c r="AG808" s="3"/>
      <c r="AH808" s="3"/>
      <c r="AI808" s="3"/>
      <c r="AJ808" s="3"/>
      <c r="AK808" s="3"/>
      <c r="AL808" s="3"/>
      <c r="AM808" s="3"/>
    </row>
    <row r="809" spans="1:39" ht="14.25" customHeight="1" x14ac:dyDescent="0.35">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c r="AA809" s="3"/>
      <c r="AB809" s="3"/>
      <c r="AC809" s="3"/>
      <c r="AD809" s="3"/>
      <c r="AE809" s="3"/>
      <c r="AF809" s="3"/>
      <c r="AG809" s="3"/>
      <c r="AH809" s="3"/>
      <c r="AI809" s="3"/>
      <c r="AJ809" s="3"/>
      <c r="AK809" s="3"/>
      <c r="AL809" s="3"/>
      <c r="AM809" s="3"/>
    </row>
    <row r="810" spans="1:39" ht="14.25" customHeight="1" x14ac:dyDescent="0.35">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c r="AA810" s="3"/>
      <c r="AB810" s="3"/>
      <c r="AC810" s="3"/>
      <c r="AD810" s="3"/>
      <c r="AE810" s="3"/>
      <c r="AF810" s="3"/>
      <c r="AG810" s="3"/>
      <c r="AH810" s="3"/>
      <c r="AI810" s="3"/>
      <c r="AJ810" s="3"/>
      <c r="AK810" s="3"/>
      <c r="AL810" s="3"/>
      <c r="AM810" s="3"/>
    </row>
    <row r="811" spans="1:39" ht="14.25" customHeight="1" x14ac:dyDescent="0.35">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c r="AA811" s="3"/>
      <c r="AB811" s="3"/>
      <c r="AC811" s="3"/>
      <c r="AD811" s="3"/>
      <c r="AE811" s="3"/>
      <c r="AF811" s="3"/>
      <c r="AG811" s="3"/>
      <c r="AH811" s="3"/>
      <c r="AI811" s="3"/>
      <c r="AJ811" s="3"/>
      <c r="AK811" s="3"/>
      <c r="AL811" s="3"/>
      <c r="AM811" s="3"/>
    </row>
    <row r="812" spans="1:39" ht="14.25" customHeight="1" x14ac:dyDescent="0.35">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c r="AA812" s="3"/>
      <c r="AB812" s="3"/>
      <c r="AC812" s="3"/>
      <c r="AD812" s="3"/>
      <c r="AE812" s="3"/>
      <c r="AF812" s="3"/>
      <c r="AG812" s="3"/>
      <c r="AH812" s="3"/>
      <c r="AI812" s="3"/>
      <c r="AJ812" s="3"/>
      <c r="AK812" s="3"/>
      <c r="AL812" s="3"/>
      <c r="AM812" s="3"/>
    </row>
    <row r="813" spans="1:39" ht="14.25" customHeight="1" x14ac:dyDescent="0.35">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c r="AA813" s="3"/>
      <c r="AB813" s="3"/>
      <c r="AC813" s="3"/>
      <c r="AD813" s="3"/>
      <c r="AE813" s="3"/>
      <c r="AF813" s="3"/>
      <c r="AG813" s="3"/>
      <c r="AH813" s="3"/>
      <c r="AI813" s="3"/>
      <c r="AJ813" s="3"/>
      <c r="AK813" s="3"/>
      <c r="AL813" s="3"/>
      <c r="AM813" s="3"/>
    </row>
    <row r="814" spans="1:39" ht="14.25" customHeight="1" x14ac:dyDescent="0.35">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c r="AA814" s="3"/>
      <c r="AB814" s="3"/>
      <c r="AC814" s="3"/>
      <c r="AD814" s="3"/>
      <c r="AE814" s="3"/>
      <c r="AF814" s="3"/>
      <c r="AG814" s="3"/>
      <c r="AH814" s="3"/>
      <c r="AI814" s="3"/>
      <c r="AJ814" s="3"/>
      <c r="AK814" s="3"/>
      <c r="AL814" s="3"/>
      <c r="AM814" s="3"/>
    </row>
    <row r="815" spans="1:39" ht="14.25" customHeight="1" x14ac:dyDescent="0.35">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c r="AA815" s="3"/>
      <c r="AB815" s="3"/>
      <c r="AC815" s="3"/>
      <c r="AD815" s="3"/>
      <c r="AE815" s="3"/>
      <c r="AF815" s="3"/>
      <c r="AG815" s="3"/>
      <c r="AH815" s="3"/>
      <c r="AI815" s="3"/>
      <c r="AJ815" s="3"/>
      <c r="AK815" s="3"/>
      <c r="AL815" s="3"/>
      <c r="AM815" s="3"/>
    </row>
    <row r="816" spans="1:39" ht="14.25" customHeight="1" x14ac:dyDescent="0.35">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c r="AA816" s="3"/>
      <c r="AB816" s="3"/>
      <c r="AC816" s="3"/>
      <c r="AD816" s="3"/>
      <c r="AE816" s="3"/>
      <c r="AF816" s="3"/>
      <c r="AG816" s="3"/>
      <c r="AH816" s="3"/>
      <c r="AI816" s="3"/>
      <c r="AJ816" s="3"/>
      <c r="AK816" s="3"/>
      <c r="AL816" s="3"/>
      <c r="AM816" s="3"/>
    </row>
    <row r="817" spans="1:39" ht="14.25" customHeight="1" x14ac:dyDescent="0.35">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c r="AA817" s="3"/>
      <c r="AB817" s="3"/>
      <c r="AC817" s="3"/>
      <c r="AD817" s="3"/>
      <c r="AE817" s="3"/>
      <c r="AF817" s="3"/>
      <c r="AG817" s="3"/>
      <c r="AH817" s="3"/>
      <c r="AI817" s="3"/>
      <c r="AJ817" s="3"/>
      <c r="AK817" s="3"/>
      <c r="AL817" s="3"/>
      <c r="AM817" s="3"/>
    </row>
    <row r="818" spans="1:39" ht="14.25" customHeight="1" x14ac:dyDescent="0.35">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c r="AA818" s="3"/>
      <c r="AB818" s="3"/>
      <c r="AC818" s="3"/>
      <c r="AD818" s="3"/>
      <c r="AE818" s="3"/>
      <c r="AF818" s="3"/>
      <c r="AG818" s="3"/>
      <c r="AH818" s="3"/>
      <c r="AI818" s="3"/>
      <c r="AJ818" s="3"/>
      <c r="AK818" s="3"/>
      <c r="AL818" s="3"/>
      <c r="AM818" s="3"/>
    </row>
    <row r="819" spans="1:39" ht="14.25" customHeight="1" x14ac:dyDescent="0.35">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c r="AA819" s="3"/>
      <c r="AB819" s="3"/>
      <c r="AC819" s="3"/>
      <c r="AD819" s="3"/>
      <c r="AE819" s="3"/>
      <c r="AF819" s="3"/>
      <c r="AG819" s="3"/>
      <c r="AH819" s="3"/>
      <c r="AI819" s="3"/>
      <c r="AJ819" s="3"/>
      <c r="AK819" s="3"/>
      <c r="AL819" s="3"/>
      <c r="AM819" s="3"/>
    </row>
    <row r="820" spans="1:39" ht="14.25" customHeight="1" x14ac:dyDescent="0.35">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c r="AA820" s="3"/>
      <c r="AB820" s="3"/>
      <c r="AC820" s="3"/>
      <c r="AD820" s="3"/>
      <c r="AE820" s="3"/>
      <c r="AF820" s="3"/>
      <c r="AG820" s="3"/>
      <c r="AH820" s="3"/>
      <c r="AI820" s="3"/>
      <c r="AJ820" s="3"/>
      <c r="AK820" s="3"/>
      <c r="AL820" s="3"/>
      <c r="AM820" s="3"/>
    </row>
    <row r="821" spans="1:39" ht="14.25" customHeight="1" x14ac:dyDescent="0.35">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c r="AA821" s="3"/>
      <c r="AB821" s="3"/>
      <c r="AC821" s="3"/>
      <c r="AD821" s="3"/>
      <c r="AE821" s="3"/>
      <c r="AF821" s="3"/>
      <c r="AG821" s="3"/>
      <c r="AH821" s="3"/>
      <c r="AI821" s="3"/>
      <c r="AJ821" s="3"/>
      <c r="AK821" s="3"/>
      <c r="AL821" s="3"/>
      <c r="AM821" s="3"/>
    </row>
    <row r="822" spans="1:39" ht="14.25" customHeight="1" x14ac:dyDescent="0.35">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c r="AA822" s="3"/>
      <c r="AB822" s="3"/>
      <c r="AC822" s="3"/>
      <c r="AD822" s="3"/>
      <c r="AE822" s="3"/>
      <c r="AF822" s="3"/>
      <c r="AG822" s="3"/>
      <c r="AH822" s="3"/>
      <c r="AI822" s="3"/>
      <c r="AJ822" s="3"/>
      <c r="AK822" s="3"/>
      <c r="AL822" s="3"/>
      <c r="AM822" s="3"/>
    </row>
    <row r="823" spans="1:39" ht="14.25" customHeight="1" x14ac:dyDescent="0.35">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c r="AA823" s="3"/>
      <c r="AB823" s="3"/>
      <c r="AC823" s="3"/>
      <c r="AD823" s="3"/>
      <c r="AE823" s="3"/>
      <c r="AF823" s="3"/>
      <c r="AG823" s="3"/>
      <c r="AH823" s="3"/>
      <c r="AI823" s="3"/>
      <c r="AJ823" s="3"/>
      <c r="AK823" s="3"/>
      <c r="AL823" s="3"/>
      <c r="AM823" s="3"/>
    </row>
    <row r="824" spans="1:39" ht="14.25" customHeight="1" x14ac:dyDescent="0.35">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c r="AA824" s="3"/>
      <c r="AB824" s="3"/>
      <c r="AC824" s="3"/>
      <c r="AD824" s="3"/>
      <c r="AE824" s="3"/>
      <c r="AF824" s="3"/>
      <c r="AG824" s="3"/>
      <c r="AH824" s="3"/>
      <c r="AI824" s="3"/>
      <c r="AJ824" s="3"/>
      <c r="AK824" s="3"/>
      <c r="AL824" s="3"/>
      <c r="AM824" s="3"/>
    </row>
    <row r="825" spans="1:39" ht="14.25" customHeight="1" x14ac:dyDescent="0.35">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c r="AA825" s="3"/>
      <c r="AB825" s="3"/>
      <c r="AC825" s="3"/>
      <c r="AD825" s="3"/>
      <c r="AE825" s="3"/>
      <c r="AF825" s="3"/>
      <c r="AG825" s="3"/>
      <c r="AH825" s="3"/>
      <c r="AI825" s="3"/>
      <c r="AJ825" s="3"/>
      <c r="AK825" s="3"/>
      <c r="AL825" s="3"/>
      <c r="AM825" s="3"/>
    </row>
    <row r="826" spans="1:39" ht="14.25" customHeight="1" x14ac:dyDescent="0.35">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c r="AA826" s="3"/>
      <c r="AB826" s="3"/>
      <c r="AC826" s="3"/>
      <c r="AD826" s="3"/>
      <c r="AE826" s="3"/>
      <c r="AF826" s="3"/>
      <c r="AG826" s="3"/>
      <c r="AH826" s="3"/>
      <c r="AI826" s="3"/>
      <c r="AJ826" s="3"/>
      <c r="AK826" s="3"/>
      <c r="AL826" s="3"/>
      <c r="AM826" s="3"/>
    </row>
    <row r="827" spans="1:39" ht="14.25" customHeight="1" x14ac:dyDescent="0.35">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c r="AA827" s="3"/>
      <c r="AB827" s="3"/>
      <c r="AC827" s="3"/>
      <c r="AD827" s="3"/>
      <c r="AE827" s="3"/>
      <c r="AF827" s="3"/>
      <c r="AG827" s="3"/>
      <c r="AH827" s="3"/>
      <c r="AI827" s="3"/>
      <c r="AJ827" s="3"/>
      <c r="AK827" s="3"/>
      <c r="AL827" s="3"/>
      <c r="AM827" s="3"/>
    </row>
    <row r="828" spans="1:39" ht="14.25" customHeight="1" x14ac:dyDescent="0.35">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c r="AA828" s="3"/>
      <c r="AB828" s="3"/>
      <c r="AC828" s="3"/>
      <c r="AD828" s="3"/>
      <c r="AE828" s="3"/>
      <c r="AF828" s="3"/>
      <c r="AG828" s="3"/>
      <c r="AH828" s="3"/>
      <c r="AI828" s="3"/>
      <c r="AJ828" s="3"/>
      <c r="AK828" s="3"/>
      <c r="AL828" s="3"/>
      <c r="AM828" s="3"/>
    </row>
    <row r="829" spans="1:39" ht="14.25" customHeight="1" x14ac:dyDescent="0.35">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c r="AA829" s="3"/>
      <c r="AB829" s="3"/>
      <c r="AC829" s="3"/>
      <c r="AD829" s="3"/>
      <c r="AE829" s="3"/>
      <c r="AF829" s="3"/>
      <c r="AG829" s="3"/>
      <c r="AH829" s="3"/>
      <c r="AI829" s="3"/>
      <c r="AJ829" s="3"/>
      <c r="AK829" s="3"/>
      <c r="AL829" s="3"/>
      <c r="AM829" s="3"/>
    </row>
    <row r="830" spans="1:39" ht="14.25" customHeight="1" x14ac:dyDescent="0.35">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c r="AA830" s="3"/>
      <c r="AB830" s="3"/>
      <c r="AC830" s="3"/>
      <c r="AD830" s="3"/>
      <c r="AE830" s="3"/>
      <c r="AF830" s="3"/>
      <c r="AG830" s="3"/>
      <c r="AH830" s="3"/>
      <c r="AI830" s="3"/>
      <c r="AJ830" s="3"/>
      <c r="AK830" s="3"/>
      <c r="AL830" s="3"/>
      <c r="AM830" s="3"/>
    </row>
    <row r="831" spans="1:39" ht="14.25" customHeight="1" x14ac:dyDescent="0.35">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c r="AA831" s="3"/>
      <c r="AB831" s="3"/>
      <c r="AC831" s="3"/>
      <c r="AD831" s="3"/>
      <c r="AE831" s="3"/>
      <c r="AF831" s="3"/>
      <c r="AG831" s="3"/>
      <c r="AH831" s="3"/>
      <c r="AI831" s="3"/>
      <c r="AJ831" s="3"/>
      <c r="AK831" s="3"/>
      <c r="AL831" s="3"/>
      <c r="AM831" s="3"/>
    </row>
    <row r="832" spans="1:39" ht="14.25" customHeight="1" x14ac:dyDescent="0.35">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c r="AA832" s="3"/>
      <c r="AB832" s="3"/>
      <c r="AC832" s="3"/>
      <c r="AD832" s="3"/>
      <c r="AE832" s="3"/>
      <c r="AF832" s="3"/>
      <c r="AG832" s="3"/>
      <c r="AH832" s="3"/>
      <c r="AI832" s="3"/>
      <c r="AJ832" s="3"/>
      <c r="AK832" s="3"/>
      <c r="AL832" s="3"/>
      <c r="AM832" s="3"/>
    </row>
    <row r="833" spans="1:39" ht="14.25" customHeight="1" x14ac:dyDescent="0.35">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c r="AA833" s="3"/>
      <c r="AB833" s="3"/>
      <c r="AC833" s="3"/>
      <c r="AD833" s="3"/>
      <c r="AE833" s="3"/>
      <c r="AF833" s="3"/>
      <c r="AG833" s="3"/>
      <c r="AH833" s="3"/>
      <c r="AI833" s="3"/>
      <c r="AJ833" s="3"/>
      <c r="AK833" s="3"/>
      <c r="AL833" s="3"/>
      <c r="AM833" s="3"/>
    </row>
    <row r="834" spans="1:39" ht="14.25" customHeight="1" x14ac:dyDescent="0.35">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c r="AA834" s="3"/>
      <c r="AB834" s="3"/>
      <c r="AC834" s="3"/>
      <c r="AD834" s="3"/>
      <c r="AE834" s="3"/>
      <c r="AF834" s="3"/>
      <c r="AG834" s="3"/>
      <c r="AH834" s="3"/>
      <c r="AI834" s="3"/>
      <c r="AJ834" s="3"/>
      <c r="AK834" s="3"/>
      <c r="AL834" s="3"/>
      <c r="AM834" s="3"/>
    </row>
    <row r="835" spans="1:39" ht="14.25" customHeight="1" x14ac:dyDescent="0.35">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c r="AA835" s="3"/>
      <c r="AB835" s="3"/>
      <c r="AC835" s="3"/>
      <c r="AD835" s="3"/>
      <c r="AE835" s="3"/>
      <c r="AF835" s="3"/>
      <c r="AG835" s="3"/>
      <c r="AH835" s="3"/>
      <c r="AI835" s="3"/>
      <c r="AJ835" s="3"/>
      <c r="AK835" s="3"/>
      <c r="AL835" s="3"/>
      <c r="AM835" s="3"/>
    </row>
    <row r="836" spans="1:39" ht="14.25" customHeight="1" x14ac:dyDescent="0.35">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c r="AA836" s="3"/>
      <c r="AB836" s="3"/>
      <c r="AC836" s="3"/>
      <c r="AD836" s="3"/>
      <c r="AE836" s="3"/>
      <c r="AF836" s="3"/>
      <c r="AG836" s="3"/>
      <c r="AH836" s="3"/>
      <c r="AI836" s="3"/>
      <c r="AJ836" s="3"/>
      <c r="AK836" s="3"/>
      <c r="AL836" s="3"/>
      <c r="AM836" s="3"/>
    </row>
    <row r="837" spans="1:39" ht="14.25" customHeight="1" x14ac:dyDescent="0.35">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c r="AA837" s="3"/>
      <c r="AB837" s="3"/>
      <c r="AC837" s="3"/>
      <c r="AD837" s="3"/>
      <c r="AE837" s="3"/>
      <c r="AF837" s="3"/>
      <c r="AG837" s="3"/>
      <c r="AH837" s="3"/>
      <c r="AI837" s="3"/>
      <c r="AJ837" s="3"/>
      <c r="AK837" s="3"/>
      <c r="AL837" s="3"/>
      <c r="AM837" s="3"/>
    </row>
    <row r="838" spans="1:39" ht="14.25" customHeight="1" x14ac:dyDescent="0.35">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c r="AA838" s="3"/>
      <c r="AB838" s="3"/>
      <c r="AC838" s="3"/>
      <c r="AD838" s="3"/>
      <c r="AE838" s="3"/>
      <c r="AF838" s="3"/>
      <c r="AG838" s="3"/>
      <c r="AH838" s="3"/>
      <c r="AI838" s="3"/>
      <c r="AJ838" s="3"/>
      <c r="AK838" s="3"/>
      <c r="AL838" s="3"/>
      <c r="AM838" s="3"/>
    </row>
    <row r="839" spans="1:39" ht="14.25" customHeight="1" x14ac:dyDescent="0.35">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c r="AA839" s="3"/>
      <c r="AB839" s="3"/>
      <c r="AC839" s="3"/>
      <c r="AD839" s="3"/>
      <c r="AE839" s="3"/>
      <c r="AF839" s="3"/>
      <c r="AG839" s="3"/>
      <c r="AH839" s="3"/>
      <c r="AI839" s="3"/>
      <c r="AJ839" s="3"/>
      <c r="AK839" s="3"/>
      <c r="AL839" s="3"/>
      <c r="AM839" s="3"/>
    </row>
    <row r="840" spans="1:39" ht="14.25" customHeight="1" x14ac:dyDescent="0.35">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c r="AA840" s="3"/>
      <c r="AB840" s="3"/>
      <c r="AC840" s="3"/>
      <c r="AD840" s="3"/>
      <c r="AE840" s="3"/>
      <c r="AF840" s="3"/>
      <c r="AG840" s="3"/>
      <c r="AH840" s="3"/>
      <c r="AI840" s="3"/>
      <c r="AJ840" s="3"/>
      <c r="AK840" s="3"/>
      <c r="AL840" s="3"/>
      <c r="AM840" s="3"/>
    </row>
    <row r="841" spans="1:39" ht="14.25" customHeight="1" x14ac:dyDescent="0.35">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c r="AA841" s="3"/>
      <c r="AB841" s="3"/>
      <c r="AC841" s="3"/>
      <c r="AD841" s="3"/>
      <c r="AE841" s="3"/>
      <c r="AF841" s="3"/>
      <c r="AG841" s="3"/>
      <c r="AH841" s="3"/>
      <c r="AI841" s="3"/>
      <c r="AJ841" s="3"/>
      <c r="AK841" s="3"/>
      <c r="AL841" s="3"/>
      <c r="AM841" s="3"/>
    </row>
    <row r="842" spans="1:39" ht="14.25" customHeight="1" x14ac:dyDescent="0.35">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c r="AA842" s="3"/>
      <c r="AB842" s="3"/>
      <c r="AC842" s="3"/>
      <c r="AD842" s="3"/>
      <c r="AE842" s="3"/>
      <c r="AF842" s="3"/>
      <c r="AG842" s="3"/>
      <c r="AH842" s="3"/>
      <c r="AI842" s="3"/>
      <c r="AJ842" s="3"/>
      <c r="AK842" s="3"/>
      <c r="AL842" s="3"/>
      <c r="AM842" s="3"/>
    </row>
    <row r="843" spans="1:39" ht="14.25" customHeight="1" x14ac:dyDescent="0.35">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c r="AA843" s="3"/>
      <c r="AB843" s="3"/>
      <c r="AC843" s="3"/>
      <c r="AD843" s="3"/>
      <c r="AE843" s="3"/>
      <c r="AF843" s="3"/>
      <c r="AG843" s="3"/>
      <c r="AH843" s="3"/>
      <c r="AI843" s="3"/>
      <c r="AJ843" s="3"/>
      <c r="AK843" s="3"/>
      <c r="AL843" s="3"/>
      <c r="AM843" s="3"/>
    </row>
    <row r="844" spans="1:39" ht="14.25" customHeight="1" x14ac:dyDescent="0.35">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c r="AA844" s="3"/>
      <c r="AB844" s="3"/>
      <c r="AC844" s="3"/>
      <c r="AD844" s="3"/>
      <c r="AE844" s="3"/>
      <c r="AF844" s="3"/>
      <c r="AG844" s="3"/>
      <c r="AH844" s="3"/>
      <c r="AI844" s="3"/>
      <c r="AJ844" s="3"/>
      <c r="AK844" s="3"/>
      <c r="AL844" s="3"/>
      <c r="AM844" s="3"/>
    </row>
    <row r="845" spans="1:39" ht="14.25" customHeight="1" x14ac:dyDescent="0.35">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c r="AA845" s="3"/>
      <c r="AB845" s="3"/>
      <c r="AC845" s="3"/>
      <c r="AD845" s="3"/>
      <c r="AE845" s="3"/>
      <c r="AF845" s="3"/>
      <c r="AG845" s="3"/>
      <c r="AH845" s="3"/>
      <c r="AI845" s="3"/>
      <c r="AJ845" s="3"/>
      <c r="AK845" s="3"/>
      <c r="AL845" s="3"/>
      <c r="AM845" s="3"/>
    </row>
    <row r="846" spans="1:39" ht="14.25" customHeight="1" x14ac:dyDescent="0.35">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c r="AA846" s="3"/>
      <c r="AB846" s="3"/>
      <c r="AC846" s="3"/>
      <c r="AD846" s="3"/>
      <c r="AE846" s="3"/>
      <c r="AF846" s="3"/>
      <c r="AG846" s="3"/>
      <c r="AH846" s="3"/>
      <c r="AI846" s="3"/>
      <c r="AJ846" s="3"/>
      <c r="AK846" s="3"/>
      <c r="AL846" s="3"/>
      <c r="AM846" s="3"/>
    </row>
    <row r="847" spans="1:39" ht="14.25" customHeight="1" x14ac:dyDescent="0.35">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c r="AA847" s="3"/>
      <c r="AB847" s="3"/>
      <c r="AC847" s="3"/>
      <c r="AD847" s="3"/>
      <c r="AE847" s="3"/>
      <c r="AF847" s="3"/>
      <c r="AG847" s="3"/>
      <c r="AH847" s="3"/>
      <c r="AI847" s="3"/>
      <c r="AJ847" s="3"/>
      <c r="AK847" s="3"/>
      <c r="AL847" s="3"/>
      <c r="AM847" s="3"/>
    </row>
    <row r="848" spans="1:39" ht="14.25" customHeight="1" x14ac:dyDescent="0.35">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c r="AA848" s="3"/>
      <c r="AB848" s="3"/>
      <c r="AC848" s="3"/>
      <c r="AD848" s="3"/>
      <c r="AE848" s="3"/>
      <c r="AF848" s="3"/>
      <c r="AG848" s="3"/>
      <c r="AH848" s="3"/>
      <c r="AI848" s="3"/>
      <c r="AJ848" s="3"/>
      <c r="AK848" s="3"/>
      <c r="AL848" s="3"/>
      <c r="AM848" s="3"/>
    </row>
    <row r="849" spans="1:39" ht="14.25" customHeight="1" x14ac:dyDescent="0.35">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c r="AA849" s="3"/>
      <c r="AB849" s="3"/>
      <c r="AC849" s="3"/>
      <c r="AD849" s="3"/>
      <c r="AE849" s="3"/>
      <c r="AF849" s="3"/>
      <c r="AG849" s="3"/>
      <c r="AH849" s="3"/>
      <c r="AI849" s="3"/>
      <c r="AJ849" s="3"/>
      <c r="AK849" s="3"/>
      <c r="AL849" s="3"/>
      <c r="AM849" s="3"/>
    </row>
    <row r="850" spans="1:39" ht="14.25" customHeight="1" x14ac:dyDescent="0.35">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c r="AA850" s="3"/>
      <c r="AB850" s="3"/>
      <c r="AC850" s="3"/>
      <c r="AD850" s="3"/>
      <c r="AE850" s="3"/>
      <c r="AF850" s="3"/>
      <c r="AG850" s="3"/>
      <c r="AH850" s="3"/>
      <c r="AI850" s="3"/>
      <c r="AJ850" s="3"/>
      <c r="AK850" s="3"/>
      <c r="AL850" s="3"/>
      <c r="AM850" s="3"/>
    </row>
    <row r="851" spans="1:39" ht="14.25" customHeight="1" x14ac:dyDescent="0.35">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c r="AA851" s="3"/>
      <c r="AB851" s="3"/>
      <c r="AC851" s="3"/>
      <c r="AD851" s="3"/>
      <c r="AE851" s="3"/>
      <c r="AF851" s="3"/>
      <c r="AG851" s="3"/>
      <c r="AH851" s="3"/>
      <c r="AI851" s="3"/>
      <c r="AJ851" s="3"/>
      <c r="AK851" s="3"/>
      <c r="AL851" s="3"/>
      <c r="AM851" s="3"/>
    </row>
    <row r="852" spans="1:39" ht="14.25" customHeight="1" x14ac:dyDescent="0.35">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c r="AA852" s="3"/>
      <c r="AB852" s="3"/>
      <c r="AC852" s="3"/>
      <c r="AD852" s="3"/>
      <c r="AE852" s="3"/>
      <c r="AF852" s="3"/>
      <c r="AG852" s="3"/>
      <c r="AH852" s="3"/>
      <c r="AI852" s="3"/>
      <c r="AJ852" s="3"/>
      <c r="AK852" s="3"/>
      <c r="AL852" s="3"/>
      <c r="AM852" s="3"/>
    </row>
    <row r="853" spans="1:39" ht="14.25" customHeight="1" x14ac:dyDescent="0.35">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c r="AA853" s="3"/>
      <c r="AB853" s="3"/>
      <c r="AC853" s="3"/>
      <c r="AD853" s="3"/>
      <c r="AE853" s="3"/>
      <c r="AF853" s="3"/>
      <c r="AG853" s="3"/>
      <c r="AH853" s="3"/>
      <c r="AI853" s="3"/>
      <c r="AJ853" s="3"/>
      <c r="AK853" s="3"/>
      <c r="AL853" s="3"/>
      <c r="AM853" s="3"/>
    </row>
    <row r="854" spans="1:39" ht="14.25" customHeight="1" x14ac:dyDescent="0.35">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c r="AA854" s="3"/>
      <c r="AB854" s="3"/>
      <c r="AC854" s="3"/>
      <c r="AD854" s="3"/>
      <c r="AE854" s="3"/>
      <c r="AF854" s="3"/>
      <c r="AG854" s="3"/>
      <c r="AH854" s="3"/>
      <c r="AI854" s="3"/>
      <c r="AJ854" s="3"/>
      <c r="AK854" s="3"/>
      <c r="AL854" s="3"/>
      <c r="AM854" s="3"/>
    </row>
    <row r="855" spans="1:39" ht="14.25" customHeight="1" x14ac:dyDescent="0.35">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c r="AA855" s="3"/>
      <c r="AB855" s="3"/>
      <c r="AC855" s="3"/>
      <c r="AD855" s="3"/>
      <c r="AE855" s="3"/>
      <c r="AF855" s="3"/>
      <c r="AG855" s="3"/>
      <c r="AH855" s="3"/>
      <c r="AI855" s="3"/>
      <c r="AJ855" s="3"/>
      <c r="AK855" s="3"/>
      <c r="AL855" s="3"/>
      <c r="AM855" s="3"/>
    </row>
    <row r="856" spans="1:39" ht="14.25" customHeight="1" x14ac:dyDescent="0.35">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c r="AA856" s="3"/>
      <c r="AB856" s="3"/>
      <c r="AC856" s="3"/>
      <c r="AD856" s="3"/>
      <c r="AE856" s="3"/>
      <c r="AF856" s="3"/>
      <c r="AG856" s="3"/>
      <c r="AH856" s="3"/>
      <c r="AI856" s="3"/>
      <c r="AJ856" s="3"/>
      <c r="AK856" s="3"/>
      <c r="AL856" s="3"/>
      <c r="AM856" s="3"/>
    </row>
    <row r="857" spans="1:39" ht="14.25" customHeight="1" x14ac:dyDescent="0.35">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c r="AA857" s="3"/>
      <c r="AB857" s="3"/>
      <c r="AC857" s="3"/>
      <c r="AD857" s="3"/>
      <c r="AE857" s="3"/>
      <c r="AF857" s="3"/>
      <c r="AG857" s="3"/>
      <c r="AH857" s="3"/>
      <c r="AI857" s="3"/>
      <c r="AJ857" s="3"/>
      <c r="AK857" s="3"/>
      <c r="AL857" s="3"/>
      <c r="AM857" s="3"/>
    </row>
    <row r="858" spans="1:39" ht="14.25" customHeight="1" x14ac:dyDescent="0.35">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c r="AA858" s="3"/>
      <c r="AB858" s="3"/>
      <c r="AC858" s="3"/>
      <c r="AD858" s="3"/>
      <c r="AE858" s="3"/>
      <c r="AF858" s="3"/>
      <c r="AG858" s="3"/>
      <c r="AH858" s="3"/>
      <c r="AI858" s="3"/>
      <c r="AJ858" s="3"/>
      <c r="AK858" s="3"/>
      <c r="AL858" s="3"/>
      <c r="AM858" s="3"/>
    </row>
    <row r="859" spans="1:39" ht="14.25" customHeight="1" x14ac:dyDescent="0.35">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c r="AA859" s="3"/>
      <c r="AB859" s="3"/>
      <c r="AC859" s="3"/>
      <c r="AD859" s="3"/>
      <c r="AE859" s="3"/>
      <c r="AF859" s="3"/>
      <c r="AG859" s="3"/>
      <c r="AH859" s="3"/>
      <c r="AI859" s="3"/>
      <c r="AJ859" s="3"/>
      <c r="AK859" s="3"/>
      <c r="AL859" s="3"/>
      <c r="AM859" s="3"/>
    </row>
    <row r="860" spans="1:39" ht="14.25" customHeight="1" x14ac:dyDescent="0.35">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c r="AA860" s="3"/>
      <c r="AB860" s="3"/>
      <c r="AC860" s="3"/>
      <c r="AD860" s="3"/>
      <c r="AE860" s="3"/>
      <c r="AF860" s="3"/>
      <c r="AG860" s="3"/>
      <c r="AH860" s="3"/>
      <c r="AI860" s="3"/>
      <c r="AJ860" s="3"/>
      <c r="AK860" s="3"/>
      <c r="AL860" s="3"/>
      <c r="AM860" s="3"/>
    </row>
    <row r="861" spans="1:39" ht="14.25" customHeight="1" x14ac:dyDescent="0.35">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c r="AA861" s="3"/>
      <c r="AB861" s="3"/>
      <c r="AC861" s="3"/>
      <c r="AD861" s="3"/>
      <c r="AE861" s="3"/>
      <c r="AF861" s="3"/>
      <c r="AG861" s="3"/>
      <c r="AH861" s="3"/>
      <c r="AI861" s="3"/>
      <c r="AJ861" s="3"/>
      <c r="AK861" s="3"/>
      <c r="AL861" s="3"/>
      <c r="AM861" s="3"/>
    </row>
    <row r="862" spans="1:39" ht="14.25" customHeight="1" x14ac:dyDescent="0.35">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c r="AA862" s="3"/>
      <c r="AB862" s="3"/>
      <c r="AC862" s="3"/>
      <c r="AD862" s="3"/>
      <c r="AE862" s="3"/>
      <c r="AF862" s="3"/>
      <c r="AG862" s="3"/>
      <c r="AH862" s="3"/>
      <c r="AI862" s="3"/>
      <c r="AJ862" s="3"/>
      <c r="AK862" s="3"/>
      <c r="AL862" s="3"/>
      <c r="AM862" s="3"/>
    </row>
    <row r="863" spans="1:39" ht="14.25" customHeight="1" x14ac:dyDescent="0.35">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c r="AA863" s="3"/>
      <c r="AB863" s="3"/>
      <c r="AC863" s="3"/>
      <c r="AD863" s="3"/>
      <c r="AE863" s="3"/>
      <c r="AF863" s="3"/>
      <c r="AG863" s="3"/>
      <c r="AH863" s="3"/>
      <c r="AI863" s="3"/>
      <c r="AJ863" s="3"/>
      <c r="AK863" s="3"/>
      <c r="AL863" s="3"/>
      <c r="AM863" s="3"/>
    </row>
    <row r="864" spans="1:39" ht="14.25" customHeight="1" x14ac:dyDescent="0.35">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c r="AA864" s="3"/>
      <c r="AB864" s="3"/>
      <c r="AC864" s="3"/>
      <c r="AD864" s="3"/>
      <c r="AE864" s="3"/>
      <c r="AF864" s="3"/>
      <c r="AG864" s="3"/>
      <c r="AH864" s="3"/>
      <c r="AI864" s="3"/>
      <c r="AJ864" s="3"/>
      <c r="AK864" s="3"/>
      <c r="AL864" s="3"/>
      <c r="AM864" s="3"/>
    </row>
    <row r="865" spans="1:39" ht="14.25" customHeight="1" x14ac:dyDescent="0.35">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c r="AA865" s="3"/>
      <c r="AB865" s="3"/>
      <c r="AC865" s="3"/>
      <c r="AD865" s="3"/>
      <c r="AE865" s="3"/>
      <c r="AF865" s="3"/>
      <c r="AG865" s="3"/>
      <c r="AH865" s="3"/>
      <c r="AI865" s="3"/>
      <c r="AJ865" s="3"/>
      <c r="AK865" s="3"/>
      <c r="AL865" s="3"/>
      <c r="AM865" s="3"/>
    </row>
    <row r="866" spans="1:39" ht="14.25" customHeight="1" x14ac:dyDescent="0.35">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c r="AA866" s="3"/>
      <c r="AB866" s="3"/>
      <c r="AC866" s="3"/>
      <c r="AD866" s="3"/>
      <c r="AE866" s="3"/>
      <c r="AF866" s="3"/>
      <c r="AG866" s="3"/>
      <c r="AH866" s="3"/>
      <c r="AI866" s="3"/>
      <c r="AJ866" s="3"/>
      <c r="AK866" s="3"/>
      <c r="AL866" s="3"/>
      <c r="AM866" s="3"/>
    </row>
    <row r="867" spans="1:39" ht="14.25" customHeight="1" x14ac:dyDescent="0.35">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c r="AA867" s="3"/>
      <c r="AB867" s="3"/>
      <c r="AC867" s="3"/>
      <c r="AD867" s="3"/>
      <c r="AE867" s="3"/>
      <c r="AF867" s="3"/>
      <c r="AG867" s="3"/>
      <c r="AH867" s="3"/>
      <c r="AI867" s="3"/>
      <c r="AJ867" s="3"/>
      <c r="AK867" s="3"/>
      <c r="AL867" s="3"/>
      <c r="AM867" s="3"/>
    </row>
    <row r="868" spans="1:39" ht="14.25" customHeight="1" x14ac:dyDescent="0.35">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c r="AA868" s="3"/>
      <c r="AB868" s="3"/>
      <c r="AC868" s="3"/>
      <c r="AD868" s="3"/>
      <c r="AE868" s="3"/>
      <c r="AF868" s="3"/>
      <c r="AG868" s="3"/>
      <c r="AH868" s="3"/>
      <c r="AI868" s="3"/>
      <c r="AJ868" s="3"/>
      <c r="AK868" s="3"/>
      <c r="AL868" s="3"/>
      <c r="AM868" s="3"/>
    </row>
    <row r="869" spans="1:39" ht="14.25" customHeight="1" x14ac:dyDescent="0.35">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c r="AA869" s="3"/>
      <c r="AB869" s="3"/>
      <c r="AC869" s="3"/>
      <c r="AD869" s="3"/>
      <c r="AE869" s="3"/>
      <c r="AF869" s="3"/>
      <c r="AG869" s="3"/>
      <c r="AH869" s="3"/>
      <c r="AI869" s="3"/>
      <c r="AJ869" s="3"/>
      <c r="AK869" s="3"/>
      <c r="AL869" s="3"/>
      <c r="AM869" s="3"/>
    </row>
    <row r="870" spans="1:39" ht="14.25" customHeight="1" x14ac:dyDescent="0.35">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c r="AA870" s="3"/>
      <c r="AB870" s="3"/>
      <c r="AC870" s="3"/>
      <c r="AD870" s="3"/>
      <c r="AE870" s="3"/>
      <c r="AF870" s="3"/>
      <c r="AG870" s="3"/>
      <c r="AH870" s="3"/>
      <c r="AI870" s="3"/>
      <c r="AJ870" s="3"/>
      <c r="AK870" s="3"/>
      <c r="AL870" s="3"/>
      <c r="AM870" s="3"/>
    </row>
    <row r="871" spans="1:39" ht="14.25" customHeight="1" x14ac:dyDescent="0.35">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c r="AA871" s="3"/>
      <c r="AB871" s="3"/>
      <c r="AC871" s="3"/>
      <c r="AD871" s="3"/>
      <c r="AE871" s="3"/>
      <c r="AF871" s="3"/>
      <c r="AG871" s="3"/>
      <c r="AH871" s="3"/>
      <c r="AI871" s="3"/>
      <c r="AJ871" s="3"/>
      <c r="AK871" s="3"/>
      <c r="AL871" s="3"/>
      <c r="AM871" s="3"/>
    </row>
    <row r="872" spans="1:39" ht="14.25" customHeight="1" x14ac:dyDescent="0.35">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c r="AA872" s="3"/>
      <c r="AB872" s="3"/>
      <c r="AC872" s="3"/>
      <c r="AD872" s="3"/>
      <c r="AE872" s="3"/>
      <c r="AF872" s="3"/>
      <c r="AG872" s="3"/>
      <c r="AH872" s="3"/>
      <c r="AI872" s="3"/>
      <c r="AJ872" s="3"/>
      <c r="AK872" s="3"/>
      <c r="AL872" s="3"/>
      <c r="AM872" s="3"/>
    </row>
    <row r="873" spans="1:39" ht="14.25" customHeight="1" x14ac:dyDescent="0.35">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c r="AA873" s="3"/>
      <c r="AB873" s="3"/>
      <c r="AC873" s="3"/>
      <c r="AD873" s="3"/>
      <c r="AE873" s="3"/>
      <c r="AF873" s="3"/>
      <c r="AG873" s="3"/>
      <c r="AH873" s="3"/>
      <c r="AI873" s="3"/>
      <c r="AJ873" s="3"/>
      <c r="AK873" s="3"/>
      <c r="AL873" s="3"/>
      <c r="AM873" s="3"/>
    </row>
    <row r="874" spans="1:39" ht="14.25" customHeight="1" x14ac:dyDescent="0.35">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c r="AA874" s="3"/>
      <c r="AB874" s="3"/>
      <c r="AC874" s="3"/>
      <c r="AD874" s="3"/>
      <c r="AE874" s="3"/>
      <c r="AF874" s="3"/>
      <c r="AG874" s="3"/>
      <c r="AH874" s="3"/>
      <c r="AI874" s="3"/>
      <c r="AJ874" s="3"/>
      <c r="AK874" s="3"/>
      <c r="AL874" s="3"/>
      <c r="AM874" s="3"/>
    </row>
    <row r="875" spans="1:39" ht="14.25" customHeight="1" x14ac:dyDescent="0.35">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c r="AA875" s="3"/>
      <c r="AB875" s="3"/>
      <c r="AC875" s="3"/>
      <c r="AD875" s="3"/>
      <c r="AE875" s="3"/>
      <c r="AF875" s="3"/>
      <c r="AG875" s="3"/>
      <c r="AH875" s="3"/>
      <c r="AI875" s="3"/>
      <c r="AJ875" s="3"/>
      <c r="AK875" s="3"/>
      <c r="AL875" s="3"/>
      <c r="AM875" s="3"/>
    </row>
    <row r="876" spans="1:39" ht="14.25" customHeight="1" x14ac:dyDescent="0.35">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c r="AA876" s="3"/>
      <c r="AB876" s="3"/>
      <c r="AC876" s="3"/>
      <c r="AD876" s="3"/>
      <c r="AE876" s="3"/>
      <c r="AF876" s="3"/>
      <c r="AG876" s="3"/>
      <c r="AH876" s="3"/>
      <c r="AI876" s="3"/>
      <c r="AJ876" s="3"/>
      <c r="AK876" s="3"/>
      <c r="AL876" s="3"/>
      <c r="AM876" s="3"/>
    </row>
    <row r="877" spans="1:39" ht="14.25" customHeight="1" x14ac:dyDescent="0.35">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c r="AA877" s="3"/>
      <c r="AB877" s="3"/>
      <c r="AC877" s="3"/>
      <c r="AD877" s="3"/>
      <c r="AE877" s="3"/>
      <c r="AF877" s="3"/>
      <c r="AG877" s="3"/>
      <c r="AH877" s="3"/>
      <c r="AI877" s="3"/>
      <c r="AJ877" s="3"/>
      <c r="AK877" s="3"/>
      <c r="AL877" s="3"/>
      <c r="AM877" s="3"/>
    </row>
    <row r="878" spans="1:39" ht="14.25" customHeight="1" x14ac:dyDescent="0.35">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c r="AA878" s="3"/>
      <c r="AB878" s="3"/>
      <c r="AC878" s="3"/>
      <c r="AD878" s="3"/>
      <c r="AE878" s="3"/>
      <c r="AF878" s="3"/>
      <c r="AG878" s="3"/>
      <c r="AH878" s="3"/>
      <c r="AI878" s="3"/>
      <c r="AJ878" s="3"/>
      <c r="AK878" s="3"/>
      <c r="AL878" s="3"/>
      <c r="AM878" s="3"/>
    </row>
    <row r="879" spans="1:39" ht="14.25" customHeight="1" x14ac:dyDescent="0.35">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c r="AA879" s="3"/>
      <c r="AB879" s="3"/>
      <c r="AC879" s="3"/>
      <c r="AD879" s="3"/>
      <c r="AE879" s="3"/>
      <c r="AF879" s="3"/>
      <c r="AG879" s="3"/>
      <c r="AH879" s="3"/>
      <c r="AI879" s="3"/>
      <c r="AJ879" s="3"/>
      <c r="AK879" s="3"/>
      <c r="AL879" s="3"/>
      <c r="AM879" s="3"/>
    </row>
    <row r="880" spans="1:39" ht="14.25" customHeight="1" x14ac:dyDescent="0.35">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c r="AA880" s="3"/>
      <c r="AB880" s="3"/>
      <c r="AC880" s="3"/>
      <c r="AD880" s="3"/>
      <c r="AE880" s="3"/>
      <c r="AF880" s="3"/>
      <c r="AG880" s="3"/>
      <c r="AH880" s="3"/>
      <c r="AI880" s="3"/>
      <c r="AJ880" s="3"/>
      <c r="AK880" s="3"/>
      <c r="AL880" s="3"/>
      <c r="AM880" s="3"/>
    </row>
    <row r="881" spans="1:39" ht="14.25" customHeight="1" x14ac:dyDescent="0.35">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c r="AA881" s="3"/>
      <c r="AB881" s="3"/>
      <c r="AC881" s="3"/>
      <c r="AD881" s="3"/>
      <c r="AE881" s="3"/>
      <c r="AF881" s="3"/>
      <c r="AG881" s="3"/>
      <c r="AH881" s="3"/>
      <c r="AI881" s="3"/>
      <c r="AJ881" s="3"/>
      <c r="AK881" s="3"/>
      <c r="AL881" s="3"/>
      <c r="AM881" s="3"/>
    </row>
    <row r="882" spans="1:39" ht="14.25" customHeight="1" x14ac:dyDescent="0.35">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c r="AA882" s="3"/>
      <c r="AB882" s="3"/>
      <c r="AC882" s="3"/>
      <c r="AD882" s="3"/>
      <c r="AE882" s="3"/>
      <c r="AF882" s="3"/>
      <c r="AG882" s="3"/>
      <c r="AH882" s="3"/>
      <c r="AI882" s="3"/>
      <c r="AJ882" s="3"/>
      <c r="AK882" s="3"/>
      <c r="AL882" s="3"/>
      <c r="AM882" s="3"/>
    </row>
    <row r="883" spans="1:39" ht="14.25" customHeight="1" x14ac:dyDescent="0.35">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c r="AA883" s="3"/>
      <c r="AB883" s="3"/>
      <c r="AC883" s="3"/>
      <c r="AD883" s="3"/>
      <c r="AE883" s="3"/>
      <c r="AF883" s="3"/>
      <c r="AG883" s="3"/>
      <c r="AH883" s="3"/>
      <c r="AI883" s="3"/>
      <c r="AJ883" s="3"/>
      <c r="AK883" s="3"/>
      <c r="AL883" s="3"/>
      <c r="AM883" s="3"/>
    </row>
    <row r="884" spans="1:39" ht="14.25" customHeight="1" x14ac:dyDescent="0.35">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c r="AA884" s="3"/>
      <c r="AB884" s="3"/>
      <c r="AC884" s="3"/>
      <c r="AD884" s="3"/>
      <c r="AE884" s="3"/>
      <c r="AF884" s="3"/>
      <c r="AG884" s="3"/>
      <c r="AH884" s="3"/>
      <c r="AI884" s="3"/>
      <c r="AJ884" s="3"/>
      <c r="AK884" s="3"/>
      <c r="AL884" s="3"/>
      <c r="AM884" s="3"/>
    </row>
    <row r="885" spans="1:39" ht="14.25" customHeight="1" x14ac:dyDescent="0.35">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c r="AA885" s="3"/>
      <c r="AB885" s="3"/>
      <c r="AC885" s="3"/>
      <c r="AD885" s="3"/>
      <c r="AE885" s="3"/>
      <c r="AF885" s="3"/>
      <c r="AG885" s="3"/>
      <c r="AH885" s="3"/>
      <c r="AI885" s="3"/>
      <c r="AJ885" s="3"/>
      <c r="AK885" s="3"/>
      <c r="AL885" s="3"/>
      <c r="AM885" s="3"/>
    </row>
    <row r="886" spans="1:39" ht="14.25" customHeight="1" x14ac:dyDescent="0.35">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c r="AA886" s="3"/>
      <c r="AB886" s="3"/>
      <c r="AC886" s="3"/>
      <c r="AD886" s="3"/>
      <c r="AE886" s="3"/>
      <c r="AF886" s="3"/>
      <c r="AG886" s="3"/>
      <c r="AH886" s="3"/>
      <c r="AI886" s="3"/>
      <c r="AJ886" s="3"/>
      <c r="AK886" s="3"/>
      <c r="AL886" s="3"/>
      <c r="AM886" s="3"/>
    </row>
    <row r="887" spans="1:39" ht="14.25" customHeight="1" x14ac:dyDescent="0.35">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c r="AA887" s="3"/>
      <c r="AB887" s="3"/>
      <c r="AC887" s="3"/>
      <c r="AD887" s="3"/>
      <c r="AE887" s="3"/>
      <c r="AF887" s="3"/>
      <c r="AG887" s="3"/>
      <c r="AH887" s="3"/>
      <c r="AI887" s="3"/>
      <c r="AJ887" s="3"/>
      <c r="AK887" s="3"/>
      <c r="AL887" s="3"/>
      <c r="AM887" s="3"/>
    </row>
    <row r="888" spans="1:39" ht="14.25" customHeight="1" x14ac:dyDescent="0.35">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c r="AA888" s="3"/>
      <c r="AB888" s="3"/>
      <c r="AC888" s="3"/>
      <c r="AD888" s="3"/>
      <c r="AE888" s="3"/>
      <c r="AF888" s="3"/>
      <c r="AG888" s="3"/>
      <c r="AH888" s="3"/>
      <c r="AI888" s="3"/>
      <c r="AJ888" s="3"/>
      <c r="AK888" s="3"/>
      <c r="AL888" s="3"/>
      <c r="AM888" s="3"/>
    </row>
    <row r="889" spans="1:39" ht="14.25" customHeight="1" x14ac:dyDescent="0.35">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c r="AA889" s="3"/>
      <c r="AB889" s="3"/>
      <c r="AC889" s="3"/>
      <c r="AD889" s="3"/>
      <c r="AE889" s="3"/>
      <c r="AF889" s="3"/>
      <c r="AG889" s="3"/>
      <c r="AH889" s="3"/>
      <c r="AI889" s="3"/>
      <c r="AJ889" s="3"/>
      <c r="AK889" s="3"/>
      <c r="AL889" s="3"/>
      <c r="AM889" s="3"/>
    </row>
    <row r="890" spans="1:39" ht="14.25" customHeight="1" x14ac:dyDescent="0.35">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c r="AA890" s="3"/>
      <c r="AB890" s="3"/>
      <c r="AC890" s="3"/>
      <c r="AD890" s="3"/>
      <c r="AE890" s="3"/>
      <c r="AF890" s="3"/>
      <c r="AG890" s="3"/>
      <c r="AH890" s="3"/>
      <c r="AI890" s="3"/>
      <c r="AJ890" s="3"/>
      <c r="AK890" s="3"/>
      <c r="AL890" s="3"/>
      <c r="AM890" s="3"/>
    </row>
    <row r="891" spans="1:39" ht="14.25" customHeight="1" x14ac:dyDescent="0.35">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c r="AA891" s="3"/>
      <c r="AB891" s="3"/>
      <c r="AC891" s="3"/>
      <c r="AD891" s="3"/>
      <c r="AE891" s="3"/>
      <c r="AF891" s="3"/>
      <c r="AG891" s="3"/>
      <c r="AH891" s="3"/>
      <c r="AI891" s="3"/>
      <c r="AJ891" s="3"/>
      <c r="AK891" s="3"/>
      <c r="AL891" s="3"/>
      <c r="AM891" s="3"/>
    </row>
    <row r="892" spans="1:39" ht="14.25" customHeight="1" x14ac:dyDescent="0.35">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c r="AA892" s="3"/>
      <c r="AB892" s="3"/>
      <c r="AC892" s="3"/>
      <c r="AD892" s="3"/>
      <c r="AE892" s="3"/>
      <c r="AF892" s="3"/>
      <c r="AG892" s="3"/>
      <c r="AH892" s="3"/>
      <c r="AI892" s="3"/>
      <c r="AJ892" s="3"/>
      <c r="AK892" s="3"/>
      <c r="AL892" s="3"/>
      <c r="AM892" s="3"/>
    </row>
    <row r="893" spans="1:39" ht="14.25" customHeight="1" x14ac:dyDescent="0.35">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c r="AA893" s="3"/>
      <c r="AB893" s="3"/>
      <c r="AC893" s="3"/>
      <c r="AD893" s="3"/>
      <c r="AE893" s="3"/>
      <c r="AF893" s="3"/>
      <c r="AG893" s="3"/>
      <c r="AH893" s="3"/>
      <c r="AI893" s="3"/>
      <c r="AJ893" s="3"/>
      <c r="AK893" s="3"/>
      <c r="AL893" s="3"/>
      <c r="AM893" s="3"/>
    </row>
    <row r="894" spans="1:39" ht="14.25" customHeight="1" x14ac:dyDescent="0.35">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c r="AA894" s="3"/>
      <c r="AB894" s="3"/>
      <c r="AC894" s="3"/>
      <c r="AD894" s="3"/>
      <c r="AE894" s="3"/>
      <c r="AF894" s="3"/>
      <c r="AG894" s="3"/>
      <c r="AH894" s="3"/>
      <c r="AI894" s="3"/>
      <c r="AJ894" s="3"/>
      <c r="AK894" s="3"/>
      <c r="AL894" s="3"/>
      <c r="AM894" s="3"/>
    </row>
    <row r="895" spans="1:39" ht="14.25" customHeight="1" x14ac:dyDescent="0.35">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c r="AA895" s="3"/>
      <c r="AB895" s="3"/>
      <c r="AC895" s="3"/>
      <c r="AD895" s="3"/>
      <c r="AE895" s="3"/>
      <c r="AF895" s="3"/>
      <c r="AG895" s="3"/>
      <c r="AH895" s="3"/>
      <c r="AI895" s="3"/>
      <c r="AJ895" s="3"/>
      <c r="AK895" s="3"/>
      <c r="AL895" s="3"/>
      <c r="AM895" s="3"/>
    </row>
    <row r="896" spans="1:39" ht="14.25" customHeight="1" x14ac:dyDescent="0.35">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c r="AA896" s="3"/>
      <c r="AB896" s="3"/>
      <c r="AC896" s="3"/>
      <c r="AD896" s="3"/>
      <c r="AE896" s="3"/>
      <c r="AF896" s="3"/>
      <c r="AG896" s="3"/>
      <c r="AH896" s="3"/>
      <c r="AI896" s="3"/>
      <c r="AJ896" s="3"/>
      <c r="AK896" s="3"/>
      <c r="AL896" s="3"/>
      <c r="AM896" s="3"/>
    </row>
    <row r="897" spans="1:39" ht="14.25" customHeight="1" x14ac:dyDescent="0.35">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c r="AA897" s="3"/>
      <c r="AB897" s="3"/>
      <c r="AC897" s="3"/>
      <c r="AD897" s="3"/>
      <c r="AE897" s="3"/>
      <c r="AF897" s="3"/>
      <c r="AG897" s="3"/>
      <c r="AH897" s="3"/>
      <c r="AI897" s="3"/>
      <c r="AJ897" s="3"/>
      <c r="AK897" s="3"/>
      <c r="AL897" s="3"/>
      <c r="AM897" s="3"/>
    </row>
    <row r="898" spans="1:39" ht="14.25" customHeight="1" x14ac:dyDescent="0.35">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c r="AA898" s="3"/>
      <c r="AB898" s="3"/>
      <c r="AC898" s="3"/>
      <c r="AD898" s="3"/>
      <c r="AE898" s="3"/>
      <c r="AF898" s="3"/>
      <c r="AG898" s="3"/>
      <c r="AH898" s="3"/>
      <c r="AI898" s="3"/>
      <c r="AJ898" s="3"/>
      <c r="AK898" s="3"/>
      <c r="AL898" s="3"/>
      <c r="AM898" s="3"/>
    </row>
    <row r="899" spans="1:39" ht="14.25" customHeight="1" x14ac:dyDescent="0.35">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c r="AA899" s="3"/>
      <c r="AB899" s="3"/>
      <c r="AC899" s="3"/>
      <c r="AD899" s="3"/>
      <c r="AE899" s="3"/>
      <c r="AF899" s="3"/>
      <c r="AG899" s="3"/>
      <c r="AH899" s="3"/>
      <c r="AI899" s="3"/>
      <c r="AJ899" s="3"/>
      <c r="AK899" s="3"/>
      <c r="AL899" s="3"/>
      <c r="AM899" s="3"/>
    </row>
    <row r="900" spans="1:39" ht="14.25" customHeight="1" x14ac:dyDescent="0.35">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c r="AA900" s="3"/>
      <c r="AB900" s="3"/>
      <c r="AC900" s="3"/>
      <c r="AD900" s="3"/>
      <c r="AE900" s="3"/>
      <c r="AF900" s="3"/>
      <c r="AG900" s="3"/>
      <c r="AH900" s="3"/>
      <c r="AI900" s="3"/>
      <c r="AJ900" s="3"/>
      <c r="AK900" s="3"/>
      <c r="AL900" s="3"/>
      <c r="AM900" s="3"/>
    </row>
    <row r="901" spans="1:39" ht="14.25" customHeight="1" x14ac:dyDescent="0.35">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c r="AA901" s="3"/>
      <c r="AB901" s="3"/>
      <c r="AC901" s="3"/>
      <c r="AD901" s="3"/>
      <c r="AE901" s="3"/>
      <c r="AF901" s="3"/>
      <c r="AG901" s="3"/>
      <c r="AH901" s="3"/>
      <c r="AI901" s="3"/>
      <c r="AJ901" s="3"/>
      <c r="AK901" s="3"/>
      <c r="AL901" s="3"/>
      <c r="AM901" s="3"/>
    </row>
    <row r="902" spans="1:39" ht="14.25" customHeight="1" x14ac:dyDescent="0.35">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c r="AA902" s="3"/>
      <c r="AB902" s="3"/>
      <c r="AC902" s="3"/>
      <c r="AD902" s="3"/>
      <c r="AE902" s="3"/>
      <c r="AF902" s="3"/>
      <c r="AG902" s="3"/>
      <c r="AH902" s="3"/>
      <c r="AI902" s="3"/>
      <c r="AJ902" s="3"/>
      <c r="AK902" s="3"/>
      <c r="AL902" s="3"/>
      <c r="AM902" s="3"/>
    </row>
    <row r="903" spans="1:39" ht="14.25" customHeight="1" x14ac:dyDescent="0.35">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c r="AA903" s="3"/>
      <c r="AB903" s="3"/>
      <c r="AC903" s="3"/>
      <c r="AD903" s="3"/>
      <c r="AE903" s="3"/>
      <c r="AF903" s="3"/>
      <c r="AG903" s="3"/>
      <c r="AH903" s="3"/>
      <c r="AI903" s="3"/>
      <c r="AJ903" s="3"/>
      <c r="AK903" s="3"/>
      <c r="AL903" s="3"/>
      <c r="AM903" s="3"/>
    </row>
    <row r="904" spans="1:39" ht="14.25" customHeight="1" x14ac:dyDescent="0.35">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c r="AA904" s="3"/>
      <c r="AB904" s="3"/>
      <c r="AC904" s="3"/>
      <c r="AD904" s="3"/>
      <c r="AE904" s="3"/>
      <c r="AF904" s="3"/>
      <c r="AG904" s="3"/>
      <c r="AH904" s="3"/>
      <c r="AI904" s="3"/>
      <c r="AJ904" s="3"/>
      <c r="AK904" s="3"/>
      <c r="AL904" s="3"/>
      <c r="AM904" s="3"/>
    </row>
    <row r="905" spans="1:39" ht="14.25" customHeight="1" x14ac:dyDescent="0.35">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c r="AA905" s="3"/>
      <c r="AB905" s="3"/>
      <c r="AC905" s="3"/>
      <c r="AD905" s="3"/>
      <c r="AE905" s="3"/>
      <c r="AF905" s="3"/>
      <c r="AG905" s="3"/>
      <c r="AH905" s="3"/>
      <c r="AI905" s="3"/>
      <c r="AJ905" s="3"/>
      <c r="AK905" s="3"/>
      <c r="AL905" s="3"/>
      <c r="AM905" s="3"/>
    </row>
    <row r="906" spans="1:39" ht="14.25" customHeight="1" x14ac:dyDescent="0.35">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c r="AA906" s="3"/>
      <c r="AB906" s="3"/>
      <c r="AC906" s="3"/>
      <c r="AD906" s="3"/>
      <c r="AE906" s="3"/>
      <c r="AF906" s="3"/>
      <c r="AG906" s="3"/>
      <c r="AH906" s="3"/>
      <c r="AI906" s="3"/>
      <c r="AJ906" s="3"/>
      <c r="AK906" s="3"/>
      <c r="AL906" s="3"/>
      <c r="AM906" s="3"/>
    </row>
    <row r="907" spans="1:39" ht="14.25" customHeight="1" x14ac:dyDescent="0.35">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c r="AA907" s="3"/>
      <c r="AB907" s="3"/>
      <c r="AC907" s="3"/>
      <c r="AD907" s="3"/>
      <c r="AE907" s="3"/>
      <c r="AF907" s="3"/>
      <c r="AG907" s="3"/>
      <c r="AH907" s="3"/>
      <c r="AI907" s="3"/>
      <c r="AJ907" s="3"/>
      <c r="AK907" s="3"/>
      <c r="AL907" s="3"/>
      <c r="AM907" s="3"/>
    </row>
    <row r="908" spans="1:39" ht="14.25" customHeight="1" x14ac:dyDescent="0.35">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c r="AA908" s="3"/>
      <c r="AB908" s="3"/>
      <c r="AC908" s="3"/>
      <c r="AD908" s="3"/>
      <c r="AE908" s="3"/>
      <c r="AF908" s="3"/>
      <c r="AG908" s="3"/>
      <c r="AH908" s="3"/>
      <c r="AI908" s="3"/>
      <c r="AJ908" s="3"/>
      <c r="AK908" s="3"/>
      <c r="AL908" s="3"/>
      <c r="AM908" s="3"/>
    </row>
    <row r="909" spans="1:39" ht="14.25" customHeight="1" x14ac:dyDescent="0.35">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c r="AA909" s="3"/>
      <c r="AB909" s="3"/>
      <c r="AC909" s="3"/>
      <c r="AD909" s="3"/>
      <c r="AE909" s="3"/>
      <c r="AF909" s="3"/>
      <c r="AG909" s="3"/>
      <c r="AH909" s="3"/>
      <c r="AI909" s="3"/>
      <c r="AJ909" s="3"/>
      <c r="AK909" s="3"/>
      <c r="AL909" s="3"/>
      <c r="AM909" s="3"/>
    </row>
    <row r="910" spans="1:39" ht="14.25" customHeight="1" x14ac:dyDescent="0.35">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c r="AA910" s="3"/>
      <c r="AB910" s="3"/>
      <c r="AC910" s="3"/>
      <c r="AD910" s="3"/>
      <c r="AE910" s="3"/>
      <c r="AF910" s="3"/>
      <c r="AG910" s="3"/>
      <c r="AH910" s="3"/>
      <c r="AI910" s="3"/>
      <c r="AJ910" s="3"/>
      <c r="AK910" s="3"/>
      <c r="AL910" s="3"/>
      <c r="AM910" s="3"/>
    </row>
    <row r="911" spans="1:39" ht="14.25" customHeight="1" x14ac:dyDescent="0.35">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c r="AA911" s="3"/>
      <c r="AB911" s="3"/>
      <c r="AC911" s="3"/>
      <c r="AD911" s="3"/>
      <c r="AE911" s="3"/>
      <c r="AF911" s="3"/>
      <c r="AG911" s="3"/>
      <c r="AH911" s="3"/>
      <c r="AI911" s="3"/>
      <c r="AJ911" s="3"/>
      <c r="AK911" s="3"/>
      <c r="AL911" s="3"/>
      <c r="AM911" s="3"/>
    </row>
    <row r="912" spans="1:39" ht="14.25" customHeight="1" x14ac:dyDescent="0.35">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c r="AA912" s="3"/>
      <c r="AB912" s="3"/>
      <c r="AC912" s="3"/>
      <c r="AD912" s="3"/>
      <c r="AE912" s="3"/>
      <c r="AF912" s="3"/>
      <c r="AG912" s="3"/>
      <c r="AH912" s="3"/>
      <c r="AI912" s="3"/>
      <c r="AJ912" s="3"/>
      <c r="AK912" s="3"/>
      <c r="AL912" s="3"/>
      <c r="AM912" s="3"/>
    </row>
    <row r="913" spans="1:39" ht="14.25" customHeight="1" x14ac:dyDescent="0.35">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c r="AA913" s="3"/>
      <c r="AB913" s="3"/>
      <c r="AC913" s="3"/>
      <c r="AD913" s="3"/>
      <c r="AE913" s="3"/>
      <c r="AF913" s="3"/>
      <c r="AG913" s="3"/>
      <c r="AH913" s="3"/>
      <c r="AI913" s="3"/>
      <c r="AJ913" s="3"/>
      <c r="AK913" s="3"/>
      <c r="AL913" s="3"/>
      <c r="AM913" s="3"/>
    </row>
    <row r="914" spans="1:39" ht="14.25" customHeight="1" x14ac:dyDescent="0.35">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c r="AA914" s="3"/>
      <c r="AB914" s="3"/>
      <c r="AC914" s="3"/>
      <c r="AD914" s="3"/>
      <c r="AE914" s="3"/>
      <c r="AF914" s="3"/>
      <c r="AG914" s="3"/>
      <c r="AH914" s="3"/>
      <c r="AI914" s="3"/>
      <c r="AJ914" s="3"/>
      <c r="AK914" s="3"/>
      <c r="AL914" s="3"/>
      <c r="AM914" s="3"/>
    </row>
    <row r="915" spans="1:39" ht="14.25" customHeight="1" x14ac:dyDescent="0.35">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c r="AA915" s="3"/>
      <c r="AB915" s="3"/>
      <c r="AC915" s="3"/>
      <c r="AD915" s="3"/>
      <c r="AE915" s="3"/>
      <c r="AF915" s="3"/>
      <c r="AG915" s="3"/>
      <c r="AH915" s="3"/>
      <c r="AI915" s="3"/>
      <c r="AJ915" s="3"/>
      <c r="AK915" s="3"/>
      <c r="AL915" s="3"/>
      <c r="AM915" s="3"/>
    </row>
    <row r="916" spans="1:39" ht="14.25" customHeight="1" x14ac:dyDescent="0.35">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c r="AA916" s="3"/>
      <c r="AB916" s="3"/>
      <c r="AC916" s="3"/>
      <c r="AD916" s="3"/>
      <c r="AE916" s="3"/>
      <c r="AF916" s="3"/>
      <c r="AG916" s="3"/>
      <c r="AH916" s="3"/>
      <c r="AI916" s="3"/>
      <c r="AJ916" s="3"/>
      <c r="AK916" s="3"/>
      <c r="AL916" s="3"/>
      <c r="AM916" s="3"/>
    </row>
    <row r="917" spans="1:39" ht="14.25" customHeight="1" x14ac:dyDescent="0.35">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c r="AA917" s="3"/>
      <c r="AB917" s="3"/>
      <c r="AC917" s="3"/>
      <c r="AD917" s="3"/>
      <c r="AE917" s="3"/>
      <c r="AF917" s="3"/>
      <c r="AG917" s="3"/>
      <c r="AH917" s="3"/>
      <c r="AI917" s="3"/>
      <c r="AJ917" s="3"/>
      <c r="AK917" s="3"/>
      <c r="AL917" s="3"/>
      <c r="AM917" s="3"/>
    </row>
    <row r="918" spans="1:39" ht="14.25" customHeight="1" x14ac:dyDescent="0.35">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c r="AA918" s="3"/>
      <c r="AB918" s="3"/>
      <c r="AC918" s="3"/>
      <c r="AD918" s="3"/>
      <c r="AE918" s="3"/>
      <c r="AF918" s="3"/>
      <c r="AG918" s="3"/>
      <c r="AH918" s="3"/>
      <c r="AI918" s="3"/>
      <c r="AJ918" s="3"/>
      <c r="AK918" s="3"/>
      <c r="AL918" s="3"/>
      <c r="AM918" s="3"/>
    </row>
    <row r="919" spans="1:39" ht="14.25" customHeight="1" x14ac:dyDescent="0.35">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c r="AA919" s="3"/>
      <c r="AB919" s="3"/>
      <c r="AC919" s="3"/>
      <c r="AD919" s="3"/>
      <c r="AE919" s="3"/>
      <c r="AF919" s="3"/>
      <c r="AG919" s="3"/>
      <c r="AH919" s="3"/>
      <c r="AI919" s="3"/>
      <c r="AJ919" s="3"/>
      <c r="AK919" s="3"/>
      <c r="AL919" s="3"/>
      <c r="AM919" s="3"/>
    </row>
    <row r="920" spans="1:39" ht="14.25" customHeight="1" x14ac:dyDescent="0.35">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c r="AA920" s="3"/>
      <c r="AB920" s="3"/>
      <c r="AC920" s="3"/>
      <c r="AD920" s="3"/>
      <c r="AE920" s="3"/>
      <c r="AF920" s="3"/>
      <c r="AG920" s="3"/>
      <c r="AH920" s="3"/>
      <c r="AI920" s="3"/>
      <c r="AJ920" s="3"/>
      <c r="AK920" s="3"/>
      <c r="AL920" s="3"/>
      <c r="AM920" s="3"/>
    </row>
    <row r="921" spans="1:39" ht="14.25" customHeight="1" x14ac:dyDescent="0.35">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c r="AA921" s="3"/>
      <c r="AB921" s="3"/>
      <c r="AC921" s="3"/>
      <c r="AD921" s="3"/>
      <c r="AE921" s="3"/>
      <c r="AF921" s="3"/>
      <c r="AG921" s="3"/>
      <c r="AH921" s="3"/>
      <c r="AI921" s="3"/>
      <c r="AJ921" s="3"/>
      <c r="AK921" s="3"/>
      <c r="AL921" s="3"/>
      <c r="AM921" s="3"/>
    </row>
    <row r="922" spans="1:39" ht="14.25" customHeight="1" x14ac:dyDescent="0.35">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c r="AA922" s="3"/>
      <c r="AB922" s="3"/>
      <c r="AC922" s="3"/>
      <c r="AD922" s="3"/>
      <c r="AE922" s="3"/>
      <c r="AF922" s="3"/>
      <c r="AG922" s="3"/>
      <c r="AH922" s="3"/>
      <c r="AI922" s="3"/>
      <c r="AJ922" s="3"/>
      <c r="AK922" s="3"/>
      <c r="AL922" s="3"/>
      <c r="AM922" s="3"/>
    </row>
    <row r="923" spans="1:39" ht="14.25" customHeight="1" x14ac:dyDescent="0.35">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c r="AA923" s="3"/>
      <c r="AB923" s="3"/>
      <c r="AC923" s="3"/>
      <c r="AD923" s="3"/>
      <c r="AE923" s="3"/>
      <c r="AF923" s="3"/>
      <c r="AG923" s="3"/>
      <c r="AH923" s="3"/>
      <c r="AI923" s="3"/>
      <c r="AJ923" s="3"/>
      <c r="AK923" s="3"/>
      <c r="AL923" s="3"/>
      <c r="AM923" s="3"/>
    </row>
    <row r="924" spans="1:39" ht="14.25" customHeight="1" x14ac:dyDescent="0.35">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c r="AA924" s="3"/>
      <c r="AB924" s="3"/>
      <c r="AC924" s="3"/>
      <c r="AD924" s="3"/>
      <c r="AE924" s="3"/>
      <c r="AF924" s="3"/>
      <c r="AG924" s="3"/>
      <c r="AH924" s="3"/>
      <c r="AI924" s="3"/>
      <c r="AJ924" s="3"/>
      <c r="AK924" s="3"/>
      <c r="AL924" s="3"/>
      <c r="AM924" s="3"/>
    </row>
    <row r="925" spans="1:39" ht="14.25" customHeight="1" x14ac:dyDescent="0.35">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c r="AA925" s="3"/>
      <c r="AB925" s="3"/>
      <c r="AC925" s="3"/>
      <c r="AD925" s="3"/>
      <c r="AE925" s="3"/>
      <c r="AF925" s="3"/>
      <c r="AG925" s="3"/>
      <c r="AH925" s="3"/>
      <c r="AI925" s="3"/>
      <c r="AJ925" s="3"/>
      <c r="AK925" s="3"/>
      <c r="AL925" s="3"/>
      <c r="AM925" s="3"/>
    </row>
    <row r="926" spans="1:39" ht="14.25" customHeight="1" x14ac:dyDescent="0.35">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c r="AA926" s="3"/>
      <c r="AB926" s="3"/>
      <c r="AC926" s="3"/>
      <c r="AD926" s="3"/>
      <c r="AE926" s="3"/>
      <c r="AF926" s="3"/>
      <c r="AG926" s="3"/>
      <c r="AH926" s="3"/>
      <c r="AI926" s="3"/>
      <c r="AJ926" s="3"/>
      <c r="AK926" s="3"/>
      <c r="AL926" s="3"/>
      <c r="AM926" s="3"/>
    </row>
    <row r="927" spans="1:39" ht="14.25" customHeight="1" x14ac:dyDescent="0.35">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c r="AA927" s="3"/>
      <c r="AB927" s="3"/>
      <c r="AC927" s="3"/>
      <c r="AD927" s="3"/>
      <c r="AE927" s="3"/>
      <c r="AF927" s="3"/>
      <c r="AG927" s="3"/>
      <c r="AH927" s="3"/>
      <c r="AI927" s="3"/>
      <c r="AJ927" s="3"/>
      <c r="AK927" s="3"/>
      <c r="AL927" s="3"/>
      <c r="AM927" s="3"/>
    </row>
    <row r="928" spans="1:39" ht="14.25" customHeight="1" x14ac:dyDescent="0.35">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c r="AA928" s="3"/>
      <c r="AB928" s="3"/>
      <c r="AC928" s="3"/>
      <c r="AD928" s="3"/>
      <c r="AE928" s="3"/>
      <c r="AF928" s="3"/>
      <c r="AG928" s="3"/>
      <c r="AH928" s="3"/>
      <c r="AI928" s="3"/>
      <c r="AJ928" s="3"/>
      <c r="AK928" s="3"/>
      <c r="AL928" s="3"/>
      <c r="AM928" s="3"/>
    </row>
    <row r="929" spans="1:39" ht="14.25" customHeight="1" x14ac:dyDescent="0.35">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c r="AA929" s="3"/>
      <c r="AB929" s="3"/>
      <c r="AC929" s="3"/>
      <c r="AD929" s="3"/>
      <c r="AE929" s="3"/>
      <c r="AF929" s="3"/>
      <c r="AG929" s="3"/>
      <c r="AH929" s="3"/>
      <c r="AI929" s="3"/>
      <c r="AJ929" s="3"/>
      <c r="AK929" s="3"/>
      <c r="AL929" s="3"/>
      <c r="AM929" s="3"/>
    </row>
    <row r="930" spans="1:39" ht="14.25" customHeight="1" x14ac:dyDescent="0.35">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c r="AA930" s="3"/>
      <c r="AB930" s="3"/>
      <c r="AC930" s="3"/>
      <c r="AD930" s="3"/>
      <c r="AE930" s="3"/>
      <c r="AF930" s="3"/>
      <c r="AG930" s="3"/>
      <c r="AH930" s="3"/>
      <c r="AI930" s="3"/>
      <c r="AJ930" s="3"/>
      <c r="AK930" s="3"/>
      <c r="AL930" s="3"/>
      <c r="AM930" s="3"/>
    </row>
    <row r="931" spans="1:39" ht="14.25" customHeight="1" x14ac:dyDescent="0.35">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c r="AA931" s="3"/>
      <c r="AB931" s="3"/>
      <c r="AC931" s="3"/>
      <c r="AD931" s="3"/>
      <c r="AE931" s="3"/>
      <c r="AF931" s="3"/>
      <c r="AG931" s="3"/>
      <c r="AH931" s="3"/>
      <c r="AI931" s="3"/>
      <c r="AJ931" s="3"/>
      <c r="AK931" s="3"/>
      <c r="AL931" s="3"/>
      <c r="AM931" s="3"/>
    </row>
    <row r="932" spans="1:39" ht="14.25" customHeight="1" x14ac:dyDescent="0.35">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c r="AA932" s="3"/>
      <c r="AB932" s="3"/>
      <c r="AC932" s="3"/>
      <c r="AD932" s="3"/>
      <c r="AE932" s="3"/>
      <c r="AF932" s="3"/>
      <c r="AG932" s="3"/>
      <c r="AH932" s="3"/>
      <c r="AI932" s="3"/>
      <c r="AJ932" s="3"/>
      <c r="AK932" s="3"/>
      <c r="AL932" s="3"/>
      <c r="AM932" s="3"/>
    </row>
    <row r="933" spans="1:39" ht="14.25" customHeight="1" x14ac:dyDescent="0.35">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c r="AA933" s="3"/>
      <c r="AB933" s="3"/>
      <c r="AC933" s="3"/>
      <c r="AD933" s="3"/>
      <c r="AE933" s="3"/>
      <c r="AF933" s="3"/>
      <c r="AG933" s="3"/>
      <c r="AH933" s="3"/>
      <c r="AI933" s="3"/>
      <c r="AJ933" s="3"/>
      <c r="AK933" s="3"/>
      <c r="AL933" s="3"/>
      <c r="AM933" s="3"/>
    </row>
    <row r="934" spans="1:39" ht="14.25" customHeight="1" x14ac:dyDescent="0.35">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c r="AA934" s="3"/>
      <c r="AB934" s="3"/>
      <c r="AC934" s="3"/>
      <c r="AD934" s="3"/>
      <c r="AE934" s="3"/>
      <c r="AF934" s="3"/>
      <c r="AG934" s="3"/>
      <c r="AH934" s="3"/>
      <c r="AI934" s="3"/>
      <c r="AJ934" s="3"/>
      <c r="AK934" s="3"/>
      <c r="AL934" s="3"/>
      <c r="AM934" s="3"/>
    </row>
    <row r="935" spans="1:39" ht="14.25" customHeight="1" x14ac:dyDescent="0.35">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c r="AA935" s="3"/>
      <c r="AB935" s="3"/>
      <c r="AC935" s="3"/>
      <c r="AD935" s="3"/>
      <c r="AE935" s="3"/>
      <c r="AF935" s="3"/>
      <c r="AG935" s="3"/>
      <c r="AH935" s="3"/>
      <c r="AI935" s="3"/>
      <c r="AJ935" s="3"/>
      <c r="AK935" s="3"/>
      <c r="AL935" s="3"/>
      <c r="AM935" s="3"/>
    </row>
    <row r="936" spans="1:39" ht="14.25" customHeight="1" x14ac:dyDescent="0.35">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c r="AA936" s="3"/>
      <c r="AB936" s="3"/>
      <c r="AC936" s="3"/>
      <c r="AD936" s="3"/>
      <c r="AE936" s="3"/>
      <c r="AF936" s="3"/>
      <c r="AG936" s="3"/>
      <c r="AH936" s="3"/>
      <c r="AI936" s="3"/>
      <c r="AJ936" s="3"/>
      <c r="AK936" s="3"/>
      <c r="AL936" s="3"/>
      <c r="AM936" s="3"/>
    </row>
    <row r="937" spans="1:39" ht="14.25" customHeight="1" x14ac:dyDescent="0.35">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3"/>
      <c r="AM937" s="3"/>
    </row>
    <row r="938" spans="1:39" ht="14.25" customHeight="1" x14ac:dyDescent="0.35">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c r="AA938" s="3"/>
      <c r="AB938" s="3"/>
      <c r="AC938" s="3"/>
      <c r="AD938" s="3"/>
      <c r="AE938" s="3"/>
      <c r="AF938" s="3"/>
      <c r="AG938" s="3"/>
      <c r="AH938" s="3"/>
      <c r="AI938" s="3"/>
      <c r="AJ938" s="3"/>
      <c r="AK938" s="3"/>
      <c r="AL938" s="3"/>
      <c r="AM938" s="3"/>
    </row>
    <row r="939" spans="1:39" ht="14.25" customHeight="1" x14ac:dyDescent="0.35">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c r="AA939" s="3"/>
      <c r="AB939" s="3"/>
      <c r="AC939" s="3"/>
      <c r="AD939" s="3"/>
      <c r="AE939" s="3"/>
      <c r="AF939" s="3"/>
      <c r="AG939" s="3"/>
      <c r="AH939" s="3"/>
      <c r="AI939" s="3"/>
      <c r="AJ939" s="3"/>
      <c r="AK939" s="3"/>
      <c r="AL939" s="3"/>
      <c r="AM939" s="3"/>
    </row>
    <row r="940" spans="1:39" ht="14.25" customHeight="1" x14ac:dyDescent="0.35">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c r="AA940" s="3"/>
      <c r="AB940" s="3"/>
      <c r="AC940" s="3"/>
      <c r="AD940" s="3"/>
      <c r="AE940" s="3"/>
      <c r="AF940" s="3"/>
      <c r="AG940" s="3"/>
      <c r="AH940" s="3"/>
      <c r="AI940" s="3"/>
      <c r="AJ940" s="3"/>
      <c r="AK940" s="3"/>
      <c r="AL940" s="3"/>
      <c r="AM940" s="3"/>
    </row>
    <row r="941" spans="1:39" ht="14.25" customHeight="1" x14ac:dyDescent="0.35">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c r="AA941" s="3"/>
      <c r="AB941" s="3"/>
      <c r="AC941" s="3"/>
      <c r="AD941" s="3"/>
      <c r="AE941" s="3"/>
      <c r="AF941" s="3"/>
      <c r="AG941" s="3"/>
      <c r="AH941" s="3"/>
      <c r="AI941" s="3"/>
      <c r="AJ941" s="3"/>
      <c r="AK941" s="3"/>
      <c r="AL941" s="3"/>
      <c r="AM941" s="3"/>
    </row>
    <row r="942" spans="1:39" ht="14.25" customHeight="1" x14ac:dyDescent="0.35">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c r="AA942" s="3"/>
      <c r="AB942" s="3"/>
      <c r="AC942" s="3"/>
      <c r="AD942" s="3"/>
      <c r="AE942" s="3"/>
      <c r="AF942" s="3"/>
      <c r="AG942" s="3"/>
      <c r="AH942" s="3"/>
      <c r="AI942" s="3"/>
      <c r="AJ942" s="3"/>
      <c r="AK942" s="3"/>
      <c r="AL942" s="3"/>
      <c r="AM942" s="3"/>
    </row>
    <row r="943" spans="1:39" ht="14.25" customHeight="1" x14ac:dyDescent="0.35">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c r="AA943" s="3"/>
      <c r="AB943" s="3"/>
      <c r="AC943" s="3"/>
      <c r="AD943" s="3"/>
      <c r="AE943" s="3"/>
      <c r="AF943" s="3"/>
      <c r="AG943" s="3"/>
      <c r="AH943" s="3"/>
      <c r="AI943" s="3"/>
      <c r="AJ943" s="3"/>
      <c r="AK943" s="3"/>
      <c r="AL943" s="3"/>
      <c r="AM943" s="3"/>
    </row>
    <row r="944" spans="1:39" ht="14.25" customHeight="1" x14ac:dyDescent="0.35">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c r="AA944" s="3"/>
      <c r="AB944" s="3"/>
      <c r="AC944" s="3"/>
      <c r="AD944" s="3"/>
      <c r="AE944" s="3"/>
      <c r="AF944" s="3"/>
      <c r="AG944" s="3"/>
      <c r="AH944" s="3"/>
      <c r="AI944" s="3"/>
      <c r="AJ944" s="3"/>
      <c r="AK944" s="3"/>
      <c r="AL944" s="3"/>
      <c r="AM944" s="3"/>
    </row>
    <row r="945" spans="1:39" ht="14.25" customHeight="1" x14ac:dyDescent="0.35">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c r="AA945" s="3"/>
      <c r="AB945" s="3"/>
      <c r="AC945" s="3"/>
      <c r="AD945" s="3"/>
      <c r="AE945" s="3"/>
      <c r="AF945" s="3"/>
      <c r="AG945" s="3"/>
      <c r="AH945" s="3"/>
      <c r="AI945" s="3"/>
      <c r="AJ945" s="3"/>
      <c r="AK945" s="3"/>
      <c r="AL945" s="3"/>
      <c r="AM945" s="3"/>
    </row>
    <row r="946" spans="1:39" ht="14.25" customHeight="1" x14ac:dyDescent="0.35">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c r="AA946" s="3"/>
      <c r="AB946" s="3"/>
      <c r="AC946" s="3"/>
      <c r="AD946" s="3"/>
      <c r="AE946" s="3"/>
      <c r="AF946" s="3"/>
      <c r="AG946" s="3"/>
      <c r="AH946" s="3"/>
      <c r="AI946" s="3"/>
      <c r="AJ946" s="3"/>
      <c r="AK946" s="3"/>
      <c r="AL946" s="3"/>
      <c r="AM946" s="3"/>
    </row>
    <row r="947" spans="1:39" ht="14.25" customHeight="1" x14ac:dyDescent="0.35">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c r="AA947" s="3"/>
      <c r="AB947" s="3"/>
      <c r="AC947" s="3"/>
      <c r="AD947" s="3"/>
      <c r="AE947" s="3"/>
      <c r="AF947" s="3"/>
      <c r="AG947" s="3"/>
      <c r="AH947" s="3"/>
      <c r="AI947" s="3"/>
      <c r="AJ947" s="3"/>
      <c r="AK947" s="3"/>
      <c r="AL947" s="3"/>
      <c r="AM947" s="3"/>
    </row>
    <row r="948" spans="1:39" ht="14.25" customHeight="1" x14ac:dyDescent="0.35">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3"/>
      <c r="AM948" s="3"/>
    </row>
    <row r="949" spans="1:39" ht="14.25" customHeight="1" x14ac:dyDescent="0.35">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3"/>
      <c r="AM949" s="3"/>
    </row>
    <row r="950" spans="1:39" ht="14.25" customHeight="1" x14ac:dyDescent="0.35">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3"/>
      <c r="AM950" s="3"/>
    </row>
    <row r="951" spans="1:39" ht="14.25" customHeight="1" x14ac:dyDescent="0.35">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c r="AA951" s="3"/>
      <c r="AB951" s="3"/>
      <c r="AC951" s="3"/>
      <c r="AD951" s="3"/>
      <c r="AE951" s="3"/>
      <c r="AF951" s="3"/>
      <c r="AG951" s="3"/>
      <c r="AH951" s="3"/>
      <c r="AI951" s="3"/>
      <c r="AJ951" s="3"/>
      <c r="AK951" s="3"/>
      <c r="AL951" s="3"/>
      <c r="AM951" s="3"/>
    </row>
    <row r="952" spans="1:39" ht="14.25" customHeight="1" x14ac:dyDescent="0.35">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c r="AA952" s="3"/>
      <c r="AB952" s="3"/>
      <c r="AC952" s="3"/>
      <c r="AD952" s="3"/>
      <c r="AE952" s="3"/>
      <c r="AF952" s="3"/>
      <c r="AG952" s="3"/>
      <c r="AH952" s="3"/>
      <c r="AI952" s="3"/>
      <c r="AJ952" s="3"/>
      <c r="AK952" s="3"/>
      <c r="AL952" s="3"/>
      <c r="AM952" s="3"/>
    </row>
    <row r="953" spans="1:39" ht="14.25" customHeight="1" x14ac:dyDescent="0.35">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c r="AA953" s="3"/>
      <c r="AB953" s="3"/>
      <c r="AC953" s="3"/>
      <c r="AD953" s="3"/>
      <c r="AE953" s="3"/>
      <c r="AF953" s="3"/>
      <c r="AG953" s="3"/>
      <c r="AH953" s="3"/>
      <c r="AI953" s="3"/>
      <c r="AJ953" s="3"/>
      <c r="AK953" s="3"/>
      <c r="AL953" s="3"/>
      <c r="AM953" s="3"/>
    </row>
    <row r="954" spans="1:39" ht="14.25" customHeight="1" x14ac:dyDescent="0.35">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c r="AA954" s="3"/>
      <c r="AB954" s="3"/>
      <c r="AC954" s="3"/>
      <c r="AD954" s="3"/>
      <c r="AE954" s="3"/>
      <c r="AF954" s="3"/>
      <c r="AG954" s="3"/>
      <c r="AH954" s="3"/>
      <c r="AI954" s="3"/>
      <c r="AJ954" s="3"/>
      <c r="AK954" s="3"/>
      <c r="AL954" s="3"/>
      <c r="AM954" s="3"/>
    </row>
    <row r="955" spans="1:39" ht="14.25" customHeight="1" x14ac:dyDescent="0.35">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c r="AA955" s="3"/>
      <c r="AB955" s="3"/>
      <c r="AC955" s="3"/>
      <c r="AD955" s="3"/>
      <c r="AE955" s="3"/>
      <c r="AF955" s="3"/>
      <c r="AG955" s="3"/>
      <c r="AH955" s="3"/>
      <c r="AI955" s="3"/>
      <c r="AJ955" s="3"/>
      <c r="AK955" s="3"/>
      <c r="AL955" s="3"/>
      <c r="AM955" s="3"/>
    </row>
    <row r="956" spans="1:39" ht="14.25" customHeight="1" x14ac:dyDescent="0.35">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c r="AA956" s="3"/>
      <c r="AB956" s="3"/>
      <c r="AC956" s="3"/>
      <c r="AD956" s="3"/>
      <c r="AE956" s="3"/>
      <c r="AF956" s="3"/>
      <c r="AG956" s="3"/>
      <c r="AH956" s="3"/>
      <c r="AI956" s="3"/>
      <c r="AJ956" s="3"/>
      <c r="AK956" s="3"/>
      <c r="AL956" s="3"/>
      <c r="AM956" s="3"/>
    </row>
    <row r="957" spans="1:39" ht="14.25" customHeight="1" x14ac:dyDescent="0.35">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c r="AA957" s="3"/>
      <c r="AB957" s="3"/>
      <c r="AC957" s="3"/>
      <c r="AD957" s="3"/>
      <c r="AE957" s="3"/>
      <c r="AF957" s="3"/>
      <c r="AG957" s="3"/>
      <c r="AH957" s="3"/>
      <c r="AI957" s="3"/>
      <c r="AJ957" s="3"/>
      <c r="AK957" s="3"/>
      <c r="AL957" s="3"/>
      <c r="AM957" s="3"/>
    </row>
    <row r="958" spans="1:39" ht="14.25" customHeight="1" x14ac:dyDescent="0.35">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c r="AA958" s="3"/>
      <c r="AB958" s="3"/>
      <c r="AC958" s="3"/>
      <c r="AD958" s="3"/>
      <c r="AE958" s="3"/>
      <c r="AF958" s="3"/>
      <c r="AG958" s="3"/>
      <c r="AH958" s="3"/>
      <c r="AI958" s="3"/>
      <c r="AJ958" s="3"/>
      <c r="AK958" s="3"/>
      <c r="AL958" s="3"/>
      <c r="AM958" s="3"/>
    </row>
    <row r="959" spans="1:39" ht="14.25" customHeight="1" x14ac:dyDescent="0.35">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c r="AA959" s="3"/>
      <c r="AB959" s="3"/>
      <c r="AC959" s="3"/>
      <c r="AD959" s="3"/>
      <c r="AE959" s="3"/>
      <c r="AF959" s="3"/>
      <c r="AG959" s="3"/>
      <c r="AH959" s="3"/>
      <c r="AI959" s="3"/>
      <c r="AJ959" s="3"/>
      <c r="AK959" s="3"/>
      <c r="AL959" s="3"/>
      <c r="AM959" s="3"/>
    </row>
    <row r="960" spans="1:39" ht="14.25" customHeight="1" x14ac:dyDescent="0.35">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c r="AA960" s="3"/>
      <c r="AB960" s="3"/>
      <c r="AC960" s="3"/>
      <c r="AD960" s="3"/>
      <c r="AE960" s="3"/>
      <c r="AF960" s="3"/>
      <c r="AG960" s="3"/>
      <c r="AH960" s="3"/>
      <c r="AI960" s="3"/>
      <c r="AJ960" s="3"/>
      <c r="AK960" s="3"/>
      <c r="AL960" s="3"/>
      <c r="AM960" s="3"/>
    </row>
    <row r="961" spans="1:39" ht="14.25" customHeight="1" x14ac:dyDescent="0.35">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c r="AA961" s="3"/>
      <c r="AB961" s="3"/>
      <c r="AC961" s="3"/>
      <c r="AD961" s="3"/>
      <c r="AE961" s="3"/>
      <c r="AF961" s="3"/>
      <c r="AG961" s="3"/>
      <c r="AH961" s="3"/>
      <c r="AI961" s="3"/>
      <c r="AJ961" s="3"/>
      <c r="AK961" s="3"/>
      <c r="AL961" s="3"/>
      <c r="AM961" s="3"/>
    </row>
    <row r="962" spans="1:39" ht="14.25" customHeight="1" x14ac:dyDescent="0.35">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c r="AA962" s="3"/>
      <c r="AB962" s="3"/>
      <c r="AC962" s="3"/>
      <c r="AD962" s="3"/>
      <c r="AE962" s="3"/>
      <c r="AF962" s="3"/>
      <c r="AG962" s="3"/>
      <c r="AH962" s="3"/>
      <c r="AI962" s="3"/>
      <c r="AJ962" s="3"/>
      <c r="AK962" s="3"/>
      <c r="AL962" s="3"/>
      <c r="AM962" s="3"/>
    </row>
    <row r="963" spans="1:39" ht="14.5" x14ac:dyDescent="0.35">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c r="AA963" s="3"/>
      <c r="AB963" s="3"/>
      <c r="AC963" s="3"/>
      <c r="AD963" s="3"/>
      <c r="AE963" s="3"/>
      <c r="AF963" s="3"/>
      <c r="AG963" s="3"/>
      <c r="AH963" s="3"/>
      <c r="AI963" s="3"/>
      <c r="AJ963" s="3"/>
      <c r="AK963" s="3"/>
      <c r="AL963" s="3"/>
      <c r="AM963" s="3"/>
    </row>
  </sheetData>
  <mergeCells count="29">
    <mergeCell ref="AQ6:BH6"/>
    <mergeCell ref="L8:M8"/>
    <mergeCell ref="N8:O8"/>
    <mergeCell ref="X8:Y8"/>
    <mergeCell ref="Z8:AA8"/>
    <mergeCell ref="AQ7:BH7"/>
    <mergeCell ref="AJ8:AK8"/>
    <mergeCell ref="AH8:AI8"/>
    <mergeCell ref="AF8:AG8"/>
    <mergeCell ref="AD8:AE8"/>
    <mergeCell ref="AB8:AC8"/>
    <mergeCell ref="C2:D2"/>
    <mergeCell ref="B15:E15"/>
    <mergeCell ref="B10:D10"/>
    <mergeCell ref="B7:B9"/>
    <mergeCell ref="C7:C9"/>
    <mergeCell ref="D7:D9"/>
    <mergeCell ref="E7:E9"/>
    <mergeCell ref="F6:AO6"/>
    <mergeCell ref="V8:W8"/>
    <mergeCell ref="T8:U8"/>
    <mergeCell ref="R8:S8"/>
    <mergeCell ref="P8:Q8"/>
    <mergeCell ref="F7:AO7"/>
    <mergeCell ref="AL8:AM8"/>
    <mergeCell ref="AN8:AO8"/>
    <mergeCell ref="J8:K8"/>
    <mergeCell ref="F8:G8"/>
    <mergeCell ref="H8:I8"/>
  </mergeCells>
  <pageMargins left="0.7" right="0.7" top="0.75" bottom="0.75" header="0" footer="0"/>
  <pageSetup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outlinePr summaryBelow="0" summaryRight="0"/>
  </sheetPr>
  <dimension ref="A1:AA786"/>
  <sheetViews>
    <sheetView showGridLines="0" topLeftCell="A8" zoomScale="82" zoomScaleNormal="82" workbookViewId="0">
      <selection activeCell="Y16" sqref="Y16"/>
    </sheetView>
  </sheetViews>
  <sheetFormatPr baseColWidth="10" defaultColWidth="12.58203125" defaultRowHeight="15" customHeight="1" x14ac:dyDescent="0.3"/>
  <cols>
    <col min="1" max="1" width="8.08203125" customWidth="1"/>
    <col min="2" max="2" width="6.83203125" customWidth="1"/>
    <col min="3" max="3" width="65.08203125" customWidth="1"/>
    <col min="4" max="4" width="18.25" bestFit="1" customWidth="1"/>
    <col min="5" max="6" width="19.75" hidden="1" customWidth="1"/>
    <col min="7" max="8" width="19.25" hidden="1" customWidth="1"/>
    <col min="9" max="10" width="19.75" hidden="1" customWidth="1"/>
    <col min="11" max="11" width="20.08203125" hidden="1" customWidth="1"/>
    <col min="12" max="14" width="19.75" hidden="1" customWidth="1"/>
    <col min="15" max="18" width="20.08203125" hidden="1" customWidth="1"/>
    <col min="19" max="19" width="4" hidden="1" customWidth="1"/>
    <col min="20" max="26" width="19.83203125" customWidth="1"/>
  </cols>
  <sheetData>
    <row r="1" spans="1:27" ht="24" customHeight="1" x14ac:dyDescent="0.5">
      <c r="A1" s="14"/>
      <c r="B1" s="15"/>
    </row>
    <row r="2" spans="1:27" ht="24" customHeight="1" x14ac:dyDescent="0.5">
      <c r="A2" s="14"/>
      <c r="B2" s="15"/>
      <c r="C2" s="303" t="s">
        <v>0</v>
      </c>
      <c r="D2" s="257"/>
    </row>
    <row r="3" spans="1:27" ht="19" customHeight="1" x14ac:dyDescent="0.3">
      <c r="A3" s="14"/>
      <c r="B3" s="16"/>
      <c r="C3" s="17"/>
      <c r="D3" s="17"/>
    </row>
    <row r="4" spans="1:27" ht="14" hidden="1" x14ac:dyDescent="0.3">
      <c r="A4" s="18"/>
      <c r="B4" s="18"/>
      <c r="C4" s="18"/>
      <c r="D4" s="19"/>
    </row>
    <row r="5" spans="1:27" ht="39" customHeight="1" thickBot="1" x14ac:dyDescent="0.35">
      <c r="A5" s="18"/>
      <c r="B5" s="304" t="s">
        <v>211</v>
      </c>
      <c r="C5" s="257"/>
      <c r="D5" s="257"/>
      <c r="E5" s="21"/>
      <c r="F5" s="21"/>
    </row>
    <row r="6" spans="1:27" ht="93.65" customHeight="1" thickBot="1" x14ac:dyDescent="0.9">
      <c r="A6" s="18"/>
      <c r="B6" s="20"/>
      <c r="D6" s="147"/>
      <c r="E6" s="321" t="s">
        <v>563</v>
      </c>
      <c r="F6" s="322"/>
      <c r="G6" s="322"/>
      <c r="H6" s="322"/>
      <c r="I6" s="322"/>
      <c r="J6" s="322"/>
      <c r="K6" s="322"/>
      <c r="L6" s="322"/>
      <c r="M6" s="322"/>
      <c r="N6" s="322"/>
      <c r="O6" s="322"/>
      <c r="P6" s="322"/>
      <c r="Q6" s="322"/>
      <c r="R6" s="323"/>
      <c r="T6" s="308" t="s">
        <v>565</v>
      </c>
      <c r="U6" s="308"/>
      <c r="V6" s="308"/>
      <c r="W6" s="308"/>
      <c r="X6" s="308"/>
      <c r="Y6" s="308"/>
      <c r="Z6" s="309"/>
    </row>
    <row r="7" spans="1:27" ht="14" x14ac:dyDescent="0.3">
      <c r="A7" s="18"/>
      <c r="B7" s="305" t="s">
        <v>1</v>
      </c>
      <c r="C7" s="305" t="s">
        <v>2</v>
      </c>
      <c r="D7" s="307" t="s">
        <v>3</v>
      </c>
      <c r="E7" s="324"/>
      <c r="F7" s="325"/>
      <c r="G7" s="325"/>
      <c r="H7" s="325"/>
      <c r="I7" s="325"/>
      <c r="J7" s="325"/>
      <c r="K7" s="325"/>
      <c r="L7" s="325"/>
      <c r="M7" s="325"/>
      <c r="N7" s="325"/>
      <c r="O7" s="325"/>
      <c r="P7" s="325"/>
      <c r="Q7" s="325"/>
      <c r="R7" s="326"/>
      <c r="T7" s="187"/>
      <c r="U7" s="187"/>
      <c r="V7" s="187"/>
      <c r="W7" s="187"/>
      <c r="X7" s="187"/>
      <c r="Y7" s="187"/>
      <c r="Z7" s="188"/>
    </row>
    <row r="8" spans="1:27" ht="30.75" customHeight="1" x14ac:dyDescent="0.3">
      <c r="A8" s="18"/>
      <c r="B8" s="292"/>
      <c r="C8" s="292"/>
      <c r="D8" s="295"/>
      <c r="E8" s="313" t="s">
        <v>212</v>
      </c>
      <c r="F8" s="314"/>
      <c r="G8" s="315" t="s">
        <v>213</v>
      </c>
      <c r="H8" s="316"/>
      <c r="I8" s="315" t="s">
        <v>214</v>
      </c>
      <c r="J8" s="316"/>
      <c r="K8" s="315" t="s">
        <v>215</v>
      </c>
      <c r="L8" s="316"/>
      <c r="M8" s="315" t="s">
        <v>216</v>
      </c>
      <c r="N8" s="316"/>
      <c r="O8" s="317" t="s">
        <v>217</v>
      </c>
      <c r="P8" s="318"/>
      <c r="Q8" s="319" t="s">
        <v>218</v>
      </c>
      <c r="R8" s="320"/>
      <c r="T8" s="191" t="s">
        <v>212</v>
      </c>
      <c r="U8" s="192" t="s">
        <v>213</v>
      </c>
      <c r="V8" s="192" t="s">
        <v>214</v>
      </c>
      <c r="W8" s="192" t="s">
        <v>215</v>
      </c>
      <c r="X8" s="192" t="s">
        <v>216</v>
      </c>
      <c r="Y8" s="193" t="s">
        <v>217</v>
      </c>
      <c r="Z8" s="99" t="s">
        <v>218</v>
      </c>
    </row>
    <row r="9" spans="1:27" ht="30.75" customHeight="1" x14ac:dyDescent="0.3">
      <c r="A9" s="18"/>
      <c r="B9" s="306"/>
      <c r="C9" s="306"/>
      <c r="D9" s="295"/>
      <c r="E9" s="154" t="s">
        <v>544</v>
      </c>
      <c r="F9" s="99" t="s">
        <v>545</v>
      </c>
      <c r="G9" s="99" t="s">
        <v>544</v>
      </c>
      <c r="H9" s="99" t="s">
        <v>545</v>
      </c>
      <c r="I9" s="99" t="s">
        <v>544</v>
      </c>
      <c r="J9" s="99" t="s">
        <v>545</v>
      </c>
      <c r="K9" s="99" t="s">
        <v>544</v>
      </c>
      <c r="L9" s="99" t="s">
        <v>545</v>
      </c>
      <c r="M9" s="99" t="s">
        <v>544</v>
      </c>
      <c r="N9" s="99" t="s">
        <v>545</v>
      </c>
      <c r="O9" s="99" t="s">
        <v>544</v>
      </c>
      <c r="P9" s="99" t="s">
        <v>545</v>
      </c>
      <c r="Q9" s="99" t="s">
        <v>544</v>
      </c>
      <c r="R9" s="155" t="s">
        <v>545</v>
      </c>
      <c r="T9" s="99" t="s">
        <v>545</v>
      </c>
      <c r="U9" s="99" t="s">
        <v>545</v>
      </c>
      <c r="V9" s="99" t="s">
        <v>545</v>
      </c>
      <c r="W9" s="99" t="s">
        <v>545</v>
      </c>
      <c r="X9" s="99" t="s">
        <v>545</v>
      </c>
      <c r="Y9" s="99" t="s">
        <v>545</v>
      </c>
      <c r="Z9" s="155" t="s">
        <v>545</v>
      </c>
    </row>
    <row r="10" spans="1:27" s="125" customFormat="1" ht="28" x14ac:dyDescent="0.3">
      <c r="A10" s="126"/>
      <c r="B10" s="127">
        <v>176</v>
      </c>
      <c r="C10" s="128" t="s">
        <v>219</v>
      </c>
      <c r="D10" s="156" t="s">
        <v>33</v>
      </c>
      <c r="E10" s="159">
        <v>4198629</v>
      </c>
      <c r="F10" s="129">
        <v>3946711</v>
      </c>
      <c r="G10" s="129">
        <v>4153581</v>
      </c>
      <c r="H10" s="129">
        <v>3904366</v>
      </c>
      <c r="I10" s="129">
        <v>4517396</v>
      </c>
      <c r="J10" s="129">
        <v>4246352</v>
      </c>
      <c r="K10" s="129">
        <v>3318110</v>
      </c>
      <c r="L10" s="129">
        <v>3119023</v>
      </c>
      <c r="M10" s="129">
        <v>3234980</v>
      </c>
      <c r="N10" s="129">
        <v>3040881</v>
      </c>
      <c r="O10" s="130">
        <v>3294657</v>
      </c>
      <c r="P10" s="129">
        <v>3096978</v>
      </c>
      <c r="Q10" s="131">
        <v>4336731</v>
      </c>
      <c r="R10" s="160">
        <v>4076527</v>
      </c>
      <c r="T10" s="129">
        <f t="shared" ref="T10:T15" si="0">F10*12.5%</f>
        <v>493338.875</v>
      </c>
      <c r="U10" s="129">
        <f t="shared" ref="U10:U15" si="1">H10*12.5%</f>
        <v>488045.75</v>
      </c>
      <c r="V10" s="129">
        <f t="shared" ref="V10:V15" si="2">J10*12.5%</f>
        <v>530794</v>
      </c>
      <c r="W10" s="129">
        <f t="shared" ref="W10:W15" si="3">L10*12.5%</f>
        <v>389877.875</v>
      </c>
      <c r="X10" s="129">
        <f t="shared" ref="X10:X15" si="4">N10*12.5%</f>
        <v>380110.125</v>
      </c>
      <c r="Y10" s="129">
        <f t="shared" ref="Y10:Y15" si="5">P10*12.5%</f>
        <v>387122.25</v>
      </c>
      <c r="Z10" s="160">
        <f t="shared" ref="Z10:Z15" si="6">R10*12.5%</f>
        <v>509565.875</v>
      </c>
    </row>
    <row r="11" spans="1:27" s="125" customFormat="1" ht="28" x14ac:dyDescent="0.3">
      <c r="A11" s="126"/>
      <c r="B11" s="127">
        <v>177</v>
      </c>
      <c r="C11" s="128" t="s">
        <v>220</v>
      </c>
      <c r="D11" s="156" t="s">
        <v>33</v>
      </c>
      <c r="E11" s="159">
        <v>6848398</v>
      </c>
      <c r="F11" s="129">
        <v>6437494</v>
      </c>
      <c r="G11" s="129">
        <v>6740894</v>
      </c>
      <c r="H11" s="129">
        <v>6336440</v>
      </c>
      <c r="I11" s="129">
        <v>6854939</v>
      </c>
      <c r="J11" s="129">
        <v>6443643</v>
      </c>
      <c r="K11" s="129">
        <v>5797886</v>
      </c>
      <c r="L11" s="129">
        <v>5450013</v>
      </c>
      <c r="M11" s="129">
        <v>5689858</v>
      </c>
      <c r="N11" s="129">
        <v>5348467</v>
      </c>
      <c r="O11" s="130">
        <v>5656548</v>
      </c>
      <c r="P11" s="129">
        <v>5317155</v>
      </c>
      <c r="Q11" s="131">
        <v>5653007</v>
      </c>
      <c r="R11" s="160">
        <v>5313827</v>
      </c>
      <c r="T11" s="129">
        <f t="shared" si="0"/>
        <v>804686.75</v>
      </c>
      <c r="U11" s="129">
        <f t="shared" si="1"/>
        <v>792055</v>
      </c>
      <c r="V11" s="129">
        <f t="shared" si="2"/>
        <v>805455.375</v>
      </c>
      <c r="W11" s="129">
        <f t="shared" si="3"/>
        <v>681251.625</v>
      </c>
      <c r="X11" s="129">
        <f t="shared" si="4"/>
        <v>668558.375</v>
      </c>
      <c r="Y11" s="129">
        <f t="shared" si="5"/>
        <v>664644.375</v>
      </c>
      <c r="Z11" s="160">
        <f t="shared" si="6"/>
        <v>664228.375</v>
      </c>
    </row>
    <row r="12" spans="1:27" s="125" customFormat="1" ht="56" x14ac:dyDescent="0.3">
      <c r="A12" s="126"/>
      <c r="B12" s="127">
        <v>178</v>
      </c>
      <c r="C12" s="132" t="s">
        <v>221</v>
      </c>
      <c r="D12" s="157" t="s">
        <v>125</v>
      </c>
      <c r="E12" s="159">
        <v>26395700</v>
      </c>
      <c r="F12" s="129">
        <v>24811958</v>
      </c>
      <c r="G12" s="129">
        <v>25348714</v>
      </c>
      <c r="H12" s="129">
        <v>23827791</v>
      </c>
      <c r="I12" s="129">
        <v>25893674</v>
      </c>
      <c r="J12" s="129">
        <v>24340054</v>
      </c>
      <c r="K12" s="129">
        <v>16263805</v>
      </c>
      <c r="L12" s="129">
        <v>15287977</v>
      </c>
      <c r="M12" s="129">
        <v>16167341</v>
      </c>
      <c r="N12" s="129">
        <v>15197301</v>
      </c>
      <c r="O12" s="130">
        <v>15130153</v>
      </c>
      <c r="P12" s="129">
        <v>14222344</v>
      </c>
      <c r="Q12" s="131">
        <v>52189144</v>
      </c>
      <c r="R12" s="160">
        <v>30000000</v>
      </c>
      <c r="T12" s="129">
        <f t="shared" si="0"/>
        <v>3101494.75</v>
      </c>
      <c r="U12" s="129">
        <f t="shared" si="1"/>
        <v>2978473.875</v>
      </c>
      <c r="V12" s="129">
        <f t="shared" si="2"/>
        <v>3042506.75</v>
      </c>
      <c r="W12" s="129">
        <f t="shared" si="3"/>
        <v>1910997.125</v>
      </c>
      <c r="X12" s="129">
        <f t="shared" si="4"/>
        <v>1899662.625</v>
      </c>
      <c r="Y12" s="129">
        <f t="shared" si="5"/>
        <v>1777793</v>
      </c>
      <c r="Z12" s="160">
        <f t="shared" si="6"/>
        <v>3750000</v>
      </c>
    </row>
    <row r="13" spans="1:27" s="125" customFormat="1" ht="42" x14ac:dyDescent="0.3">
      <c r="A13" s="126"/>
      <c r="B13" s="127">
        <v>179</v>
      </c>
      <c r="C13" s="128" t="s">
        <v>222</v>
      </c>
      <c r="D13" s="157" t="s">
        <v>223</v>
      </c>
      <c r="E13" s="159">
        <v>10871008</v>
      </c>
      <c r="F13" s="129">
        <v>10218748</v>
      </c>
      <c r="G13" s="129">
        <v>10523968</v>
      </c>
      <c r="H13" s="129">
        <v>9892530</v>
      </c>
      <c r="I13" s="129">
        <v>10651890</v>
      </c>
      <c r="J13" s="129">
        <v>10012777</v>
      </c>
      <c r="K13" s="129">
        <v>9611627</v>
      </c>
      <c r="L13" s="129">
        <v>9034929</v>
      </c>
      <c r="M13" s="129">
        <v>10347864</v>
      </c>
      <c r="N13" s="129">
        <v>9726992</v>
      </c>
      <c r="O13" s="130">
        <v>10056975</v>
      </c>
      <c r="P13" s="129">
        <v>9453557</v>
      </c>
      <c r="Q13" s="131">
        <v>7223372</v>
      </c>
      <c r="R13" s="160">
        <v>6789970</v>
      </c>
      <c r="T13" s="129">
        <f t="shared" si="0"/>
        <v>1277343.5</v>
      </c>
      <c r="U13" s="129">
        <f t="shared" si="1"/>
        <v>1236566.25</v>
      </c>
      <c r="V13" s="129">
        <f t="shared" si="2"/>
        <v>1251597.125</v>
      </c>
      <c r="W13" s="129">
        <f t="shared" si="3"/>
        <v>1129366.125</v>
      </c>
      <c r="X13" s="129">
        <f t="shared" si="4"/>
        <v>1215874</v>
      </c>
      <c r="Y13" s="129">
        <f t="shared" si="5"/>
        <v>1181694.625</v>
      </c>
      <c r="Z13" s="160">
        <f t="shared" si="6"/>
        <v>848746.25</v>
      </c>
    </row>
    <row r="14" spans="1:27" s="125" customFormat="1" ht="28.5" thickBot="1" x14ac:dyDescent="0.35">
      <c r="A14" s="126"/>
      <c r="B14" s="133">
        <v>180</v>
      </c>
      <c r="C14" s="134" t="s">
        <v>224</v>
      </c>
      <c r="D14" s="158" t="s">
        <v>223</v>
      </c>
      <c r="E14" s="218">
        <v>3089139</v>
      </c>
      <c r="F14" s="135">
        <v>2903791</v>
      </c>
      <c r="G14" s="135">
        <v>3248264</v>
      </c>
      <c r="H14" s="135">
        <v>3053368</v>
      </c>
      <c r="I14" s="135">
        <v>3175673</v>
      </c>
      <c r="J14" s="135">
        <v>2985133</v>
      </c>
      <c r="K14" s="135">
        <v>2444118</v>
      </c>
      <c r="L14" s="135">
        <v>2297471</v>
      </c>
      <c r="M14" s="135">
        <v>2753449</v>
      </c>
      <c r="N14" s="135">
        <v>2588242</v>
      </c>
      <c r="O14" s="136">
        <v>2562457</v>
      </c>
      <c r="P14" s="135">
        <v>2408710</v>
      </c>
      <c r="Q14" s="219">
        <v>3988685</v>
      </c>
      <c r="R14" s="220">
        <v>3749364</v>
      </c>
      <c r="S14" s="221"/>
      <c r="T14" s="135">
        <f t="shared" si="0"/>
        <v>362973.875</v>
      </c>
      <c r="U14" s="135">
        <f t="shared" si="1"/>
        <v>381671</v>
      </c>
      <c r="V14" s="135">
        <f t="shared" si="2"/>
        <v>373141.625</v>
      </c>
      <c r="W14" s="135">
        <f t="shared" si="3"/>
        <v>287183.875</v>
      </c>
      <c r="X14" s="135">
        <f t="shared" si="4"/>
        <v>323530.25</v>
      </c>
      <c r="Y14" s="135">
        <f t="shared" si="5"/>
        <v>301088.75</v>
      </c>
      <c r="Z14" s="220">
        <f t="shared" si="6"/>
        <v>468670.5</v>
      </c>
    </row>
    <row r="15" spans="1:27" ht="26.5" customHeight="1" thickBot="1" x14ac:dyDescent="0.35">
      <c r="A15" s="18"/>
      <c r="B15" s="310" t="s">
        <v>527</v>
      </c>
      <c r="C15" s="311"/>
      <c r="D15" s="312"/>
      <c r="E15" s="226">
        <v>51402874</v>
      </c>
      <c r="F15" s="222">
        <v>48318702</v>
      </c>
      <c r="G15" s="222">
        <v>50015421</v>
      </c>
      <c r="H15" s="222">
        <v>47014495</v>
      </c>
      <c r="I15" s="222">
        <v>51093572</v>
      </c>
      <c r="J15" s="222">
        <v>48027959</v>
      </c>
      <c r="K15" s="222">
        <v>37435546</v>
      </c>
      <c r="L15" s="222">
        <v>35189413</v>
      </c>
      <c r="M15" s="222">
        <v>38193492</v>
      </c>
      <c r="N15" s="222">
        <v>35901883</v>
      </c>
      <c r="O15" s="223">
        <v>36700790</v>
      </c>
      <c r="P15" s="222">
        <v>34498744</v>
      </c>
      <c r="Q15" s="222">
        <v>73390939</v>
      </c>
      <c r="R15" s="224">
        <v>49929688</v>
      </c>
      <c r="S15" s="225"/>
      <c r="T15" s="227">
        <f t="shared" si="0"/>
        <v>6039837.75</v>
      </c>
      <c r="U15" s="227">
        <f t="shared" si="1"/>
        <v>5876811.875</v>
      </c>
      <c r="V15" s="227">
        <f t="shared" si="2"/>
        <v>6003494.875</v>
      </c>
      <c r="W15" s="228">
        <f t="shared" si="3"/>
        <v>4398676.625</v>
      </c>
      <c r="X15" s="227">
        <f t="shared" si="4"/>
        <v>4487735.375</v>
      </c>
      <c r="Y15" s="227">
        <f t="shared" si="5"/>
        <v>4312343</v>
      </c>
      <c r="Z15" s="227">
        <f t="shared" si="6"/>
        <v>6241211</v>
      </c>
      <c r="AA15" s="147"/>
    </row>
    <row r="16" spans="1:27" ht="16.5" customHeight="1" x14ac:dyDescent="0.3"/>
    <row r="17" spans="1:20" ht="16.5" customHeight="1" x14ac:dyDescent="0.3"/>
    <row r="18" spans="1:20" ht="16.5" customHeight="1" x14ac:dyDescent="0.3">
      <c r="C18" s="89" t="s">
        <v>555</v>
      </c>
      <c r="D18" s="90">
        <f>SUM(F15,H15,J15,L15,N15,P15,R15)</f>
        <v>298880884</v>
      </c>
      <c r="T18" s="90">
        <f>+T15+U15+V15+W15+X15+Y15+Z15</f>
        <v>37360110.5</v>
      </c>
    </row>
    <row r="19" spans="1:20" ht="16.5" customHeight="1" x14ac:dyDescent="0.3">
      <c r="A19" s="18"/>
    </row>
    <row r="20" spans="1:20" ht="16.5" customHeight="1" x14ac:dyDescent="0.3">
      <c r="A20" s="18"/>
    </row>
    <row r="21" spans="1:20" ht="16.5" customHeight="1" x14ac:dyDescent="0.3">
      <c r="A21" s="18"/>
    </row>
    <row r="22" spans="1:20" ht="16.5" customHeight="1" x14ac:dyDescent="0.3">
      <c r="A22" s="18"/>
    </row>
    <row r="23" spans="1:20" ht="16.5" customHeight="1" x14ac:dyDescent="0.3">
      <c r="A23" s="18"/>
    </row>
    <row r="24" spans="1:20" ht="16.5" customHeight="1" x14ac:dyDescent="0.3">
      <c r="A24" s="18"/>
    </row>
    <row r="25" spans="1:20" ht="16.5" customHeight="1" x14ac:dyDescent="0.3">
      <c r="A25" s="18"/>
    </row>
    <row r="26" spans="1:20" ht="16.5" customHeight="1" x14ac:dyDescent="0.3">
      <c r="A26" s="18"/>
    </row>
    <row r="27" spans="1:20" ht="16.5" customHeight="1" x14ac:dyDescent="0.3">
      <c r="A27" s="18"/>
      <c r="B27" s="24"/>
      <c r="C27" s="14"/>
      <c r="D27" s="25"/>
    </row>
    <row r="28" spans="1:20" ht="16.5" customHeight="1" x14ac:dyDescent="0.3">
      <c r="A28" s="18"/>
      <c r="B28" s="24"/>
      <c r="C28" s="14"/>
      <c r="D28" s="25"/>
    </row>
    <row r="29" spans="1:20" ht="16.5" customHeight="1" x14ac:dyDescent="0.3">
      <c r="A29" s="18"/>
      <c r="B29" s="24"/>
      <c r="C29" s="14"/>
      <c r="D29" s="25"/>
    </row>
    <row r="30" spans="1:20" ht="16.5" customHeight="1" x14ac:dyDescent="0.3">
      <c r="A30" s="18"/>
      <c r="B30" s="24"/>
      <c r="C30" s="14"/>
      <c r="D30" s="25"/>
    </row>
    <row r="31" spans="1:20" ht="16.5" customHeight="1" x14ac:dyDescent="0.3">
      <c r="A31" s="18"/>
      <c r="B31" s="24"/>
      <c r="C31" s="14"/>
      <c r="D31" s="25"/>
    </row>
    <row r="32" spans="1:20" ht="16.5" customHeight="1" x14ac:dyDescent="0.3">
      <c r="A32" s="18"/>
      <c r="B32" s="24"/>
      <c r="C32" s="14"/>
      <c r="D32" s="25"/>
    </row>
    <row r="33" spans="1:4" ht="16.5" customHeight="1" x14ac:dyDescent="0.3">
      <c r="A33" s="18"/>
      <c r="B33" s="24"/>
      <c r="C33" s="14"/>
      <c r="D33" s="25"/>
    </row>
    <row r="34" spans="1:4" ht="16.5" customHeight="1" x14ac:dyDescent="0.3">
      <c r="A34" s="18"/>
      <c r="B34" s="24"/>
      <c r="C34" s="14"/>
      <c r="D34" s="25"/>
    </row>
    <row r="35" spans="1:4" ht="16.5" customHeight="1" x14ac:dyDescent="0.3">
      <c r="A35" s="18"/>
      <c r="B35" s="24"/>
      <c r="C35" s="14"/>
      <c r="D35" s="25"/>
    </row>
    <row r="36" spans="1:4" ht="16.5" customHeight="1" x14ac:dyDescent="0.3">
      <c r="A36" s="18"/>
      <c r="B36" s="24"/>
      <c r="C36" s="14"/>
      <c r="D36" s="25"/>
    </row>
    <row r="37" spans="1:4" ht="16.5" customHeight="1" x14ac:dyDescent="0.3">
      <c r="A37" s="18"/>
      <c r="B37" s="24"/>
      <c r="C37" s="14"/>
      <c r="D37" s="25"/>
    </row>
    <row r="38" spans="1:4" ht="16.5" customHeight="1" x14ac:dyDescent="0.3">
      <c r="A38" s="18"/>
      <c r="B38" s="24"/>
      <c r="C38" s="14"/>
      <c r="D38" s="25"/>
    </row>
    <row r="39" spans="1:4" ht="16.5" customHeight="1" x14ac:dyDescent="0.3">
      <c r="A39" s="18"/>
      <c r="B39" s="24"/>
      <c r="C39" s="14"/>
      <c r="D39" s="25"/>
    </row>
    <row r="40" spans="1:4" ht="16.5" customHeight="1" x14ac:dyDescent="0.3">
      <c r="A40" s="18"/>
      <c r="B40" s="24"/>
      <c r="C40" s="14"/>
      <c r="D40" s="25"/>
    </row>
    <row r="41" spans="1:4" ht="16.5" customHeight="1" x14ac:dyDescent="0.3">
      <c r="A41" s="18"/>
      <c r="B41" s="24"/>
      <c r="C41" s="14"/>
      <c r="D41" s="25"/>
    </row>
    <row r="42" spans="1:4" ht="16.5" customHeight="1" x14ac:dyDescent="0.3">
      <c r="A42" s="18"/>
      <c r="B42" s="24"/>
      <c r="C42" s="14"/>
      <c r="D42" s="25"/>
    </row>
    <row r="43" spans="1:4" ht="16.5" customHeight="1" x14ac:dyDescent="0.3">
      <c r="A43" s="18"/>
      <c r="B43" s="24"/>
      <c r="C43" s="14"/>
      <c r="D43" s="25"/>
    </row>
    <row r="44" spans="1:4" ht="16.5" customHeight="1" x14ac:dyDescent="0.3">
      <c r="A44" s="18"/>
      <c r="B44" s="24"/>
      <c r="C44" s="14"/>
      <c r="D44" s="25"/>
    </row>
    <row r="45" spans="1:4" ht="16.5" customHeight="1" x14ac:dyDescent="0.3">
      <c r="A45" s="18"/>
      <c r="B45" s="24"/>
      <c r="C45" s="14"/>
      <c r="D45" s="25"/>
    </row>
    <row r="46" spans="1:4" ht="16.5" customHeight="1" x14ac:dyDescent="0.3">
      <c r="A46" s="18"/>
      <c r="B46" s="24"/>
      <c r="C46" s="14"/>
      <c r="D46" s="25"/>
    </row>
    <row r="47" spans="1:4" ht="16.5" customHeight="1" x14ac:dyDescent="0.3">
      <c r="A47" s="18"/>
      <c r="B47" s="24"/>
      <c r="C47" s="14"/>
      <c r="D47" s="25"/>
    </row>
    <row r="48" spans="1:4" ht="16.5" customHeight="1" x14ac:dyDescent="0.3">
      <c r="A48" s="18"/>
      <c r="B48" s="24"/>
      <c r="C48" s="14"/>
      <c r="D48" s="25"/>
    </row>
    <row r="49" spans="1:4" ht="16.5" customHeight="1" x14ac:dyDescent="0.3">
      <c r="A49" s="18"/>
      <c r="B49" s="24"/>
      <c r="C49" s="14"/>
      <c r="D49" s="25"/>
    </row>
    <row r="50" spans="1:4" ht="16.5" customHeight="1" x14ac:dyDescent="0.3">
      <c r="A50" s="18"/>
      <c r="B50" s="24"/>
      <c r="C50" s="14"/>
      <c r="D50" s="25"/>
    </row>
    <row r="51" spans="1:4" ht="16.5" customHeight="1" x14ac:dyDescent="0.3">
      <c r="A51" s="18"/>
      <c r="B51" s="24"/>
      <c r="C51" s="14"/>
      <c r="D51" s="25"/>
    </row>
    <row r="52" spans="1:4" ht="16.5" customHeight="1" x14ac:dyDescent="0.3">
      <c r="A52" s="18"/>
      <c r="B52" s="24"/>
      <c r="C52" s="14"/>
      <c r="D52" s="25"/>
    </row>
    <row r="53" spans="1:4" ht="16.5" customHeight="1" x14ac:dyDescent="0.3">
      <c r="A53" s="18"/>
      <c r="B53" s="24"/>
      <c r="C53" s="14"/>
      <c r="D53" s="25"/>
    </row>
    <row r="54" spans="1:4" ht="16.5" customHeight="1" x14ac:dyDescent="0.3">
      <c r="A54" s="18"/>
      <c r="B54" s="24"/>
      <c r="C54" s="14"/>
      <c r="D54" s="25"/>
    </row>
    <row r="55" spans="1:4" ht="16.5" customHeight="1" x14ac:dyDescent="0.3">
      <c r="A55" s="18"/>
      <c r="B55" s="24"/>
      <c r="C55" s="14"/>
      <c r="D55" s="25"/>
    </row>
    <row r="56" spans="1:4" ht="16.5" customHeight="1" x14ac:dyDescent="0.3">
      <c r="A56" s="18"/>
      <c r="B56" s="24"/>
      <c r="C56" s="14"/>
      <c r="D56" s="25"/>
    </row>
    <row r="57" spans="1:4" ht="16.5" customHeight="1" x14ac:dyDescent="0.3">
      <c r="A57" s="18"/>
      <c r="B57" s="24"/>
      <c r="C57" s="14"/>
      <c r="D57" s="25"/>
    </row>
    <row r="58" spans="1:4" ht="16.5" customHeight="1" x14ac:dyDescent="0.3">
      <c r="A58" s="18"/>
      <c r="B58" s="24"/>
      <c r="C58" s="14"/>
      <c r="D58" s="25"/>
    </row>
    <row r="59" spans="1:4" ht="16.5" customHeight="1" x14ac:dyDescent="0.3">
      <c r="A59" s="18"/>
      <c r="B59" s="24"/>
      <c r="C59" s="14"/>
      <c r="D59" s="25"/>
    </row>
    <row r="60" spans="1:4" ht="16.5" customHeight="1" x14ac:dyDescent="0.3">
      <c r="A60" s="18"/>
      <c r="B60" s="24"/>
      <c r="C60" s="14"/>
      <c r="D60" s="25"/>
    </row>
    <row r="61" spans="1:4" ht="16.5" customHeight="1" x14ac:dyDescent="0.3">
      <c r="A61" s="18"/>
      <c r="B61" s="24"/>
      <c r="C61" s="14"/>
      <c r="D61" s="25"/>
    </row>
    <row r="62" spans="1:4" ht="16.5" customHeight="1" x14ac:dyDescent="0.3">
      <c r="A62" s="18"/>
      <c r="B62" s="24"/>
      <c r="C62" s="14"/>
      <c r="D62" s="25"/>
    </row>
    <row r="63" spans="1:4" ht="16.5" customHeight="1" x14ac:dyDescent="0.3">
      <c r="A63" s="18"/>
      <c r="B63" s="24"/>
      <c r="C63" s="14"/>
      <c r="D63" s="25"/>
    </row>
    <row r="64" spans="1:4" ht="16.5" customHeight="1" x14ac:dyDescent="0.3">
      <c r="A64" s="18"/>
      <c r="B64" s="24"/>
      <c r="C64" s="14"/>
      <c r="D64" s="25"/>
    </row>
    <row r="65" spans="1:4" ht="16.5" customHeight="1" x14ac:dyDescent="0.3">
      <c r="A65" s="18"/>
      <c r="B65" s="24"/>
      <c r="C65" s="14"/>
      <c r="D65" s="25"/>
    </row>
    <row r="66" spans="1:4" ht="16.5" customHeight="1" x14ac:dyDescent="0.3">
      <c r="A66" s="18"/>
      <c r="B66" s="24"/>
      <c r="C66" s="14"/>
      <c r="D66" s="25"/>
    </row>
    <row r="67" spans="1:4" ht="16.5" customHeight="1" x14ac:dyDescent="0.3">
      <c r="A67" s="18"/>
      <c r="B67" s="24"/>
      <c r="C67" s="14"/>
      <c r="D67" s="25"/>
    </row>
    <row r="68" spans="1:4" ht="16.5" customHeight="1" x14ac:dyDescent="0.3">
      <c r="A68" s="18"/>
      <c r="B68" s="24"/>
      <c r="C68" s="14"/>
      <c r="D68" s="25"/>
    </row>
    <row r="69" spans="1:4" ht="16.5" customHeight="1" x14ac:dyDescent="0.3">
      <c r="A69" s="18"/>
      <c r="B69" s="24"/>
      <c r="C69" s="14"/>
      <c r="D69" s="25"/>
    </row>
    <row r="70" spans="1:4" ht="16.5" customHeight="1" x14ac:dyDescent="0.3">
      <c r="A70" s="18"/>
      <c r="B70" s="24"/>
      <c r="C70" s="14"/>
      <c r="D70" s="25"/>
    </row>
    <row r="71" spans="1:4" ht="16.5" customHeight="1" x14ac:dyDescent="0.3">
      <c r="A71" s="18"/>
      <c r="B71" s="24"/>
      <c r="C71" s="14"/>
      <c r="D71" s="25"/>
    </row>
    <row r="72" spans="1:4" ht="16.5" customHeight="1" x14ac:dyDescent="0.3">
      <c r="A72" s="18"/>
      <c r="B72" s="24"/>
      <c r="C72" s="14"/>
      <c r="D72" s="25"/>
    </row>
    <row r="73" spans="1:4" ht="16.5" customHeight="1" x14ac:dyDescent="0.3">
      <c r="A73" s="18"/>
      <c r="B73" s="24"/>
      <c r="C73" s="14"/>
      <c r="D73" s="25"/>
    </row>
    <row r="74" spans="1:4" ht="16.5" customHeight="1" x14ac:dyDescent="0.3">
      <c r="A74" s="18"/>
      <c r="B74" s="24"/>
      <c r="C74" s="14"/>
      <c r="D74" s="25"/>
    </row>
    <row r="75" spans="1:4" ht="16.5" customHeight="1" x14ac:dyDescent="0.3">
      <c r="A75" s="18"/>
      <c r="B75" s="24"/>
      <c r="C75" s="14"/>
      <c r="D75" s="25"/>
    </row>
    <row r="76" spans="1:4" ht="16.5" customHeight="1" x14ac:dyDescent="0.3">
      <c r="A76" s="18"/>
      <c r="B76" s="24"/>
      <c r="C76" s="14"/>
      <c r="D76" s="25"/>
    </row>
    <row r="77" spans="1:4" ht="16.5" customHeight="1" x14ac:dyDescent="0.3">
      <c r="A77" s="18"/>
      <c r="B77" s="24"/>
      <c r="C77" s="14"/>
      <c r="D77" s="25"/>
    </row>
    <row r="78" spans="1:4" ht="16.5" customHeight="1" x14ac:dyDescent="0.3">
      <c r="A78" s="18"/>
      <c r="B78" s="24"/>
      <c r="C78" s="14"/>
      <c r="D78" s="25"/>
    </row>
    <row r="79" spans="1:4" ht="16.5" customHeight="1" x14ac:dyDescent="0.3">
      <c r="A79" s="18"/>
      <c r="B79" s="24"/>
      <c r="C79" s="14"/>
      <c r="D79" s="25"/>
    </row>
    <row r="80" spans="1:4" ht="16.5" customHeight="1" x14ac:dyDescent="0.3">
      <c r="A80" s="18"/>
      <c r="B80" s="24"/>
      <c r="C80" s="14"/>
      <c r="D80" s="25"/>
    </row>
    <row r="81" spans="1:4" ht="16.5" customHeight="1" x14ac:dyDescent="0.3">
      <c r="A81" s="18"/>
      <c r="B81" s="24"/>
      <c r="C81" s="14"/>
      <c r="D81" s="25"/>
    </row>
    <row r="82" spans="1:4" ht="16.5" customHeight="1" x14ac:dyDescent="0.3">
      <c r="A82" s="18"/>
      <c r="B82" s="24"/>
      <c r="C82" s="14"/>
      <c r="D82" s="25"/>
    </row>
    <row r="83" spans="1:4" ht="16.5" customHeight="1" x14ac:dyDescent="0.3">
      <c r="A83" s="18"/>
      <c r="B83" s="24"/>
      <c r="C83" s="14"/>
      <c r="D83" s="25"/>
    </row>
    <row r="84" spans="1:4" ht="16.5" customHeight="1" x14ac:dyDescent="0.3">
      <c r="A84" s="18"/>
      <c r="B84" s="24"/>
      <c r="C84" s="14"/>
      <c r="D84" s="25"/>
    </row>
    <row r="85" spans="1:4" ht="16.5" customHeight="1" x14ac:dyDescent="0.3">
      <c r="A85" s="18"/>
      <c r="B85" s="24"/>
      <c r="C85" s="14"/>
      <c r="D85" s="25"/>
    </row>
    <row r="86" spans="1:4" ht="16.5" customHeight="1" x14ac:dyDescent="0.3">
      <c r="A86" s="18"/>
      <c r="B86" s="24"/>
      <c r="C86" s="14"/>
      <c r="D86" s="25"/>
    </row>
    <row r="87" spans="1:4" ht="16.5" customHeight="1" x14ac:dyDescent="0.3">
      <c r="A87" s="18"/>
      <c r="B87" s="24"/>
      <c r="C87" s="14"/>
      <c r="D87" s="25"/>
    </row>
    <row r="88" spans="1:4" ht="16.5" customHeight="1" x14ac:dyDescent="0.3">
      <c r="A88" s="18"/>
      <c r="B88" s="24"/>
      <c r="C88" s="14"/>
      <c r="D88" s="25"/>
    </row>
    <row r="89" spans="1:4" ht="16.5" customHeight="1" x14ac:dyDescent="0.3">
      <c r="A89" s="18"/>
      <c r="B89" s="24"/>
      <c r="C89" s="14"/>
      <c r="D89" s="25"/>
    </row>
    <row r="90" spans="1:4" ht="16.5" customHeight="1" x14ac:dyDescent="0.3">
      <c r="A90" s="18"/>
      <c r="B90" s="24"/>
      <c r="C90" s="14"/>
      <c r="D90" s="25"/>
    </row>
    <row r="91" spans="1:4" ht="16.5" customHeight="1" x14ac:dyDescent="0.3">
      <c r="A91" s="18"/>
      <c r="B91" s="24"/>
      <c r="C91" s="14"/>
      <c r="D91" s="25"/>
    </row>
    <row r="92" spans="1:4" ht="16.5" customHeight="1" x14ac:dyDescent="0.3">
      <c r="A92" s="18"/>
      <c r="B92" s="24"/>
      <c r="C92" s="14"/>
      <c r="D92" s="25"/>
    </row>
    <row r="93" spans="1:4" ht="16.5" customHeight="1" x14ac:dyDescent="0.3">
      <c r="A93" s="18"/>
      <c r="B93" s="24"/>
      <c r="C93" s="14"/>
      <c r="D93" s="25"/>
    </row>
    <row r="94" spans="1:4" ht="16.5" customHeight="1" x14ac:dyDescent="0.3">
      <c r="A94" s="18"/>
      <c r="B94" s="24"/>
      <c r="C94" s="14"/>
      <c r="D94" s="25"/>
    </row>
    <row r="95" spans="1:4" ht="16.5" customHeight="1" x14ac:dyDescent="0.3">
      <c r="A95" s="18"/>
      <c r="B95" s="24"/>
      <c r="C95" s="14"/>
      <c r="D95" s="25"/>
    </row>
    <row r="96" spans="1:4" ht="16.5" customHeight="1" x14ac:dyDescent="0.3">
      <c r="A96" s="18"/>
      <c r="B96" s="24"/>
      <c r="C96" s="14"/>
      <c r="D96" s="25"/>
    </row>
    <row r="97" spans="1:4" ht="16.5" customHeight="1" x14ac:dyDescent="0.3">
      <c r="A97" s="18"/>
      <c r="B97" s="24"/>
      <c r="C97" s="14"/>
      <c r="D97" s="25"/>
    </row>
    <row r="98" spans="1:4" ht="16.5" customHeight="1" x14ac:dyDescent="0.3">
      <c r="A98" s="18"/>
      <c r="B98" s="24"/>
      <c r="C98" s="14"/>
      <c r="D98" s="25"/>
    </row>
    <row r="99" spans="1:4" ht="16.5" customHeight="1" x14ac:dyDescent="0.3">
      <c r="A99" s="18"/>
      <c r="B99" s="24"/>
      <c r="C99" s="14"/>
      <c r="D99" s="25"/>
    </row>
    <row r="100" spans="1:4" ht="16.5" customHeight="1" x14ac:dyDescent="0.3">
      <c r="A100" s="18"/>
      <c r="B100" s="24"/>
      <c r="C100" s="14"/>
      <c r="D100" s="25"/>
    </row>
    <row r="101" spans="1:4" ht="16.5" customHeight="1" x14ac:dyDescent="0.3">
      <c r="A101" s="18"/>
      <c r="B101" s="24"/>
      <c r="C101" s="14"/>
      <c r="D101" s="25"/>
    </row>
    <row r="102" spans="1:4" ht="16.5" customHeight="1" x14ac:dyDescent="0.3">
      <c r="A102" s="18"/>
      <c r="B102" s="24"/>
      <c r="C102" s="14"/>
      <c r="D102" s="25"/>
    </row>
    <row r="103" spans="1:4" ht="16.5" customHeight="1" x14ac:dyDescent="0.3">
      <c r="A103" s="18"/>
      <c r="B103" s="24"/>
      <c r="C103" s="14"/>
      <c r="D103" s="25"/>
    </row>
    <row r="104" spans="1:4" ht="16.5" customHeight="1" x14ac:dyDescent="0.3">
      <c r="A104" s="18"/>
      <c r="B104" s="24"/>
      <c r="C104" s="14"/>
      <c r="D104" s="25"/>
    </row>
    <row r="105" spans="1:4" ht="16.5" customHeight="1" x14ac:dyDescent="0.3">
      <c r="A105" s="18"/>
      <c r="B105" s="24"/>
      <c r="C105" s="14"/>
      <c r="D105" s="25"/>
    </row>
    <row r="106" spans="1:4" ht="16.5" customHeight="1" x14ac:dyDescent="0.3">
      <c r="A106" s="18"/>
      <c r="B106" s="24"/>
      <c r="C106" s="14"/>
      <c r="D106" s="25"/>
    </row>
    <row r="107" spans="1:4" ht="16.5" customHeight="1" x14ac:dyDescent="0.3">
      <c r="A107" s="18"/>
      <c r="B107" s="24"/>
      <c r="C107" s="14"/>
      <c r="D107" s="25"/>
    </row>
    <row r="108" spans="1:4" ht="16.5" customHeight="1" x14ac:dyDescent="0.3">
      <c r="A108" s="18"/>
      <c r="B108" s="24"/>
      <c r="C108" s="14"/>
      <c r="D108" s="25"/>
    </row>
    <row r="109" spans="1:4" ht="16.5" customHeight="1" x14ac:dyDescent="0.3">
      <c r="A109" s="18"/>
      <c r="B109" s="24"/>
      <c r="C109" s="14"/>
      <c r="D109" s="25"/>
    </row>
    <row r="110" spans="1:4" ht="16.5" customHeight="1" x14ac:dyDescent="0.3">
      <c r="A110" s="18"/>
      <c r="B110" s="24"/>
      <c r="C110" s="14"/>
      <c r="D110" s="25"/>
    </row>
    <row r="111" spans="1:4" ht="16.5" customHeight="1" x14ac:dyDescent="0.3">
      <c r="A111" s="18"/>
      <c r="B111" s="24"/>
      <c r="C111" s="14"/>
      <c r="D111" s="25"/>
    </row>
    <row r="112" spans="1:4" ht="16.5" customHeight="1" x14ac:dyDescent="0.3">
      <c r="A112" s="18"/>
      <c r="B112" s="24"/>
      <c r="C112" s="14"/>
      <c r="D112" s="25"/>
    </row>
    <row r="113" spans="1:4" ht="16.5" customHeight="1" x14ac:dyDescent="0.3">
      <c r="A113" s="18"/>
      <c r="B113" s="24"/>
      <c r="C113" s="14"/>
      <c r="D113" s="25"/>
    </row>
    <row r="114" spans="1:4" ht="16.5" customHeight="1" x14ac:dyDescent="0.3">
      <c r="A114" s="18"/>
      <c r="B114" s="24"/>
      <c r="C114" s="14"/>
      <c r="D114" s="25"/>
    </row>
    <row r="115" spans="1:4" ht="16.5" customHeight="1" x14ac:dyDescent="0.3">
      <c r="A115" s="18"/>
      <c r="B115" s="24"/>
      <c r="C115" s="14"/>
      <c r="D115" s="25"/>
    </row>
    <row r="116" spans="1:4" ht="16.5" customHeight="1" x14ac:dyDescent="0.3">
      <c r="A116" s="18"/>
      <c r="B116" s="24"/>
      <c r="C116" s="14"/>
      <c r="D116" s="25"/>
    </row>
    <row r="117" spans="1:4" ht="16.5" customHeight="1" x14ac:dyDescent="0.3">
      <c r="A117" s="18"/>
      <c r="B117" s="24"/>
      <c r="C117" s="14"/>
      <c r="D117" s="25"/>
    </row>
    <row r="118" spans="1:4" ht="16.5" customHeight="1" x14ac:dyDescent="0.3">
      <c r="A118" s="18"/>
      <c r="B118" s="24"/>
      <c r="C118" s="14"/>
      <c r="D118" s="25"/>
    </row>
    <row r="119" spans="1:4" ht="16.5" customHeight="1" x14ac:dyDescent="0.3">
      <c r="A119" s="18"/>
      <c r="B119" s="24"/>
      <c r="C119" s="14"/>
      <c r="D119" s="25"/>
    </row>
    <row r="120" spans="1:4" ht="16.5" customHeight="1" x14ac:dyDescent="0.3">
      <c r="A120" s="18"/>
      <c r="B120" s="24"/>
      <c r="C120" s="14"/>
      <c r="D120" s="25"/>
    </row>
    <row r="121" spans="1:4" ht="16.5" customHeight="1" x14ac:dyDescent="0.3">
      <c r="A121" s="18"/>
      <c r="B121" s="24"/>
      <c r="C121" s="14"/>
      <c r="D121" s="25"/>
    </row>
    <row r="122" spans="1:4" ht="16.5" customHeight="1" x14ac:dyDescent="0.3">
      <c r="A122" s="18"/>
      <c r="B122" s="24"/>
      <c r="C122" s="14"/>
      <c r="D122" s="25"/>
    </row>
    <row r="123" spans="1:4" ht="16.5" customHeight="1" x14ac:dyDescent="0.3">
      <c r="A123" s="18"/>
      <c r="B123" s="24"/>
      <c r="C123" s="14"/>
      <c r="D123" s="25"/>
    </row>
    <row r="124" spans="1:4" ht="16.5" customHeight="1" x14ac:dyDescent="0.3">
      <c r="A124" s="18"/>
      <c r="B124" s="24"/>
      <c r="C124" s="14"/>
      <c r="D124" s="25"/>
    </row>
    <row r="125" spans="1:4" ht="16.5" customHeight="1" x14ac:dyDescent="0.3">
      <c r="A125" s="18"/>
      <c r="B125" s="24"/>
      <c r="C125" s="14"/>
      <c r="D125" s="25"/>
    </row>
    <row r="126" spans="1:4" ht="16.5" customHeight="1" x14ac:dyDescent="0.3">
      <c r="A126" s="18"/>
      <c r="B126" s="24"/>
      <c r="C126" s="14"/>
      <c r="D126" s="25"/>
    </row>
    <row r="127" spans="1:4" ht="16.5" customHeight="1" x14ac:dyDescent="0.3">
      <c r="A127" s="18"/>
      <c r="B127" s="24"/>
      <c r="C127" s="14"/>
      <c r="D127" s="25"/>
    </row>
    <row r="128" spans="1:4" ht="16.5" customHeight="1" x14ac:dyDescent="0.3">
      <c r="A128" s="18"/>
      <c r="B128" s="24"/>
      <c r="C128" s="14"/>
      <c r="D128" s="25"/>
    </row>
    <row r="129" spans="1:4" ht="16.5" customHeight="1" x14ac:dyDescent="0.3">
      <c r="A129" s="18"/>
      <c r="B129" s="24"/>
      <c r="C129" s="14"/>
      <c r="D129" s="25"/>
    </row>
    <row r="130" spans="1:4" ht="16.5" customHeight="1" x14ac:dyDescent="0.3">
      <c r="A130" s="18"/>
      <c r="B130" s="24"/>
      <c r="C130" s="14"/>
      <c r="D130" s="25"/>
    </row>
    <row r="131" spans="1:4" ht="16.5" customHeight="1" x14ac:dyDescent="0.3">
      <c r="A131" s="18"/>
      <c r="B131" s="24"/>
      <c r="C131" s="14"/>
      <c r="D131" s="25"/>
    </row>
    <row r="132" spans="1:4" ht="16.5" customHeight="1" x14ac:dyDescent="0.3">
      <c r="A132" s="18"/>
      <c r="B132" s="24"/>
      <c r="C132" s="14"/>
      <c r="D132" s="25"/>
    </row>
    <row r="133" spans="1:4" ht="16.5" customHeight="1" x14ac:dyDescent="0.3">
      <c r="A133" s="18"/>
      <c r="B133" s="24"/>
      <c r="C133" s="14"/>
      <c r="D133" s="25"/>
    </row>
    <row r="134" spans="1:4" ht="16.5" customHeight="1" x14ac:dyDescent="0.3">
      <c r="A134" s="18"/>
      <c r="B134" s="24"/>
      <c r="C134" s="14"/>
      <c r="D134" s="25"/>
    </row>
    <row r="135" spans="1:4" ht="16.5" customHeight="1" x14ac:dyDescent="0.3">
      <c r="A135" s="18"/>
      <c r="B135" s="24"/>
      <c r="C135" s="14"/>
      <c r="D135" s="25"/>
    </row>
    <row r="136" spans="1:4" ht="16.5" customHeight="1" x14ac:dyDescent="0.3">
      <c r="A136" s="18"/>
      <c r="B136" s="24"/>
      <c r="C136" s="14"/>
      <c r="D136" s="25"/>
    </row>
    <row r="137" spans="1:4" ht="16.5" customHeight="1" x14ac:dyDescent="0.3">
      <c r="A137" s="18"/>
      <c r="B137" s="24"/>
      <c r="C137" s="14"/>
      <c r="D137" s="25"/>
    </row>
    <row r="138" spans="1:4" ht="16.5" customHeight="1" x14ac:dyDescent="0.3">
      <c r="A138" s="18"/>
      <c r="B138" s="24"/>
      <c r="C138" s="14"/>
      <c r="D138" s="25"/>
    </row>
    <row r="139" spans="1:4" ht="16.5" customHeight="1" x14ac:dyDescent="0.3">
      <c r="A139" s="18"/>
      <c r="B139" s="24"/>
      <c r="C139" s="14"/>
      <c r="D139" s="25"/>
    </row>
    <row r="140" spans="1:4" ht="16.5" customHeight="1" x14ac:dyDescent="0.3">
      <c r="A140" s="18"/>
      <c r="B140" s="24"/>
      <c r="C140" s="14"/>
      <c r="D140" s="25"/>
    </row>
    <row r="141" spans="1:4" ht="16.5" customHeight="1" x14ac:dyDescent="0.3">
      <c r="A141" s="18"/>
      <c r="B141" s="24"/>
      <c r="C141" s="14"/>
      <c r="D141" s="25"/>
    </row>
    <row r="142" spans="1:4" ht="16.5" customHeight="1" x14ac:dyDescent="0.3">
      <c r="A142" s="18"/>
      <c r="B142" s="24"/>
      <c r="C142" s="14"/>
      <c r="D142" s="25"/>
    </row>
    <row r="143" spans="1:4" ht="16.5" customHeight="1" x14ac:dyDescent="0.3">
      <c r="A143" s="18"/>
      <c r="B143" s="24"/>
      <c r="C143" s="14"/>
      <c r="D143" s="25"/>
    </row>
    <row r="144" spans="1:4" ht="16.5" customHeight="1" x14ac:dyDescent="0.3">
      <c r="A144" s="18"/>
      <c r="B144" s="24"/>
      <c r="C144" s="14"/>
      <c r="D144" s="25"/>
    </row>
    <row r="145" spans="1:4" ht="16.5" customHeight="1" x14ac:dyDescent="0.3">
      <c r="A145" s="18"/>
      <c r="B145" s="24"/>
      <c r="C145" s="14"/>
      <c r="D145" s="25"/>
    </row>
    <row r="146" spans="1:4" ht="16.5" customHeight="1" x14ac:dyDescent="0.3">
      <c r="A146" s="18"/>
      <c r="B146" s="24"/>
      <c r="C146" s="14"/>
      <c r="D146" s="25"/>
    </row>
    <row r="147" spans="1:4" ht="16.5" customHeight="1" x14ac:dyDescent="0.3">
      <c r="A147" s="18"/>
      <c r="B147" s="24"/>
      <c r="C147" s="14"/>
      <c r="D147" s="25"/>
    </row>
    <row r="148" spans="1:4" ht="16.5" customHeight="1" x14ac:dyDescent="0.3">
      <c r="A148" s="18"/>
      <c r="B148" s="24"/>
      <c r="C148" s="14"/>
      <c r="D148" s="25"/>
    </row>
    <row r="149" spans="1:4" ht="16.5" customHeight="1" x14ac:dyDescent="0.3">
      <c r="A149" s="18"/>
      <c r="B149" s="24"/>
      <c r="C149" s="14"/>
      <c r="D149" s="25"/>
    </row>
    <row r="150" spans="1:4" ht="16.5" customHeight="1" x14ac:dyDescent="0.3">
      <c r="A150" s="18"/>
      <c r="B150" s="24"/>
      <c r="C150" s="14"/>
      <c r="D150" s="25"/>
    </row>
    <row r="151" spans="1:4" ht="16.5" customHeight="1" x14ac:dyDescent="0.3">
      <c r="A151" s="18"/>
      <c r="B151" s="24"/>
      <c r="C151" s="14"/>
      <c r="D151" s="25"/>
    </row>
    <row r="152" spans="1:4" ht="16.5" customHeight="1" x14ac:dyDescent="0.3">
      <c r="A152" s="18"/>
      <c r="B152" s="24"/>
      <c r="C152" s="14"/>
      <c r="D152" s="25"/>
    </row>
    <row r="153" spans="1:4" ht="16.5" customHeight="1" x14ac:dyDescent="0.3">
      <c r="A153" s="18"/>
      <c r="B153" s="24"/>
      <c r="C153" s="14"/>
      <c r="D153" s="25"/>
    </row>
    <row r="154" spans="1:4" ht="16.5" customHeight="1" x14ac:dyDescent="0.3">
      <c r="A154" s="18"/>
      <c r="B154" s="24"/>
      <c r="C154" s="14"/>
      <c r="D154" s="25"/>
    </row>
    <row r="155" spans="1:4" ht="16.5" customHeight="1" x14ac:dyDescent="0.3">
      <c r="A155" s="18"/>
      <c r="B155" s="24"/>
      <c r="C155" s="24"/>
      <c r="D155" s="25"/>
    </row>
    <row r="156" spans="1:4" ht="16.5" customHeight="1" x14ac:dyDescent="0.3">
      <c r="A156" s="18"/>
      <c r="B156" s="24"/>
      <c r="C156" s="24"/>
      <c r="D156" s="25"/>
    </row>
    <row r="157" spans="1:4" ht="16.5" customHeight="1" x14ac:dyDescent="0.3">
      <c r="A157" s="18"/>
      <c r="B157" s="24"/>
      <c r="C157" s="24"/>
      <c r="D157" s="25"/>
    </row>
    <row r="158" spans="1:4" ht="16.5" customHeight="1" x14ac:dyDescent="0.3">
      <c r="A158" s="18"/>
      <c r="B158" s="24"/>
      <c r="C158" s="24"/>
      <c r="D158" s="25"/>
    </row>
    <row r="159" spans="1:4" ht="16.5" customHeight="1" x14ac:dyDescent="0.3">
      <c r="A159" s="18"/>
      <c r="B159" s="24"/>
      <c r="C159" s="24"/>
      <c r="D159" s="25"/>
    </row>
    <row r="160" spans="1:4" ht="16.5" customHeight="1" x14ac:dyDescent="0.3">
      <c r="A160" s="18"/>
      <c r="B160" s="24"/>
      <c r="C160" s="24"/>
      <c r="D160" s="25"/>
    </row>
    <row r="161" spans="1:4" ht="16.5" customHeight="1" x14ac:dyDescent="0.3">
      <c r="A161" s="18"/>
      <c r="B161" s="24"/>
      <c r="C161" s="24"/>
      <c r="D161" s="25"/>
    </row>
    <row r="162" spans="1:4" ht="16.5" customHeight="1" x14ac:dyDescent="0.3">
      <c r="A162" s="18"/>
      <c r="B162" s="24"/>
      <c r="C162" s="24"/>
      <c r="D162" s="25"/>
    </row>
    <row r="163" spans="1:4" ht="16.5" customHeight="1" x14ac:dyDescent="0.3">
      <c r="A163" s="18"/>
      <c r="B163" s="24"/>
      <c r="C163" s="24"/>
      <c r="D163" s="25"/>
    </row>
    <row r="164" spans="1:4" ht="16.5" customHeight="1" x14ac:dyDescent="0.3">
      <c r="A164" s="18"/>
      <c r="B164" s="24"/>
      <c r="C164" s="24"/>
      <c r="D164" s="25"/>
    </row>
    <row r="165" spans="1:4" ht="16.5" customHeight="1" x14ac:dyDescent="0.3">
      <c r="A165" s="18"/>
      <c r="B165" s="24"/>
      <c r="C165" s="24"/>
      <c r="D165" s="25"/>
    </row>
    <row r="166" spans="1:4" ht="16.5" customHeight="1" x14ac:dyDescent="0.3">
      <c r="A166" s="18"/>
      <c r="B166" s="24"/>
      <c r="C166" s="24"/>
      <c r="D166" s="25"/>
    </row>
    <row r="167" spans="1:4" ht="16.5" customHeight="1" x14ac:dyDescent="0.3">
      <c r="A167" s="18"/>
      <c r="B167" s="24"/>
      <c r="C167" s="24"/>
      <c r="D167" s="25"/>
    </row>
    <row r="168" spans="1:4" ht="16.5" customHeight="1" x14ac:dyDescent="0.3">
      <c r="A168" s="18"/>
      <c r="B168" s="24"/>
      <c r="C168" s="24"/>
      <c r="D168" s="25"/>
    </row>
    <row r="169" spans="1:4" ht="16.5" customHeight="1" x14ac:dyDescent="0.3">
      <c r="A169" s="18"/>
      <c r="B169" s="24"/>
      <c r="C169" s="24"/>
      <c r="D169" s="25"/>
    </row>
    <row r="170" spans="1:4" ht="16.5" customHeight="1" x14ac:dyDescent="0.3">
      <c r="A170" s="18"/>
      <c r="B170" s="24"/>
      <c r="C170" s="24"/>
      <c r="D170" s="25"/>
    </row>
    <row r="171" spans="1:4" ht="16.5" customHeight="1" x14ac:dyDescent="0.3">
      <c r="A171" s="18"/>
      <c r="B171" s="24"/>
      <c r="C171" s="24"/>
      <c r="D171" s="25"/>
    </row>
    <row r="172" spans="1:4" ht="16.5" customHeight="1" x14ac:dyDescent="0.3">
      <c r="A172" s="18"/>
      <c r="B172" s="24"/>
      <c r="C172" s="24"/>
      <c r="D172" s="25"/>
    </row>
    <row r="173" spans="1:4" ht="16.5" customHeight="1" x14ac:dyDescent="0.3">
      <c r="A173" s="18"/>
      <c r="B173" s="24"/>
      <c r="C173" s="24"/>
      <c r="D173" s="25"/>
    </row>
    <row r="174" spans="1:4" ht="16.5" customHeight="1" x14ac:dyDescent="0.3">
      <c r="A174" s="18"/>
      <c r="B174" s="24"/>
      <c r="C174" s="24"/>
      <c r="D174" s="25"/>
    </row>
    <row r="175" spans="1:4" ht="16.5" customHeight="1" x14ac:dyDescent="0.3">
      <c r="A175" s="18"/>
      <c r="B175" s="24"/>
      <c r="C175" s="24"/>
      <c r="D175" s="25"/>
    </row>
    <row r="176" spans="1:4" ht="16.5" customHeight="1" x14ac:dyDescent="0.3">
      <c r="A176" s="18"/>
      <c r="B176" s="24"/>
      <c r="C176" s="24"/>
      <c r="D176" s="25"/>
    </row>
    <row r="177" spans="1:4" ht="16.5" customHeight="1" x14ac:dyDescent="0.3">
      <c r="A177" s="18"/>
      <c r="B177" s="24"/>
      <c r="C177" s="24"/>
      <c r="D177" s="25"/>
    </row>
    <row r="178" spans="1:4" ht="16.5" customHeight="1" x14ac:dyDescent="0.3">
      <c r="A178" s="18"/>
      <c r="B178" s="24"/>
      <c r="C178" s="24"/>
      <c r="D178" s="25"/>
    </row>
    <row r="179" spans="1:4" ht="16.5" customHeight="1" x14ac:dyDescent="0.3">
      <c r="A179" s="18"/>
      <c r="B179" s="24"/>
      <c r="C179" s="24"/>
      <c r="D179" s="25"/>
    </row>
    <row r="180" spans="1:4" ht="16.5" customHeight="1" x14ac:dyDescent="0.3">
      <c r="A180" s="18"/>
      <c r="B180" s="24"/>
      <c r="C180" s="24"/>
      <c r="D180" s="25"/>
    </row>
    <row r="181" spans="1:4" ht="16.5" customHeight="1" x14ac:dyDescent="0.3">
      <c r="A181" s="18"/>
      <c r="B181" s="24"/>
      <c r="C181" s="24"/>
      <c r="D181" s="25"/>
    </row>
    <row r="182" spans="1:4" ht="16.5" customHeight="1" x14ac:dyDescent="0.3">
      <c r="A182" s="18"/>
      <c r="B182" s="24"/>
      <c r="C182" s="24"/>
      <c r="D182" s="25"/>
    </row>
    <row r="183" spans="1:4" ht="16.5" customHeight="1" x14ac:dyDescent="0.3">
      <c r="A183" s="18"/>
      <c r="B183" s="24"/>
      <c r="C183" s="24"/>
      <c r="D183" s="25"/>
    </row>
    <row r="184" spans="1:4" ht="16.5" customHeight="1" x14ac:dyDescent="0.3">
      <c r="A184" s="18"/>
      <c r="B184" s="24"/>
      <c r="C184" s="24"/>
      <c r="D184" s="25"/>
    </row>
    <row r="185" spans="1:4" ht="16.5" customHeight="1" x14ac:dyDescent="0.3">
      <c r="A185" s="18"/>
      <c r="B185" s="24"/>
      <c r="C185" s="24"/>
      <c r="D185" s="25"/>
    </row>
    <row r="186" spans="1:4" ht="16.5" customHeight="1" x14ac:dyDescent="0.3">
      <c r="A186" s="18"/>
      <c r="B186" s="24"/>
      <c r="C186" s="24"/>
      <c r="D186" s="25"/>
    </row>
    <row r="187" spans="1:4" ht="16.5" customHeight="1" x14ac:dyDescent="0.3">
      <c r="A187" s="18"/>
      <c r="B187" s="24"/>
      <c r="C187" s="24"/>
      <c r="D187" s="25"/>
    </row>
    <row r="188" spans="1:4" ht="16.5" customHeight="1" x14ac:dyDescent="0.3">
      <c r="A188" s="18"/>
      <c r="B188" s="24"/>
      <c r="C188" s="24"/>
      <c r="D188" s="25"/>
    </row>
    <row r="189" spans="1:4" ht="16.5" customHeight="1" x14ac:dyDescent="0.3">
      <c r="A189" s="18"/>
      <c r="B189" s="24"/>
      <c r="C189" s="24"/>
      <c r="D189" s="25"/>
    </row>
    <row r="190" spans="1:4" ht="16.5" customHeight="1" x14ac:dyDescent="0.3">
      <c r="A190" s="18"/>
      <c r="B190" s="24"/>
      <c r="C190" s="24"/>
      <c r="D190" s="25"/>
    </row>
    <row r="191" spans="1:4" ht="16.5" customHeight="1" x14ac:dyDescent="0.3">
      <c r="A191" s="18"/>
      <c r="B191" s="24"/>
      <c r="C191" s="24"/>
      <c r="D191" s="25"/>
    </row>
    <row r="192" spans="1:4" ht="16.5" customHeight="1" x14ac:dyDescent="0.3">
      <c r="A192" s="18"/>
      <c r="B192" s="24"/>
      <c r="C192" s="24"/>
      <c r="D192" s="25"/>
    </row>
    <row r="193" spans="1:4" ht="16.5" customHeight="1" x14ac:dyDescent="0.3">
      <c r="A193" s="18"/>
      <c r="B193" s="24"/>
      <c r="C193" s="24"/>
      <c r="D193" s="25"/>
    </row>
    <row r="194" spans="1:4" ht="16.5" customHeight="1" x14ac:dyDescent="0.3">
      <c r="A194" s="18"/>
      <c r="B194" s="24"/>
      <c r="C194" s="24"/>
      <c r="D194" s="25"/>
    </row>
    <row r="195" spans="1:4" ht="16.5" customHeight="1" x14ac:dyDescent="0.3">
      <c r="A195" s="18"/>
      <c r="B195" s="24"/>
      <c r="C195" s="24"/>
      <c r="D195" s="25"/>
    </row>
    <row r="196" spans="1:4" ht="16.5" customHeight="1" x14ac:dyDescent="0.3">
      <c r="A196" s="18"/>
      <c r="B196" s="24"/>
      <c r="C196" s="24"/>
      <c r="D196" s="25"/>
    </row>
    <row r="197" spans="1:4" ht="15.75" customHeight="1" x14ac:dyDescent="0.3">
      <c r="A197" s="18"/>
      <c r="B197" s="18"/>
      <c r="C197" s="18"/>
      <c r="D197" s="19"/>
    </row>
    <row r="198" spans="1:4" ht="15.75" customHeight="1" x14ac:dyDescent="0.3">
      <c r="A198" s="18"/>
      <c r="B198" s="18"/>
      <c r="C198" s="18"/>
      <c r="D198" s="19"/>
    </row>
    <row r="199" spans="1:4" ht="15.75" customHeight="1" x14ac:dyDescent="0.3">
      <c r="A199" s="18"/>
      <c r="B199" s="18"/>
      <c r="C199" s="18"/>
      <c r="D199" s="19"/>
    </row>
    <row r="200" spans="1:4" ht="15.75" customHeight="1" x14ac:dyDescent="0.3">
      <c r="A200" s="18"/>
      <c r="B200" s="18"/>
      <c r="C200" s="18"/>
      <c r="D200" s="19"/>
    </row>
    <row r="201" spans="1:4" ht="15.75" customHeight="1" x14ac:dyDescent="0.3">
      <c r="A201" s="18"/>
      <c r="B201" s="18"/>
      <c r="C201" s="18"/>
      <c r="D201" s="19"/>
    </row>
    <row r="202" spans="1:4" ht="15.75" customHeight="1" x14ac:dyDescent="0.3">
      <c r="A202" s="18"/>
      <c r="B202" s="18"/>
      <c r="C202" s="18"/>
      <c r="D202" s="19"/>
    </row>
    <row r="203" spans="1:4" ht="15.75" customHeight="1" x14ac:dyDescent="0.3">
      <c r="A203" s="18"/>
      <c r="B203" s="18"/>
      <c r="C203" s="18"/>
      <c r="D203" s="19"/>
    </row>
    <row r="204" spans="1:4" ht="15.75" customHeight="1" x14ac:dyDescent="0.3">
      <c r="A204" s="18"/>
      <c r="B204" s="18"/>
      <c r="C204" s="18"/>
      <c r="D204" s="19"/>
    </row>
    <row r="205" spans="1:4" ht="15.75" customHeight="1" x14ac:dyDescent="0.3">
      <c r="A205" s="18"/>
      <c r="B205" s="18"/>
      <c r="C205" s="18"/>
      <c r="D205" s="19"/>
    </row>
    <row r="206" spans="1:4" ht="15.75" customHeight="1" x14ac:dyDescent="0.3">
      <c r="A206" s="18"/>
      <c r="B206" s="18"/>
      <c r="C206" s="18"/>
      <c r="D206" s="19"/>
    </row>
    <row r="207" spans="1:4" ht="15.75" customHeight="1" x14ac:dyDescent="0.3">
      <c r="A207" s="18"/>
      <c r="B207" s="18"/>
      <c r="C207" s="18"/>
      <c r="D207" s="19"/>
    </row>
    <row r="208" spans="1:4" ht="15.75" customHeight="1" x14ac:dyDescent="0.3">
      <c r="A208" s="18"/>
      <c r="B208" s="18"/>
      <c r="C208" s="18"/>
      <c r="D208" s="19"/>
    </row>
    <row r="209" spans="1:4" ht="15.75" customHeight="1" x14ac:dyDescent="0.3">
      <c r="A209" s="18"/>
      <c r="B209" s="18"/>
      <c r="C209" s="18"/>
      <c r="D209" s="19"/>
    </row>
    <row r="210" spans="1:4" ht="15.75" customHeight="1" x14ac:dyDescent="0.3">
      <c r="A210" s="18"/>
      <c r="B210" s="18"/>
      <c r="C210" s="18"/>
      <c r="D210" s="19"/>
    </row>
    <row r="211" spans="1:4" ht="15.75" customHeight="1" x14ac:dyDescent="0.3">
      <c r="A211" s="18"/>
      <c r="B211" s="18"/>
      <c r="C211" s="18"/>
      <c r="D211" s="19"/>
    </row>
    <row r="212" spans="1:4" ht="15.75" customHeight="1" x14ac:dyDescent="0.3">
      <c r="A212" s="18"/>
      <c r="B212" s="18"/>
      <c r="C212" s="18"/>
      <c r="D212" s="19"/>
    </row>
    <row r="213" spans="1:4" ht="15.75" customHeight="1" x14ac:dyDescent="0.3">
      <c r="A213" s="18"/>
      <c r="B213" s="18"/>
      <c r="C213" s="18"/>
      <c r="D213" s="19"/>
    </row>
    <row r="214" spans="1:4" ht="15.75" customHeight="1" x14ac:dyDescent="0.3">
      <c r="A214" s="18"/>
      <c r="B214" s="18"/>
      <c r="C214" s="18"/>
      <c r="D214" s="19"/>
    </row>
    <row r="215" spans="1:4" ht="15.75" customHeight="1" x14ac:dyDescent="0.3">
      <c r="A215" s="18"/>
      <c r="B215" s="18"/>
      <c r="C215" s="18"/>
      <c r="D215" s="19"/>
    </row>
    <row r="216" spans="1:4" ht="15.75" customHeight="1" x14ac:dyDescent="0.3">
      <c r="A216" s="18"/>
      <c r="B216" s="18"/>
      <c r="C216" s="18"/>
      <c r="D216" s="19"/>
    </row>
    <row r="217" spans="1:4" ht="15.75" customHeight="1" x14ac:dyDescent="0.3">
      <c r="A217" s="18"/>
      <c r="B217" s="18"/>
      <c r="C217" s="18"/>
      <c r="D217" s="19"/>
    </row>
    <row r="218" spans="1:4" ht="15.75" customHeight="1" x14ac:dyDescent="0.3">
      <c r="A218" s="18"/>
      <c r="B218" s="18"/>
      <c r="C218" s="18"/>
      <c r="D218" s="19"/>
    </row>
    <row r="219" spans="1:4" ht="15.75" customHeight="1" x14ac:dyDescent="0.3">
      <c r="A219" s="18"/>
      <c r="B219" s="18"/>
      <c r="C219" s="18"/>
      <c r="D219" s="19"/>
    </row>
    <row r="220" spans="1:4" ht="15.75" customHeight="1" x14ac:dyDescent="0.3">
      <c r="A220" s="18"/>
      <c r="B220" s="18"/>
      <c r="C220" s="18"/>
      <c r="D220" s="19"/>
    </row>
    <row r="221" spans="1:4" ht="15.75" customHeight="1" x14ac:dyDescent="0.3">
      <c r="A221" s="18"/>
      <c r="B221" s="18"/>
      <c r="C221" s="18"/>
      <c r="D221" s="19"/>
    </row>
    <row r="222" spans="1:4" ht="15.75" customHeight="1" x14ac:dyDescent="0.3">
      <c r="A222" s="18"/>
      <c r="B222" s="18"/>
      <c r="C222" s="18"/>
      <c r="D222" s="19"/>
    </row>
    <row r="223" spans="1:4" ht="15.75" customHeight="1" x14ac:dyDescent="0.3">
      <c r="A223" s="18"/>
      <c r="B223" s="18"/>
      <c r="C223" s="18"/>
      <c r="D223" s="19"/>
    </row>
    <row r="224" spans="1:4" ht="15.75" customHeight="1" x14ac:dyDescent="0.3">
      <c r="A224" s="18"/>
      <c r="B224" s="18"/>
      <c r="C224" s="18"/>
      <c r="D224" s="19"/>
    </row>
    <row r="225" spans="1:4" ht="15.75" customHeight="1" x14ac:dyDescent="0.3">
      <c r="A225" s="18"/>
      <c r="B225" s="18"/>
      <c r="C225" s="18"/>
      <c r="D225" s="19"/>
    </row>
    <row r="226" spans="1:4" ht="15.75" customHeight="1" x14ac:dyDescent="0.3">
      <c r="A226" s="18"/>
      <c r="B226" s="18"/>
      <c r="C226" s="18"/>
      <c r="D226" s="19"/>
    </row>
    <row r="227" spans="1:4" ht="15.75" customHeight="1" x14ac:dyDescent="0.3">
      <c r="A227" s="18"/>
      <c r="B227" s="18"/>
      <c r="C227" s="18"/>
      <c r="D227" s="19"/>
    </row>
    <row r="228" spans="1:4" ht="15.75" customHeight="1" x14ac:dyDescent="0.3">
      <c r="A228" s="18"/>
      <c r="B228" s="18"/>
      <c r="C228" s="18"/>
      <c r="D228" s="19"/>
    </row>
    <row r="229" spans="1:4" ht="15.75" customHeight="1" x14ac:dyDescent="0.3">
      <c r="A229" s="18"/>
      <c r="B229" s="18"/>
      <c r="C229" s="18"/>
      <c r="D229" s="19"/>
    </row>
    <row r="230" spans="1:4" ht="15.75" customHeight="1" x14ac:dyDescent="0.3">
      <c r="A230" s="18"/>
      <c r="B230" s="18"/>
      <c r="C230" s="18"/>
      <c r="D230" s="19"/>
    </row>
    <row r="231" spans="1:4" ht="15.75" customHeight="1" x14ac:dyDescent="0.3">
      <c r="A231" s="18"/>
      <c r="B231" s="18"/>
      <c r="C231" s="18"/>
      <c r="D231" s="19"/>
    </row>
    <row r="232" spans="1:4" ht="15.75" customHeight="1" x14ac:dyDescent="0.3">
      <c r="A232" s="18"/>
      <c r="B232" s="18"/>
      <c r="C232" s="18"/>
      <c r="D232" s="19"/>
    </row>
    <row r="233" spans="1:4" ht="15.75" customHeight="1" x14ac:dyDescent="0.3">
      <c r="A233" s="18"/>
      <c r="B233" s="18"/>
      <c r="C233" s="18"/>
      <c r="D233" s="19"/>
    </row>
    <row r="234" spans="1:4" ht="15.75" customHeight="1" x14ac:dyDescent="0.3">
      <c r="A234" s="18"/>
      <c r="B234" s="18"/>
      <c r="C234" s="18"/>
      <c r="D234" s="19"/>
    </row>
    <row r="235" spans="1:4" ht="15.75" customHeight="1" x14ac:dyDescent="0.3">
      <c r="A235" s="18"/>
      <c r="B235" s="18"/>
      <c r="C235" s="18"/>
      <c r="D235" s="19"/>
    </row>
    <row r="236" spans="1:4" ht="15.75" customHeight="1" x14ac:dyDescent="0.3">
      <c r="A236" s="18"/>
      <c r="B236" s="18"/>
      <c r="C236" s="18"/>
      <c r="D236" s="19"/>
    </row>
    <row r="237" spans="1:4" ht="15.75" customHeight="1" x14ac:dyDescent="0.3">
      <c r="A237" s="18"/>
      <c r="B237" s="18"/>
      <c r="C237" s="18"/>
      <c r="D237" s="19"/>
    </row>
    <row r="238" spans="1:4" ht="15.75" customHeight="1" x14ac:dyDescent="0.3">
      <c r="A238" s="18"/>
      <c r="B238" s="18"/>
      <c r="C238" s="18"/>
      <c r="D238" s="19"/>
    </row>
    <row r="239" spans="1:4" ht="15.75" customHeight="1" x14ac:dyDescent="0.3">
      <c r="A239" s="18"/>
      <c r="B239" s="18"/>
      <c r="C239" s="18"/>
      <c r="D239" s="19"/>
    </row>
    <row r="240" spans="1:4" ht="15.75" customHeight="1" x14ac:dyDescent="0.3">
      <c r="A240" s="18"/>
      <c r="B240" s="18"/>
      <c r="C240" s="18"/>
      <c r="D240" s="19"/>
    </row>
    <row r="241" spans="1:4" ht="15.75" customHeight="1" x14ac:dyDescent="0.3">
      <c r="A241" s="18"/>
      <c r="B241" s="18"/>
      <c r="C241" s="18"/>
      <c r="D241" s="19"/>
    </row>
    <row r="242" spans="1:4" ht="15.75" customHeight="1" x14ac:dyDescent="0.3">
      <c r="A242" s="18"/>
      <c r="B242" s="18"/>
      <c r="C242" s="18"/>
      <c r="D242" s="19"/>
    </row>
    <row r="243" spans="1:4" ht="15.75" customHeight="1" x14ac:dyDescent="0.3">
      <c r="A243" s="18"/>
      <c r="B243" s="18"/>
      <c r="C243" s="18"/>
      <c r="D243" s="19"/>
    </row>
    <row r="244" spans="1:4" ht="15.75" customHeight="1" x14ac:dyDescent="0.3">
      <c r="A244" s="18"/>
      <c r="B244" s="18"/>
      <c r="C244" s="18"/>
      <c r="D244" s="19"/>
    </row>
    <row r="245" spans="1:4" ht="15.75" customHeight="1" x14ac:dyDescent="0.3">
      <c r="A245" s="18"/>
      <c r="B245" s="18"/>
      <c r="C245" s="18"/>
      <c r="D245" s="19"/>
    </row>
    <row r="246" spans="1:4" ht="15.75" customHeight="1" x14ac:dyDescent="0.3">
      <c r="A246" s="18"/>
      <c r="B246" s="18"/>
      <c r="C246" s="18"/>
      <c r="D246" s="19"/>
    </row>
    <row r="247" spans="1:4" ht="15.75" customHeight="1" x14ac:dyDescent="0.3">
      <c r="A247" s="18"/>
      <c r="B247" s="18"/>
      <c r="C247" s="18"/>
      <c r="D247" s="19"/>
    </row>
    <row r="248" spans="1:4" ht="15.75" customHeight="1" x14ac:dyDescent="0.3">
      <c r="A248" s="18"/>
      <c r="B248" s="18"/>
      <c r="C248" s="18"/>
      <c r="D248" s="19"/>
    </row>
    <row r="249" spans="1:4" ht="15.75" customHeight="1" x14ac:dyDescent="0.3">
      <c r="A249" s="18"/>
      <c r="B249" s="18"/>
      <c r="C249" s="18"/>
      <c r="D249" s="19"/>
    </row>
    <row r="250" spans="1:4" ht="15.75" customHeight="1" x14ac:dyDescent="0.3">
      <c r="A250" s="18"/>
      <c r="B250" s="18"/>
      <c r="C250" s="18"/>
      <c r="D250" s="19"/>
    </row>
    <row r="251" spans="1:4" ht="15.75" customHeight="1" x14ac:dyDescent="0.3">
      <c r="A251" s="18"/>
      <c r="B251" s="18"/>
      <c r="C251" s="18"/>
      <c r="D251" s="19"/>
    </row>
    <row r="252" spans="1:4" ht="15.75" customHeight="1" x14ac:dyDescent="0.3">
      <c r="A252" s="18"/>
      <c r="B252" s="18"/>
      <c r="C252" s="18"/>
      <c r="D252" s="19"/>
    </row>
    <row r="253" spans="1:4" ht="15.75" customHeight="1" x14ac:dyDescent="0.3">
      <c r="A253" s="18"/>
      <c r="B253" s="18"/>
      <c r="C253" s="18"/>
      <c r="D253" s="19"/>
    </row>
    <row r="254" spans="1:4" ht="15.75" customHeight="1" x14ac:dyDescent="0.3">
      <c r="A254" s="18"/>
      <c r="B254" s="18"/>
      <c r="C254" s="18"/>
      <c r="D254" s="19"/>
    </row>
    <row r="255" spans="1:4" ht="15.75" customHeight="1" x14ac:dyDescent="0.3">
      <c r="A255" s="18"/>
      <c r="B255" s="18"/>
      <c r="C255" s="18"/>
      <c r="D255" s="19"/>
    </row>
    <row r="256" spans="1:4" ht="15.75" customHeight="1" x14ac:dyDescent="0.3">
      <c r="A256" s="18"/>
      <c r="B256" s="18"/>
      <c r="C256" s="18"/>
      <c r="D256" s="19"/>
    </row>
    <row r="257" spans="1:4" ht="15.75" customHeight="1" x14ac:dyDescent="0.3">
      <c r="A257" s="18"/>
      <c r="B257" s="18"/>
      <c r="C257" s="18"/>
      <c r="D257" s="19"/>
    </row>
    <row r="258" spans="1:4" ht="15.75" customHeight="1" x14ac:dyDescent="0.3">
      <c r="A258" s="18"/>
      <c r="B258" s="18"/>
      <c r="C258" s="18"/>
      <c r="D258" s="19"/>
    </row>
    <row r="259" spans="1:4" ht="15.75" customHeight="1" x14ac:dyDescent="0.3">
      <c r="A259" s="18"/>
      <c r="B259" s="18"/>
      <c r="C259" s="18"/>
      <c r="D259" s="19"/>
    </row>
    <row r="260" spans="1:4" ht="15.75" customHeight="1" x14ac:dyDescent="0.3">
      <c r="A260" s="18"/>
      <c r="B260" s="18"/>
      <c r="C260" s="18"/>
      <c r="D260" s="19"/>
    </row>
    <row r="261" spans="1:4" ht="15.75" customHeight="1" x14ac:dyDescent="0.3">
      <c r="A261" s="18"/>
      <c r="B261" s="18"/>
      <c r="C261" s="18"/>
      <c r="D261" s="19"/>
    </row>
    <row r="262" spans="1:4" ht="15.75" customHeight="1" x14ac:dyDescent="0.3">
      <c r="A262" s="18"/>
      <c r="B262" s="18"/>
      <c r="C262" s="18"/>
      <c r="D262" s="19"/>
    </row>
    <row r="263" spans="1:4" ht="15.75" customHeight="1" x14ac:dyDescent="0.3">
      <c r="A263" s="18"/>
      <c r="B263" s="18"/>
      <c r="C263" s="18"/>
      <c r="D263" s="19"/>
    </row>
    <row r="264" spans="1:4" ht="15.75" customHeight="1" x14ac:dyDescent="0.3">
      <c r="A264" s="18"/>
      <c r="B264" s="18"/>
      <c r="C264" s="18"/>
      <c r="D264" s="19"/>
    </row>
    <row r="265" spans="1:4" ht="15.75" customHeight="1" x14ac:dyDescent="0.3">
      <c r="A265" s="18"/>
      <c r="B265" s="18"/>
      <c r="C265" s="18"/>
      <c r="D265" s="19"/>
    </row>
    <row r="266" spans="1:4" ht="15.75" customHeight="1" x14ac:dyDescent="0.3">
      <c r="A266" s="18"/>
      <c r="B266" s="18"/>
      <c r="C266" s="18"/>
      <c r="D266" s="19"/>
    </row>
    <row r="267" spans="1:4" ht="15.75" customHeight="1" x14ac:dyDescent="0.3">
      <c r="A267" s="18"/>
      <c r="B267" s="18"/>
      <c r="C267" s="18"/>
      <c r="D267" s="19"/>
    </row>
    <row r="268" spans="1:4" ht="15.75" customHeight="1" x14ac:dyDescent="0.3">
      <c r="A268" s="18"/>
      <c r="B268" s="18"/>
      <c r="C268" s="18"/>
      <c r="D268" s="19"/>
    </row>
    <row r="269" spans="1:4" ht="15.75" customHeight="1" x14ac:dyDescent="0.3">
      <c r="A269" s="18"/>
      <c r="B269" s="18"/>
      <c r="C269" s="18"/>
      <c r="D269" s="19"/>
    </row>
    <row r="270" spans="1:4" ht="15.75" customHeight="1" x14ac:dyDescent="0.3">
      <c r="A270" s="18"/>
      <c r="B270" s="18"/>
      <c r="C270" s="18"/>
      <c r="D270" s="19"/>
    </row>
    <row r="271" spans="1:4" ht="15.75" customHeight="1" x14ac:dyDescent="0.3">
      <c r="A271" s="18"/>
      <c r="B271" s="18"/>
      <c r="C271" s="18"/>
      <c r="D271" s="19"/>
    </row>
    <row r="272" spans="1:4" ht="15.75" customHeight="1" x14ac:dyDescent="0.3">
      <c r="A272" s="18"/>
      <c r="B272" s="18"/>
      <c r="C272" s="18"/>
      <c r="D272" s="19"/>
    </row>
    <row r="273" spans="1:4" ht="15.75" customHeight="1" x14ac:dyDescent="0.3">
      <c r="A273" s="18"/>
      <c r="B273" s="18"/>
      <c r="C273" s="18"/>
      <c r="D273" s="19"/>
    </row>
    <row r="274" spans="1:4" ht="15.75" customHeight="1" x14ac:dyDescent="0.3">
      <c r="A274" s="18"/>
      <c r="B274" s="18"/>
      <c r="C274" s="18"/>
      <c r="D274" s="19"/>
    </row>
    <row r="275" spans="1:4" ht="15.75" customHeight="1" x14ac:dyDescent="0.3">
      <c r="A275" s="18"/>
      <c r="B275" s="18"/>
      <c r="C275" s="18"/>
      <c r="D275" s="19"/>
    </row>
    <row r="276" spans="1:4" ht="15.75" customHeight="1" x14ac:dyDescent="0.3">
      <c r="A276" s="18"/>
      <c r="B276" s="18"/>
      <c r="C276" s="18"/>
      <c r="D276" s="19"/>
    </row>
    <row r="277" spans="1:4" ht="15.75" customHeight="1" x14ac:dyDescent="0.3">
      <c r="A277" s="18"/>
      <c r="B277" s="18"/>
      <c r="C277" s="18"/>
      <c r="D277" s="19"/>
    </row>
    <row r="278" spans="1:4" ht="15.75" customHeight="1" x14ac:dyDescent="0.3">
      <c r="A278" s="18"/>
      <c r="B278" s="18"/>
      <c r="C278" s="18"/>
      <c r="D278" s="19"/>
    </row>
    <row r="279" spans="1:4" ht="15.75" customHeight="1" x14ac:dyDescent="0.3">
      <c r="A279" s="18"/>
      <c r="B279" s="18"/>
      <c r="C279" s="18"/>
      <c r="D279" s="19"/>
    </row>
    <row r="280" spans="1:4" ht="15.75" customHeight="1" x14ac:dyDescent="0.3">
      <c r="A280" s="18"/>
      <c r="B280" s="18"/>
      <c r="C280" s="18"/>
      <c r="D280" s="19"/>
    </row>
    <row r="281" spans="1:4" ht="15.75" customHeight="1" x14ac:dyDescent="0.3">
      <c r="A281" s="18"/>
      <c r="B281" s="18"/>
      <c r="C281" s="18"/>
      <c r="D281" s="19"/>
    </row>
    <row r="282" spans="1:4" ht="15.75" customHeight="1" x14ac:dyDescent="0.3">
      <c r="A282" s="18"/>
      <c r="B282" s="18"/>
      <c r="C282" s="18"/>
      <c r="D282" s="19"/>
    </row>
    <row r="283" spans="1:4" ht="15.75" customHeight="1" x14ac:dyDescent="0.3">
      <c r="A283" s="18"/>
      <c r="B283" s="18"/>
      <c r="C283" s="18"/>
      <c r="D283" s="19"/>
    </row>
    <row r="284" spans="1:4" ht="15.75" customHeight="1" x14ac:dyDescent="0.3">
      <c r="A284" s="18"/>
      <c r="B284" s="18"/>
      <c r="C284" s="18"/>
      <c r="D284" s="19"/>
    </row>
    <row r="285" spans="1:4" ht="15.75" customHeight="1" x14ac:dyDescent="0.3">
      <c r="A285" s="18"/>
      <c r="B285" s="18"/>
      <c r="C285" s="18"/>
      <c r="D285" s="19"/>
    </row>
    <row r="286" spans="1:4" ht="15.75" customHeight="1" x14ac:dyDescent="0.3">
      <c r="A286" s="18"/>
      <c r="B286" s="18"/>
      <c r="C286" s="18"/>
      <c r="D286" s="19"/>
    </row>
    <row r="287" spans="1:4" ht="15.75" customHeight="1" x14ac:dyDescent="0.3">
      <c r="A287" s="18"/>
      <c r="B287" s="18"/>
      <c r="C287" s="18"/>
      <c r="D287" s="19"/>
    </row>
    <row r="288" spans="1:4" ht="15.75" customHeight="1" x14ac:dyDescent="0.3">
      <c r="A288" s="18"/>
      <c r="B288" s="18"/>
      <c r="C288" s="18"/>
      <c r="D288" s="19"/>
    </row>
    <row r="289" spans="1:4" ht="15.75" customHeight="1" x14ac:dyDescent="0.3">
      <c r="A289" s="18"/>
      <c r="B289" s="18"/>
      <c r="C289" s="18"/>
      <c r="D289" s="19"/>
    </row>
    <row r="290" spans="1:4" ht="15.75" customHeight="1" x14ac:dyDescent="0.3">
      <c r="A290" s="18"/>
      <c r="B290" s="18"/>
      <c r="C290" s="18"/>
      <c r="D290" s="19"/>
    </row>
    <row r="291" spans="1:4" ht="15.75" customHeight="1" x14ac:dyDescent="0.3">
      <c r="A291" s="18"/>
      <c r="B291" s="18"/>
      <c r="C291" s="18"/>
      <c r="D291" s="19"/>
    </row>
    <row r="292" spans="1:4" ht="15.75" customHeight="1" x14ac:dyDescent="0.3">
      <c r="A292" s="18"/>
      <c r="B292" s="18"/>
      <c r="C292" s="18"/>
      <c r="D292" s="19"/>
    </row>
    <row r="293" spans="1:4" ht="15.75" customHeight="1" x14ac:dyDescent="0.3">
      <c r="A293" s="18"/>
      <c r="B293" s="18"/>
      <c r="C293" s="18"/>
      <c r="D293" s="19"/>
    </row>
    <row r="294" spans="1:4" ht="15.75" customHeight="1" x14ac:dyDescent="0.3">
      <c r="A294" s="18"/>
      <c r="B294" s="18"/>
      <c r="C294" s="18"/>
      <c r="D294" s="19"/>
    </row>
    <row r="295" spans="1:4" ht="15.75" customHeight="1" x14ac:dyDescent="0.3">
      <c r="A295" s="18"/>
      <c r="B295" s="18"/>
      <c r="C295" s="18"/>
      <c r="D295" s="19"/>
    </row>
    <row r="296" spans="1:4" ht="15.75" customHeight="1" x14ac:dyDescent="0.3">
      <c r="A296" s="18"/>
      <c r="B296" s="18"/>
      <c r="C296" s="18"/>
      <c r="D296" s="19"/>
    </row>
    <row r="297" spans="1:4" ht="15.75" customHeight="1" x14ac:dyDescent="0.3">
      <c r="A297" s="18"/>
      <c r="B297" s="18"/>
      <c r="C297" s="18"/>
      <c r="D297" s="19"/>
    </row>
    <row r="298" spans="1:4" ht="15.75" customHeight="1" x14ac:dyDescent="0.3">
      <c r="A298" s="18"/>
      <c r="B298" s="18"/>
      <c r="C298" s="18"/>
      <c r="D298" s="19"/>
    </row>
    <row r="299" spans="1:4" ht="15.75" customHeight="1" x14ac:dyDescent="0.3">
      <c r="A299" s="18"/>
      <c r="B299" s="18"/>
      <c r="C299" s="18"/>
      <c r="D299" s="19"/>
    </row>
    <row r="300" spans="1:4" ht="15.75" customHeight="1" x14ac:dyDescent="0.3">
      <c r="A300" s="18"/>
      <c r="B300" s="18"/>
      <c r="C300" s="18"/>
      <c r="D300" s="19"/>
    </row>
    <row r="301" spans="1:4" ht="15.75" customHeight="1" x14ac:dyDescent="0.3">
      <c r="A301" s="18"/>
      <c r="B301" s="18"/>
      <c r="C301" s="18"/>
      <c r="D301" s="19"/>
    </row>
    <row r="302" spans="1:4" ht="15.75" customHeight="1" x14ac:dyDescent="0.3">
      <c r="A302" s="18"/>
      <c r="B302" s="18"/>
      <c r="C302" s="18"/>
      <c r="D302" s="19"/>
    </row>
    <row r="303" spans="1:4" ht="15.75" customHeight="1" x14ac:dyDescent="0.3">
      <c r="A303" s="18"/>
      <c r="B303" s="18"/>
      <c r="C303" s="18"/>
      <c r="D303" s="19"/>
    </row>
    <row r="304" spans="1:4" ht="15.75" customHeight="1" x14ac:dyDescent="0.3">
      <c r="A304" s="18"/>
      <c r="B304" s="18"/>
      <c r="C304" s="18"/>
      <c r="D304" s="19"/>
    </row>
    <row r="305" spans="1:4" ht="15.75" customHeight="1" x14ac:dyDescent="0.3">
      <c r="A305" s="18"/>
      <c r="B305" s="18"/>
      <c r="C305" s="18"/>
      <c r="D305" s="19"/>
    </row>
    <row r="306" spans="1:4" ht="15.75" customHeight="1" x14ac:dyDescent="0.3">
      <c r="A306" s="18"/>
      <c r="B306" s="18"/>
      <c r="C306" s="18"/>
      <c r="D306" s="19"/>
    </row>
    <row r="307" spans="1:4" ht="15.75" customHeight="1" x14ac:dyDescent="0.3">
      <c r="A307" s="18"/>
      <c r="B307" s="18"/>
      <c r="C307" s="18"/>
      <c r="D307" s="19"/>
    </row>
    <row r="308" spans="1:4" ht="15.75" customHeight="1" x14ac:dyDescent="0.3">
      <c r="A308" s="18"/>
      <c r="B308" s="18"/>
      <c r="C308" s="18"/>
      <c r="D308" s="19"/>
    </row>
    <row r="309" spans="1:4" ht="15.75" customHeight="1" x14ac:dyDescent="0.3">
      <c r="A309" s="18"/>
      <c r="B309" s="18"/>
      <c r="C309" s="18"/>
      <c r="D309" s="19"/>
    </row>
    <row r="310" spans="1:4" ht="15.75" customHeight="1" x14ac:dyDescent="0.3">
      <c r="A310" s="18"/>
      <c r="B310" s="18"/>
      <c r="C310" s="18"/>
      <c r="D310" s="19"/>
    </row>
    <row r="311" spans="1:4" ht="15.75" customHeight="1" x14ac:dyDescent="0.3">
      <c r="A311" s="18"/>
      <c r="B311" s="18"/>
      <c r="C311" s="18"/>
      <c r="D311" s="19"/>
    </row>
    <row r="312" spans="1:4" ht="15.75" customHeight="1" x14ac:dyDescent="0.3">
      <c r="A312" s="18"/>
      <c r="B312" s="18"/>
      <c r="C312" s="18"/>
      <c r="D312" s="19"/>
    </row>
    <row r="313" spans="1:4" ht="15.75" customHeight="1" x14ac:dyDescent="0.3">
      <c r="A313" s="18"/>
      <c r="B313" s="18"/>
      <c r="C313" s="18"/>
      <c r="D313" s="19"/>
    </row>
    <row r="314" spans="1:4" ht="15.75" customHeight="1" x14ac:dyDescent="0.3">
      <c r="A314" s="18"/>
      <c r="B314" s="18"/>
      <c r="C314" s="18"/>
      <c r="D314" s="19"/>
    </row>
    <row r="315" spans="1:4" ht="15.75" customHeight="1" x14ac:dyDescent="0.3">
      <c r="A315" s="18"/>
      <c r="B315" s="18"/>
      <c r="C315" s="18"/>
      <c r="D315" s="19"/>
    </row>
    <row r="316" spans="1:4" ht="15.75" customHeight="1" x14ac:dyDescent="0.3">
      <c r="A316" s="18"/>
      <c r="B316" s="18"/>
      <c r="C316" s="18"/>
      <c r="D316" s="19"/>
    </row>
    <row r="317" spans="1:4" ht="15.75" customHeight="1" x14ac:dyDescent="0.3">
      <c r="A317" s="18"/>
      <c r="B317" s="18"/>
      <c r="C317" s="18"/>
      <c r="D317" s="19"/>
    </row>
    <row r="318" spans="1:4" ht="15.75" customHeight="1" x14ac:dyDescent="0.3">
      <c r="A318" s="18"/>
      <c r="B318" s="18"/>
      <c r="C318" s="18"/>
      <c r="D318" s="19"/>
    </row>
    <row r="319" spans="1:4" ht="15.75" customHeight="1" x14ac:dyDescent="0.3">
      <c r="A319" s="18"/>
      <c r="B319" s="18"/>
      <c r="C319" s="18"/>
      <c r="D319" s="19"/>
    </row>
    <row r="320" spans="1:4" ht="15.75" customHeight="1" x14ac:dyDescent="0.3">
      <c r="A320" s="18"/>
      <c r="B320" s="18"/>
      <c r="C320" s="18"/>
      <c r="D320" s="19"/>
    </row>
    <row r="321" spans="1:4" ht="15.75" customHeight="1" x14ac:dyDescent="0.3">
      <c r="A321" s="18"/>
      <c r="B321" s="18"/>
      <c r="C321" s="18"/>
      <c r="D321" s="19"/>
    </row>
    <row r="322" spans="1:4" ht="15.75" customHeight="1" x14ac:dyDescent="0.3">
      <c r="A322" s="18"/>
      <c r="B322" s="18"/>
      <c r="C322" s="18"/>
      <c r="D322" s="19"/>
    </row>
    <row r="323" spans="1:4" ht="15.75" customHeight="1" x14ac:dyDescent="0.3">
      <c r="A323" s="18"/>
      <c r="B323" s="18"/>
      <c r="C323" s="18"/>
      <c r="D323" s="19"/>
    </row>
    <row r="324" spans="1:4" ht="15.75" customHeight="1" x14ac:dyDescent="0.3">
      <c r="A324" s="18"/>
      <c r="B324" s="18"/>
      <c r="C324" s="18"/>
      <c r="D324" s="19"/>
    </row>
    <row r="325" spans="1:4" ht="15.75" customHeight="1" x14ac:dyDescent="0.3">
      <c r="A325" s="18"/>
      <c r="B325" s="18"/>
      <c r="C325" s="18"/>
      <c r="D325" s="19"/>
    </row>
    <row r="326" spans="1:4" ht="15.75" customHeight="1" x14ac:dyDescent="0.3">
      <c r="A326" s="18"/>
      <c r="B326" s="18"/>
      <c r="C326" s="18"/>
      <c r="D326" s="19"/>
    </row>
    <row r="327" spans="1:4" ht="15.75" customHeight="1" x14ac:dyDescent="0.3">
      <c r="A327" s="18"/>
      <c r="B327" s="18"/>
      <c r="C327" s="18"/>
      <c r="D327" s="19"/>
    </row>
    <row r="328" spans="1:4" ht="15.75" customHeight="1" x14ac:dyDescent="0.3">
      <c r="A328" s="18"/>
      <c r="B328" s="18"/>
      <c r="C328" s="18"/>
      <c r="D328" s="19"/>
    </row>
    <row r="329" spans="1:4" ht="15.75" customHeight="1" x14ac:dyDescent="0.3">
      <c r="A329" s="18"/>
      <c r="B329" s="18"/>
      <c r="C329" s="18"/>
      <c r="D329" s="19"/>
    </row>
    <row r="330" spans="1:4" ht="15.75" customHeight="1" x14ac:dyDescent="0.3">
      <c r="A330" s="18"/>
      <c r="B330" s="18"/>
      <c r="C330" s="18"/>
      <c r="D330" s="19"/>
    </row>
    <row r="331" spans="1:4" ht="15.75" customHeight="1" x14ac:dyDescent="0.3">
      <c r="A331" s="18"/>
      <c r="B331" s="18"/>
      <c r="C331" s="18"/>
      <c r="D331" s="19"/>
    </row>
    <row r="332" spans="1:4" ht="15.75" customHeight="1" x14ac:dyDescent="0.3">
      <c r="A332" s="18"/>
      <c r="B332" s="18"/>
      <c r="C332" s="18"/>
      <c r="D332" s="19"/>
    </row>
    <row r="333" spans="1:4" ht="15.75" customHeight="1" x14ac:dyDescent="0.3">
      <c r="A333" s="18"/>
      <c r="B333" s="18"/>
      <c r="C333" s="18"/>
      <c r="D333" s="19"/>
    </row>
    <row r="334" spans="1:4" ht="15.75" customHeight="1" x14ac:dyDescent="0.3">
      <c r="A334" s="18"/>
      <c r="B334" s="18"/>
      <c r="C334" s="18"/>
      <c r="D334" s="19"/>
    </row>
    <row r="335" spans="1:4" ht="15.75" customHeight="1" x14ac:dyDescent="0.3">
      <c r="A335" s="18"/>
      <c r="B335" s="18"/>
      <c r="C335" s="18"/>
      <c r="D335" s="19"/>
    </row>
    <row r="336" spans="1:4" ht="15.75" customHeight="1" x14ac:dyDescent="0.3">
      <c r="A336" s="18"/>
      <c r="B336" s="18"/>
      <c r="C336" s="18"/>
      <c r="D336" s="19"/>
    </row>
    <row r="337" spans="1:4" ht="15.75" customHeight="1" x14ac:dyDescent="0.3">
      <c r="A337" s="18"/>
      <c r="B337" s="18"/>
      <c r="C337" s="18"/>
      <c r="D337" s="19"/>
    </row>
    <row r="338" spans="1:4" ht="15.75" customHeight="1" x14ac:dyDescent="0.3">
      <c r="A338" s="18"/>
      <c r="B338" s="18"/>
      <c r="C338" s="18"/>
      <c r="D338" s="19"/>
    </row>
    <row r="339" spans="1:4" ht="15.75" customHeight="1" x14ac:dyDescent="0.3">
      <c r="A339" s="18"/>
      <c r="B339" s="18"/>
      <c r="C339" s="18"/>
      <c r="D339" s="19"/>
    </row>
    <row r="340" spans="1:4" ht="15.75" customHeight="1" x14ac:dyDescent="0.3">
      <c r="A340" s="18"/>
      <c r="B340" s="18"/>
      <c r="C340" s="18"/>
      <c r="D340" s="19"/>
    </row>
    <row r="341" spans="1:4" ht="15.75" customHeight="1" x14ac:dyDescent="0.3">
      <c r="A341" s="18"/>
      <c r="B341" s="18"/>
      <c r="C341" s="18"/>
      <c r="D341" s="19"/>
    </row>
    <row r="342" spans="1:4" ht="15.75" customHeight="1" x14ac:dyDescent="0.3">
      <c r="A342" s="18"/>
      <c r="B342" s="18"/>
      <c r="C342" s="18"/>
      <c r="D342" s="19"/>
    </row>
    <row r="343" spans="1:4" ht="15.75" customHeight="1" x14ac:dyDescent="0.3">
      <c r="A343" s="18"/>
      <c r="B343" s="18"/>
      <c r="C343" s="18"/>
      <c r="D343" s="19"/>
    </row>
    <row r="344" spans="1:4" ht="15.75" customHeight="1" x14ac:dyDescent="0.3">
      <c r="A344" s="18"/>
      <c r="B344" s="18"/>
      <c r="C344" s="18"/>
      <c r="D344" s="19"/>
    </row>
    <row r="345" spans="1:4" ht="15.75" customHeight="1" x14ac:dyDescent="0.3">
      <c r="A345" s="18"/>
      <c r="B345" s="18"/>
      <c r="C345" s="18"/>
      <c r="D345" s="19"/>
    </row>
    <row r="346" spans="1:4" ht="15.75" customHeight="1" x14ac:dyDescent="0.3">
      <c r="A346" s="18"/>
      <c r="B346" s="18"/>
      <c r="C346" s="18"/>
      <c r="D346" s="19"/>
    </row>
    <row r="347" spans="1:4" ht="15.75" customHeight="1" x14ac:dyDescent="0.3">
      <c r="A347" s="18"/>
      <c r="B347" s="18"/>
      <c r="C347" s="18"/>
      <c r="D347" s="19"/>
    </row>
    <row r="348" spans="1:4" ht="15.75" customHeight="1" x14ac:dyDescent="0.3">
      <c r="A348" s="18"/>
      <c r="B348" s="18"/>
      <c r="C348" s="18"/>
      <c r="D348" s="19"/>
    </row>
    <row r="349" spans="1:4" ht="15.75" customHeight="1" x14ac:dyDescent="0.3">
      <c r="A349" s="18"/>
      <c r="B349" s="18"/>
      <c r="C349" s="18"/>
      <c r="D349" s="19"/>
    </row>
    <row r="350" spans="1:4" ht="15.75" customHeight="1" x14ac:dyDescent="0.3">
      <c r="A350" s="18"/>
      <c r="B350" s="18"/>
      <c r="C350" s="18"/>
      <c r="D350" s="19"/>
    </row>
    <row r="351" spans="1:4" ht="15.75" customHeight="1" x14ac:dyDescent="0.3">
      <c r="A351" s="18"/>
      <c r="B351" s="18"/>
      <c r="C351" s="18"/>
      <c r="D351" s="19"/>
    </row>
    <row r="352" spans="1:4" ht="15.75" customHeight="1" x14ac:dyDescent="0.3">
      <c r="A352" s="18"/>
      <c r="B352" s="18"/>
      <c r="C352" s="18"/>
      <c r="D352" s="19"/>
    </row>
    <row r="353" spans="1:4" ht="15.75" customHeight="1" x14ac:dyDescent="0.3">
      <c r="A353" s="18"/>
      <c r="B353" s="18"/>
      <c r="C353" s="18"/>
      <c r="D353" s="19"/>
    </row>
    <row r="354" spans="1:4" ht="15.75" customHeight="1" x14ac:dyDescent="0.3">
      <c r="A354" s="18"/>
      <c r="B354" s="18"/>
      <c r="C354" s="18"/>
      <c r="D354" s="19"/>
    </row>
    <row r="355" spans="1:4" ht="15.75" customHeight="1" x14ac:dyDescent="0.3">
      <c r="A355" s="18"/>
      <c r="B355" s="18"/>
      <c r="C355" s="18"/>
      <c r="D355" s="19"/>
    </row>
    <row r="356" spans="1:4" ht="15.75" customHeight="1" x14ac:dyDescent="0.3">
      <c r="A356" s="18"/>
      <c r="B356" s="18"/>
      <c r="C356" s="18"/>
      <c r="D356" s="19"/>
    </row>
    <row r="357" spans="1:4" ht="15.75" customHeight="1" x14ac:dyDescent="0.3">
      <c r="A357" s="18"/>
      <c r="B357" s="18"/>
      <c r="C357" s="18"/>
      <c r="D357" s="19"/>
    </row>
    <row r="358" spans="1:4" ht="15.75" customHeight="1" x14ac:dyDescent="0.3">
      <c r="A358" s="18"/>
      <c r="B358" s="18"/>
      <c r="C358" s="18"/>
      <c r="D358" s="19"/>
    </row>
    <row r="359" spans="1:4" ht="15.75" customHeight="1" x14ac:dyDescent="0.3">
      <c r="A359" s="18"/>
      <c r="B359" s="18"/>
      <c r="C359" s="18"/>
      <c r="D359" s="19"/>
    </row>
    <row r="360" spans="1:4" ht="15.75" customHeight="1" x14ac:dyDescent="0.3">
      <c r="A360" s="18"/>
      <c r="B360" s="18"/>
      <c r="C360" s="18"/>
      <c r="D360" s="19"/>
    </row>
    <row r="361" spans="1:4" ht="15.75" customHeight="1" x14ac:dyDescent="0.3">
      <c r="A361" s="18"/>
      <c r="B361" s="18"/>
      <c r="C361" s="18"/>
      <c r="D361" s="19"/>
    </row>
    <row r="362" spans="1:4" ht="15.75" customHeight="1" x14ac:dyDescent="0.3">
      <c r="A362" s="18"/>
      <c r="B362" s="18"/>
      <c r="C362" s="18"/>
      <c r="D362" s="19"/>
    </row>
    <row r="363" spans="1:4" ht="15.75" customHeight="1" x14ac:dyDescent="0.3">
      <c r="A363" s="18"/>
      <c r="B363" s="18"/>
      <c r="C363" s="18"/>
      <c r="D363" s="19"/>
    </row>
    <row r="364" spans="1:4" ht="15.75" customHeight="1" x14ac:dyDescent="0.3">
      <c r="A364" s="18"/>
      <c r="B364" s="18"/>
      <c r="C364" s="18"/>
      <c r="D364" s="19"/>
    </row>
    <row r="365" spans="1:4" ht="15.75" customHeight="1" x14ac:dyDescent="0.3">
      <c r="A365" s="18"/>
      <c r="B365" s="18"/>
      <c r="C365" s="18"/>
      <c r="D365" s="19"/>
    </row>
    <row r="366" spans="1:4" ht="15.75" customHeight="1" x14ac:dyDescent="0.3">
      <c r="A366" s="18"/>
      <c r="B366" s="18"/>
      <c r="C366" s="18"/>
      <c r="D366" s="19"/>
    </row>
    <row r="367" spans="1:4" ht="15.75" customHeight="1" x14ac:dyDescent="0.3">
      <c r="A367" s="18"/>
      <c r="B367" s="18"/>
      <c r="C367" s="18"/>
      <c r="D367" s="19"/>
    </row>
    <row r="368" spans="1:4" ht="15.75" customHeight="1" x14ac:dyDescent="0.3">
      <c r="A368" s="18"/>
      <c r="B368" s="18"/>
      <c r="C368" s="18"/>
      <c r="D368" s="19"/>
    </row>
    <row r="369" spans="1:4" ht="15.75" customHeight="1" x14ac:dyDescent="0.3">
      <c r="A369" s="18"/>
      <c r="B369" s="18"/>
      <c r="C369" s="18"/>
      <c r="D369" s="19"/>
    </row>
    <row r="370" spans="1:4" ht="15.75" customHeight="1" x14ac:dyDescent="0.3">
      <c r="A370" s="18"/>
      <c r="B370" s="18"/>
      <c r="C370" s="18"/>
      <c r="D370" s="19"/>
    </row>
    <row r="371" spans="1:4" ht="15.75" customHeight="1" x14ac:dyDescent="0.3">
      <c r="A371" s="18"/>
      <c r="B371" s="18"/>
      <c r="C371" s="18"/>
      <c r="D371" s="19"/>
    </row>
    <row r="372" spans="1:4" ht="15.75" customHeight="1" x14ac:dyDescent="0.3">
      <c r="A372" s="18"/>
      <c r="B372" s="18"/>
      <c r="C372" s="18"/>
      <c r="D372" s="19"/>
    </row>
    <row r="373" spans="1:4" ht="15.75" customHeight="1" x14ac:dyDescent="0.3">
      <c r="A373" s="18"/>
      <c r="B373" s="18"/>
      <c r="C373" s="18"/>
      <c r="D373" s="19"/>
    </row>
    <row r="374" spans="1:4" ht="15.75" customHeight="1" x14ac:dyDescent="0.3">
      <c r="A374" s="18"/>
      <c r="B374" s="18"/>
      <c r="C374" s="18"/>
      <c r="D374" s="19"/>
    </row>
    <row r="375" spans="1:4" ht="15.75" customHeight="1" x14ac:dyDescent="0.3">
      <c r="A375" s="18"/>
      <c r="B375" s="18"/>
      <c r="C375" s="18"/>
      <c r="D375" s="19"/>
    </row>
    <row r="376" spans="1:4" ht="15.75" customHeight="1" x14ac:dyDescent="0.3">
      <c r="A376" s="18"/>
      <c r="B376" s="18"/>
      <c r="C376" s="18"/>
      <c r="D376" s="19"/>
    </row>
    <row r="377" spans="1:4" ht="15.75" customHeight="1" x14ac:dyDescent="0.3">
      <c r="A377" s="18"/>
      <c r="B377" s="18"/>
      <c r="C377" s="18"/>
      <c r="D377" s="19"/>
    </row>
    <row r="378" spans="1:4" ht="15.75" customHeight="1" x14ac:dyDescent="0.3">
      <c r="A378" s="18"/>
      <c r="B378" s="18"/>
      <c r="C378" s="18"/>
      <c r="D378" s="19"/>
    </row>
    <row r="379" spans="1:4" ht="15.75" customHeight="1" x14ac:dyDescent="0.3">
      <c r="A379" s="18"/>
      <c r="B379" s="18"/>
      <c r="C379" s="18"/>
      <c r="D379" s="19"/>
    </row>
    <row r="380" spans="1:4" ht="15.75" customHeight="1" x14ac:dyDescent="0.3">
      <c r="A380" s="18"/>
      <c r="B380" s="18"/>
      <c r="C380" s="18"/>
      <c r="D380" s="19"/>
    </row>
    <row r="381" spans="1:4" ht="15.75" customHeight="1" x14ac:dyDescent="0.3">
      <c r="A381" s="18"/>
      <c r="B381" s="18"/>
      <c r="C381" s="18"/>
      <c r="D381" s="19"/>
    </row>
    <row r="382" spans="1:4" ht="15.75" customHeight="1" x14ac:dyDescent="0.3">
      <c r="A382" s="18"/>
      <c r="B382" s="18"/>
      <c r="C382" s="18"/>
      <c r="D382" s="19"/>
    </row>
    <row r="383" spans="1:4" ht="15.75" customHeight="1" x14ac:dyDescent="0.3">
      <c r="A383" s="18"/>
      <c r="B383" s="18"/>
      <c r="C383" s="18"/>
      <c r="D383" s="19"/>
    </row>
    <row r="384" spans="1:4" ht="15.75" customHeight="1" x14ac:dyDescent="0.3">
      <c r="A384" s="18"/>
      <c r="B384" s="18"/>
      <c r="C384" s="18"/>
      <c r="D384" s="19"/>
    </row>
    <row r="385" spans="1:4" ht="15.75" customHeight="1" x14ac:dyDescent="0.3">
      <c r="A385" s="18"/>
      <c r="B385" s="18"/>
      <c r="C385" s="18"/>
      <c r="D385" s="19"/>
    </row>
    <row r="386" spans="1:4" ht="15.75" customHeight="1" x14ac:dyDescent="0.3">
      <c r="A386" s="18"/>
      <c r="B386" s="18"/>
      <c r="C386" s="18"/>
      <c r="D386" s="19"/>
    </row>
    <row r="387" spans="1:4" ht="15.75" customHeight="1" x14ac:dyDescent="0.3">
      <c r="A387" s="18"/>
      <c r="B387" s="18"/>
      <c r="C387" s="18"/>
      <c r="D387" s="19"/>
    </row>
    <row r="388" spans="1:4" ht="15.75" customHeight="1" x14ac:dyDescent="0.3">
      <c r="A388" s="18"/>
      <c r="B388" s="18"/>
      <c r="C388" s="18"/>
      <c r="D388" s="19"/>
    </row>
    <row r="389" spans="1:4" ht="15.75" customHeight="1" x14ac:dyDescent="0.3">
      <c r="A389" s="18"/>
      <c r="B389" s="18"/>
      <c r="C389" s="18"/>
      <c r="D389" s="19"/>
    </row>
    <row r="390" spans="1:4" ht="15.75" customHeight="1" x14ac:dyDescent="0.3">
      <c r="A390" s="18"/>
      <c r="B390" s="18"/>
      <c r="C390" s="18"/>
      <c r="D390" s="19"/>
    </row>
    <row r="391" spans="1:4" ht="15.75" customHeight="1" x14ac:dyDescent="0.3">
      <c r="A391" s="18"/>
      <c r="B391" s="18"/>
      <c r="C391" s="18"/>
      <c r="D391" s="19"/>
    </row>
    <row r="392" spans="1:4" ht="15.75" customHeight="1" x14ac:dyDescent="0.3">
      <c r="A392" s="18"/>
      <c r="B392" s="18"/>
      <c r="C392" s="18"/>
      <c r="D392" s="19"/>
    </row>
    <row r="393" spans="1:4" ht="15.75" customHeight="1" x14ac:dyDescent="0.3">
      <c r="A393" s="18"/>
      <c r="B393" s="18"/>
      <c r="C393" s="18"/>
      <c r="D393" s="19"/>
    </row>
    <row r="394" spans="1:4" ht="15.75" customHeight="1" x14ac:dyDescent="0.3">
      <c r="A394" s="18"/>
      <c r="B394" s="18"/>
      <c r="C394" s="18"/>
      <c r="D394" s="19"/>
    </row>
    <row r="395" spans="1:4" ht="15.75" customHeight="1" x14ac:dyDescent="0.3">
      <c r="A395" s="18"/>
      <c r="B395" s="18"/>
      <c r="C395" s="18"/>
      <c r="D395" s="19"/>
    </row>
    <row r="396" spans="1:4" ht="15.75" customHeight="1" x14ac:dyDescent="0.3">
      <c r="A396" s="18"/>
      <c r="B396" s="18"/>
      <c r="C396" s="18"/>
      <c r="D396" s="19"/>
    </row>
    <row r="397" spans="1:4" ht="15.75" customHeight="1" x14ac:dyDescent="0.3">
      <c r="A397" s="18"/>
      <c r="B397" s="18"/>
      <c r="C397" s="18"/>
      <c r="D397" s="19"/>
    </row>
    <row r="398" spans="1:4" ht="15.75" customHeight="1" x14ac:dyDescent="0.3">
      <c r="A398" s="18"/>
      <c r="B398" s="18"/>
      <c r="C398" s="18"/>
      <c r="D398" s="19"/>
    </row>
    <row r="399" spans="1:4" ht="15.75" customHeight="1" x14ac:dyDescent="0.3">
      <c r="A399" s="18"/>
      <c r="B399" s="18"/>
      <c r="C399" s="18"/>
      <c r="D399" s="19"/>
    </row>
    <row r="400" spans="1:4" ht="15.75" customHeight="1" x14ac:dyDescent="0.3">
      <c r="A400" s="18"/>
      <c r="B400" s="18"/>
      <c r="C400" s="18"/>
      <c r="D400" s="19"/>
    </row>
    <row r="401" spans="1:4" ht="15.75" customHeight="1" x14ac:dyDescent="0.3">
      <c r="A401" s="18"/>
      <c r="B401" s="18"/>
      <c r="C401" s="18"/>
      <c r="D401" s="19"/>
    </row>
    <row r="402" spans="1:4" ht="15.75" customHeight="1" x14ac:dyDescent="0.3">
      <c r="A402" s="18"/>
      <c r="B402" s="18"/>
      <c r="C402" s="18"/>
      <c r="D402" s="19"/>
    </row>
    <row r="403" spans="1:4" ht="15.75" customHeight="1" x14ac:dyDescent="0.3">
      <c r="A403" s="18"/>
      <c r="B403" s="18"/>
      <c r="C403" s="18"/>
      <c r="D403" s="19"/>
    </row>
    <row r="404" spans="1:4" ht="15.75" customHeight="1" x14ac:dyDescent="0.3">
      <c r="A404" s="18"/>
      <c r="B404" s="18"/>
      <c r="C404" s="18"/>
      <c r="D404" s="19"/>
    </row>
    <row r="405" spans="1:4" ht="15.75" customHeight="1" x14ac:dyDescent="0.3">
      <c r="A405" s="18"/>
      <c r="B405" s="18"/>
      <c r="C405" s="18"/>
      <c r="D405" s="19"/>
    </row>
    <row r="406" spans="1:4" ht="15.75" customHeight="1" x14ac:dyDescent="0.3">
      <c r="A406" s="18"/>
      <c r="B406" s="18"/>
      <c r="C406" s="18"/>
      <c r="D406" s="19"/>
    </row>
    <row r="407" spans="1:4" ht="15.75" customHeight="1" x14ac:dyDescent="0.3">
      <c r="A407" s="18"/>
      <c r="B407" s="18"/>
      <c r="C407" s="18"/>
      <c r="D407" s="19"/>
    </row>
    <row r="408" spans="1:4" ht="15.75" customHeight="1" x14ac:dyDescent="0.3">
      <c r="A408" s="18"/>
      <c r="B408" s="18"/>
      <c r="C408" s="18"/>
      <c r="D408" s="19"/>
    </row>
    <row r="409" spans="1:4" ht="15.75" customHeight="1" x14ac:dyDescent="0.3">
      <c r="A409" s="18"/>
      <c r="B409" s="18"/>
      <c r="C409" s="18"/>
      <c r="D409" s="19"/>
    </row>
    <row r="410" spans="1:4" ht="15.75" customHeight="1" x14ac:dyDescent="0.3">
      <c r="A410" s="18"/>
      <c r="B410" s="18"/>
      <c r="C410" s="18"/>
      <c r="D410" s="19"/>
    </row>
    <row r="411" spans="1:4" ht="15.75" customHeight="1" x14ac:dyDescent="0.3">
      <c r="A411" s="18"/>
      <c r="B411" s="18"/>
      <c r="C411" s="18"/>
      <c r="D411" s="19"/>
    </row>
    <row r="412" spans="1:4" ht="15.75" customHeight="1" x14ac:dyDescent="0.3">
      <c r="A412" s="18"/>
      <c r="B412" s="18"/>
      <c r="C412" s="18"/>
      <c r="D412" s="19"/>
    </row>
    <row r="413" spans="1:4" ht="15.75" customHeight="1" x14ac:dyDescent="0.3">
      <c r="A413" s="18"/>
      <c r="B413" s="18"/>
      <c r="C413" s="18"/>
      <c r="D413" s="19"/>
    </row>
    <row r="414" spans="1:4" ht="15.75" customHeight="1" x14ac:dyDescent="0.3">
      <c r="A414" s="18"/>
      <c r="B414" s="18"/>
      <c r="C414" s="18"/>
      <c r="D414" s="19"/>
    </row>
    <row r="415" spans="1:4" ht="15.75" customHeight="1" x14ac:dyDescent="0.3">
      <c r="A415" s="18"/>
      <c r="B415" s="18"/>
      <c r="C415" s="18"/>
      <c r="D415" s="19"/>
    </row>
    <row r="416" spans="1:4" ht="15.75" customHeight="1" x14ac:dyDescent="0.3">
      <c r="A416" s="18"/>
      <c r="B416" s="18"/>
      <c r="C416" s="18"/>
      <c r="D416" s="19"/>
    </row>
    <row r="417" spans="1:4" ht="15.75" customHeight="1" x14ac:dyDescent="0.3">
      <c r="A417" s="18"/>
      <c r="B417" s="18"/>
      <c r="C417" s="18"/>
      <c r="D417" s="19"/>
    </row>
    <row r="418" spans="1:4" ht="15.75" customHeight="1" x14ac:dyDescent="0.3">
      <c r="A418" s="18"/>
      <c r="B418" s="18"/>
      <c r="C418" s="18"/>
      <c r="D418" s="19"/>
    </row>
    <row r="419" spans="1:4" ht="15.75" customHeight="1" x14ac:dyDescent="0.3">
      <c r="A419" s="18"/>
      <c r="B419" s="18"/>
      <c r="C419" s="18"/>
      <c r="D419" s="19"/>
    </row>
    <row r="420" spans="1:4" ht="15.75" customHeight="1" x14ac:dyDescent="0.3">
      <c r="A420" s="18"/>
      <c r="B420" s="18"/>
      <c r="C420" s="18"/>
      <c r="D420" s="19"/>
    </row>
    <row r="421" spans="1:4" ht="15.75" customHeight="1" x14ac:dyDescent="0.3">
      <c r="A421" s="18"/>
      <c r="B421" s="18"/>
      <c r="C421" s="18"/>
      <c r="D421" s="19"/>
    </row>
    <row r="422" spans="1:4" ht="15.75" customHeight="1" x14ac:dyDescent="0.3">
      <c r="A422" s="18"/>
      <c r="B422" s="18"/>
      <c r="C422" s="18"/>
      <c r="D422" s="19"/>
    </row>
    <row r="423" spans="1:4" ht="15.75" customHeight="1" x14ac:dyDescent="0.3">
      <c r="A423" s="18"/>
      <c r="B423" s="18"/>
      <c r="C423" s="18"/>
      <c r="D423" s="19"/>
    </row>
    <row r="424" spans="1:4" ht="15.75" customHeight="1" x14ac:dyDescent="0.3">
      <c r="A424" s="18"/>
      <c r="B424" s="18"/>
      <c r="C424" s="18"/>
      <c r="D424" s="19"/>
    </row>
    <row r="425" spans="1:4" ht="15.75" customHeight="1" x14ac:dyDescent="0.3">
      <c r="A425" s="18"/>
      <c r="B425" s="18"/>
      <c r="C425" s="18"/>
      <c r="D425" s="19"/>
    </row>
    <row r="426" spans="1:4" ht="15.75" customHeight="1" x14ac:dyDescent="0.3">
      <c r="A426" s="18"/>
      <c r="B426" s="18"/>
      <c r="C426" s="18"/>
      <c r="D426" s="19"/>
    </row>
    <row r="427" spans="1:4" ht="15.75" customHeight="1" x14ac:dyDescent="0.3">
      <c r="A427" s="18"/>
      <c r="B427" s="18"/>
      <c r="C427" s="18"/>
      <c r="D427" s="19"/>
    </row>
    <row r="428" spans="1:4" ht="15.75" customHeight="1" x14ac:dyDescent="0.3">
      <c r="A428" s="18"/>
      <c r="B428" s="18"/>
      <c r="C428" s="18"/>
      <c r="D428" s="19"/>
    </row>
    <row r="429" spans="1:4" ht="15.75" customHeight="1" x14ac:dyDescent="0.3">
      <c r="A429" s="18"/>
      <c r="B429" s="18"/>
      <c r="C429" s="18"/>
      <c r="D429" s="19"/>
    </row>
    <row r="430" spans="1:4" ht="15.75" customHeight="1" x14ac:dyDescent="0.3">
      <c r="A430" s="18"/>
      <c r="B430" s="18"/>
      <c r="C430" s="18"/>
      <c r="D430" s="19"/>
    </row>
    <row r="431" spans="1:4" ht="15.75" customHeight="1" x14ac:dyDescent="0.3">
      <c r="A431" s="18"/>
      <c r="B431" s="18"/>
      <c r="C431" s="18"/>
      <c r="D431" s="19"/>
    </row>
    <row r="432" spans="1:4" ht="15.75" customHeight="1" x14ac:dyDescent="0.3">
      <c r="A432" s="18"/>
      <c r="B432" s="18"/>
      <c r="C432" s="18"/>
      <c r="D432" s="19"/>
    </row>
    <row r="433" spans="1:4" ht="15.75" customHeight="1" x14ac:dyDescent="0.3">
      <c r="A433" s="18"/>
      <c r="B433" s="18"/>
      <c r="C433" s="18"/>
      <c r="D433" s="19"/>
    </row>
    <row r="434" spans="1:4" ht="15.75" customHeight="1" x14ac:dyDescent="0.3">
      <c r="A434" s="18"/>
      <c r="B434" s="18"/>
      <c r="C434" s="18"/>
      <c r="D434" s="19"/>
    </row>
    <row r="435" spans="1:4" ht="15.75" customHeight="1" x14ac:dyDescent="0.3">
      <c r="A435" s="18"/>
      <c r="B435" s="18"/>
      <c r="C435" s="18"/>
      <c r="D435" s="19"/>
    </row>
    <row r="436" spans="1:4" ht="15.75" customHeight="1" x14ac:dyDescent="0.3">
      <c r="A436" s="18"/>
      <c r="B436" s="18"/>
      <c r="C436" s="18"/>
      <c r="D436" s="19"/>
    </row>
    <row r="437" spans="1:4" ht="15.75" customHeight="1" x14ac:dyDescent="0.3">
      <c r="A437" s="18"/>
      <c r="B437" s="18"/>
      <c r="C437" s="18"/>
      <c r="D437" s="19"/>
    </row>
    <row r="438" spans="1:4" ht="15.75" customHeight="1" x14ac:dyDescent="0.3">
      <c r="A438" s="18"/>
      <c r="B438" s="18"/>
      <c r="C438" s="18"/>
      <c r="D438" s="19"/>
    </row>
    <row r="439" spans="1:4" ht="15.75" customHeight="1" x14ac:dyDescent="0.3">
      <c r="A439" s="18"/>
      <c r="B439" s="18"/>
      <c r="C439" s="18"/>
      <c r="D439" s="19"/>
    </row>
    <row r="440" spans="1:4" ht="15.75" customHeight="1" x14ac:dyDescent="0.3">
      <c r="A440" s="18"/>
      <c r="B440" s="18"/>
      <c r="C440" s="18"/>
      <c r="D440" s="19"/>
    </row>
    <row r="441" spans="1:4" ht="15.75" customHeight="1" x14ac:dyDescent="0.3">
      <c r="A441" s="18"/>
      <c r="B441" s="18"/>
      <c r="C441" s="18"/>
      <c r="D441" s="19"/>
    </row>
    <row r="442" spans="1:4" ht="15.75" customHeight="1" x14ac:dyDescent="0.3">
      <c r="A442" s="18"/>
      <c r="B442" s="18"/>
      <c r="C442" s="18"/>
      <c r="D442" s="19"/>
    </row>
    <row r="443" spans="1:4" ht="15.75" customHeight="1" x14ac:dyDescent="0.3">
      <c r="A443" s="18"/>
      <c r="B443" s="18"/>
      <c r="C443" s="18"/>
      <c r="D443" s="19"/>
    </row>
    <row r="444" spans="1:4" ht="15.75" customHeight="1" x14ac:dyDescent="0.3">
      <c r="A444" s="18"/>
      <c r="B444" s="18"/>
      <c r="C444" s="18"/>
      <c r="D444" s="19"/>
    </row>
    <row r="445" spans="1:4" ht="15.75" customHeight="1" x14ac:dyDescent="0.3">
      <c r="A445" s="18"/>
      <c r="B445" s="18"/>
      <c r="C445" s="18"/>
      <c r="D445" s="19"/>
    </row>
    <row r="446" spans="1:4" ht="15.75" customHeight="1" x14ac:dyDescent="0.3">
      <c r="A446" s="18"/>
      <c r="B446" s="18"/>
      <c r="C446" s="18"/>
      <c r="D446" s="19"/>
    </row>
    <row r="447" spans="1:4" ht="15.75" customHeight="1" x14ac:dyDescent="0.3">
      <c r="A447" s="18"/>
      <c r="B447" s="18"/>
      <c r="C447" s="18"/>
      <c r="D447" s="19"/>
    </row>
    <row r="448" spans="1:4" ht="15.75" customHeight="1" x14ac:dyDescent="0.3">
      <c r="A448" s="18"/>
      <c r="B448" s="18"/>
      <c r="C448" s="18"/>
      <c r="D448" s="19"/>
    </row>
    <row r="449" spans="1:4" ht="15.75" customHeight="1" x14ac:dyDescent="0.3">
      <c r="A449" s="18"/>
      <c r="B449" s="18"/>
      <c r="C449" s="18"/>
      <c r="D449" s="19"/>
    </row>
    <row r="450" spans="1:4" ht="15.75" customHeight="1" x14ac:dyDescent="0.3">
      <c r="A450" s="18"/>
      <c r="B450" s="18"/>
      <c r="C450" s="18"/>
      <c r="D450" s="19"/>
    </row>
    <row r="451" spans="1:4" ht="15.75" customHeight="1" x14ac:dyDescent="0.3">
      <c r="A451" s="18"/>
      <c r="B451" s="18"/>
      <c r="C451" s="18"/>
      <c r="D451" s="19"/>
    </row>
    <row r="452" spans="1:4" ht="15.75" customHeight="1" x14ac:dyDescent="0.3">
      <c r="A452" s="18"/>
      <c r="B452" s="18"/>
      <c r="C452" s="18"/>
      <c r="D452" s="19"/>
    </row>
    <row r="453" spans="1:4" ht="15.75" customHeight="1" x14ac:dyDescent="0.3">
      <c r="A453" s="18"/>
      <c r="B453" s="18"/>
      <c r="C453" s="18"/>
      <c r="D453" s="19"/>
    </row>
    <row r="454" spans="1:4" ht="15.75" customHeight="1" x14ac:dyDescent="0.3">
      <c r="A454" s="18"/>
      <c r="B454" s="18"/>
      <c r="C454" s="18"/>
      <c r="D454" s="19"/>
    </row>
    <row r="455" spans="1:4" ht="15.75" customHeight="1" x14ac:dyDescent="0.3">
      <c r="A455" s="18"/>
      <c r="B455" s="18"/>
      <c r="C455" s="18"/>
      <c r="D455" s="19"/>
    </row>
    <row r="456" spans="1:4" ht="15.75" customHeight="1" x14ac:dyDescent="0.3">
      <c r="A456" s="18"/>
      <c r="B456" s="18"/>
      <c r="C456" s="18"/>
      <c r="D456" s="19"/>
    </row>
    <row r="457" spans="1:4" ht="15.75" customHeight="1" x14ac:dyDescent="0.3">
      <c r="A457" s="18"/>
      <c r="B457" s="18"/>
      <c r="C457" s="18"/>
      <c r="D457" s="19"/>
    </row>
    <row r="458" spans="1:4" ht="15.75" customHeight="1" x14ac:dyDescent="0.3">
      <c r="A458" s="18"/>
      <c r="B458" s="18"/>
      <c r="C458" s="18"/>
      <c r="D458" s="19"/>
    </row>
    <row r="459" spans="1:4" ht="15.75" customHeight="1" x14ac:dyDescent="0.3">
      <c r="A459" s="18"/>
      <c r="B459" s="18"/>
      <c r="C459" s="18"/>
      <c r="D459" s="19"/>
    </row>
    <row r="460" spans="1:4" ht="15.75" customHeight="1" x14ac:dyDescent="0.3">
      <c r="A460" s="18"/>
      <c r="B460" s="18"/>
      <c r="C460" s="18"/>
      <c r="D460" s="19"/>
    </row>
    <row r="461" spans="1:4" ht="15.75" customHeight="1" x14ac:dyDescent="0.3">
      <c r="A461" s="18"/>
      <c r="B461" s="18"/>
      <c r="C461" s="18"/>
      <c r="D461" s="19"/>
    </row>
    <row r="462" spans="1:4" ht="15.75" customHeight="1" x14ac:dyDescent="0.3">
      <c r="A462" s="18"/>
      <c r="B462" s="18"/>
      <c r="C462" s="18"/>
      <c r="D462" s="19"/>
    </row>
    <row r="463" spans="1:4" ht="15.75" customHeight="1" x14ac:dyDescent="0.3">
      <c r="A463" s="18"/>
      <c r="B463" s="18"/>
      <c r="C463" s="18"/>
      <c r="D463" s="19"/>
    </row>
    <row r="464" spans="1:4" ht="15.75" customHeight="1" x14ac:dyDescent="0.3">
      <c r="A464" s="18"/>
      <c r="B464" s="18"/>
      <c r="C464" s="18"/>
      <c r="D464" s="19"/>
    </row>
    <row r="465" spans="1:4" ht="15.75" customHeight="1" x14ac:dyDescent="0.3">
      <c r="A465" s="18"/>
      <c r="B465" s="18"/>
      <c r="C465" s="18"/>
      <c r="D465" s="19"/>
    </row>
    <row r="466" spans="1:4" ht="15.75" customHeight="1" x14ac:dyDescent="0.3">
      <c r="A466" s="18"/>
      <c r="B466" s="18"/>
      <c r="C466" s="18"/>
      <c r="D466" s="19"/>
    </row>
    <row r="467" spans="1:4" ht="15.75" customHeight="1" x14ac:dyDescent="0.3">
      <c r="A467" s="18"/>
      <c r="B467" s="18"/>
      <c r="C467" s="18"/>
      <c r="D467" s="19"/>
    </row>
    <row r="468" spans="1:4" ht="15.75" customHeight="1" x14ac:dyDescent="0.3">
      <c r="A468" s="18"/>
      <c r="B468" s="18"/>
      <c r="C468" s="18"/>
      <c r="D468" s="19"/>
    </row>
    <row r="469" spans="1:4" ht="15.75" customHeight="1" x14ac:dyDescent="0.3">
      <c r="A469" s="18"/>
      <c r="B469" s="18"/>
      <c r="C469" s="18"/>
      <c r="D469" s="19"/>
    </row>
    <row r="470" spans="1:4" ht="15.75" customHeight="1" x14ac:dyDescent="0.3">
      <c r="A470" s="18"/>
      <c r="B470" s="18"/>
      <c r="C470" s="18"/>
      <c r="D470" s="19"/>
    </row>
    <row r="471" spans="1:4" ht="15.75" customHeight="1" x14ac:dyDescent="0.3">
      <c r="A471" s="18"/>
      <c r="B471" s="18"/>
      <c r="C471" s="18"/>
      <c r="D471" s="19"/>
    </row>
    <row r="472" spans="1:4" ht="15.75" customHeight="1" x14ac:dyDescent="0.3">
      <c r="A472" s="18"/>
      <c r="B472" s="18"/>
      <c r="C472" s="18"/>
      <c r="D472" s="19"/>
    </row>
    <row r="473" spans="1:4" ht="15.75" customHeight="1" x14ac:dyDescent="0.3">
      <c r="A473" s="18"/>
      <c r="B473" s="18"/>
      <c r="C473" s="18"/>
      <c r="D473" s="19"/>
    </row>
    <row r="474" spans="1:4" ht="15.75" customHeight="1" x14ac:dyDescent="0.3">
      <c r="A474" s="18"/>
      <c r="B474" s="18"/>
      <c r="C474" s="18"/>
      <c r="D474" s="19"/>
    </row>
    <row r="475" spans="1:4" ht="15.75" customHeight="1" x14ac:dyDescent="0.3">
      <c r="A475" s="18"/>
      <c r="B475" s="18"/>
      <c r="C475" s="18"/>
      <c r="D475" s="19"/>
    </row>
    <row r="476" spans="1:4" ht="15.75" customHeight="1" x14ac:dyDescent="0.3">
      <c r="A476" s="18"/>
      <c r="B476" s="18"/>
      <c r="C476" s="18"/>
      <c r="D476" s="19"/>
    </row>
    <row r="477" spans="1:4" ht="15.75" customHeight="1" x14ac:dyDescent="0.3">
      <c r="A477" s="18"/>
      <c r="B477" s="18"/>
      <c r="C477" s="18"/>
      <c r="D477" s="19"/>
    </row>
    <row r="478" spans="1:4" ht="15.75" customHeight="1" x14ac:dyDescent="0.3">
      <c r="A478" s="18"/>
      <c r="B478" s="18"/>
      <c r="C478" s="18"/>
      <c r="D478" s="19"/>
    </row>
    <row r="479" spans="1:4" ht="15.75" customHeight="1" x14ac:dyDescent="0.3">
      <c r="A479" s="18"/>
      <c r="B479" s="18"/>
      <c r="C479" s="18"/>
      <c r="D479" s="19"/>
    </row>
    <row r="480" spans="1:4" ht="15.75" customHeight="1" x14ac:dyDescent="0.3">
      <c r="A480" s="18"/>
      <c r="B480" s="18"/>
      <c r="C480" s="18"/>
      <c r="D480" s="19"/>
    </row>
    <row r="481" spans="1:4" ht="15.75" customHeight="1" x14ac:dyDescent="0.3">
      <c r="A481" s="18"/>
      <c r="B481" s="18"/>
      <c r="C481" s="18"/>
      <c r="D481" s="19"/>
    </row>
    <row r="482" spans="1:4" ht="15.75" customHeight="1" x14ac:dyDescent="0.3">
      <c r="A482" s="18"/>
      <c r="B482" s="18"/>
      <c r="C482" s="18"/>
      <c r="D482" s="19"/>
    </row>
    <row r="483" spans="1:4" ht="15.75" customHeight="1" x14ac:dyDescent="0.3">
      <c r="A483" s="18"/>
      <c r="B483" s="18"/>
      <c r="C483" s="18"/>
      <c r="D483" s="19"/>
    </row>
    <row r="484" spans="1:4" ht="15.75" customHeight="1" x14ac:dyDescent="0.3">
      <c r="A484" s="18"/>
      <c r="B484" s="18"/>
      <c r="C484" s="18"/>
      <c r="D484" s="19"/>
    </row>
    <row r="485" spans="1:4" ht="15.75" customHeight="1" x14ac:dyDescent="0.3">
      <c r="A485" s="18"/>
      <c r="B485" s="18"/>
      <c r="C485" s="18"/>
      <c r="D485" s="19"/>
    </row>
    <row r="486" spans="1:4" ht="15.75" customHeight="1" x14ac:dyDescent="0.3">
      <c r="A486" s="18"/>
      <c r="B486" s="18"/>
      <c r="C486" s="18"/>
      <c r="D486" s="19"/>
    </row>
    <row r="487" spans="1:4" ht="15.75" customHeight="1" x14ac:dyDescent="0.3">
      <c r="A487" s="18"/>
      <c r="B487" s="18"/>
      <c r="C487" s="18"/>
      <c r="D487" s="19"/>
    </row>
    <row r="488" spans="1:4" ht="15.75" customHeight="1" x14ac:dyDescent="0.3">
      <c r="A488" s="18"/>
      <c r="B488" s="18"/>
      <c r="C488" s="18"/>
      <c r="D488" s="19"/>
    </row>
    <row r="489" spans="1:4" ht="15.75" customHeight="1" x14ac:dyDescent="0.3">
      <c r="A489" s="18"/>
      <c r="B489" s="18"/>
      <c r="C489" s="18"/>
      <c r="D489" s="19"/>
    </row>
    <row r="490" spans="1:4" ht="15.75" customHeight="1" x14ac:dyDescent="0.3">
      <c r="A490" s="18"/>
      <c r="B490" s="18"/>
      <c r="C490" s="18"/>
      <c r="D490" s="19"/>
    </row>
    <row r="491" spans="1:4" ht="15.75" customHeight="1" x14ac:dyDescent="0.3">
      <c r="A491" s="18"/>
      <c r="B491" s="18"/>
      <c r="C491" s="18"/>
      <c r="D491" s="19"/>
    </row>
    <row r="492" spans="1:4" ht="15.75" customHeight="1" x14ac:dyDescent="0.3">
      <c r="A492" s="18"/>
      <c r="B492" s="18"/>
      <c r="C492" s="18"/>
      <c r="D492" s="19"/>
    </row>
    <row r="493" spans="1:4" ht="15.75" customHeight="1" x14ac:dyDescent="0.3">
      <c r="A493" s="18"/>
      <c r="B493" s="18"/>
      <c r="C493" s="18"/>
      <c r="D493" s="19"/>
    </row>
    <row r="494" spans="1:4" ht="15.75" customHeight="1" x14ac:dyDescent="0.3">
      <c r="A494" s="18"/>
      <c r="B494" s="18"/>
      <c r="C494" s="18"/>
      <c r="D494" s="19"/>
    </row>
    <row r="495" spans="1:4" ht="15.75" customHeight="1" x14ac:dyDescent="0.3">
      <c r="A495" s="18"/>
      <c r="B495" s="18"/>
      <c r="C495" s="18"/>
      <c r="D495" s="19"/>
    </row>
    <row r="496" spans="1:4" ht="15.75" customHeight="1" x14ac:dyDescent="0.3">
      <c r="A496" s="18"/>
      <c r="B496" s="18"/>
      <c r="C496" s="18"/>
      <c r="D496" s="19"/>
    </row>
    <row r="497" spans="1:4" ht="15.75" customHeight="1" x14ac:dyDescent="0.3">
      <c r="A497" s="18"/>
      <c r="B497" s="18"/>
      <c r="C497" s="18"/>
      <c r="D497" s="19"/>
    </row>
    <row r="498" spans="1:4" ht="15.75" customHeight="1" x14ac:dyDescent="0.3">
      <c r="A498" s="18"/>
      <c r="B498" s="18"/>
      <c r="C498" s="18"/>
      <c r="D498" s="19"/>
    </row>
    <row r="499" spans="1:4" ht="15.75" customHeight="1" x14ac:dyDescent="0.3">
      <c r="A499" s="18"/>
      <c r="B499" s="18"/>
      <c r="C499" s="18"/>
      <c r="D499" s="19"/>
    </row>
    <row r="500" spans="1:4" ht="15.75" customHeight="1" x14ac:dyDescent="0.3">
      <c r="A500" s="18"/>
      <c r="B500" s="18"/>
      <c r="C500" s="18"/>
      <c r="D500" s="19"/>
    </row>
    <row r="501" spans="1:4" ht="15.75" customHeight="1" x14ac:dyDescent="0.3">
      <c r="A501" s="18"/>
      <c r="B501" s="18"/>
      <c r="C501" s="18"/>
      <c r="D501" s="19"/>
    </row>
    <row r="502" spans="1:4" ht="15.75" customHeight="1" x14ac:dyDescent="0.3">
      <c r="A502" s="18"/>
      <c r="B502" s="18"/>
      <c r="C502" s="18"/>
      <c r="D502" s="19"/>
    </row>
    <row r="503" spans="1:4" ht="15.75" customHeight="1" x14ac:dyDescent="0.3">
      <c r="A503" s="18"/>
      <c r="B503" s="18"/>
      <c r="C503" s="18"/>
      <c r="D503" s="19"/>
    </row>
    <row r="504" spans="1:4" ht="15.75" customHeight="1" x14ac:dyDescent="0.3">
      <c r="A504" s="18"/>
      <c r="B504" s="18"/>
      <c r="C504" s="18"/>
      <c r="D504" s="19"/>
    </row>
    <row r="505" spans="1:4" ht="15.75" customHeight="1" x14ac:dyDescent="0.3">
      <c r="A505" s="18"/>
      <c r="B505" s="18"/>
      <c r="C505" s="18"/>
      <c r="D505" s="19"/>
    </row>
    <row r="506" spans="1:4" ht="15.75" customHeight="1" x14ac:dyDescent="0.3">
      <c r="A506" s="18"/>
      <c r="B506" s="18"/>
      <c r="C506" s="18"/>
      <c r="D506" s="19"/>
    </row>
    <row r="507" spans="1:4" ht="15.75" customHeight="1" x14ac:dyDescent="0.3">
      <c r="A507" s="18"/>
      <c r="B507" s="18"/>
      <c r="C507" s="18"/>
      <c r="D507" s="19"/>
    </row>
    <row r="508" spans="1:4" ht="15.75" customHeight="1" x14ac:dyDescent="0.3">
      <c r="A508" s="18"/>
      <c r="B508" s="18"/>
      <c r="C508" s="18"/>
      <c r="D508" s="19"/>
    </row>
    <row r="509" spans="1:4" ht="15.75" customHeight="1" x14ac:dyDescent="0.3">
      <c r="A509" s="18"/>
      <c r="B509" s="18"/>
      <c r="C509" s="18"/>
      <c r="D509" s="19"/>
    </row>
    <row r="510" spans="1:4" ht="15.75" customHeight="1" x14ac:dyDescent="0.3">
      <c r="A510" s="18"/>
      <c r="B510" s="18"/>
      <c r="C510" s="18"/>
      <c r="D510" s="19"/>
    </row>
    <row r="511" spans="1:4" ht="15.75" customHeight="1" x14ac:dyDescent="0.3">
      <c r="A511" s="18"/>
      <c r="B511" s="18"/>
      <c r="C511" s="18"/>
      <c r="D511" s="19"/>
    </row>
    <row r="512" spans="1:4" ht="15.75" customHeight="1" x14ac:dyDescent="0.3">
      <c r="A512" s="18"/>
      <c r="B512" s="18"/>
      <c r="C512" s="18"/>
      <c r="D512" s="19"/>
    </row>
    <row r="513" spans="1:4" ht="15.75" customHeight="1" x14ac:dyDescent="0.3">
      <c r="A513" s="18"/>
      <c r="B513" s="18"/>
      <c r="C513" s="18"/>
      <c r="D513" s="19"/>
    </row>
    <row r="514" spans="1:4" ht="15.75" customHeight="1" x14ac:dyDescent="0.3">
      <c r="A514" s="18"/>
      <c r="B514" s="18"/>
      <c r="C514" s="18"/>
      <c r="D514" s="19"/>
    </row>
    <row r="515" spans="1:4" ht="15.75" customHeight="1" x14ac:dyDescent="0.3">
      <c r="A515" s="18"/>
      <c r="B515" s="18"/>
      <c r="C515" s="18"/>
      <c r="D515" s="19"/>
    </row>
    <row r="516" spans="1:4" ht="15.75" customHeight="1" x14ac:dyDescent="0.3">
      <c r="A516" s="18"/>
      <c r="B516" s="18"/>
      <c r="C516" s="18"/>
      <c r="D516" s="19"/>
    </row>
    <row r="517" spans="1:4" ht="15.75" customHeight="1" x14ac:dyDescent="0.3">
      <c r="A517" s="18"/>
      <c r="B517" s="18"/>
      <c r="C517" s="18"/>
      <c r="D517" s="19"/>
    </row>
    <row r="518" spans="1:4" ht="15.75" customHeight="1" x14ac:dyDescent="0.3">
      <c r="A518" s="18"/>
      <c r="B518" s="18"/>
      <c r="C518" s="18"/>
      <c r="D518" s="19"/>
    </row>
    <row r="519" spans="1:4" ht="15.75" customHeight="1" x14ac:dyDescent="0.3">
      <c r="A519" s="18"/>
      <c r="B519" s="18"/>
      <c r="C519" s="18"/>
      <c r="D519" s="19"/>
    </row>
    <row r="520" spans="1:4" ht="15.75" customHeight="1" x14ac:dyDescent="0.3">
      <c r="A520" s="18"/>
      <c r="B520" s="18"/>
      <c r="C520" s="18"/>
      <c r="D520" s="19"/>
    </row>
    <row r="521" spans="1:4" ht="15.75" customHeight="1" x14ac:dyDescent="0.3">
      <c r="A521" s="18"/>
      <c r="B521" s="18"/>
      <c r="C521" s="18"/>
      <c r="D521" s="19"/>
    </row>
    <row r="522" spans="1:4" ht="15.75" customHeight="1" x14ac:dyDescent="0.3">
      <c r="A522" s="18"/>
      <c r="B522" s="18"/>
      <c r="C522" s="18"/>
      <c r="D522" s="19"/>
    </row>
    <row r="523" spans="1:4" ht="15.75" customHeight="1" x14ac:dyDescent="0.3">
      <c r="A523" s="18"/>
      <c r="B523" s="18"/>
      <c r="C523" s="18"/>
      <c r="D523" s="19"/>
    </row>
    <row r="524" spans="1:4" ht="15.75" customHeight="1" x14ac:dyDescent="0.3">
      <c r="A524" s="18"/>
      <c r="B524" s="18"/>
      <c r="C524" s="18"/>
      <c r="D524" s="19"/>
    </row>
    <row r="525" spans="1:4" ht="15.75" customHeight="1" x14ac:dyDescent="0.3">
      <c r="A525" s="18"/>
      <c r="B525" s="18"/>
      <c r="C525" s="18"/>
      <c r="D525" s="19"/>
    </row>
    <row r="526" spans="1:4" ht="15.75" customHeight="1" x14ac:dyDescent="0.3">
      <c r="A526" s="18"/>
      <c r="B526" s="18"/>
      <c r="C526" s="18"/>
      <c r="D526" s="19"/>
    </row>
    <row r="527" spans="1:4" ht="15.75" customHeight="1" x14ac:dyDescent="0.3">
      <c r="A527" s="18"/>
      <c r="B527" s="18"/>
      <c r="C527" s="18"/>
      <c r="D527" s="19"/>
    </row>
    <row r="528" spans="1:4" ht="15.75" customHeight="1" x14ac:dyDescent="0.3">
      <c r="A528" s="18"/>
      <c r="B528" s="18"/>
      <c r="C528" s="18"/>
      <c r="D528" s="19"/>
    </row>
    <row r="529" spans="1:4" ht="15.75" customHeight="1" x14ac:dyDescent="0.3">
      <c r="A529" s="18"/>
      <c r="B529" s="18"/>
      <c r="C529" s="18"/>
      <c r="D529" s="19"/>
    </row>
    <row r="530" spans="1:4" ht="15.75" customHeight="1" x14ac:dyDescent="0.3">
      <c r="A530" s="18"/>
      <c r="B530" s="18"/>
      <c r="C530" s="18"/>
      <c r="D530" s="19"/>
    </row>
    <row r="531" spans="1:4" ht="15.75" customHeight="1" x14ac:dyDescent="0.3">
      <c r="A531" s="18"/>
      <c r="B531" s="18"/>
      <c r="C531" s="18"/>
      <c r="D531" s="19"/>
    </row>
    <row r="532" spans="1:4" ht="15.75" customHeight="1" x14ac:dyDescent="0.3">
      <c r="A532" s="18"/>
      <c r="B532" s="18"/>
      <c r="C532" s="18"/>
      <c r="D532" s="19"/>
    </row>
    <row r="533" spans="1:4" ht="15.75" customHeight="1" x14ac:dyDescent="0.3">
      <c r="A533" s="18"/>
      <c r="B533" s="18"/>
      <c r="C533" s="18"/>
      <c r="D533" s="19"/>
    </row>
    <row r="534" spans="1:4" ht="15.75" customHeight="1" x14ac:dyDescent="0.3">
      <c r="A534" s="18"/>
      <c r="B534" s="18"/>
      <c r="C534" s="18"/>
      <c r="D534" s="19"/>
    </row>
    <row r="535" spans="1:4" ht="15.75" customHeight="1" x14ac:dyDescent="0.3">
      <c r="A535" s="18"/>
      <c r="B535" s="18"/>
      <c r="C535" s="18"/>
      <c r="D535" s="19"/>
    </row>
    <row r="536" spans="1:4" ht="15.75" customHeight="1" x14ac:dyDescent="0.3">
      <c r="A536" s="18"/>
      <c r="B536" s="18"/>
      <c r="C536" s="18"/>
      <c r="D536" s="19"/>
    </row>
    <row r="537" spans="1:4" ht="15.75" customHeight="1" x14ac:dyDescent="0.3">
      <c r="A537" s="18"/>
      <c r="B537" s="18"/>
      <c r="C537" s="18"/>
      <c r="D537" s="19"/>
    </row>
    <row r="538" spans="1:4" ht="15.75" customHeight="1" x14ac:dyDescent="0.3">
      <c r="A538" s="18"/>
      <c r="B538" s="18"/>
      <c r="C538" s="18"/>
      <c r="D538" s="19"/>
    </row>
    <row r="539" spans="1:4" ht="15.75" customHeight="1" x14ac:dyDescent="0.3">
      <c r="A539" s="18"/>
      <c r="B539" s="18"/>
      <c r="C539" s="18"/>
      <c r="D539" s="19"/>
    </row>
    <row r="540" spans="1:4" ht="15.75" customHeight="1" x14ac:dyDescent="0.3">
      <c r="A540" s="18"/>
      <c r="B540" s="18"/>
      <c r="C540" s="18"/>
      <c r="D540" s="19"/>
    </row>
    <row r="541" spans="1:4" ht="15.75" customHeight="1" x14ac:dyDescent="0.3">
      <c r="A541" s="18"/>
      <c r="B541" s="18"/>
      <c r="C541" s="18"/>
      <c r="D541" s="19"/>
    </row>
    <row r="542" spans="1:4" ht="15.75" customHeight="1" x14ac:dyDescent="0.3">
      <c r="A542" s="18"/>
      <c r="B542" s="18"/>
      <c r="C542" s="18"/>
      <c r="D542" s="19"/>
    </row>
    <row r="543" spans="1:4" ht="15.75" customHeight="1" x14ac:dyDescent="0.3">
      <c r="A543" s="18"/>
      <c r="B543" s="18"/>
      <c r="C543" s="18"/>
      <c r="D543" s="19"/>
    </row>
    <row r="544" spans="1:4" ht="15.75" customHeight="1" x14ac:dyDescent="0.3">
      <c r="A544" s="18"/>
      <c r="B544" s="18"/>
      <c r="C544" s="18"/>
      <c r="D544" s="19"/>
    </row>
    <row r="545" spans="1:4" ht="15.75" customHeight="1" x14ac:dyDescent="0.3">
      <c r="A545" s="18"/>
      <c r="B545" s="18"/>
      <c r="C545" s="18"/>
      <c r="D545" s="19"/>
    </row>
    <row r="546" spans="1:4" ht="15.75" customHeight="1" x14ac:dyDescent="0.3">
      <c r="A546" s="18"/>
      <c r="B546" s="18"/>
      <c r="C546" s="18"/>
      <c r="D546" s="19"/>
    </row>
    <row r="547" spans="1:4" ht="15.75" customHeight="1" x14ac:dyDescent="0.3">
      <c r="A547" s="18"/>
      <c r="B547" s="18"/>
      <c r="C547" s="18"/>
      <c r="D547" s="19"/>
    </row>
    <row r="548" spans="1:4" ht="15.75" customHeight="1" x14ac:dyDescent="0.3">
      <c r="A548" s="18"/>
      <c r="B548" s="18"/>
      <c r="C548" s="18"/>
      <c r="D548" s="19"/>
    </row>
    <row r="549" spans="1:4" ht="15.75" customHeight="1" x14ac:dyDescent="0.3">
      <c r="A549" s="18"/>
      <c r="B549" s="18"/>
      <c r="C549" s="18"/>
      <c r="D549" s="19"/>
    </row>
    <row r="550" spans="1:4" ht="15.75" customHeight="1" x14ac:dyDescent="0.3">
      <c r="A550" s="18"/>
      <c r="B550" s="18"/>
      <c r="C550" s="18"/>
      <c r="D550" s="19"/>
    </row>
    <row r="551" spans="1:4" ht="15.75" customHeight="1" x14ac:dyDescent="0.3">
      <c r="A551" s="18"/>
      <c r="B551" s="18"/>
      <c r="C551" s="18"/>
      <c r="D551" s="19"/>
    </row>
    <row r="552" spans="1:4" ht="15.75" customHeight="1" x14ac:dyDescent="0.3">
      <c r="A552" s="18"/>
      <c r="B552" s="18"/>
      <c r="C552" s="18"/>
      <c r="D552" s="19"/>
    </row>
    <row r="553" spans="1:4" ht="15.75" customHeight="1" x14ac:dyDescent="0.3">
      <c r="A553" s="18"/>
      <c r="B553" s="18"/>
      <c r="C553" s="18"/>
      <c r="D553" s="19"/>
    </row>
    <row r="554" spans="1:4" ht="15.75" customHeight="1" x14ac:dyDescent="0.3">
      <c r="A554" s="18"/>
      <c r="B554" s="18"/>
      <c r="C554" s="18"/>
      <c r="D554" s="19"/>
    </row>
    <row r="555" spans="1:4" ht="15.75" customHeight="1" x14ac:dyDescent="0.3">
      <c r="A555" s="18"/>
      <c r="B555" s="18"/>
      <c r="C555" s="18"/>
      <c r="D555" s="19"/>
    </row>
    <row r="556" spans="1:4" ht="15.75" customHeight="1" x14ac:dyDescent="0.3">
      <c r="A556" s="18"/>
      <c r="B556" s="18"/>
      <c r="C556" s="18"/>
      <c r="D556" s="19"/>
    </row>
    <row r="557" spans="1:4" ht="15.75" customHeight="1" x14ac:dyDescent="0.3">
      <c r="A557" s="18"/>
      <c r="B557" s="18"/>
      <c r="C557" s="18"/>
      <c r="D557" s="19"/>
    </row>
    <row r="558" spans="1:4" ht="15.75" customHeight="1" x14ac:dyDescent="0.3">
      <c r="A558" s="18"/>
      <c r="B558" s="18"/>
      <c r="C558" s="18"/>
      <c r="D558" s="19"/>
    </row>
    <row r="559" spans="1:4" ht="15.75" customHeight="1" x14ac:dyDescent="0.3">
      <c r="A559" s="18"/>
      <c r="B559" s="18"/>
      <c r="C559" s="18"/>
      <c r="D559" s="19"/>
    </row>
    <row r="560" spans="1:4" ht="15.75" customHeight="1" x14ac:dyDescent="0.3">
      <c r="A560" s="18"/>
      <c r="B560" s="18"/>
      <c r="C560" s="18"/>
      <c r="D560" s="19"/>
    </row>
    <row r="561" spans="1:4" ht="15.75" customHeight="1" x14ac:dyDescent="0.3">
      <c r="A561" s="18"/>
      <c r="B561" s="18"/>
      <c r="C561" s="18"/>
      <c r="D561" s="19"/>
    </row>
    <row r="562" spans="1:4" ht="15.75" customHeight="1" x14ac:dyDescent="0.3">
      <c r="A562" s="18"/>
      <c r="B562" s="18"/>
      <c r="C562" s="18"/>
      <c r="D562" s="19"/>
    </row>
    <row r="563" spans="1:4" ht="15.75" customHeight="1" x14ac:dyDescent="0.3">
      <c r="A563" s="18"/>
      <c r="B563" s="18"/>
      <c r="C563" s="18"/>
      <c r="D563" s="19"/>
    </row>
    <row r="564" spans="1:4" ht="15.75" customHeight="1" x14ac:dyDescent="0.3">
      <c r="A564" s="18"/>
      <c r="B564" s="18"/>
      <c r="C564" s="18"/>
      <c r="D564" s="19"/>
    </row>
    <row r="565" spans="1:4" ht="15.75" customHeight="1" x14ac:dyDescent="0.3">
      <c r="A565" s="18"/>
      <c r="B565" s="18"/>
      <c r="C565" s="18"/>
      <c r="D565" s="19"/>
    </row>
    <row r="566" spans="1:4" ht="15.75" customHeight="1" x14ac:dyDescent="0.3">
      <c r="A566" s="18"/>
      <c r="B566" s="18"/>
      <c r="C566" s="18"/>
      <c r="D566" s="19"/>
    </row>
    <row r="567" spans="1:4" ht="15.75" customHeight="1" x14ac:dyDescent="0.3">
      <c r="A567" s="18"/>
      <c r="B567" s="18"/>
      <c r="C567" s="18"/>
      <c r="D567" s="19"/>
    </row>
    <row r="568" spans="1:4" ht="15.75" customHeight="1" x14ac:dyDescent="0.3">
      <c r="A568" s="18"/>
      <c r="B568" s="18"/>
      <c r="C568" s="18"/>
      <c r="D568" s="19"/>
    </row>
    <row r="569" spans="1:4" ht="15.75" customHeight="1" x14ac:dyDescent="0.3">
      <c r="A569" s="18"/>
      <c r="B569" s="18"/>
      <c r="C569" s="18"/>
      <c r="D569" s="19"/>
    </row>
    <row r="570" spans="1:4" ht="15.75" customHeight="1" x14ac:dyDescent="0.3">
      <c r="A570" s="18"/>
      <c r="B570" s="18"/>
      <c r="C570" s="18"/>
      <c r="D570" s="19"/>
    </row>
    <row r="571" spans="1:4" ht="15.75" customHeight="1" x14ac:dyDescent="0.3">
      <c r="A571" s="18"/>
      <c r="B571" s="18"/>
      <c r="C571" s="18"/>
      <c r="D571" s="19"/>
    </row>
    <row r="572" spans="1:4" ht="15.75" customHeight="1" x14ac:dyDescent="0.3">
      <c r="A572" s="18"/>
      <c r="B572" s="18"/>
      <c r="C572" s="18"/>
      <c r="D572" s="19"/>
    </row>
    <row r="573" spans="1:4" ht="15.75" customHeight="1" x14ac:dyDescent="0.3">
      <c r="A573" s="18"/>
      <c r="B573" s="18"/>
      <c r="C573" s="18"/>
      <c r="D573" s="19"/>
    </row>
    <row r="574" spans="1:4" ht="15.75" customHeight="1" x14ac:dyDescent="0.3">
      <c r="A574" s="18"/>
      <c r="B574" s="18"/>
      <c r="C574" s="18"/>
      <c r="D574" s="19"/>
    </row>
    <row r="575" spans="1:4" ht="15.75" customHeight="1" x14ac:dyDescent="0.3">
      <c r="A575" s="18"/>
      <c r="B575" s="18"/>
      <c r="C575" s="18"/>
      <c r="D575" s="19"/>
    </row>
    <row r="576" spans="1:4" ht="15.75" customHeight="1" x14ac:dyDescent="0.3">
      <c r="A576" s="18"/>
      <c r="B576" s="18"/>
      <c r="C576" s="18"/>
      <c r="D576" s="19"/>
    </row>
    <row r="577" spans="1:4" ht="15.75" customHeight="1" x14ac:dyDescent="0.3">
      <c r="A577" s="18"/>
      <c r="B577" s="18"/>
      <c r="C577" s="18"/>
      <c r="D577" s="19"/>
    </row>
    <row r="578" spans="1:4" ht="15.75" customHeight="1" x14ac:dyDescent="0.3">
      <c r="A578" s="18"/>
      <c r="B578" s="18"/>
      <c r="C578" s="18"/>
      <c r="D578" s="19"/>
    </row>
    <row r="579" spans="1:4" ht="15.75" customHeight="1" x14ac:dyDescent="0.3">
      <c r="A579" s="18"/>
      <c r="B579" s="18"/>
      <c r="C579" s="18"/>
      <c r="D579" s="19"/>
    </row>
    <row r="580" spans="1:4" ht="15.75" customHeight="1" x14ac:dyDescent="0.3">
      <c r="A580" s="18"/>
      <c r="B580" s="18"/>
      <c r="C580" s="18"/>
      <c r="D580" s="19"/>
    </row>
    <row r="581" spans="1:4" ht="15.75" customHeight="1" x14ac:dyDescent="0.3">
      <c r="A581" s="18"/>
      <c r="B581" s="18"/>
      <c r="C581" s="18"/>
      <c r="D581" s="19"/>
    </row>
    <row r="582" spans="1:4" ht="15.75" customHeight="1" x14ac:dyDescent="0.3">
      <c r="A582" s="18"/>
      <c r="B582" s="18"/>
      <c r="C582" s="18"/>
      <c r="D582" s="19"/>
    </row>
    <row r="583" spans="1:4" ht="15.75" customHeight="1" x14ac:dyDescent="0.3">
      <c r="A583" s="18"/>
      <c r="B583" s="18"/>
      <c r="C583" s="18"/>
      <c r="D583" s="19"/>
    </row>
    <row r="584" spans="1:4" ht="15.75" customHeight="1" x14ac:dyDescent="0.3">
      <c r="A584" s="18"/>
      <c r="B584" s="18"/>
      <c r="C584" s="18"/>
      <c r="D584" s="19"/>
    </row>
    <row r="585" spans="1:4" ht="15.75" customHeight="1" x14ac:dyDescent="0.3">
      <c r="A585" s="18"/>
      <c r="B585" s="18"/>
      <c r="C585" s="18"/>
      <c r="D585" s="19"/>
    </row>
    <row r="586" spans="1:4" ht="15.75" customHeight="1" x14ac:dyDescent="0.3">
      <c r="A586" s="18"/>
      <c r="B586" s="18"/>
      <c r="C586" s="18"/>
      <c r="D586" s="19"/>
    </row>
    <row r="587" spans="1:4" ht="15.75" customHeight="1" x14ac:dyDescent="0.3">
      <c r="A587" s="18"/>
      <c r="B587" s="18"/>
      <c r="C587" s="18"/>
      <c r="D587" s="19"/>
    </row>
    <row r="588" spans="1:4" ht="15.75" customHeight="1" x14ac:dyDescent="0.3">
      <c r="A588" s="18"/>
      <c r="B588" s="18"/>
      <c r="C588" s="18"/>
      <c r="D588" s="19"/>
    </row>
    <row r="589" spans="1:4" ht="15.75" customHeight="1" x14ac:dyDescent="0.3">
      <c r="A589" s="18"/>
      <c r="B589" s="18"/>
      <c r="C589" s="18"/>
      <c r="D589" s="19"/>
    </row>
    <row r="590" spans="1:4" ht="15.75" customHeight="1" x14ac:dyDescent="0.3">
      <c r="A590" s="18"/>
      <c r="B590" s="18"/>
      <c r="C590" s="18"/>
      <c r="D590" s="19"/>
    </row>
    <row r="591" spans="1:4" ht="15.75" customHeight="1" x14ac:dyDescent="0.3">
      <c r="A591" s="18"/>
      <c r="B591" s="18"/>
      <c r="C591" s="18"/>
      <c r="D591" s="19"/>
    </row>
    <row r="592" spans="1:4" ht="15.75" customHeight="1" x14ac:dyDescent="0.3">
      <c r="A592" s="18"/>
      <c r="B592" s="18"/>
      <c r="C592" s="18"/>
      <c r="D592" s="19"/>
    </row>
    <row r="593" spans="1:4" ht="15.75" customHeight="1" x14ac:dyDescent="0.3">
      <c r="A593" s="18"/>
      <c r="B593" s="18"/>
      <c r="C593" s="18"/>
      <c r="D593" s="19"/>
    </row>
    <row r="594" spans="1:4" ht="15.75" customHeight="1" x14ac:dyDescent="0.3">
      <c r="A594" s="18"/>
      <c r="B594" s="18"/>
      <c r="C594" s="18"/>
      <c r="D594" s="19"/>
    </row>
    <row r="595" spans="1:4" ht="15.75" customHeight="1" x14ac:dyDescent="0.3">
      <c r="A595" s="18"/>
      <c r="B595" s="18"/>
      <c r="C595" s="18"/>
      <c r="D595" s="19"/>
    </row>
    <row r="596" spans="1:4" ht="15.75" customHeight="1" x14ac:dyDescent="0.3">
      <c r="A596" s="18"/>
      <c r="B596" s="18"/>
      <c r="C596" s="18"/>
      <c r="D596" s="19"/>
    </row>
    <row r="597" spans="1:4" ht="15.75" customHeight="1" x14ac:dyDescent="0.3">
      <c r="A597" s="18"/>
      <c r="B597" s="18"/>
      <c r="C597" s="18"/>
      <c r="D597" s="19"/>
    </row>
    <row r="598" spans="1:4" ht="15.75" customHeight="1" x14ac:dyDescent="0.3">
      <c r="A598" s="18"/>
      <c r="B598" s="18"/>
      <c r="C598" s="18"/>
      <c r="D598" s="19"/>
    </row>
    <row r="599" spans="1:4" ht="15.75" customHeight="1" x14ac:dyDescent="0.3">
      <c r="A599" s="18"/>
      <c r="B599" s="18"/>
      <c r="C599" s="18"/>
      <c r="D599" s="19"/>
    </row>
    <row r="600" spans="1:4" ht="15.75" customHeight="1" x14ac:dyDescent="0.3">
      <c r="A600" s="18"/>
      <c r="B600" s="18"/>
      <c r="C600" s="18"/>
      <c r="D600" s="19"/>
    </row>
    <row r="601" spans="1:4" ht="15.75" customHeight="1" x14ac:dyDescent="0.3">
      <c r="A601" s="18"/>
      <c r="B601" s="18"/>
      <c r="C601" s="18"/>
      <c r="D601" s="19"/>
    </row>
    <row r="602" spans="1:4" ht="15.75" customHeight="1" x14ac:dyDescent="0.3">
      <c r="A602" s="18"/>
      <c r="B602" s="18"/>
      <c r="C602" s="18"/>
      <c r="D602" s="19"/>
    </row>
    <row r="603" spans="1:4" ht="15.75" customHeight="1" x14ac:dyDescent="0.3">
      <c r="A603" s="18"/>
      <c r="B603" s="18"/>
      <c r="C603" s="18"/>
      <c r="D603" s="19"/>
    </row>
    <row r="604" spans="1:4" ht="15.75" customHeight="1" x14ac:dyDescent="0.3">
      <c r="A604" s="18"/>
      <c r="B604" s="18"/>
      <c r="C604" s="18"/>
      <c r="D604" s="19"/>
    </row>
    <row r="605" spans="1:4" ht="15.75" customHeight="1" x14ac:dyDescent="0.3">
      <c r="A605" s="18"/>
      <c r="B605" s="18"/>
      <c r="C605" s="18"/>
      <c r="D605" s="19"/>
    </row>
    <row r="606" spans="1:4" ht="15.75" customHeight="1" x14ac:dyDescent="0.3">
      <c r="A606" s="18"/>
      <c r="B606" s="18"/>
      <c r="C606" s="18"/>
      <c r="D606" s="19"/>
    </row>
    <row r="607" spans="1:4" ht="15.75" customHeight="1" x14ac:dyDescent="0.3">
      <c r="A607" s="18"/>
      <c r="B607" s="18"/>
      <c r="C607" s="18"/>
      <c r="D607" s="19"/>
    </row>
    <row r="608" spans="1:4" ht="15.75" customHeight="1" x14ac:dyDescent="0.3">
      <c r="A608" s="18"/>
      <c r="B608" s="18"/>
      <c r="C608" s="18"/>
      <c r="D608" s="19"/>
    </row>
    <row r="609" spans="1:4" ht="15.75" customHeight="1" x14ac:dyDescent="0.3">
      <c r="A609" s="18"/>
      <c r="B609" s="18"/>
      <c r="C609" s="18"/>
      <c r="D609" s="19"/>
    </row>
    <row r="610" spans="1:4" ht="15.75" customHeight="1" x14ac:dyDescent="0.3">
      <c r="A610" s="18"/>
      <c r="B610" s="18"/>
      <c r="C610" s="18"/>
      <c r="D610" s="19"/>
    </row>
    <row r="611" spans="1:4" ht="15.75" customHeight="1" x14ac:dyDescent="0.3">
      <c r="A611" s="18"/>
      <c r="B611" s="18"/>
      <c r="C611" s="18"/>
      <c r="D611" s="19"/>
    </row>
    <row r="612" spans="1:4" ht="15.75" customHeight="1" x14ac:dyDescent="0.3">
      <c r="A612" s="18"/>
      <c r="B612" s="18"/>
      <c r="C612" s="18"/>
      <c r="D612" s="19"/>
    </row>
    <row r="613" spans="1:4" ht="15.75" customHeight="1" x14ac:dyDescent="0.3">
      <c r="A613" s="18"/>
      <c r="B613" s="18"/>
      <c r="C613" s="18"/>
      <c r="D613" s="19"/>
    </row>
    <row r="614" spans="1:4" ht="15.75" customHeight="1" x14ac:dyDescent="0.3">
      <c r="A614" s="18"/>
      <c r="B614" s="18"/>
      <c r="C614" s="18"/>
      <c r="D614" s="19"/>
    </row>
    <row r="615" spans="1:4" ht="15.75" customHeight="1" x14ac:dyDescent="0.3">
      <c r="A615" s="18"/>
      <c r="B615" s="18"/>
      <c r="C615" s="18"/>
      <c r="D615" s="19"/>
    </row>
    <row r="616" spans="1:4" ht="15.75" customHeight="1" x14ac:dyDescent="0.3">
      <c r="A616" s="18"/>
      <c r="B616" s="18"/>
      <c r="C616" s="18"/>
      <c r="D616" s="19"/>
    </row>
    <row r="617" spans="1:4" ht="15.75" customHeight="1" x14ac:dyDescent="0.3">
      <c r="A617" s="18"/>
      <c r="B617" s="18"/>
      <c r="C617" s="18"/>
      <c r="D617" s="19"/>
    </row>
    <row r="618" spans="1:4" ht="15.75" customHeight="1" x14ac:dyDescent="0.3">
      <c r="A618" s="18"/>
      <c r="B618" s="18"/>
      <c r="C618" s="18"/>
      <c r="D618" s="19"/>
    </row>
    <row r="619" spans="1:4" ht="15.75" customHeight="1" x14ac:dyDescent="0.3">
      <c r="A619" s="18"/>
      <c r="B619" s="18"/>
      <c r="C619" s="18"/>
      <c r="D619" s="19"/>
    </row>
    <row r="620" spans="1:4" ht="15.75" customHeight="1" x14ac:dyDescent="0.3">
      <c r="A620" s="18"/>
      <c r="B620" s="18"/>
      <c r="C620" s="18"/>
      <c r="D620" s="19"/>
    </row>
    <row r="621" spans="1:4" ht="15.75" customHeight="1" x14ac:dyDescent="0.3">
      <c r="A621" s="18"/>
      <c r="B621" s="18"/>
      <c r="C621" s="18"/>
      <c r="D621" s="19"/>
    </row>
    <row r="622" spans="1:4" ht="15.75" customHeight="1" x14ac:dyDescent="0.3">
      <c r="A622" s="18"/>
      <c r="B622" s="18"/>
      <c r="C622" s="18"/>
      <c r="D622" s="19"/>
    </row>
    <row r="623" spans="1:4" ht="15.75" customHeight="1" x14ac:dyDescent="0.3">
      <c r="A623" s="18"/>
      <c r="B623" s="18"/>
      <c r="C623" s="18"/>
      <c r="D623" s="19"/>
    </row>
    <row r="624" spans="1:4" ht="15.75" customHeight="1" x14ac:dyDescent="0.3">
      <c r="A624" s="18"/>
      <c r="B624" s="18"/>
      <c r="C624" s="18"/>
      <c r="D624" s="19"/>
    </row>
    <row r="625" spans="1:4" ht="15.75" customHeight="1" x14ac:dyDescent="0.3">
      <c r="A625" s="18"/>
      <c r="B625" s="18"/>
      <c r="C625" s="18"/>
      <c r="D625" s="19"/>
    </row>
    <row r="626" spans="1:4" ht="15.75" customHeight="1" x14ac:dyDescent="0.3">
      <c r="A626" s="18"/>
      <c r="B626" s="18"/>
      <c r="C626" s="18"/>
      <c r="D626" s="19"/>
    </row>
    <row r="627" spans="1:4" ht="15.75" customHeight="1" x14ac:dyDescent="0.3">
      <c r="A627" s="18"/>
      <c r="B627" s="18"/>
      <c r="C627" s="18"/>
      <c r="D627" s="19"/>
    </row>
    <row r="628" spans="1:4" ht="15.75" customHeight="1" x14ac:dyDescent="0.3">
      <c r="A628" s="18"/>
      <c r="B628" s="18"/>
      <c r="C628" s="18"/>
      <c r="D628" s="19"/>
    </row>
    <row r="629" spans="1:4" ht="15.75" customHeight="1" x14ac:dyDescent="0.3">
      <c r="A629" s="18"/>
      <c r="B629" s="18"/>
      <c r="C629" s="18"/>
      <c r="D629" s="19"/>
    </row>
    <row r="630" spans="1:4" ht="15.75" customHeight="1" x14ac:dyDescent="0.3">
      <c r="A630" s="18"/>
      <c r="B630" s="18"/>
      <c r="C630" s="18"/>
      <c r="D630" s="19"/>
    </row>
    <row r="631" spans="1:4" ht="15.75" customHeight="1" x14ac:dyDescent="0.3">
      <c r="A631" s="18"/>
      <c r="B631" s="18"/>
      <c r="C631" s="18"/>
      <c r="D631" s="19"/>
    </row>
    <row r="632" spans="1:4" ht="15.75" customHeight="1" x14ac:dyDescent="0.3">
      <c r="A632" s="18"/>
      <c r="B632" s="18"/>
      <c r="C632" s="18"/>
      <c r="D632" s="19"/>
    </row>
    <row r="633" spans="1:4" ht="15.75" customHeight="1" x14ac:dyDescent="0.3">
      <c r="A633" s="18"/>
      <c r="B633" s="18"/>
      <c r="C633" s="18"/>
      <c r="D633" s="19"/>
    </row>
    <row r="634" spans="1:4" ht="15.75" customHeight="1" x14ac:dyDescent="0.3">
      <c r="A634" s="18"/>
      <c r="B634" s="18"/>
      <c r="C634" s="18"/>
      <c r="D634" s="19"/>
    </row>
    <row r="635" spans="1:4" ht="15.75" customHeight="1" x14ac:dyDescent="0.3">
      <c r="A635" s="18"/>
      <c r="B635" s="18"/>
      <c r="C635" s="18"/>
      <c r="D635" s="19"/>
    </row>
    <row r="636" spans="1:4" ht="15.75" customHeight="1" x14ac:dyDescent="0.3">
      <c r="A636" s="18"/>
      <c r="B636" s="18"/>
      <c r="C636" s="18"/>
      <c r="D636" s="19"/>
    </row>
    <row r="637" spans="1:4" ht="15.75" customHeight="1" x14ac:dyDescent="0.3">
      <c r="A637" s="18"/>
      <c r="B637" s="18"/>
      <c r="C637" s="18"/>
      <c r="D637" s="19"/>
    </row>
    <row r="638" spans="1:4" ht="15.75" customHeight="1" x14ac:dyDescent="0.3">
      <c r="A638" s="18"/>
      <c r="B638" s="18"/>
      <c r="C638" s="18"/>
      <c r="D638" s="19"/>
    </row>
    <row r="639" spans="1:4" ht="15.75" customHeight="1" x14ac:dyDescent="0.3">
      <c r="A639" s="18"/>
      <c r="B639" s="18"/>
      <c r="C639" s="18"/>
      <c r="D639" s="19"/>
    </row>
    <row r="640" spans="1:4" ht="15.75" customHeight="1" x14ac:dyDescent="0.3">
      <c r="A640" s="18"/>
      <c r="B640" s="18"/>
      <c r="C640" s="18"/>
      <c r="D640" s="19"/>
    </row>
    <row r="641" spans="1:4" ht="15.75" customHeight="1" x14ac:dyDescent="0.3">
      <c r="A641" s="18"/>
      <c r="B641" s="18"/>
      <c r="C641" s="18"/>
      <c r="D641" s="19"/>
    </row>
    <row r="642" spans="1:4" ht="15.75" customHeight="1" x14ac:dyDescent="0.3">
      <c r="A642" s="18"/>
      <c r="B642" s="18"/>
      <c r="C642" s="18"/>
      <c r="D642" s="19"/>
    </row>
    <row r="643" spans="1:4" ht="15.75" customHeight="1" x14ac:dyDescent="0.3">
      <c r="A643" s="18"/>
      <c r="B643" s="18"/>
      <c r="C643" s="18"/>
      <c r="D643" s="19"/>
    </row>
    <row r="644" spans="1:4" ht="15.75" customHeight="1" x14ac:dyDescent="0.3">
      <c r="A644" s="18"/>
      <c r="B644" s="18"/>
      <c r="C644" s="18"/>
      <c r="D644" s="19"/>
    </row>
    <row r="645" spans="1:4" ht="15.75" customHeight="1" x14ac:dyDescent="0.3">
      <c r="A645" s="18"/>
      <c r="B645" s="18"/>
      <c r="C645" s="18"/>
      <c r="D645" s="19"/>
    </row>
    <row r="646" spans="1:4" ht="15.75" customHeight="1" x14ac:dyDescent="0.3">
      <c r="A646" s="18"/>
      <c r="B646" s="18"/>
      <c r="C646" s="18"/>
      <c r="D646" s="19"/>
    </row>
    <row r="647" spans="1:4" ht="15.75" customHeight="1" x14ac:dyDescent="0.3">
      <c r="A647" s="18"/>
      <c r="B647" s="18"/>
      <c r="C647" s="18"/>
      <c r="D647" s="19"/>
    </row>
    <row r="648" spans="1:4" ht="15.75" customHeight="1" x14ac:dyDescent="0.3">
      <c r="A648" s="18"/>
      <c r="B648" s="18"/>
      <c r="C648" s="18"/>
      <c r="D648" s="19"/>
    </row>
    <row r="649" spans="1:4" ht="15.75" customHeight="1" x14ac:dyDescent="0.3">
      <c r="A649" s="18"/>
      <c r="B649" s="18"/>
      <c r="C649" s="18"/>
      <c r="D649" s="19"/>
    </row>
    <row r="650" spans="1:4" ht="15.75" customHeight="1" x14ac:dyDescent="0.3">
      <c r="A650" s="18"/>
      <c r="B650" s="18"/>
      <c r="C650" s="18"/>
      <c r="D650" s="19"/>
    </row>
    <row r="651" spans="1:4" ht="15.75" customHeight="1" x14ac:dyDescent="0.3">
      <c r="A651" s="18"/>
      <c r="B651" s="18"/>
      <c r="C651" s="18"/>
      <c r="D651" s="19"/>
    </row>
    <row r="652" spans="1:4" ht="15.75" customHeight="1" x14ac:dyDescent="0.3">
      <c r="A652" s="18"/>
      <c r="B652" s="18"/>
      <c r="C652" s="18"/>
      <c r="D652" s="19"/>
    </row>
    <row r="653" spans="1:4" ht="15.75" customHeight="1" x14ac:dyDescent="0.3">
      <c r="A653" s="18"/>
      <c r="B653" s="18"/>
      <c r="C653" s="18"/>
      <c r="D653" s="19"/>
    </row>
    <row r="654" spans="1:4" ht="15.75" customHeight="1" x14ac:dyDescent="0.3">
      <c r="A654" s="18"/>
      <c r="B654" s="18"/>
      <c r="C654" s="18"/>
      <c r="D654" s="19"/>
    </row>
    <row r="655" spans="1:4" ht="15.75" customHeight="1" x14ac:dyDescent="0.3">
      <c r="A655" s="18"/>
      <c r="B655" s="18"/>
      <c r="C655" s="18"/>
      <c r="D655" s="19"/>
    </row>
    <row r="656" spans="1:4" ht="15.75" customHeight="1" x14ac:dyDescent="0.3">
      <c r="A656" s="18"/>
      <c r="B656" s="18"/>
      <c r="C656" s="18"/>
      <c r="D656" s="19"/>
    </row>
    <row r="657" spans="1:4" ht="15.75" customHeight="1" x14ac:dyDescent="0.3">
      <c r="A657" s="18"/>
      <c r="B657" s="18"/>
      <c r="C657" s="18"/>
      <c r="D657" s="19"/>
    </row>
    <row r="658" spans="1:4" ht="15.75" customHeight="1" x14ac:dyDescent="0.3">
      <c r="A658" s="18"/>
      <c r="B658" s="18"/>
      <c r="C658" s="18"/>
      <c r="D658" s="19"/>
    </row>
    <row r="659" spans="1:4" ht="15.75" customHeight="1" x14ac:dyDescent="0.3">
      <c r="A659" s="18"/>
      <c r="B659" s="18"/>
      <c r="C659" s="18"/>
      <c r="D659" s="19"/>
    </row>
    <row r="660" spans="1:4" ht="15.75" customHeight="1" x14ac:dyDescent="0.3">
      <c r="A660" s="18"/>
      <c r="B660" s="18"/>
      <c r="C660" s="18"/>
      <c r="D660" s="19"/>
    </row>
    <row r="661" spans="1:4" ht="15.75" customHeight="1" x14ac:dyDescent="0.3">
      <c r="A661" s="18"/>
      <c r="B661" s="18"/>
      <c r="C661" s="18"/>
      <c r="D661" s="19"/>
    </row>
    <row r="662" spans="1:4" ht="15.75" customHeight="1" x14ac:dyDescent="0.3">
      <c r="A662" s="18"/>
      <c r="B662" s="18"/>
      <c r="C662" s="18"/>
      <c r="D662" s="19"/>
    </row>
    <row r="663" spans="1:4" ht="15.75" customHeight="1" x14ac:dyDescent="0.3">
      <c r="A663" s="18"/>
      <c r="B663" s="18"/>
      <c r="C663" s="18"/>
      <c r="D663" s="19"/>
    </row>
    <row r="664" spans="1:4" ht="15.75" customHeight="1" x14ac:dyDescent="0.3">
      <c r="A664" s="18"/>
      <c r="B664" s="18"/>
      <c r="C664" s="18"/>
      <c r="D664" s="19"/>
    </row>
    <row r="665" spans="1:4" ht="15.75" customHeight="1" x14ac:dyDescent="0.3">
      <c r="A665" s="18"/>
      <c r="B665" s="18"/>
      <c r="C665" s="18"/>
      <c r="D665" s="19"/>
    </row>
    <row r="666" spans="1:4" ht="15.75" customHeight="1" x14ac:dyDescent="0.3">
      <c r="A666" s="18"/>
      <c r="B666" s="18"/>
      <c r="C666" s="18"/>
      <c r="D666" s="19"/>
    </row>
    <row r="667" spans="1:4" ht="15.75" customHeight="1" x14ac:dyDescent="0.3">
      <c r="A667" s="18"/>
      <c r="B667" s="18"/>
      <c r="C667" s="18"/>
      <c r="D667" s="19"/>
    </row>
    <row r="668" spans="1:4" ht="15.75" customHeight="1" x14ac:dyDescent="0.3">
      <c r="A668" s="18"/>
      <c r="B668" s="18"/>
      <c r="C668" s="18"/>
      <c r="D668" s="19"/>
    </row>
    <row r="669" spans="1:4" ht="15.75" customHeight="1" x14ac:dyDescent="0.3">
      <c r="A669" s="18"/>
      <c r="B669" s="18"/>
      <c r="C669" s="18"/>
      <c r="D669" s="19"/>
    </row>
    <row r="670" spans="1:4" ht="15.75" customHeight="1" x14ac:dyDescent="0.3">
      <c r="A670" s="18"/>
      <c r="B670" s="18"/>
      <c r="C670" s="18"/>
      <c r="D670" s="19"/>
    </row>
    <row r="671" spans="1:4" ht="15.75" customHeight="1" x14ac:dyDescent="0.3">
      <c r="A671" s="18"/>
      <c r="B671" s="18"/>
      <c r="C671" s="18"/>
      <c r="D671" s="19"/>
    </row>
    <row r="672" spans="1:4" ht="15.75" customHeight="1" x14ac:dyDescent="0.3">
      <c r="A672" s="18"/>
      <c r="B672" s="18"/>
      <c r="C672" s="18"/>
      <c r="D672" s="19"/>
    </row>
    <row r="673" spans="1:4" ht="15.75" customHeight="1" x14ac:dyDescent="0.3">
      <c r="A673" s="18"/>
      <c r="B673" s="18"/>
      <c r="C673" s="18"/>
      <c r="D673" s="19"/>
    </row>
    <row r="674" spans="1:4" ht="15.75" customHeight="1" x14ac:dyDescent="0.3">
      <c r="A674" s="18"/>
      <c r="B674" s="18"/>
      <c r="C674" s="18"/>
      <c r="D674" s="19"/>
    </row>
    <row r="675" spans="1:4" ht="15.75" customHeight="1" x14ac:dyDescent="0.3">
      <c r="A675" s="18"/>
      <c r="B675" s="18"/>
      <c r="C675" s="18"/>
      <c r="D675" s="19"/>
    </row>
    <row r="676" spans="1:4" ht="15.75" customHeight="1" x14ac:dyDescent="0.3">
      <c r="A676" s="18"/>
      <c r="B676" s="18"/>
      <c r="C676" s="18"/>
      <c r="D676" s="19"/>
    </row>
    <row r="677" spans="1:4" ht="15.75" customHeight="1" x14ac:dyDescent="0.3">
      <c r="A677" s="18"/>
      <c r="B677" s="18"/>
      <c r="C677" s="18"/>
      <c r="D677" s="19"/>
    </row>
    <row r="678" spans="1:4" ht="15.75" customHeight="1" x14ac:dyDescent="0.3">
      <c r="A678" s="18"/>
      <c r="B678" s="18"/>
      <c r="C678" s="18"/>
      <c r="D678" s="19"/>
    </row>
    <row r="679" spans="1:4" ht="15.75" customHeight="1" x14ac:dyDescent="0.3">
      <c r="A679" s="18"/>
      <c r="B679" s="18"/>
      <c r="C679" s="18"/>
      <c r="D679" s="19"/>
    </row>
    <row r="680" spans="1:4" ht="15.75" customHeight="1" x14ac:dyDescent="0.3">
      <c r="A680" s="18"/>
      <c r="B680" s="18"/>
      <c r="C680" s="18"/>
      <c r="D680" s="19"/>
    </row>
    <row r="681" spans="1:4" ht="15.75" customHeight="1" x14ac:dyDescent="0.3">
      <c r="A681" s="18"/>
      <c r="B681" s="18"/>
      <c r="C681" s="18"/>
      <c r="D681" s="19"/>
    </row>
    <row r="682" spans="1:4" ht="15.75" customHeight="1" x14ac:dyDescent="0.3">
      <c r="A682" s="18"/>
      <c r="B682" s="18"/>
      <c r="C682" s="18"/>
      <c r="D682" s="19"/>
    </row>
    <row r="683" spans="1:4" ht="15.75" customHeight="1" x14ac:dyDescent="0.3">
      <c r="A683" s="18"/>
      <c r="B683" s="18"/>
      <c r="C683" s="18"/>
      <c r="D683" s="19"/>
    </row>
    <row r="684" spans="1:4" ht="15.75" customHeight="1" x14ac:dyDescent="0.3">
      <c r="A684" s="18"/>
      <c r="B684" s="18"/>
      <c r="C684" s="18"/>
      <c r="D684" s="19"/>
    </row>
    <row r="685" spans="1:4" ht="15.75" customHeight="1" x14ac:dyDescent="0.3">
      <c r="A685" s="18"/>
      <c r="B685" s="18"/>
      <c r="C685" s="18"/>
      <c r="D685" s="19"/>
    </row>
    <row r="686" spans="1:4" ht="15.75" customHeight="1" x14ac:dyDescent="0.3">
      <c r="A686" s="18"/>
      <c r="B686" s="18"/>
      <c r="C686" s="18"/>
      <c r="D686" s="19"/>
    </row>
    <row r="687" spans="1:4" ht="15.75" customHeight="1" x14ac:dyDescent="0.3">
      <c r="A687" s="18"/>
      <c r="B687" s="18"/>
      <c r="C687" s="18"/>
      <c r="D687" s="19"/>
    </row>
    <row r="688" spans="1:4" ht="15.75" customHeight="1" x14ac:dyDescent="0.3">
      <c r="A688" s="18"/>
      <c r="B688" s="18"/>
      <c r="C688" s="18"/>
      <c r="D688" s="19"/>
    </row>
    <row r="689" spans="1:4" ht="15.75" customHeight="1" x14ac:dyDescent="0.3">
      <c r="A689" s="18"/>
      <c r="B689" s="18"/>
      <c r="C689" s="18"/>
      <c r="D689" s="19"/>
    </row>
    <row r="690" spans="1:4" ht="15.75" customHeight="1" x14ac:dyDescent="0.3">
      <c r="A690" s="18"/>
      <c r="B690" s="18"/>
      <c r="C690" s="18"/>
      <c r="D690" s="19"/>
    </row>
    <row r="691" spans="1:4" ht="15.75" customHeight="1" x14ac:dyDescent="0.3">
      <c r="A691" s="18"/>
      <c r="B691" s="18"/>
      <c r="C691" s="18"/>
      <c r="D691" s="19"/>
    </row>
    <row r="692" spans="1:4" ht="15.75" customHeight="1" x14ac:dyDescent="0.3">
      <c r="A692" s="18"/>
      <c r="B692" s="18"/>
      <c r="C692" s="18"/>
      <c r="D692" s="19"/>
    </row>
    <row r="693" spans="1:4" ht="15.75" customHeight="1" x14ac:dyDescent="0.3">
      <c r="A693" s="18"/>
      <c r="B693" s="18"/>
      <c r="C693" s="18"/>
      <c r="D693" s="19"/>
    </row>
    <row r="694" spans="1:4" ht="15.75" customHeight="1" x14ac:dyDescent="0.3">
      <c r="A694" s="18"/>
      <c r="B694" s="18"/>
      <c r="C694" s="18"/>
      <c r="D694" s="19"/>
    </row>
    <row r="695" spans="1:4" ht="15.75" customHeight="1" x14ac:dyDescent="0.3">
      <c r="A695" s="18"/>
      <c r="B695" s="18"/>
      <c r="C695" s="18"/>
      <c r="D695" s="19"/>
    </row>
    <row r="696" spans="1:4" ht="15.75" customHeight="1" x14ac:dyDescent="0.3">
      <c r="A696" s="18"/>
      <c r="B696" s="18"/>
      <c r="C696" s="18"/>
      <c r="D696" s="19"/>
    </row>
    <row r="697" spans="1:4" ht="15.75" customHeight="1" x14ac:dyDescent="0.3">
      <c r="A697" s="18"/>
      <c r="B697" s="18"/>
      <c r="C697" s="18"/>
      <c r="D697" s="19"/>
    </row>
    <row r="698" spans="1:4" ht="15.75" customHeight="1" x14ac:dyDescent="0.3">
      <c r="A698" s="18"/>
      <c r="B698" s="18"/>
      <c r="C698" s="18"/>
      <c r="D698" s="19"/>
    </row>
    <row r="699" spans="1:4" ht="15.75" customHeight="1" x14ac:dyDescent="0.3">
      <c r="A699" s="18"/>
      <c r="B699" s="18"/>
      <c r="C699" s="18"/>
      <c r="D699" s="19"/>
    </row>
    <row r="700" spans="1:4" ht="15.75" customHeight="1" x14ac:dyDescent="0.3">
      <c r="A700" s="18"/>
      <c r="B700" s="18"/>
      <c r="C700" s="18"/>
      <c r="D700" s="19"/>
    </row>
    <row r="701" spans="1:4" ht="15.75" customHeight="1" x14ac:dyDescent="0.3">
      <c r="A701" s="18"/>
      <c r="B701" s="18"/>
      <c r="C701" s="18"/>
      <c r="D701" s="19"/>
    </row>
    <row r="702" spans="1:4" ht="15.75" customHeight="1" x14ac:dyDescent="0.3">
      <c r="A702" s="18"/>
      <c r="B702" s="18"/>
      <c r="C702" s="18"/>
      <c r="D702" s="19"/>
    </row>
    <row r="703" spans="1:4" ht="15.75" customHeight="1" x14ac:dyDescent="0.3">
      <c r="A703" s="18"/>
      <c r="B703" s="18"/>
      <c r="C703" s="18"/>
      <c r="D703" s="19"/>
    </row>
    <row r="704" spans="1:4" ht="15.75" customHeight="1" x14ac:dyDescent="0.3">
      <c r="A704" s="18"/>
      <c r="B704" s="18"/>
      <c r="C704" s="18"/>
      <c r="D704" s="19"/>
    </row>
    <row r="705" spans="1:4" ht="15.75" customHeight="1" x14ac:dyDescent="0.3">
      <c r="A705" s="18"/>
      <c r="B705" s="18"/>
      <c r="C705" s="18"/>
      <c r="D705" s="19"/>
    </row>
    <row r="706" spans="1:4" ht="15.75" customHeight="1" x14ac:dyDescent="0.3">
      <c r="A706" s="18"/>
      <c r="B706" s="18"/>
      <c r="C706" s="18"/>
      <c r="D706" s="19"/>
    </row>
    <row r="707" spans="1:4" ht="15.75" customHeight="1" x14ac:dyDescent="0.3">
      <c r="A707" s="18"/>
      <c r="B707" s="18"/>
      <c r="C707" s="18"/>
      <c r="D707" s="19"/>
    </row>
    <row r="708" spans="1:4" ht="15.75" customHeight="1" x14ac:dyDescent="0.3">
      <c r="A708" s="18"/>
      <c r="B708" s="18"/>
      <c r="C708" s="18"/>
      <c r="D708" s="19"/>
    </row>
    <row r="709" spans="1:4" ht="15.75" customHeight="1" x14ac:dyDescent="0.3">
      <c r="A709" s="18"/>
      <c r="B709" s="18"/>
      <c r="C709" s="18"/>
      <c r="D709" s="19"/>
    </row>
    <row r="710" spans="1:4" ht="15.75" customHeight="1" x14ac:dyDescent="0.3">
      <c r="A710" s="18"/>
      <c r="B710" s="18"/>
      <c r="C710" s="18"/>
      <c r="D710" s="19"/>
    </row>
    <row r="711" spans="1:4" ht="15.75" customHeight="1" x14ac:dyDescent="0.3">
      <c r="A711" s="18"/>
      <c r="B711" s="18"/>
      <c r="C711" s="18"/>
      <c r="D711" s="19"/>
    </row>
    <row r="712" spans="1:4" ht="15.75" customHeight="1" x14ac:dyDescent="0.3">
      <c r="A712" s="18"/>
      <c r="B712" s="18"/>
      <c r="C712" s="18"/>
      <c r="D712" s="19"/>
    </row>
    <row r="713" spans="1:4" ht="15.75" customHeight="1" x14ac:dyDescent="0.3">
      <c r="A713" s="18"/>
      <c r="B713" s="18"/>
      <c r="C713" s="18"/>
      <c r="D713" s="19"/>
    </row>
    <row r="714" spans="1:4" ht="15.75" customHeight="1" x14ac:dyDescent="0.3">
      <c r="A714" s="18"/>
      <c r="B714" s="18"/>
      <c r="C714" s="18"/>
      <c r="D714" s="19"/>
    </row>
    <row r="715" spans="1:4" ht="15.75" customHeight="1" x14ac:dyDescent="0.3">
      <c r="A715" s="18"/>
      <c r="B715" s="18"/>
      <c r="C715" s="18"/>
      <c r="D715" s="19"/>
    </row>
    <row r="716" spans="1:4" ht="15.75" customHeight="1" x14ac:dyDescent="0.3">
      <c r="A716" s="18"/>
      <c r="B716" s="18"/>
      <c r="C716" s="18"/>
      <c r="D716" s="19"/>
    </row>
    <row r="717" spans="1:4" ht="15.75" customHeight="1" x14ac:dyDescent="0.3">
      <c r="A717" s="18"/>
      <c r="B717" s="18"/>
      <c r="C717" s="18"/>
      <c r="D717" s="19"/>
    </row>
    <row r="718" spans="1:4" ht="15.75" customHeight="1" x14ac:dyDescent="0.3">
      <c r="A718" s="18"/>
      <c r="B718" s="18"/>
      <c r="C718" s="18"/>
      <c r="D718" s="19"/>
    </row>
    <row r="719" spans="1:4" ht="15.75" customHeight="1" x14ac:dyDescent="0.3">
      <c r="A719" s="18"/>
      <c r="B719" s="18"/>
      <c r="C719" s="18"/>
      <c r="D719" s="19"/>
    </row>
    <row r="720" spans="1:4" ht="15.75" customHeight="1" x14ac:dyDescent="0.3">
      <c r="A720" s="18"/>
      <c r="B720" s="18"/>
      <c r="C720" s="18"/>
      <c r="D720" s="19"/>
    </row>
    <row r="721" spans="1:4" ht="15.75" customHeight="1" x14ac:dyDescent="0.3">
      <c r="A721" s="18"/>
      <c r="B721" s="18"/>
      <c r="C721" s="18"/>
      <c r="D721" s="19"/>
    </row>
    <row r="722" spans="1:4" ht="15.75" customHeight="1" x14ac:dyDescent="0.3">
      <c r="A722" s="18"/>
      <c r="B722" s="18"/>
      <c r="C722" s="18"/>
      <c r="D722" s="19"/>
    </row>
    <row r="723" spans="1:4" ht="15.75" customHeight="1" x14ac:dyDescent="0.3">
      <c r="A723" s="18"/>
      <c r="B723" s="18"/>
      <c r="C723" s="18"/>
      <c r="D723" s="19"/>
    </row>
    <row r="724" spans="1:4" ht="15.75" customHeight="1" x14ac:dyDescent="0.3">
      <c r="A724" s="18"/>
      <c r="B724" s="18"/>
      <c r="C724" s="18"/>
      <c r="D724" s="19"/>
    </row>
    <row r="725" spans="1:4" ht="15.75" customHeight="1" x14ac:dyDescent="0.3">
      <c r="A725" s="18"/>
      <c r="B725" s="18"/>
      <c r="C725" s="18"/>
      <c r="D725" s="19"/>
    </row>
    <row r="726" spans="1:4" ht="15.75" customHeight="1" x14ac:dyDescent="0.3">
      <c r="A726" s="18"/>
      <c r="B726" s="18"/>
      <c r="C726" s="18"/>
      <c r="D726" s="19"/>
    </row>
    <row r="727" spans="1:4" ht="15.75" customHeight="1" x14ac:dyDescent="0.3">
      <c r="A727" s="18"/>
      <c r="B727" s="18"/>
      <c r="C727" s="18"/>
      <c r="D727" s="19"/>
    </row>
    <row r="728" spans="1:4" ht="15.75" customHeight="1" x14ac:dyDescent="0.3">
      <c r="A728" s="18"/>
      <c r="B728" s="18"/>
      <c r="C728" s="18"/>
      <c r="D728" s="19"/>
    </row>
    <row r="729" spans="1:4" ht="15.75" customHeight="1" x14ac:dyDescent="0.3">
      <c r="A729" s="18"/>
      <c r="B729" s="18"/>
      <c r="C729" s="18"/>
      <c r="D729" s="19"/>
    </row>
    <row r="730" spans="1:4" ht="15.75" customHeight="1" x14ac:dyDescent="0.3">
      <c r="A730" s="18"/>
      <c r="B730" s="18"/>
      <c r="C730" s="18"/>
      <c r="D730" s="19"/>
    </row>
    <row r="731" spans="1:4" ht="15.75" customHeight="1" x14ac:dyDescent="0.3">
      <c r="A731" s="18"/>
      <c r="B731" s="18"/>
      <c r="C731" s="18"/>
      <c r="D731" s="19"/>
    </row>
    <row r="732" spans="1:4" ht="15.75" customHeight="1" x14ac:dyDescent="0.3">
      <c r="A732" s="18"/>
      <c r="B732" s="18"/>
      <c r="C732" s="18"/>
      <c r="D732" s="19"/>
    </row>
    <row r="733" spans="1:4" ht="15.75" customHeight="1" x14ac:dyDescent="0.3">
      <c r="A733" s="18"/>
      <c r="B733" s="18"/>
      <c r="C733" s="18"/>
      <c r="D733" s="19"/>
    </row>
    <row r="734" spans="1:4" ht="15.75" customHeight="1" x14ac:dyDescent="0.3">
      <c r="A734" s="18"/>
      <c r="B734" s="18"/>
      <c r="C734" s="18"/>
      <c r="D734" s="19"/>
    </row>
    <row r="735" spans="1:4" ht="15.75" customHeight="1" x14ac:dyDescent="0.3">
      <c r="A735" s="18"/>
      <c r="B735" s="18"/>
      <c r="C735" s="18"/>
      <c r="D735" s="19"/>
    </row>
    <row r="736" spans="1:4" ht="15.75" customHeight="1" x14ac:dyDescent="0.3">
      <c r="A736" s="18"/>
      <c r="B736" s="18"/>
      <c r="C736" s="18"/>
      <c r="D736" s="19"/>
    </row>
    <row r="737" spans="1:4" ht="15.75" customHeight="1" x14ac:dyDescent="0.3">
      <c r="A737" s="18"/>
      <c r="B737" s="18"/>
      <c r="C737" s="18"/>
      <c r="D737" s="19"/>
    </row>
    <row r="738" spans="1:4" ht="15.75" customHeight="1" x14ac:dyDescent="0.3">
      <c r="A738" s="18"/>
      <c r="B738" s="18"/>
      <c r="C738" s="18"/>
      <c r="D738" s="19"/>
    </row>
    <row r="739" spans="1:4" ht="15.75" customHeight="1" x14ac:dyDescent="0.3">
      <c r="A739" s="18"/>
      <c r="B739" s="18"/>
      <c r="C739" s="18"/>
      <c r="D739" s="19"/>
    </row>
    <row r="740" spans="1:4" ht="15.75" customHeight="1" x14ac:dyDescent="0.3">
      <c r="A740" s="18"/>
      <c r="B740" s="18"/>
      <c r="C740" s="18"/>
      <c r="D740" s="19"/>
    </row>
    <row r="741" spans="1:4" ht="15.75" customHeight="1" x14ac:dyDescent="0.3">
      <c r="A741" s="18"/>
      <c r="B741" s="18"/>
      <c r="C741" s="18"/>
      <c r="D741" s="19"/>
    </row>
    <row r="742" spans="1:4" ht="15.75" customHeight="1" x14ac:dyDescent="0.3">
      <c r="A742" s="18"/>
      <c r="B742" s="18"/>
      <c r="C742" s="18"/>
      <c r="D742" s="19"/>
    </row>
    <row r="743" spans="1:4" ht="15.75" customHeight="1" x14ac:dyDescent="0.3">
      <c r="A743" s="18"/>
      <c r="B743" s="18"/>
      <c r="C743" s="18"/>
      <c r="D743" s="19"/>
    </row>
    <row r="744" spans="1:4" ht="15.75" customHeight="1" x14ac:dyDescent="0.3">
      <c r="A744" s="18"/>
      <c r="B744" s="18"/>
      <c r="C744" s="18"/>
      <c r="D744" s="19"/>
    </row>
    <row r="745" spans="1:4" ht="15.75" customHeight="1" x14ac:dyDescent="0.3">
      <c r="A745" s="18"/>
      <c r="B745" s="18"/>
      <c r="C745" s="18"/>
      <c r="D745" s="19"/>
    </row>
    <row r="746" spans="1:4" ht="15.75" customHeight="1" x14ac:dyDescent="0.3">
      <c r="A746" s="18"/>
      <c r="B746" s="18"/>
      <c r="C746" s="18"/>
      <c r="D746" s="19"/>
    </row>
    <row r="747" spans="1:4" ht="15.75" customHeight="1" x14ac:dyDescent="0.3">
      <c r="A747" s="18"/>
      <c r="B747" s="18"/>
      <c r="C747" s="18"/>
      <c r="D747" s="19"/>
    </row>
    <row r="748" spans="1:4" ht="15.75" customHeight="1" x14ac:dyDescent="0.3">
      <c r="A748" s="18"/>
      <c r="B748" s="18"/>
      <c r="C748" s="18"/>
      <c r="D748" s="19"/>
    </row>
    <row r="749" spans="1:4" ht="15.75" customHeight="1" x14ac:dyDescent="0.3">
      <c r="A749" s="18"/>
      <c r="B749" s="18"/>
      <c r="C749" s="18"/>
      <c r="D749" s="19"/>
    </row>
    <row r="750" spans="1:4" ht="15.75" customHeight="1" x14ac:dyDescent="0.3">
      <c r="A750" s="18"/>
      <c r="B750" s="18"/>
      <c r="C750" s="18"/>
      <c r="D750" s="19"/>
    </row>
    <row r="751" spans="1:4" ht="15.75" customHeight="1" x14ac:dyDescent="0.3">
      <c r="A751" s="18"/>
      <c r="B751" s="18"/>
      <c r="C751" s="18"/>
      <c r="D751" s="19"/>
    </row>
    <row r="752" spans="1:4" ht="15.75" customHeight="1" x14ac:dyDescent="0.3">
      <c r="A752" s="18"/>
      <c r="B752" s="18"/>
      <c r="C752" s="18"/>
      <c r="D752" s="19"/>
    </row>
    <row r="753" spans="1:4" ht="15.75" customHeight="1" x14ac:dyDescent="0.3">
      <c r="A753" s="18"/>
      <c r="B753" s="18"/>
      <c r="C753" s="18"/>
      <c r="D753" s="19"/>
    </row>
    <row r="754" spans="1:4" ht="15.75" customHeight="1" x14ac:dyDescent="0.3">
      <c r="A754" s="18"/>
      <c r="B754" s="18"/>
      <c r="C754" s="18"/>
      <c r="D754" s="19"/>
    </row>
    <row r="755" spans="1:4" ht="15.75" customHeight="1" x14ac:dyDescent="0.3">
      <c r="A755" s="18"/>
      <c r="B755" s="18"/>
      <c r="C755" s="18"/>
      <c r="D755" s="19"/>
    </row>
    <row r="756" spans="1:4" ht="15.75" customHeight="1" x14ac:dyDescent="0.3">
      <c r="A756" s="18"/>
      <c r="B756" s="18"/>
      <c r="C756" s="18"/>
      <c r="D756" s="19"/>
    </row>
    <row r="757" spans="1:4" ht="15.75" customHeight="1" x14ac:dyDescent="0.3">
      <c r="A757" s="18"/>
      <c r="B757" s="18"/>
      <c r="C757" s="18"/>
      <c r="D757" s="19"/>
    </row>
    <row r="758" spans="1:4" ht="15.75" customHeight="1" x14ac:dyDescent="0.3">
      <c r="A758" s="18"/>
      <c r="B758" s="18"/>
      <c r="C758" s="18"/>
      <c r="D758" s="19"/>
    </row>
    <row r="759" spans="1:4" ht="15.75" customHeight="1" x14ac:dyDescent="0.3">
      <c r="A759" s="18"/>
      <c r="B759" s="18"/>
      <c r="C759" s="18"/>
      <c r="D759" s="19"/>
    </row>
    <row r="760" spans="1:4" ht="15.75" customHeight="1" x14ac:dyDescent="0.3">
      <c r="A760" s="18"/>
      <c r="B760" s="18"/>
      <c r="C760" s="18"/>
      <c r="D760" s="19"/>
    </row>
    <row r="761" spans="1:4" ht="15.75" customHeight="1" x14ac:dyDescent="0.3">
      <c r="A761" s="18"/>
      <c r="B761" s="18"/>
      <c r="C761" s="18"/>
      <c r="D761" s="19"/>
    </row>
    <row r="762" spans="1:4" ht="15.75" customHeight="1" x14ac:dyDescent="0.3">
      <c r="A762" s="18"/>
      <c r="B762" s="18"/>
      <c r="C762" s="18"/>
      <c r="D762" s="19"/>
    </row>
    <row r="763" spans="1:4" ht="15.75" customHeight="1" x14ac:dyDescent="0.3">
      <c r="A763" s="18"/>
      <c r="B763" s="18"/>
      <c r="C763" s="18"/>
      <c r="D763" s="19"/>
    </row>
    <row r="764" spans="1:4" ht="15.75" customHeight="1" x14ac:dyDescent="0.3">
      <c r="A764" s="18"/>
      <c r="B764" s="18"/>
      <c r="C764" s="18"/>
      <c r="D764" s="19"/>
    </row>
    <row r="765" spans="1:4" ht="15.75" customHeight="1" x14ac:dyDescent="0.3">
      <c r="A765" s="18"/>
      <c r="B765" s="18"/>
      <c r="C765" s="18"/>
      <c r="D765" s="19"/>
    </row>
    <row r="766" spans="1:4" ht="15.75" customHeight="1" x14ac:dyDescent="0.3">
      <c r="A766" s="18"/>
      <c r="B766" s="18"/>
      <c r="C766" s="18"/>
      <c r="D766" s="19"/>
    </row>
    <row r="767" spans="1:4" ht="15.75" customHeight="1" x14ac:dyDescent="0.3">
      <c r="A767" s="18"/>
      <c r="B767" s="18"/>
      <c r="C767" s="18"/>
      <c r="D767" s="19"/>
    </row>
    <row r="768" spans="1:4" ht="15.75" customHeight="1" x14ac:dyDescent="0.3">
      <c r="A768" s="18"/>
      <c r="B768" s="18"/>
      <c r="C768" s="18"/>
      <c r="D768" s="19"/>
    </row>
    <row r="769" spans="1:4" ht="15.75" customHeight="1" x14ac:dyDescent="0.3">
      <c r="A769" s="18"/>
      <c r="B769" s="18"/>
      <c r="C769" s="18"/>
      <c r="D769" s="19"/>
    </row>
    <row r="770" spans="1:4" ht="15.75" customHeight="1" x14ac:dyDescent="0.3">
      <c r="A770" s="18"/>
      <c r="B770" s="18"/>
      <c r="C770" s="18"/>
      <c r="D770" s="19"/>
    </row>
    <row r="771" spans="1:4" ht="15.75" customHeight="1" x14ac:dyDescent="0.3">
      <c r="A771" s="18"/>
      <c r="B771" s="18"/>
      <c r="C771" s="18"/>
      <c r="D771" s="19"/>
    </row>
    <row r="772" spans="1:4" ht="15.75" customHeight="1" x14ac:dyDescent="0.3">
      <c r="A772" s="18"/>
      <c r="B772" s="18"/>
      <c r="C772" s="18"/>
      <c r="D772" s="19"/>
    </row>
    <row r="773" spans="1:4" ht="15.75" customHeight="1" x14ac:dyDescent="0.3">
      <c r="A773" s="18"/>
      <c r="B773" s="18"/>
      <c r="C773" s="18"/>
      <c r="D773" s="19"/>
    </row>
    <row r="774" spans="1:4" ht="15.75" customHeight="1" x14ac:dyDescent="0.3">
      <c r="A774" s="18"/>
      <c r="B774" s="18"/>
      <c r="C774" s="18"/>
      <c r="D774" s="19"/>
    </row>
    <row r="775" spans="1:4" ht="15.75" customHeight="1" x14ac:dyDescent="0.3">
      <c r="A775" s="18"/>
      <c r="B775" s="18"/>
      <c r="C775" s="18"/>
      <c r="D775" s="19"/>
    </row>
    <row r="776" spans="1:4" ht="15.75" customHeight="1" x14ac:dyDescent="0.3">
      <c r="A776" s="18"/>
      <c r="B776" s="18"/>
      <c r="C776" s="18"/>
      <c r="D776" s="19"/>
    </row>
    <row r="777" spans="1:4" ht="15.75" customHeight="1" x14ac:dyDescent="0.3">
      <c r="A777" s="18"/>
      <c r="B777" s="18"/>
      <c r="C777" s="18"/>
      <c r="D777" s="19"/>
    </row>
    <row r="778" spans="1:4" ht="15.75" customHeight="1" x14ac:dyDescent="0.3">
      <c r="A778" s="18"/>
      <c r="B778" s="18"/>
      <c r="C778" s="18"/>
      <c r="D778" s="19"/>
    </row>
    <row r="779" spans="1:4" ht="15.75" customHeight="1" x14ac:dyDescent="0.3">
      <c r="A779" s="18"/>
      <c r="B779" s="18"/>
      <c r="C779" s="18"/>
      <c r="D779" s="19"/>
    </row>
    <row r="780" spans="1:4" ht="15.75" customHeight="1" x14ac:dyDescent="0.3">
      <c r="A780" s="18"/>
      <c r="B780" s="18"/>
      <c r="C780" s="18"/>
      <c r="D780" s="19"/>
    </row>
    <row r="781" spans="1:4" ht="15.75" customHeight="1" x14ac:dyDescent="0.3">
      <c r="A781" s="18"/>
      <c r="B781" s="18"/>
      <c r="C781" s="18"/>
      <c r="D781" s="19"/>
    </row>
    <row r="782" spans="1:4" ht="15.75" customHeight="1" x14ac:dyDescent="0.3">
      <c r="A782" s="18"/>
      <c r="B782" s="18"/>
      <c r="C782" s="18"/>
      <c r="D782" s="19"/>
    </row>
    <row r="783" spans="1:4" ht="15.75" customHeight="1" x14ac:dyDescent="0.3">
      <c r="A783" s="18"/>
      <c r="B783" s="18"/>
      <c r="C783" s="18"/>
      <c r="D783" s="19"/>
    </row>
    <row r="784" spans="1:4" ht="15.75" customHeight="1" x14ac:dyDescent="0.3">
      <c r="A784" s="18"/>
      <c r="B784" s="18"/>
      <c r="C784" s="18"/>
      <c r="D784" s="19"/>
    </row>
    <row r="785" spans="1:4" ht="15.75" customHeight="1" x14ac:dyDescent="0.3">
      <c r="A785" s="18"/>
      <c r="B785" s="18"/>
      <c r="C785" s="18"/>
      <c r="D785" s="19"/>
    </row>
    <row r="786" spans="1:4" ht="15.75" customHeight="1" x14ac:dyDescent="0.3">
      <c r="A786" s="18"/>
      <c r="B786" s="18"/>
      <c r="C786" s="18"/>
      <c r="D786" s="19"/>
    </row>
  </sheetData>
  <mergeCells count="16">
    <mergeCell ref="T6:Z6"/>
    <mergeCell ref="B15:D15"/>
    <mergeCell ref="E8:F8"/>
    <mergeCell ref="G8:H8"/>
    <mergeCell ref="I8:J8"/>
    <mergeCell ref="K8:L8"/>
    <mergeCell ref="M8:N8"/>
    <mergeCell ref="O8:P8"/>
    <mergeCell ref="Q8:R8"/>
    <mergeCell ref="E6:R6"/>
    <mergeCell ref="E7:R7"/>
    <mergeCell ref="C2:D2"/>
    <mergeCell ref="B5:D5"/>
    <mergeCell ref="B7:B9"/>
    <mergeCell ref="C7:C9"/>
    <mergeCell ref="D7:D9"/>
  </mergeCells>
  <pageMargins left="0.7" right="0.7" top="0.75" bottom="0.75" header="0" footer="0"/>
  <pageSetup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4">
    <outlinePr summaryBelow="0" summaryRight="0"/>
  </sheetPr>
  <dimension ref="A1:CJ806"/>
  <sheetViews>
    <sheetView showGridLines="0" topLeftCell="A5" zoomScale="60" zoomScaleNormal="60" workbookViewId="0"/>
  </sheetViews>
  <sheetFormatPr baseColWidth="10" defaultColWidth="12.58203125" defaultRowHeight="15" customHeight="1" x14ac:dyDescent="0.3"/>
  <cols>
    <col min="1" max="1" width="8.08203125" customWidth="1"/>
    <col min="2" max="2" width="6.83203125" customWidth="1"/>
    <col min="3" max="3" width="59.08203125" customWidth="1"/>
    <col min="4" max="4" width="15.33203125" customWidth="1"/>
    <col min="5" max="5" width="18.58203125" bestFit="1" customWidth="1"/>
    <col min="6" max="7" width="19.83203125" hidden="1" customWidth="1"/>
    <col min="8" max="9" width="20.75" hidden="1" customWidth="1"/>
    <col min="10" max="10" width="19.83203125" hidden="1" customWidth="1"/>
    <col min="11" max="11" width="23" hidden="1" customWidth="1"/>
    <col min="12" max="12" width="20.33203125" hidden="1" customWidth="1"/>
    <col min="13" max="13" width="20.75" hidden="1" customWidth="1"/>
    <col min="14" max="14" width="20.33203125" hidden="1" customWidth="1"/>
    <col min="15" max="15" width="20.75" hidden="1" customWidth="1"/>
    <col min="16" max="17" width="20.33203125" hidden="1" customWidth="1"/>
    <col min="18" max="19" width="19.83203125" hidden="1" customWidth="1"/>
    <col min="20" max="20" width="20.75" hidden="1" customWidth="1"/>
    <col min="21" max="21" width="20.33203125" hidden="1" customWidth="1"/>
    <col min="22" max="23" width="20.75" hidden="1" customWidth="1"/>
    <col min="24" max="24" width="19.83203125" hidden="1" customWidth="1"/>
    <col min="25" max="27" width="20.33203125" hidden="1" customWidth="1"/>
    <col min="28" max="30" width="20.75" hidden="1" customWidth="1"/>
    <col min="31" max="32" width="20.33203125" hidden="1" customWidth="1"/>
    <col min="33" max="33" width="19.83203125" hidden="1" customWidth="1"/>
    <col min="34" max="35" width="20.75" hidden="1" customWidth="1"/>
    <col min="36" max="36" width="20.33203125" hidden="1" customWidth="1"/>
    <col min="37" max="38" width="20.75" hidden="1" customWidth="1"/>
    <col min="39" max="39" width="20.33203125" hidden="1" customWidth="1"/>
    <col min="40" max="40" width="20.75" hidden="1" customWidth="1"/>
    <col min="41" max="41" width="20.33203125" hidden="1" customWidth="1"/>
    <col min="42" max="44" width="20.75" hidden="1" customWidth="1"/>
    <col min="45" max="45" width="20.33203125" hidden="1" customWidth="1"/>
    <col min="46" max="49" width="20.75" hidden="1" customWidth="1"/>
    <col min="50" max="51" width="20.33203125" hidden="1" customWidth="1"/>
    <col min="52" max="57" width="20.75" hidden="1" customWidth="1"/>
    <col min="58" max="59" width="20.33203125" hidden="1" customWidth="1"/>
    <col min="60" max="60" width="4.08203125" hidden="1" customWidth="1"/>
    <col min="61" max="88" width="20.33203125" customWidth="1"/>
  </cols>
  <sheetData>
    <row r="1" spans="1:88" ht="28.5" customHeight="1" x14ac:dyDescent="0.5">
      <c r="A1" s="14"/>
      <c r="B1" s="15"/>
    </row>
    <row r="2" spans="1:88" ht="27.75" customHeight="1" x14ac:dyDescent="0.5">
      <c r="A2" s="14"/>
      <c r="B2" s="16"/>
      <c r="C2" s="303" t="s">
        <v>0</v>
      </c>
      <c r="D2" s="257"/>
    </row>
    <row r="3" spans="1:88" ht="14" x14ac:dyDescent="0.3">
      <c r="A3" s="18"/>
      <c r="B3" s="18"/>
      <c r="C3" s="18"/>
      <c r="D3" s="19"/>
    </row>
    <row r="4" spans="1:88" ht="22" customHeight="1" thickBot="1" x14ac:dyDescent="0.35">
      <c r="A4" s="18"/>
      <c r="B4" s="304" t="s">
        <v>425</v>
      </c>
      <c r="C4" s="257"/>
      <c r="D4" s="257"/>
    </row>
    <row r="5" spans="1:88" ht="92.5" customHeight="1" thickBot="1" x14ac:dyDescent="1">
      <c r="A5" s="18"/>
      <c r="B5" s="20"/>
      <c r="F5" s="329" t="s">
        <v>563</v>
      </c>
      <c r="G5" s="330"/>
      <c r="H5" s="330"/>
      <c r="I5" s="330"/>
      <c r="J5" s="330"/>
      <c r="K5" s="330"/>
      <c r="L5" s="330"/>
      <c r="M5" s="330"/>
      <c r="N5" s="330"/>
      <c r="O5" s="330"/>
      <c r="P5" s="330"/>
      <c r="Q5" s="330"/>
      <c r="R5" s="330"/>
      <c r="S5" s="330"/>
      <c r="T5" s="330"/>
      <c r="U5" s="330"/>
      <c r="V5" s="330"/>
      <c r="W5" s="330"/>
      <c r="X5" s="330"/>
      <c r="Y5" s="330"/>
      <c r="Z5" s="330"/>
      <c r="AA5" s="330"/>
      <c r="AB5" s="330"/>
      <c r="AC5" s="330"/>
      <c r="AD5" s="330"/>
      <c r="AE5" s="330"/>
      <c r="AF5" s="330"/>
      <c r="AG5" s="330"/>
      <c r="AH5" s="330"/>
      <c r="AI5" s="330"/>
      <c r="AJ5" s="330"/>
      <c r="AK5" s="330"/>
      <c r="AL5" s="330"/>
      <c r="AM5" s="330"/>
      <c r="AN5" s="330"/>
      <c r="AO5" s="330"/>
      <c r="AP5" s="330"/>
      <c r="AQ5" s="330"/>
      <c r="AR5" s="330"/>
      <c r="AS5" s="330"/>
      <c r="AT5" s="330"/>
      <c r="AU5" s="330"/>
      <c r="AV5" s="330"/>
      <c r="AW5" s="330"/>
      <c r="AX5" s="330"/>
      <c r="AY5" s="330"/>
      <c r="AZ5" s="330"/>
      <c r="BA5" s="330"/>
      <c r="BB5" s="330"/>
      <c r="BC5" s="330"/>
      <c r="BD5" s="330"/>
      <c r="BE5" s="330"/>
      <c r="BF5" s="330"/>
      <c r="BG5" s="331"/>
      <c r="BI5" s="352"/>
      <c r="BJ5" s="352"/>
      <c r="BK5" s="352"/>
      <c r="BL5" s="352"/>
      <c r="BM5" s="352"/>
      <c r="BN5" s="352"/>
      <c r="BO5" s="352"/>
      <c r="BP5" s="352"/>
      <c r="BQ5" s="352"/>
      <c r="BR5" s="352"/>
      <c r="BS5" s="352"/>
      <c r="BT5" s="352"/>
      <c r="BU5" s="352"/>
      <c r="BV5" s="352"/>
      <c r="BW5" s="352"/>
      <c r="BX5" s="352"/>
      <c r="BY5" s="352"/>
      <c r="BZ5" s="352"/>
      <c r="CA5" s="352"/>
      <c r="CB5" s="352"/>
      <c r="CC5" s="352"/>
      <c r="CD5" s="352"/>
      <c r="CE5" s="352"/>
      <c r="CF5" s="352"/>
      <c r="CG5" s="352"/>
      <c r="CH5" s="352"/>
      <c r="CI5" s="352"/>
      <c r="CJ5" s="353"/>
    </row>
    <row r="6" spans="1:88" ht="14" x14ac:dyDescent="0.3">
      <c r="A6" s="18"/>
      <c r="B6" s="345" t="s">
        <v>1</v>
      </c>
      <c r="C6" s="345" t="s">
        <v>2</v>
      </c>
      <c r="D6" s="347" t="s">
        <v>3</v>
      </c>
      <c r="E6" s="338" t="s">
        <v>3</v>
      </c>
      <c r="F6" s="335"/>
      <c r="G6" s="336"/>
      <c r="H6" s="336"/>
      <c r="I6" s="336"/>
      <c r="J6" s="336"/>
      <c r="K6" s="336"/>
      <c r="L6" s="336"/>
      <c r="M6" s="336"/>
      <c r="N6" s="336"/>
      <c r="O6" s="336"/>
      <c r="P6" s="336"/>
      <c r="Q6" s="336"/>
      <c r="R6" s="336"/>
      <c r="S6" s="336"/>
      <c r="T6" s="336"/>
      <c r="U6" s="336"/>
      <c r="V6" s="336"/>
      <c r="W6" s="336"/>
      <c r="X6" s="336"/>
      <c r="Y6" s="336"/>
      <c r="Z6" s="336"/>
      <c r="AA6" s="336"/>
      <c r="AB6" s="336"/>
      <c r="AC6" s="336"/>
      <c r="AD6" s="336"/>
      <c r="AE6" s="336"/>
      <c r="AF6" s="336"/>
      <c r="AG6" s="336"/>
      <c r="AH6" s="336"/>
      <c r="AI6" s="336"/>
      <c r="AJ6" s="336"/>
      <c r="AK6" s="336"/>
      <c r="AL6" s="336"/>
      <c r="AM6" s="336"/>
      <c r="AN6" s="336"/>
      <c r="AO6" s="336"/>
      <c r="AP6" s="336"/>
      <c r="AQ6" s="336"/>
      <c r="AR6" s="336"/>
      <c r="AS6" s="336"/>
      <c r="AT6" s="336"/>
      <c r="AU6" s="336"/>
      <c r="AV6" s="336"/>
      <c r="AW6" s="336"/>
      <c r="AX6" s="336"/>
      <c r="AY6" s="336"/>
      <c r="AZ6" s="336"/>
      <c r="BA6" s="336"/>
      <c r="BB6" s="336"/>
      <c r="BC6" s="336"/>
      <c r="BD6" s="336"/>
      <c r="BE6" s="336"/>
      <c r="BF6" s="336"/>
      <c r="BG6" s="337"/>
      <c r="BI6" s="336"/>
      <c r="BJ6" s="336"/>
      <c r="BK6" s="336"/>
      <c r="BL6" s="336"/>
      <c r="BM6" s="336"/>
      <c r="BN6" s="336"/>
      <c r="BO6" s="336"/>
      <c r="BP6" s="336"/>
      <c r="BQ6" s="336"/>
      <c r="BR6" s="336"/>
      <c r="BS6" s="336"/>
      <c r="BT6" s="336"/>
      <c r="BU6" s="336"/>
      <c r="BV6" s="336"/>
      <c r="BW6" s="336"/>
      <c r="BX6" s="336"/>
      <c r="BY6" s="336"/>
      <c r="BZ6" s="336"/>
      <c r="CA6" s="336"/>
      <c r="CB6" s="336"/>
      <c r="CC6" s="336"/>
      <c r="CD6" s="336"/>
      <c r="CE6" s="336"/>
      <c r="CF6" s="336"/>
      <c r="CG6" s="336"/>
      <c r="CH6" s="336"/>
      <c r="CI6" s="336"/>
      <c r="CJ6" s="337"/>
    </row>
    <row r="7" spans="1:88" ht="16.5" customHeight="1" x14ac:dyDescent="0.3">
      <c r="A7" s="18"/>
      <c r="B7" s="346"/>
      <c r="C7" s="346"/>
      <c r="D7" s="348"/>
      <c r="E7" s="339"/>
      <c r="F7" s="356" t="s">
        <v>426</v>
      </c>
      <c r="G7" s="357"/>
      <c r="H7" s="334" t="s">
        <v>427</v>
      </c>
      <c r="I7" s="357"/>
      <c r="J7" s="358" t="s">
        <v>428</v>
      </c>
      <c r="K7" s="359"/>
      <c r="L7" s="341" t="s">
        <v>429</v>
      </c>
      <c r="M7" s="342"/>
      <c r="N7" s="327" t="s">
        <v>430</v>
      </c>
      <c r="O7" s="328"/>
      <c r="P7" s="341" t="s">
        <v>431</v>
      </c>
      <c r="Q7" s="342"/>
      <c r="R7" s="332" t="s">
        <v>432</v>
      </c>
      <c r="S7" s="333"/>
      <c r="T7" s="327" t="s">
        <v>433</v>
      </c>
      <c r="U7" s="328"/>
      <c r="V7" s="341" t="s">
        <v>434</v>
      </c>
      <c r="W7" s="342"/>
      <c r="X7" s="327" t="s">
        <v>435</v>
      </c>
      <c r="Y7" s="328"/>
      <c r="Z7" s="341" t="s">
        <v>436</v>
      </c>
      <c r="AA7" s="342"/>
      <c r="AB7" s="327" t="s">
        <v>437</v>
      </c>
      <c r="AC7" s="328"/>
      <c r="AD7" s="327" t="s">
        <v>438</v>
      </c>
      <c r="AE7" s="328"/>
      <c r="AF7" s="327" t="s">
        <v>439</v>
      </c>
      <c r="AG7" s="328"/>
      <c r="AH7" s="327" t="s">
        <v>440</v>
      </c>
      <c r="AI7" s="328"/>
      <c r="AJ7" s="327" t="s">
        <v>441</v>
      </c>
      <c r="AK7" s="328"/>
      <c r="AL7" s="327" t="s">
        <v>442</v>
      </c>
      <c r="AM7" s="328"/>
      <c r="AN7" s="327" t="s">
        <v>443</v>
      </c>
      <c r="AO7" s="328"/>
      <c r="AP7" s="327" t="s">
        <v>444</v>
      </c>
      <c r="AQ7" s="328"/>
      <c r="AR7" s="327" t="s">
        <v>445</v>
      </c>
      <c r="AS7" s="328"/>
      <c r="AT7" s="327" t="s">
        <v>446</v>
      </c>
      <c r="AU7" s="328"/>
      <c r="AV7" s="327" t="s">
        <v>447</v>
      </c>
      <c r="AW7" s="328"/>
      <c r="AX7" s="327" t="s">
        <v>448</v>
      </c>
      <c r="AY7" s="328"/>
      <c r="AZ7" s="332" t="s">
        <v>449</v>
      </c>
      <c r="BA7" s="333"/>
      <c r="BB7" s="327" t="s">
        <v>450</v>
      </c>
      <c r="BC7" s="328"/>
      <c r="BD7" s="327" t="s">
        <v>451</v>
      </c>
      <c r="BE7" s="334"/>
      <c r="BF7" s="343" t="s">
        <v>452</v>
      </c>
      <c r="BG7" s="344"/>
      <c r="BI7" s="197" t="s">
        <v>426</v>
      </c>
      <c r="BJ7" s="102" t="s">
        <v>427</v>
      </c>
      <c r="BK7" s="198" t="s">
        <v>428</v>
      </c>
      <c r="BL7" s="196" t="s">
        <v>429</v>
      </c>
      <c r="BM7" s="194" t="s">
        <v>430</v>
      </c>
      <c r="BN7" s="196" t="s">
        <v>431</v>
      </c>
      <c r="BO7" s="195" t="s">
        <v>432</v>
      </c>
      <c r="BP7" s="194" t="s">
        <v>433</v>
      </c>
      <c r="BQ7" s="196" t="s">
        <v>434</v>
      </c>
      <c r="BR7" s="194" t="s">
        <v>435</v>
      </c>
      <c r="BS7" s="196" t="s">
        <v>436</v>
      </c>
      <c r="BT7" s="194" t="s">
        <v>437</v>
      </c>
      <c r="BU7" s="194" t="s">
        <v>438</v>
      </c>
      <c r="BV7" s="194" t="s">
        <v>439</v>
      </c>
      <c r="BW7" s="194" t="s">
        <v>440</v>
      </c>
      <c r="BX7" s="194" t="s">
        <v>441</v>
      </c>
      <c r="BY7" s="194" t="s">
        <v>442</v>
      </c>
      <c r="BZ7" s="194" t="s">
        <v>443</v>
      </c>
      <c r="CA7" s="194" t="s">
        <v>444</v>
      </c>
      <c r="CB7" s="194" t="s">
        <v>445</v>
      </c>
      <c r="CC7" s="194" t="s">
        <v>446</v>
      </c>
      <c r="CD7" s="194" t="s">
        <v>446</v>
      </c>
      <c r="CE7" s="194" t="s">
        <v>447</v>
      </c>
      <c r="CF7" s="194" t="s">
        <v>448</v>
      </c>
      <c r="CG7" s="195" t="s">
        <v>449</v>
      </c>
      <c r="CH7" s="194" t="s">
        <v>450</v>
      </c>
      <c r="CI7" s="194" t="s">
        <v>451</v>
      </c>
      <c r="CJ7" s="100" t="s">
        <v>452</v>
      </c>
    </row>
    <row r="8" spans="1:88" ht="28" customHeight="1" x14ac:dyDescent="0.3">
      <c r="A8" s="18"/>
      <c r="B8" s="350" t="s">
        <v>453</v>
      </c>
      <c r="C8" s="351"/>
      <c r="D8" s="349"/>
      <c r="E8" s="340"/>
      <c r="F8" s="180" t="s">
        <v>544</v>
      </c>
      <c r="G8" s="100" t="s">
        <v>545</v>
      </c>
      <c r="H8" s="102" t="s">
        <v>544</v>
      </c>
      <c r="I8" s="100" t="s">
        <v>545</v>
      </c>
      <c r="J8" s="101" t="s">
        <v>544</v>
      </c>
      <c r="K8" s="100" t="s">
        <v>545</v>
      </c>
      <c r="L8" s="101" t="s">
        <v>544</v>
      </c>
      <c r="M8" s="100" t="s">
        <v>545</v>
      </c>
      <c r="N8" s="101" t="s">
        <v>544</v>
      </c>
      <c r="O8" s="100" t="s">
        <v>545</v>
      </c>
      <c r="P8" s="101" t="s">
        <v>544</v>
      </c>
      <c r="Q8" s="100" t="s">
        <v>545</v>
      </c>
      <c r="R8" s="101" t="s">
        <v>544</v>
      </c>
      <c r="S8" s="100" t="s">
        <v>545</v>
      </c>
      <c r="T8" s="101" t="s">
        <v>544</v>
      </c>
      <c r="U8" s="100" t="s">
        <v>545</v>
      </c>
      <c r="V8" s="101" t="s">
        <v>544</v>
      </c>
      <c r="W8" s="100" t="s">
        <v>545</v>
      </c>
      <c r="X8" s="101" t="s">
        <v>544</v>
      </c>
      <c r="Y8" s="100" t="s">
        <v>545</v>
      </c>
      <c r="Z8" s="101" t="s">
        <v>544</v>
      </c>
      <c r="AA8" s="100" t="s">
        <v>545</v>
      </c>
      <c r="AB8" s="101" t="s">
        <v>544</v>
      </c>
      <c r="AC8" s="100" t="s">
        <v>545</v>
      </c>
      <c r="AD8" s="101" t="s">
        <v>544</v>
      </c>
      <c r="AE8" s="100" t="s">
        <v>545</v>
      </c>
      <c r="AF8" s="101" t="s">
        <v>544</v>
      </c>
      <c r="AG8" s="100" t="s">
        <v>545</v>
      </c>
      <c r="AH8" s="101" t="s">
        <v>544</v>
      </c>
      <c r="AI8" s="100" t="s">
        <v>545</v>
      </c>
      <c r="AJ8" s="101" t="s">
        <v>544</v>
      </c>
      <c r="AK8" s="100" t="s">
        <v>545</v>
      </c>
      <c r="AL8" s="101" t="s">
        <v>544</v>
      </c>
      <c r="AM8" s="100" t="s">
        <v>545</v>
      </c>
      <c r="AN8" s="101" t="s">
        <v>544</v>
      </c>
      <c r="AO8" s="100" t="s">
        <v>545</v>
      </c>
      <c r="AP8" s="101" t="s">
        <v>544</v>
      </c>
      <c r="AQ8" s="100" t="s">
        <v>545</v>
      </c>
      <c r="AR8" s="101" t="s">
        <v>544</v>
      </c>
      <c r="AS8" s="100" t="s">
        <v>545</v>
      </c>
      <c r="AT8" s="101" t="s">
        <v>544</v>
      </c>
      <c r="AU8" s="100" t="s">
        <v>545</v>
      </c>
      <c r="AV8" s="101" t="s">
        <v>544</v>
      </c>
      <c r="AW8" s="100" t="s">
        <v>545</v>
      </c>
      <c r="AX8" s="101" t="s">
        <v>544</v>
      </c>
      <c r="AY8" s="100" t="s">
        <v>545</v>
      </c>
      <c r="AZ8" s="101" t="s">
        <v>544</v>
      </c>
      <c r="BA8" s="100" t="s">
        <v>545</v>
      </c>
      <c r="BB8" s="101" t="s">
        <v>544</v>
      </c>
      <c r="BC8" s="100" t="s">
        <v>545</v>
      </c>
      <c r="BD8" s="101" t="s">
        <v>544</v>
      </c>
      <c r="BE8" s="101" t="s">
        <v>545</v>
      </c>
      <c r="BF8" s="100" t="s">
        <v>544</v>
      </c>
      <c r="BG8" s="161" t="s">
        <v>545</v>
      </c>
      <c r="BI8" s="100" t="s">
        <v>545</v>
      </c>
      <c r="BJ8" s="100" t="s">
        <v>545</v>
      </c>
      <c r="BK8" s="100" t="s">
        <v>545</v>
      </c>
      <c r="BL8" s="100" t="s">
        <v>545</v>
      </c>
      <c r="BM8" s="100" t="s">
        <v>545</v>
      </c>
      <c r="BN8" s="100" t="s">
        <v>545</v>
      </c>
      <c r="BO8" s="100" t="s">
        <v>545</v>
      </c>
      <c r="BP8" s="100" t="s">
        <v>545</v>
      </c>
      <c r="BQ8" s="100" t="s">
        <v>545</v>
      </c>
      <c r="BR8" s="100" t="s">
        <v>545</v>
      </c>
      <c r="BS8" s="100" t="s">
        <v>545</v>
      </c>
      <c r="BT8" s="100" t="s">
        <v>545</v>
      </c>
      <c r="BU8" s="100" t="s">
        <v>545</v>
      </c>
      <c r="BV8" s="100" t="s">
        <v>545</v>
      </c>
      <c r="BW8" s="100" t="s">
        <v>545</v>
      </c>
      <c r="BX8" s="100" t="s">
        <v>545</v>
      </c>
      <c r="BY8" s="100" t="s">
        <v>545</v>
      </c>
      <c r="BZ8" s="100" t="s">
        <v>545</v>
      </c>
      <c r="CA8" s="100" t="s">
        <v>545</v>
      </c>
      <c r="CB8" s="100" t="s">
        <v>545</v>
      </c>
      <c r="CC8" s="101" t="s">
        <v>544</v>
      </c>
      <c r="CD8" s="100" t="s">
        <v>545</v>
      </c>
      <c r="CE8" s="100" t="s">
        <v>545</v>
      </c>
      <c r="CF8" s="100" t="s">
        <v>545</v>
      </c>
      <c r="CG8" s="100" t="s">
        <v>545</v>
      </c>
      <c r="CH8" s="100" t="s">
        <v>545</v>
      </c>
      <c r="CI8" s="101" t="s">
        <v>545</v>
      </c>
      <c r="CJ8" s="161" t="s">
        <v>545</v>
      </c>
    </row>
    <row r="9" spans="1:88" s="125" customFormat="1" ht="28" x14ac:dyDescent="0.3">
      <c r="A9" s="126"/>
      <c r="B9" s="127">
        <v>337</v>
      </c>
      <c r="C9" s="137" t="s">
        <v>454</v>
      </c>
      <c r="D9" s="127" t="s">
        <v>13</v>
      </c>
      <c r="E9" s="178" t="s">
        <v>13</v>
      </c>
      <c r="F9" s="181">
        <v>18078583</v>
      </c>
      <c r="G9" s="138">
        <v>6000000</v>
      </c>
      <c r="H9" s="138">
        <v>15874065</v>
      </c>
      <c r="I9" s="138">
        <v>6000000</v>
      </c>
      <c r="J9" s="138">
        <v>15926804</v>
      </c>
      <c r="K9" s="138">
        <v>6000000</v>
      </c>
      <c r="L9" s="138">
        <v>15979717</v>
      </c>
      <c r="M9" s="138">
        <v>6000000</v>
      </c>
      <c r="N9" s="138">
        <v>13968194</v>
      </c>
      <c r="O9" s="138">
        <v>6000000</v>
      </c>
      <c r="P9" s="138">
        <v>14014600</v>
      </c>
      <c r="Q9" s="138">
        <v>6000000</v>
      </c>
      <c r="R9" s="138">
        <v>10881224</v>
      </c>
      <c r="S9" s="138">
        <v>6000000</v>
      </c>
      <c r="T9" s="138">
        <v>10917375</v>
      </c>
      <c r="U9" s="138">
        <v>6000000</v>
      </c>
      <c r="V9" s="138">
        <v>14154746</v>
      </c>
      <c r="W9" s="138">
        <v>6000000</v>
      </c>
      <c r="X9" s="138">
        <v>12725903</v>
      </c>
      <c r="Y9" s="138">
        <v>6000000</v>
      </c>
      <c r="Z9" s="138">
        <v>14248955</v>
      </c>
      <c r="AA9" s="138">
        <v>6000000</v>
      </c>
      <c r="AB9" s="138">
        <v>12810601</v>
      </c>
      <c r="AC9" s="138">
        <v>6000000</v>
      </c>
      <c r="AD9" s="138">
        <v>11099937</v>
      </c>
      <c r="AE9" s="138">
        <v>6000000</v>
      </c>
      <c r="AF9" s="138">
        <v>12895864</v>
      </c>
      <c r="AG9" s="138">
        <v>6000000</v>
      </c>
      <c r="AH9" s="138">
        <v>11136814</v>
      </c>
      <c r="AI9" s="138">
        <v>6000000</v>
      </c>
      <c r="AJ9" s="138">
        <v>12981693</v>
      </c>
      <c r="AK9" s="138">
        <v>6000000</v>
      </c>
      <c r="AL9" s="138">
        <v>13024822</v>
      </c>
      <c r="AM9" s="138">
        <v>6000000</v>
      </c>
      <c r="AN9" s="138">
        <v>13024822</v>
      </c>
      <c r="AO9" s="138">
        <v>6000000</v>
      </c>
      <c r="AP9" s="138">
        <v>13111510</v>
      </c>
      <c r="AQ9" s="138">
        <v>6000000</v>
      </c>
      <c r="AR9" s="138">
        <v>11811887</v>
      </c>
      <c r="AS9" s="138">
        <v>6000000</v>
      </c>
      <c r="AT9" s="138">
        <v>14729486</v>
      </c>
      <c r="AU9" s="138">
        <v>6000000</v>
      </c>
      <c r="AV9" s="138">
        <v>13242626</v>
      </c>
      <c r="AW9" s="138">
        <v>6000000</v>
      </c>
      <c r="AX9" s="138">
        <v>10200696</v>
      </c>
      <c r="AY9" s="138">
        <v>6000000</v>
      </c>
      <c r="AZ9" s="138">
        <v>11811887</v>
      </c>
      <c r="BA9" s="138">
        <v>6000000</v>
      </c>
      <c r="BB9" s="138">
        <v>10200696</v>
      </c>
      <c r="BC9" s="138">
        <v>6000000</v>
      </c>
      <c r="BD9" s="138">
        <v>11811887</v>
      </c>
      <c r="BE9" s="138">
        <v>6000000</v>
      </c>
      <c r="BF9" s="139">
        <v>14763158</v>
      </c>
      <c r="BG9" s="182">
        <v>6000000</v>
      </c>
      <c r="BI9" s="138">
        <f t="shared" ref="BI9:BI13" si="0">G9*12.5%</f>
        <v>750000</v>
      </c>
      <c r="BJ9" s="138">
        <f>I9*12.5%</f>
        <v>750000</v>
      </c>
      <c r="BK9" s="138">
        <f>K9*12.5%</f>
        <v>750000</v>
      </c>
      <c r="BL9" s="138">
        <f>M9*12.5%</f>
        <v>750000</v>
      </c>
      <c r="BM9" s="138">
        <f>O9*12.5%</f>
        <v>750000</v>
      </c>
      <c r="BN9" s="138">
        <f>Q9*12.5%</f>
        <v>750000</v>
      </c>
      <c r="BO9" s="138">
        <f>S9*12.5%</f>
        <v>750000</v>
      </c>
      <c r="BP9" s="138">
        <f>U9*12.5%</f>
        <v>750000</v>
      </c>
      <c r="BQ9" s="138">
        <f>W9*12.5%</f>
        <v>750000</v>
      </c>
      <c r="BR9" s="138">
        <f>Y9*12.5%</f>
        <v>750000</v>
      </c>
      <c r="BS9" s="138">
        <f>AA9*12.5%</f>
        <v>750000</v>
      </c>
      <c r="BT9" s="138">
        <f>AC9*12.5%</f>
        <v>750000</v>
      </c>
      <c r="BU9" s="138">
        <f>AE9*12.5%</f>
        <v>750000</v>
      </c>
      <c r="BV9" s="138">
        <f>AG9*12.5%</f>
        <v>750000</v>
      </c>
      <c r="BW9" s="138">
        <f>AI9*12.5%</f>
        <v>750000</v>
      </c>
      <c r="BX9" s="138">
        <f>AK9*12.5%</f>
        <v>750000</v>
      </c>
      <c r="BY9" s="138">
        <f>AM9*12.5%</f>
        <v>750000</v>
      </c>
      <c r="BZ9" s="138">
        <f>AO9*12.5%</f>
        <v>750000</v>
      </c>
      <c r="CA9" s="138">
        <f>AQ9*12.5%</f>
        <v>750000</v>
      </c>
      <c r="CB9" s="138">
        <f t="shared" ref="CB9:CD13" si="1">AS9*12.5%</f>
        <v>750000</v>
      </c>
      <c r="CC9" s="138">
        <f t="shared" si="1"/>
        <v>1841185.75</v>
      </c>
      <c r="CD9" s="138">
        <f t="shared" si="1"/>
        <v>750000</v>
      </c>
      <c r="CE9" s="138">
        <f>AW9*12.5%</f>
        <v>750000</v>
      </c>
      <c r="CF9" s="138">
        <f>AY9*12.5%</f>
        <v>750000</v>
      </c>
      <c r="CG9" s="138">
        <f>BA9*12.5%</f>
        <v>750000</v>
      </c>
      <c r="CH9" s="138">
        <f>BC9*12.5%</f>
        <v>750000</v>
      </c>
      <c r="CI9" s="138">
        <f>BE9*12.5%</f>
        <v>750000</v>
      </c>
      <c r="CJ9" s="182">
        <f>BG9*12.5%</f>
        <v>750000</v>
      </c>
    </row>
    <row r="10" spans="1:88" s="125" customFormat="1" ht="42" x14ac:dyDescent="0.3">
      <c r="A10" s="126"/>
      <c r="B10" s="127">
        <v>338</v>
      </c>
      <c r="C10" s="137" t="s">
        <v>556</v>
      </c>
      <c r="D10" s="127" t="s">
        <v>16</v>
      </c>
      <c r="E10" s="178" t="s">
        <v>16</v>
      </c>
      <c r="F10" s="181">
        <v>18078583</v>
      </c>
      <c r="G10" s="138">
        <v>16993868</v>
      </c>
      <c r="H10" s="138">
        <v>15874065</v>
      </c>
      <c r="I10" s="138">
        <v>14921621</v>
      </c>
      <c r="J10" s="138">
        <v>15926804</v>
      </c>
      <c r="K10" s="138">
        <v>14971196</v>
      </c>
      <c r="L10" s="138">
        <v>15979717</v>
      </c>
      <c r="M10" s="138">
        <v>15020934</v>
      </c>
      <c r="N10" s="138">
        <v>13968194</v>
      </c>
      <c r="O10" s="138">
        <v>13130102</v>
      </c>
      <c r="P10" s="138">
        <v>14014600</v>
      </c>
      <c r="Q10" s="138">
        <v>13173724</v>
      </c>
      <c r="R10" s="138">
        <v>10881224</v>
      </c>
      <c r="S10" s="138">
        <v>10228351</v>
      </c>
      <c r="T10" s="138">
        <v>10917375</v>
      </c>
      <c r="U10" s="138">
        <v>10262333</v>
      </c>
      <c r="V10" s="138">
        <v>14154746</v>
      </c>
      <c r="W10" s="138">
        <v>13305461</v>
      </c>
      <c r="X10" s="138">
        <v>12725903</v>
      </c>
      <c r="Y10" s="138">
        <v>11962349</v>
      </c>
      <c r="Z10" s="138">
        <v>14248955</v>
      </c>
      <c r="AA10" s="138">
        <v>13394018</v>
      </c>
      <c r="AB10" s="138">
        <v>12810601</v>
      </c>
      <c r="AC10" s="138">
        <v>12041965</v>
      </c>
      <c r="AD10" s="138">
        <v>11099937</v>
      </c>
      <c r="AE10" s="138">
        <v>10433941</v>
      </c>
      <c r="AF10" s="138">
        <v>12895864</v>
      </c>
      <c r="AG10" s="138">
        <v>12122112</v>
      </c>
      <c r="AH10" s="138">
        <v>9711351</v>
      </c>
      <c r="AI10" s="138">
        <v>9128670</v>
      </c>
      <c r="AJ10" s="138">
        <v>12981693</v>
      </c>
      <c r="AK10" s="138">
        <v>12202791</v>
      </c>
      <c r="AL10" s="138">
        <v>13024822</v>
      </c>
      <c r="AM10" s="138">
        <v>12000000</v>
      </c>
      <c r="AN10" s="138">
        <v>11357703</v>
      </c>
      <c r="AO10" s="138">
        <v>10000000</v>
      </c>
      <c r="AP10" s="138">
        <v>13111510</v>
      </c>
      <c r="AQ10" s="138">
        <v>12000000</v>
      </c>
      <c r="AR10" s="138">
        <v>11433296</v>
      </c>
      <c r="AS10" s="138">
        <v>10747298</v>
      </c>
      <c r="AT10" s="138">
        <v>14729486</v>
      </c>
      <c r="AU10" s="138">
        <v>13845717</v>
      </c>
      <c r="AV10" s="138">
        <v>13242626</v>
      </c>
      <c r="AW10" s="138">
        <v>12448068</v>
      </c>
      <c r="AX10" s="138">
        <v>9972484</v>
      </c>
      <c r="AY10" s="138">
        <v>1200000</v>
      </c>
      <c r="AZ10" s="138">
        <v>10003007</v>
      </c>
      <c r="BA10" s="138">
        <v>9402827</v>
      </c>
      <c r="BB10" s="138">
        <v>9972484</v>
      </c>
      <c r="BC10" s="138">
        <v>9374135</v>
      </c>
      <c r="BD10" s="138">
        <v>11547628</v>
      </c>
      <c r="BE10" s="138">
        <v>10854770</v>
      </c>
      <c r="BF10" s="139">
        <v>14745588</v>
      </c>
      <c r="BG10" s="182">
        <v>13860853</v>
      </c>
      <c r="BI10" s="138">
        <f t="shared" si="0"/>
        <v>2124233.5</v>
      </c>
      <c r="BJ10" s="138">
        <f>I10*12.5%</f>
        <v>1865202.625</v>
      </c>
      <c r="BK10" s="138">
        <f>K10*12.5%</f>
        <v>1871399.5</v>
      </c>
      <c r="BL10" s="138">
        <f>M10*12.5%</f>
        <v>1877616.75</v>
      </c>
      <c r="BM10" s="138">
        <f>O10*12.5%</f>
        <v>1641262.75</v>
      </c>
      <c r="BN10" s="138">
        <f>Q10*12.5%</f>
        <v>1646715.5</v>
      </c>
      <c r="BO10" s="138">
        <f>S10*12.5%</f>
        <v>1278543.875</v>
      </c>
      <c r="BP10" s="138">
        <f>U10*12.5%</f>
        <v>1282791.625</v>
      </c>
      <c r="BQ10" s="138">
        <f>W10*12.5%</f>
        <v>1663182.625</v>
      </c>
      <c r="BR10" s="138">
        <f>Y10*12.5%</f>
        <v>1495293.625</v>
      </c>
      <c r="BS10" s="138">
        <f>AA10*12.5%</f>
        <v>1674252.25</v>
      </c>
      <c r="BT10" s="138">
        <f>AC10*12.5%</f>
        <v>1505245.625</v>
      </c>
      <c r="BU10" s="138">
        <f>AE10*12.5%</f>
        <v>1304242.625</v>
      </c>
      <c r="BV10" s="138">
        <f>AG10*12.5%</f>
        <v>1515264</v>
      </c>
      <c r="BW10" s="138">
        <f>AI10*12.5%</f>
        <v>1141083.75</v>
      </c>
      <c r="BX10" s="138">
        <f>AK10*12.5%</f>
        <v>1525348.875</v>
      </c>
      <c r="BY10" s="138">
        <f>AM10*12.5%</f>
        <v>1500000</v>
      </c>
      <c r="BZ10" s="138">
        <f>AO10*12.5%</f>
        <v>1250000</v>
      </c>
      <c r="CA10" s="138">
        <f>AQ10*12.5%</f>
        <v>1500000</v>
      </c>
      <c r="CB10" s="138">
        <f t="shared" si="1"/>
        <v>1343412.25</v>
      </c>
      <c r="CC10" s="138">
        <f t="shared" si="1"/>
        <v>1841185.75</v>
      </c>
      <c r="CD10" s="138">
        <f t="shared" si="1"/>
        <v>1730714.625</v>
      </c>
      <c r="CE10" s="138">
        <f>AW10*12.5%</f>
        <v>1556008.5</v>
      </c>
      <c r="CF10" s="138">
        <f>AY10*12.5%</f>
        <v>150000</v>
      </c>
      <c r="CG10" s="138">
        <f>BA10*12.5%</f>
        <v>1175353.375</v>
      </c>
      <c r="CH10" s="138">
        <f>BC10*12.5%</f>
        <v>1171766.875</v>
      </c>
      <c r="CI10" s="138">
        <f>BE10*12.5%</f>
        <v>1356846.25</v>
      </c>
      <c r="CJ10" s="182">
        <f>BG10*12.5%</f>
        <v>1732606.625</v>
      </c>
    </row>
    <row r="11" spans="1:88" s="125" customFormat="1" ht="28" x14ac:dyDescent="0.3">
      <c r="A11" s="126"/>
      <c r="B11" s="127">
        <v>339</v>
      </c>
      <c r="C11" s="137" t="s">
        <v>455</v>
      </c>
      <c r="D11" s="127" t="s">
        <v>17</v>
      </c>
      <c r="E11" s="178" t="s">
        <v>17</v>
      </c>
      <c r="F11" s="181">
        <v>24732067</v>
      </c>
      <c r="G11" s="138">
        <v>2000000</v>
      </c>
      <c r="H11" s="138">
        <v>16607734</v>
      </c>
      <c r="I11" s="138">
        <v>2000000</v>
      </c>
      <c r="J11" s="138">
        <v>16662910</v>
      </c>
      <c r="K11" s="138">
        <v>12000000</v>
      </c>
      <c r="L11" s="138">
        <v>16718269</v>
      </c>
      <c r="M11" s="138">
        <v>12000000</v>
      </c>
      <c r="N11" s="138">
        <v>14721748</v>
      </c>
      <c r="O11" s="138">
        <v>12000000</v>
      </c>
      <c r="P11" s="138">
        <v>14770658</v>
      </c>
      <c r="Q11" s="138">
        <v>8000000</v>
      </c>
      <c r="R11" s="138">
        <v>11250357</v>
      </c>
      <c r="S11" s="138">
        <v>9000000</v>
      </c>
      <c r="T11" s="138">
        <v>11287734</v>
      </c>
      <c r="U11" s="138">
        <v>5000000</v>
      </c>
      <c r="V11" s="138">
        <v>14918365</v>
      </c>
      <c r="W11" s="138">
        <v>4000000</v>
      </c>
      <c r="X11" s="138">
        <v>13075689</v>
      </c>
      <c r="Y11" s="138">
        <v>9500000</v>
      </c>
      <c r="Z11" s="138">
        <v>15017656</v>
      </c>
      <c r="AA11" s="138">
        <v>9500000</v>
      </c>
      <c r="AB11" s="138">
        <v>13162716</v>
      </c>
      <c r="AC11" s="138">
        <v>8000000</v>
      </c>
      <c r="AD11" s="138">
        <v>11476490</v>
      </c>
      <c r="AE11" s="138">
        <v>500000</v>
      </c>
      <c r="AF11" s="138">
        <v>13250322</v>
      </c>
      <c r="AG11" s="138">
        <v>1200000</v>
      </c>
      <c r="AH11" s="138">
        <v>10040798</v>
      </c>
      <c r="AI11" s="138">
        <v>1200000</v>
      </c>
      <c r="AJ11" s="138">
        <v>13338511</v>
      </c>
      <c r="AK11" s="138">
        <v>1200000</v>
      </c>
      <c r="AL11" s="138">
        <v>13382825</v>
      </c>
      <c r="AM11" s="138">
        <v>9500000</v>
      </c>
      <c r="AN11" s="138">
        <v>11669883</v>
      </c>
      <c r="AO11" s="138">
        <v>1200000</v>
      </c>
      <c r="AP11" s="138">
        <v>13471896</v>
      </c>
      <c r="AQ11" s="138">
        <v>1200000</v>
      </c>
      <c r="AR11" s="138">
        <v>11747553</v>
      </c>
      <c r="AS11" s="138">
        <v>1200000</v>
      </c>
      <c r="AT11" s="138">
        <v>15524110</v>
      </c>
      <c r="AU11" s="138">
        <v>14592663</v>
      </c>
      <c r="AV11" s="138">
        <v>13606615</v>
      </c>
      <c r="AW11" s="138">
        <v>1100000</v>
      </c>
      <c r="AX11" s="138">
        <v>10310789</v>
      </c>
      <c r="AY11" s="138">
        <v>1100000</v>
      </c>
      <c r="AZ11" s="138">
        <v>10277952</v>
      </c>
      <c r="BA11" s="138">
        <v>7000000</v>
      </c>
      <c r="BB11" s="138">
        <v>10310789</v>
      </c>
      <c r="BC11" s="138">
        <v>7000000</v>
      </c>
      <c r="BD11" s="138">
        <v>11865029</v>
      </c>
      <c r="BE11" s="138">
        <v>7000000</v>
      </c>
      <c r="BF11" s="139">
        <v>14771501</v>
      </c>
      <c r="BG11" s="182">
        <v>7000000</v>
      </c>
      <c r="BI11" s="138">
        <f t="shared" si="0"/>
        <v>250000</v>
      </c>
      <c r="BJ11" s="138">
        <f>I11*12.5%</f>
        <v>250000</v>
      </c>
      <c r="BK11" s="138">
        <f>K11*12.5%</f>
        <v>1500000</v>
      </c>
      <c r="BL11" s="138">
        <f>M11*12.5%</f>
        <v>1500000</v>
      </c>
      <c r="BM11" s="138">
        <f>O11*12.5%</f>
        <v>1500000</v>
      </c>
      <c r="BN11" s="138">
        <f>Q11*12.5%</f>
        <v>1000000</v>
      </c>
      <c r="BO11" s="138">
        <f>S11*12.5%</f>
        <v>1125000</v>
      </c>
      <c r="BP11" s="138">
        <f>U11*12.5%</f>
        <v>625000</v>
      </c>
      <c r="BQ11" s="138">
        <f>W11*12.5%</f>
        <v>500000</v>
      </c>
      <c r="BR11" s="138">
        <f>Y11*12.5%</f>
        <v>1187500</v>
      </c>
      <c r="BS11" s="138">
        <f>AA11*12.5%</f>
        <v>1187500</v>
      </c>
      <c r="BT11" s="138">
        <f>AC11*12.5%</f>
        <v>1000000</v>
      </c>
      <c r="BU11" s="138">
        <f>AE11*12.5%</f>
        <v>62500</v>
      </c>
      <c r="BV11" s="138">
        <f>AG11*12.5%</f>
        <v>150000</v>
      </c>
      <c r="BW11" s="138">
        <f>AI11*12.5%</f>
        <v>150000</v>
      </c>
      <c r="BX11" s="138">
        <f>AK11*12.5%</f>
        <v>150000</v>
      </c>
      <c r="BY11" s="138">
        <f>AM11*12.5%</f>
        <v>1187500</v>
      </c>
      <c r="BZ11" s="138">
        <f>AO11*12.5%</f>
        <v>150000</v>
      </c>
      <c r="CA11" s="138">
        <f>AQ11*12.5%</f>
        <v>150000</v>
      </c>
      <c r="CB11" s="138">
        <f t="shared" si="1"/>
        <v>150000</v>
      </c>
      <c r="CC11" s="138">
        <f t="shared" si="1"/>
        <v>1940513.75</v>
      </c>
      <c r="CD11" s="138">
        <f t="shared" si="1"/>
        <v>1824082.875</v>
      </c>
      <c r="CE11" s="138">
        <f>AW11*12.5%</f>
        <v>137500</v>
      </c>
      <c r="CF11" s="138">
        <f>AY11*12.5%</f>
        <v>137500</v>
      </c>
      <c r="CG11" s="138">
        <f>BA11*12.5%</f>
        <v>875000</v>
      </c>
      <c r="CH11" s="138">
        <f>BC11*12.5%</f>
        <v>875000</v>
      </c>
      <c r="CI11" s="138">
        <f>BE11*12.5%</f>
        <v>875000</v>
      </c>
      <c r="CJ11" s="182">
        <f>BG11*12.5%</f>
        <v>875000</v>
      </c>
    </row>
    <row r="12" spans="1:88" s="125" customFormat="1" ht="28" x14ac:dyDescent="0.3">
      <c r="A12" s="126"/>
      <c r="B12" s="127">
        <v>340</v>
      </c>
      <c r="C12" s="137" t="s">
        <v>557</v>
      </c>
      <c r="D12" s="127" t="s">
        <v>18</v>
      </c>
      <c r="E12" s="178" t="s">
        <v>18</v>
      </c>
      <c r="F12" s="181">
        <v>24732067</v>
      </c>
      <c r="G12" s="138">
        <v>23248143</v>
      </c>
      <c r="H12" s="138">
        <v>16607734</v>
      </c>
      <c r="I12" s="138">
        <v>15611270</v>
      </c>
      <c r="J12" s="138">
        <v>16662910</v>
      </c>
      <c r="K12" s="138">
        <v>15663135</v>
      </c>
      <c r="L12" s="138">
        <v>16718269</v>
      </c>
      <c r="M12" s="138">
        <v>15715173</v>
      </c>
      <c r="N12" s="138">
        <v>14721748</v>
      </c>
      <c r="O12" s="138">
        <v>1000000</v>
      </c>
      <c r="P12" s="138">
        <v>14770658</v>
      </c>
      <c r="Q12" s="138">
        <v>13884419</v>
      </c>
      <c r="R12" s="138">
        <v>11250357</v>
      </c>
      <c r="S12" s="138">
        <v>11000000</v>
      </c>
      <c r="T12" s="138">
        <v>11287734</v>
      </c>
      <c r="U12" s="138">
        <v>10610470</v>
      </c>
      <c r="V12" s="138">
        <v>14918365</v>
      </c>
      <c r="W12" s="138">
        <v>10000000</v>
      </c>
      <c r="X12" s="138">
        <v>13075689</v>
      </c>
      <c r="Y12" s="138">
        <v>12291148</v>
      </c>
      <c r="Z12" s="138">
        <v>15017656</v>
      </c>
      <c r="AA12" s="138">
        <v>14116597</v>
      </c>
      <c r="AB12" s="138">
        <v>13162716</v>
      </c>
      <c r="AC12" s="138">
        <v>12372953</v>
      </c>
      <c r="AD12" s="138">
        <v>11476490</v>
      </c>
      <c r="AE12" s="138">
        <v>500000</v>
      </c>
      <c r="AF12" s="138">
        <v>13250322</v>
      </c>
      <c r="AG12" s="138">
        <v>2200000</v>
      </c>
      <c r="AH12" s="138">
        <v>10040798</v>
      </c>
      <c r="AI12" s="138">
        <v>2200000</v>
      </c>
      <c r="AJ12" s="138">
        <v>13338511</v>
      </c>
      <c r="AK12" s="138">
        <v>2200000</v>
      </c>
      <c r="AL12" s="138">
        <v>13382825</v>
      </c>
      <c r="AM12" s="138">
        <v>2200000</v>
      </c>
      <c r="AN12" s="138">
        <v>11669883</v>
      </c>
      <c r="AO12" s="138">
        <v>2200000</v>
      </c>
      <c r="AP12" s="138">
        <v>13471896</v>
      </c>
      <c r="AQ12" s="138">
        <v>2200000</v>
      </c>
      <c r="AR12" s="138">
        <v>11747553</v>
      </c>
      <c r="AS12" s="138">
        <v>2200000</v>
      </c>
      <c r="AT12" s="138">
        <v>15524110</v>
      </c>
      <c r="AU12" s="138">
        <v>14592663</v>
      </c>
      <c r="AV12" s="138">
        <v>13606615</v>
      </c>
      <c r="AW12" s="138">
        <v>1200000</v>
      </c>
      <c r="AX12" s="138">
        <v>10310789</v>
      </c>
      <c r="AY12" s="138">
        <v>1200000</v>
      </c>
      <c r="AZ12" s="138">
        <v>10277952</v>
      </c>
      <c r="BA12" s="138">
        <v>3500000</v>
      </c>
      <c r="BB12" s="138">
        <v>10310789</v>
      </c>
      <c r="BC12" s="138">
        <v>3500000</v>
      </c>
      <c r="BD12" s="138">
        <v>11865029</v>
      </c>
      <c r="BE12" s="138">
        <v>3500000</v>
      </c>
      <c r="BF12" s="139">
        <v>14771501</v>
      </c>
      <c r="BG12" s="182">
        <v>3500000</v>
      </c>
      <c r="BI12" s="138">
        <f t="shared" si="0"/>
        <v>2906017.875</v>
      </c>
      <c r="BJ12" s="138">
        <f>I12*12.5%</f>
        <v>1951408.75</v>
      </c>
      <c r="BK12" s="138">
        <f>K12*12.5%</f>
        <v>1957891.875</v>
      </c>
      <c r="BL12" s="138">
        <f>M12*12.5%</f>
        <v>1964396.625</v>
      </c>
      <c r="BM12" s="138">
        <f>O12*12.5%</f>
        <v>125000</v>
      </c>
      <c r="BN12" s="138">
        <f>Q12*12.5%</f>
        <v>1735552.375</v>
      </c>
      <c r="BO12" s="138">
        <f>S12*12.5%</f>
        <v>1375000</v>
      </c>
      <c r="BP12" s="138">
        <f>U12*12.5%</f>
        <v>1326308.75</v>
      </c>
      <c r="BQ12" s="138">
        <f>W12*12.5%</f>
        <v>1250000</v>
      </c>
      <c r="BR12" s="138">
        <f>Y12*12.5%</f>
        <v>1536393.5</v>
      </c>
      <c r="BS12" s="138">
        <f>AA12*12.5%</f>
        <v>1764574.625</v>
      </c>
      <c r="BT12" s="138">
        <f>AC12*12.5%</f>
        <v>1546619.125</v>
      </c>
      <c r="BU12" s="138">
        <f>AE12*12.5%</f>
        <v>62500</v>
      </c>
      <c r="BV12" s="138">
        <f>AG12*12.5%</f>
        <v>275000</v>
      </c>
      <c r="BW12" s="138">
        <f>AI12*12.5%</f>
        <v>275000</v>
      </c>
      <c r="BX12" s="138">
        <f>AK12*12.5%</f>
        <v>275000</v>
      </c>
      <c r="BY12" s="138">
        <f>AM12*12.5%</f>
        <v>275000</v>
      </c>
      <c r="BZ12" s="138">
        <f>AO12*12.5%</f>
        <v>275000</v>
      </c>
      <c r="CA12" s="138">
        <f>AQ12*12.5%</f>
        <v>275000</v>
      </c>
      <c r="CB12" s="138">
        <f t="shared" si="1"/>
        <v>275000</v>
      </c>
      <c r="CC12" s="138">
        <f t="shared" si="1"/>
        <v>1940513.75</v>
      </c>
      <c r="CD12" s="138">
        <f t="shared" si="1"/>
        <v>1824082.875</v>
      </c>
      <c r="CE12" s="138">
        <f>AW12*12.5%</f>
        <v>150000</v>
      </c>
      <c r="CF12" s="138">
        <f>AY12*12.5%</f>
        <v>150000</v>
      </c>
      <c r="CG12" s="138">
        <f>BA12*12.5%</f>
        <v>437500</v>
      </c>
      <c r="CH12" s="138">
        <f>BC12*12.5%</f>
        <v>437500</v>
      </c>
      <c r="CI12" s="138">
        <f>BE12*12.5%</f>
        <v>437500</v>
      </c>
      <c r="CJ12" s="182">
        <f>BG12*12.5%</f>
        <v>437500</v>
      </c>
    </row>
    <row r="13" spans="1:88" s="125" customFormat="1" ht="28" x14ac:dyDescent="0.3">
      <c r="A13" s="126"/>
      <c r="B13" s="127">
        <v>341</v>
      </c>
      <c r="C13" s="137" t="s">
        <v>456</v>
      </c>
      <c r="D13" s="127" t="s">
        <v>19</v>
      </c>
      <c r="E13" s="178" t="s">
        <v>19</v>
      </c>
      <c r="F13" s="181">
        <v>19853139</v>
      </c>
      <c r="G13" s="138">
        <v>4000000</v>
      </c>
      <c r="H13" s="138">
        <v>17565103</v>
      </c>
      <c r="I13" s="138">
        <v>4000000</v>
      </c>
      <c r="J13" s="138">
        <v>17623459</v>
      </c>
      <c r="K13" s="138">
        <v>15000000</v>
      </c>
      <c r="L13" s="138">
        <v>17682009</v>
      </c>
      <c r="M13" s="138">
        <v>12000000</v>
      </c>
      <c r="N13" s="138">
        <v>15497976</v>
      </c>
      <c r="O13" s="138">
        <v>1000000</v>
      </c>
      <c r="P13" s="138">
        <v>15549465</v>
      </c>
      <c r="Q13" s="138">
        <v>10000000</v>
      </c>
      <c r="R13" s="138">
        <v>11160351</v>
      </c>
      <c r="S13" s="138">
        <v>10490730</v>
      </c>
      <c r="T13" s="138">
        <v>11197429</v>
      </c>
      <c r="U13" s="138">
        <v>5000000</v>
      </c>
      <c r="V13" s="138">
        <v>15704959</v>
      </c>
      <c r="W13" s="138">
        <v>10000000</v>
      </c>
      <c r="X13" s="138">
        <v>13724036</v>
      </c>
      <c r="Y13" s="138">
        <v>12900594</v>
      </c>
      <c r="Z13" s="138">
        <v>15809485</v>
      </c>
      <c r="AA13" s="138">
        <v>9000000</v>
      </c>
      <c r="AB13" s="138">
        <v>13815377</v>
      </c>
      <c r="AC13" s="138">
        <v>10000000</v>
      </c>
      <c r="AD13" s="138">
        <v>11384674</v>
      </c>
      <c r="AE13" s="138">
        <v>500000</v>
      </c>
      <c r="AF13" s="138">
        <v>13907327</v>
      </c>
      <c r="AG13" s="138">
        <v>500000</v>
      </c>
      <c r="AH13" s="138">
        <v>9960468</v>
      </c>
      <c r="AI13" s="138">
        <v>500000</v>
      </c>
      <c r="AJ13" s="138">
        <v>13999889</v>
      </c>
      <c r="AK13" s="138">
        <v>500000</v>
      </c>
      <c r="AL13" s="138">
        <v>14046401</v>
      </c>
      <c r="AM13" s="138">
        <v>500000</v>
      </c>
      <c r="AN13" s="138">
        <v>12248524</v>
      </c>
      <c r="AO13" s="138">
        <v>500000</v>
      </c>
      <c r="AP13" s="138">
        <v>14139888</v>
      </c>
      <c r="AQ13" s="138">
        <v>500000</v>
      </c>
      <c r="AR13" s="138">
        <v>12330045</v>
      </c>
      <c r="AS13" s="138">
        <v>500000</v>
      </c>
      <c r="AT13" s="138">
        <v>16342644</v>
      </c>
      <c r="AU13" s="138">
        <v>10000000</v>
      </c>
      <c r="AV13" s="138">
        <v>14281287</v>
      </c>
      <c r="AW13" s="138">
        <v>1100000</v>
      </c>
      <c r="AX13" s="138">
        <v>10228299</v>
      </c>
      <c r="AY13" s="138">
        <v>1100000</v>
      </c>
      <c r="AZ13" s="138">
        <v>10787575</v>
      </c>
      <c r="BA13" s="138">
        <v>6900000</v>
      </c>
      <c r="BB13" s="138">
        <v>10228299</v>
      </c>
      <c r="BC13" s="138">
        <v>6900000</v>
      </c>
      <c r="BD13" s="138">
        <v>12453346</v>
      </c>
      <c r="BE13" s="138">
        <v>6900000</v>
      </c>
      <c r="BF13" s="139">
        <v>14765258</v>
      </c>
      <c r="BG13" s="182">
        <v>6900000</v>
      </c>
      <c r="BI13" s="138">
        <f t="shared" si="0"/>
        <v>500000</v>
      </c>
      <c r="BJ13" s="138">
        <f>I13*12.5%</f>
        <v>500000</v>
      </c>
      <c r="BK13" s="138">
        <f>K13*12.5%</f>
        <v>1875000</v>
      </c>
      <c r="BL13" s="138">
        <f>M13*12.5%</f>
        <v>1500000</v>
      </c>
      <c r="BM13" s="138">
        <f>O13*12.5%</f>
        <v>125000</v>
      </c>
      <c r="BN13" s="138">
        <f>Q13*12.5%</f>
        <v>1250000</v>
      </c>
      <c r="BO13" s="138">
        <f>S13*12.5%</f>
        <v>1311341.25</v>
      </c>
      <c r="BP13" s="138">
        <f>U13*12.5%</f>
        <v>625000</v>
      </c>
      <c r="BQ13" s="138">
        <f>W13*12.5%</f>
        <v>1250000</v>
      </c>
      <c r="BR13" s="138">
        <f>Y13*12.5%</f>
        <v>1612574.25</v>
      </c>
      <c r="BS13" s="138">
        <f>AA13*12.5%</f>
        <v>1125000</v>
      </c>
      <c r="BT13" s="138">
        <f>AC13*12.5%</f>
        <v>1250000</v>
      </c>
      <c r="BU13" s="138">
        <f>AE13*12.5%</f>
        <v>62500</v>
      </c>
      <c r="BV13" s="138">
        <f>AG13*12.5%</f>
        <v>62500</v>
      </c>
      <c r="BW13" s="138">
        <f>AI13*12.5%</f>
        <v>62500</v>
      </c>
      <c r="BX13" s="138">
        <f>AK13*12.5%</f>
        <v>62500</v>
      </c>
      <c r="BY13" s="138">
        <f>AM13*12.5%</f>
        <v>62500</v>
      </c>
      <c r="BZ13" s="138">
        <f>AO13*12.5%</f>
        <v>62500</v>
      </c>
      <c r="CA13" s="138">
        <f>AQ13*12.5%</f>
        <v>62500</v>
      </c>
      <c r="CB13" s="138">
        <f t="shared" si="1"/>
        <v>62500</v>
      </c>
      <c r="CC13" s="138">
        <f t="shared" si="1"/>
        <v>2042830.5</v>
      </c>
      <c r="CD13" s="138">
        <f t="shared" si="1"/>
        <v>1250000</v>
      </c>
      <c r="CE13" s="138">
        <f>AW13*12.5%</f>
        <v>137500</v>
      </c>
      <c r="CF13" s="138">
        <f t="shared" ref="CF13:CF34" si="2">AY13*12.5%</f>
        <v>137500</v>
      </c>
      <c r="CG13" s="138">
        <f t="shared" ref="CG13:CG34" si="3">BA13*12.5%</f>
        <v>862500</v>
      </c>
      <c r="CH13" s="138">
        <f t="shared" ref="CH13:CH34" si="4">BC13*12.5%</f>
        <v>862500</v>
      </c>
      <c r="CI13" s="138">
        <f t="shared" ref="CI13:CI34" si="5">BE13*12.5%</f>
        <v>862500</v>
      </c>
      <c r="CJ13" s="182">
        <f t="shared" ref="CJ13:CJ34" si="6">BG13*12.5%</f>
        <v>862500</v>
      </c>
    </row>
    <row r="14" spans="1:88" s="125" customFormat="1" ht="42" x14ac:dyDescent="0.3">
      <c r="A14" s="126"/>
      <c r="B14" s="127">
        <v>342</v>
      </c>
      <c r="C14" s="137" t="s">
        <v>558</v>
      </c>
      <c r="D14" s="127" t="s">
        <v>20</v>
      </c>
      <c r="E14" s="178" t="s">
        <v>20</v>
      </c>
      <c r="F14" s="181">
        <v>19853139</v>
      </c>
      <c r="G14" s="138">
        <v>18661951</v>
      </c>
      <c r="H14" s="138">
        <v>17565103</v>
      </c>
      <c r="I14" s="138">
        <v>16511197</v>
      </c>
      <c r="J14" s="138">
        <v>17623459</v>
      </c>
      <c r="K14" s="138">
        <v>16566051</v>
      </c>
      <c r="L14" s="138">
        <v>17682009</v>
      </c>
      <c r="M14" s="138">
        <v>16621088</v>
      </c>
      <c r="N14" s="138">
        <v>15497976</v>
      </c>
      <c r="O14" s="138">
        <v>1000000</v>
      </c>
      <c r="P14" s="138">
        <v>15549465</v>
      </c>
      <c r="Q14" s="138">
        <v>14616497</v>
      </c>
      <c r="R14" s="138">
        <v>11160351</v>
      </c>
      <c r="S14" s="138">
        <v>10490730</v>
      </c>
      <c r="T14" s="138">
        <v>11197429</v>
      </c>
      <c r="U14" s="138">
        <v>10525583</v>
      </c>
      <c r="V14" s="138">
        <v>15704959</v>
      </c>
      <c r="W14" s="138">
        <v>14762661</v>
      </c>
      <c r="X14" s="138">
        <v>13724036</v>
      </c>
      <c r="Y14" s="138">
        <v>12900594</v>
      </c>
      <c r="Z14" s="138">
        <v>15809485</v>
      </c>
      <c r="AA14" s="138">
        <v>14860916</v>
      </c>
      <c r="AB14" s="138">
        <v>13815377</v>
      </c>
      <c r="AC14" s="138">
        <v>12986454</v>
      </c>
      <c r="AD14" s="138">
        <v>11384674</v>
      </c>
      <c r="AE14" s="138">
        <v>500000</v>
      </c>
      <c r="AF14" s="138">
        <v>13907327</v>
      </c>
      <c r="AG14" s="138">
        <v>500000</v>
      </c>
      <c r="AH14" s="138">
        <v>9960468</v>
      </c>
      <c r="AI14" s="138">
        <v>500000</v>
      </c>
      <c r="AJ14" s="138">
        <v>13999889</v>
      </c>
      <c r="AK14" s="138">
        <v>500000</v>
      </c>
      <c r="AL14" s="138">
        <v>14046401</v>
      </c>
      <c r="AM14" s="138">
        <v>500000</v>
      </c>
      <c r="AN14" s="138">
        <v>12248524</v>
      </c>
      <c r="AO14" s="138">
        <v>500000</v>
      </c>
      <c r="AP14" s="138">
        <v>14139888</v>
      </c>
      <c r="AQ14" s="138">
        <v>500000</v>
      </c>
      <c r="AR14" s="138">
        <v>12330045</v>
      </c>
      <c r="AS14" s="138">
        <v>500000</v>
      </c>
      <c r="AT14" s="138">
        <v>16342644</v>
      </c>
      <c r="AU14" s="138">
        <v>15000000</v>
      </c>
      <c r="AV14" s="138">
        <v>14281287</v>
      </c>
      <c r="AW14" s="138">
        <v>1200000</v>
      </c>
      <c r="AX14" s="138">
        <v>10228299</v>
      </c>
      <c r="AY14" s="138">
        <v>1200000</v>
      </c>
      <c r="AZ14" s="138">
        <v>10787575</v>
      </c>
      <c r="BA14" s="138">
        <v>1500000</v>
      </c>
      <c r="BB14" s="138">
        <v>10228299</v>
      </c>
      <c r="BC14" s="138">
        <v>1500000</v>
      </c>
      <c r="BD14" s="138">
        <v>12453346</v>
      </c>
      <c r="BE14" s="138">
        <v>1500000</v>
      </c>
      <c r="BF14" s="139">
        <v>14765258</v>
      </c>
      <c r="BG14" s="182">
        <v>1500000</v>
      </c>
      <c r="BI14" s="138">
        <f t="shared" ref="BI14:BI34" si="7">G14*12.5%</f>
        <v>2332743.875</v>
      </c>
      <c r="BJ14" s="138">
        <f t="shared" ref="BJ14:BJ34" si="8">I14*12.5%</f>
        <v>2063899.625</v>
      </c>
      <c r="BK14" s="138">
        <f t="shared" ref="BK14:BK34" si="9">K14*12.5%</f>
        <v>2070756.375</v>
      </c>
      <c r="BL14" s="138">
        <f t="shared" ref="BL14:BL34" si="10">M14*12.5%</f>
        <v>2077636</v>
      </c>
      <c r="BM14" s="138">
        <f t="shared" ref="BM14:BM34" si="11">O14*12.5%</f>
        <v>125000</v>
      </c>
      <c r="BN14" s="138">
        <f t="shared" ref="BN14:BN34" si="12">Q14*12.5%</f>
        <v>1827062.125</v>
      </c>
      <c r="BO14" s="138">
        <f t="shared" ref="BO14:BO34" si="13">S14*12.5%</f>
        <v>1311341.25</v>
      </c>
      <c r="BP14" s="138">
        <f t="shared" ref="BP14:BP34" si="14">U14*12.5%</f>
        <v>1315697.875</v>
      </c>
      <c r="BQ14" s="138">
        <f t="shared" ref="BQ14:BQ34" si="15">W14*12.5%</f>
        <v>1845332.625</v>
      </c>
      <c r="BR14" s="138">
        <f t="shared" ref="BR14:BR34" si="16">Y14*12.5%</f>
        <v>1612574.25</v>
      </c>
      <c r="BS14" s="138">
        <f t="shared" ref="BS14:BS34" si="17">AA14*12.5%</f>
        <v>1857614.5</v>
      </c>
      <c r="BT14" s="138">
        <f t="shared" ref="BT14:BT34" si="18">AC14*12.5%</f>
        <v>1623306.75</v>
      </c>
      <c r="BU14" s="138">
        <f t="shared" ref="BU14:BU34" si="19">AE14*12.5%</f>
        <v>62500</v>
      </c>
      <c r="BV14" s="138">
        <f t="shared" ref="BV14:BV34" si="20">AG14*12.5%</f>
        <v>62500</v>
      </c>
      <c r="BW14" s="138">
        <f t="shared" ref="BW14:BW34" si="21">AI14*12.5%</f>
        <v>62500</v>
      </c>
      <c r="BX14" s="138">
        <f t="shared" ref="BX14:BX34" si="22">AK14*12.5%</f>
        <v>62500</v>
      </c>
      <c r="BY14" s="138">
        <f t="shared" ref="BY14:BY34" si="23">AM14*12.5%</f>
        <v>62500</v>
      </c>
      <c r="BZ14" s="138">
        <f t="shared" ref="BZ14:BZ34" si="24">AO14*12.5%</f>
        <v>62500</v>
      </c>
      <c r="CA14" s="138">
        <f t="shared" ref="CA14:CA34" si="25">AQ14*12.5%</f>
        <v>62500</v>
      </c>
      <c r="CB14" s="138">
        <f t="shared" ref="CB14:CB34" si="26">AS14*12.5%</f>
        <v>62500</v>
      </c>
      <c r="CC14" s="138">
        <f t="shared" ref="CC14:CC34" si="27">AT14*12.5%</f>
        <v>2042830.5</v>
      </c>
      <c r="CD14" s="138">
        <f t="shared" ref="CD14:CD34" si="28">AU14*12.5%</f>
        <v>1875000</v>
      </c>
      <c r="CE14" s="138">
        <f t="shared" ref="CE14:CE34" si="29">AW14*12.5%</f>
        <v>150000</v>
      </c>
      <c r="CF14" s="138">
        <f t="shared" si="2"/>
        <v>150000</v>
      </c>
      <c r="CG14" s="138">
        <f t="shared" si="3"/>
        <v>187500</v>
      </c>
      <c r="CH14" s="138">
        <f t="shared" si="4"/>
        <v>187500</v>
      </c>
      <c r="CI14" s="138">
        <f t="shared" si="5"/>
        <v>187500</v>
      </c>
      <c r="CJ14" s="182">
        <f t="shared" si="6"/>
        <v>187500</v>
      </c>
    </row>
    <row r="15" spans="1:88" s="125" customFormat="1" ht="28" x14ac:dyDescent="0.3">
      <c r="A15" s="126"/>
      <c r="B15" s="127">
        <v>343</v>
      </c>
      <c r="C15" s="137" t="s">
        <v>457</v>
      </c>
      <c r="D15" s="127" t="s">
        <v>22</v>
      </c>
      <c r="E15" s="178" t="s">
        <v>22</v>
      </c>
      <c r="F15" s="181">
        <v>21813981</v>
      </c>
      <c r="G15" s="138">
        <v>4000000</v>
      </c>
      <c r="H15" s="138">
        <v>19040815</v>
      </c>
      <c r="I15" s="138">
        <v>4000000</v>
      </c>
      <c r="J15" s="138">
        <v>19104074</v>
      </c>
      <c r="K15" s="138">
        <v>4000000</v>
      </c>
      <c r="L15" s="138">
        <v>19167543</v>
      </c>
      <c r="M15" s="138">
        <v>4000000</v>
      </c>
      <c r="N15" s="138">
        <v>17006811</v>
      </c>
      <c r="O15" s="138">
        <v>2000000</v>
      </c>
      <c r="P15" s="138">
        <v>17063312</v>
      </c>
      <c r="Q15" s="138">
        <v>4000000</v>
      </c>
      <c r="R15" s="138">
        <v>12528312</v>
      </c>
      <c r="S15" s="138">
        <v>4000000</v>
      </c>
      <c r="T15" s="138">
        <v>12569935</v>
      </c>
      <c r="U15" s="138">
        <v>2000000</v>
      </c>
      <c r="V15" s="138">
        <v>17233945</v>
      </c>
      <c r="W15" s="138">
        <v>4000000</v>
      </c>
      <c r="X15" s="138">
        <v>14757084</v>
      </c>
      <c r="Y15" s="138">
        <v>4000000</v>
      </c>
      <c r="Z15" s="138">
        <v>17348648</v>
      </c>
      <c r="AA15" s="138">
        <v>4000000</v>
      </c>
      <c r="AB15" s="138">
        <v>14855301</v>
      </c>
      <c r="AC15" s="138">
        <v>4000000</v>
      </c>
      <c r="AD15" s="138">
        <v>12780131</v>
      </c>
      <c r="AE15" s="138">
        <v>4000000</v>
      </c>
      <c r="AF15" s="138">
        <v>14954172</v>
      </c>
      <c r="AG15" s="138">
        <v>4000000</v>
      </c>
      <c r="AH15" s="138">
        <v>9321832</v>
      </c>
      <c r="AI15" s="138">
        <v>4000000</v>
      </c>
      <c r="AJ15" s="138">
        <v>15053701</v>
      </c>
      <c r="AK15" s="138">
        <v>4000000</v>
      </c>
      <c r="AL15" s="138">
        <v>15103714</v>
      </c>
      <c r="AM15" s="138">
        <v>4000000</v>
      </c>
      <c r="AN15" s="138">
        <v>10871460</v>
      </c>
      <c r="AO15" s="138">
        <v>4000000</v>
      </c>
      <c r="AP15" s="138">
        <v>15204238</v>
      </c>
      <c r="AQ15" s="138">
        <v>4000000</v>
      </c>
      <c r="AR15" s="138">
        <v>10871460</v>
      </c>
      <c r="AS15" s="138">
        <v>4000000</v>
      </c>
      <c r="AT15" s="138">
        <v>17933713</v>
      </c>
      <c r="AU15" s="138">
        <v>4000000</v>
      </c>
      <c r="AV15" s="138">
        <v>15356281</v>
      </c>
      <c r="AW15" s="138">
        <v>4000000</v>
      </c>
      <c r="AX15" s="138">
        <v>9321832</v>
      </c>
      <c r="AY15" s="138">
        <v>4000000</v>
      </c>
      <c r="AZ15" s="138">
        <v>10871460</v>
      </c>
      <c r="BA15" s="138">
        <v>4000000</v>
      </c>
      <c r="BB15" s="138">
        <v>9321832</v>
      </c>
      <c r="BC15" s="138">
        <v>4000000</v>
      </c>
      <c r="BD15" s="138">
        <v>10871460</v>
      </c>
      <c r="BE15" s="138">
        <v>4000000</v>
      </c>
      <c r="BF15" s="139">
        <v>14693318</v>
      </c>
      <c r="BG15" s="182">
        <v>4000000</v>
      </c>
      <c r="BI15" s="138">
        <f t="shared" si="7"/>
        <v>500000</v>
      </c>
      <c r="BJ15" s="138">
        <f t="shared" si="8"/>
        <v>500000</v>
      </c>
      <c r="BK15" s="138">
        <f t="shared" si="9"/>
        <v>500000</v>
      </c>
      <c r="BL15" s="138">
        <f t="shared" si="10"/>
        <v>500000</v>
      </c>
      <c r="BM15" s="138">
        <f t="shared" si="11"/>
        <v>250000</v>
      </c>
      <c r="BN15" s="138">
        <f t="shared" si="12"/>
        <v>500000</v>
      </c>
      <c r="BO15" s="138">
        <f t="shared" si="13"/>
        <v>500000</v>
      </c>
      <c r="BP15" s="138">
        <f t="shared" si="14"/>
        <v>250000</v>
      </c>
      <c r="BQ15" s="138">
        <f t="shared" si="15"/>
        <v>500000</v>
      </c>
      <c r="BR15" s="138">
        <f t="shared" si="16"/>
        <v>500000</v>
      </c>
      <c r="BS15" s="138">
        <f t="shared" si="17"/>
        <v>500000</v>
      </c>
      <c r="BT15" s="138">
        <f t="shared" si="18"/>
        <v>500000</v>
      </c>
      <c r="BU15" s="138">
        <f t="shared" si="19"/>
        <v>500000</v>
      </c>
      <c r="BV15" s="138">
        <f t="shared" si="20"/>
        <v>500000</v>
      </c>
      <c r="BW15" s="138">
        <f t="shared" si="21"/>
        <v>500000</v>
      </c>
      <c r="BX15" s="138">
        <f t="shared" si="22"/>
        <v>500000</v>
      </c>
      <c r="BY15" s="138">
        <f t="shared" si="23"/>
        <v>500000</v>
      </c>
      <c r="BZ15" s="138">
        <f t="shared" si="24"/>
        <v>500000</v>
      </c>
      <c r="CA15" s="138">
        <f t="shared" si="25"/>
        <v>500000</v>
      </c>
      <c r="CB15" s="138">
        <f t="shared" si="26"/>
        <v>500000</v>
      </c>
      <c r="CC15" s="138">
        <f t="shared" si="27"/>
        <v>2241714.125</v>
      </c>
      <c r="CD15" s="138">
        <f t="shared" si="28"/>
        <v>500000</v>
      </c>
      <c r="CE15" s="138">
        <f t="shared" si="29"/>
        <v>500000</v>
      </c>
      <c r="CF15" s="138">
        <f t="shared" si="2"/>
        <v>500000</v>
      </c>
      <c r="CG15" s="138">
        <f t="shared" si="3"/>
        <v>500000</v>
      </c>
      <c r="CH15" s="138">
        <f t="shared" si="4"/>
        <v>500000</v>
      </c>
      <c r="CI15" s="138">
        <f t="shared" si="5"/>
        <v>500000</v>
      </c>
      <c r="CJ15" s="182">
        <f t="shared" si="6"/>
        <v>500000</v>
      </c>
    </row>
    <row r="16" spans="1:88" s="125" customFormat="1" ht="42" x14ac:dyDescent="0.3">
      <c r="A16" s="126"/>
      <c r="B16" s="127">
        <v>344</v>
      </c>
      <c r="C16" s="137" t="s">
        <v>559</v>
      </c>
      <c r="D16" s="127" t="s">
        <v>23</v>
      </c>
      <c r="E16" s="178" t="s">
        <v>23</v>
      </c>
      <c r="F16" s="181">
        <v>21813981</v>
      </c>
      <c r="G16" s="138">
        <v>20505142</v>
      </c>
      <c r="H16" s="138">
        <v>19040815</v>
      </c>
      <c r="I16" s="138">
        <v>17898366</v>
      </c>
      <c r="J16" s="138">
        <v>19104074</v>
      </c>
      <c r="K16" s="138">
        <v>17957830</v>
      </c>
      <c r="L16" s="138">
        <v>19167543</v>
      </c>
      <c r="M16" s="138">
        <v>18017490</v>
      </c>
      <c r="N16" s="138">
        <v>17006811</v>
      </c>
      <c r="O16" s="138">
        <v>3000000</v>
      </c>
      <c r="P16" s="138">
        <v>17063312</v>
      </c>
      <c r="Q16" s="138">
        <v>6000000</v>
      </c>
      <c r="R16" s="138">
        <v>12528312</v>
      </c>
      <c r="S16" s="138">
        <v>11776613</v>
      </c>
      <c r="T16" s="138">
        <v>12569935</v>
      </c>
      <c r="U16" s="138">
        <v>5000000</v>
      </c>
      <c r="V16" s="138">
        <v>17233945</v>
      </c>
      <c r="W16" s="138">
        <v>13000000</v>
      </c>
      <c r="X16" s="138">
        <v>14757084</v>
      </c>
      <c r="Y16" s="138">
        <v>13871659</v>
      </c>
      <c r="Z16" s="138">
        <v>17348648</v>
      </c>
      <c r="AA16" s="138">
        <v>16307729</v>
      </c>
      <c r="AB16" s="138">
        <v>14855301</v>
      </c>
      <c r="AC16" s="138">
        <v>13963983</v>
      </c>
      <c r="AD16" s="138">
        <v>12780131</v>
      </c>
      <c r="AE16" s="138">
        <v>1200000</v>
      </c>
      <c r="AF16" s="138">
        <v>14954172</v>
      </c>
      <c r="AG16" s="138">
        <v>1200000</v>
      </c>
      <c r="AH16" s="138">
        <v>9000130</v>
      </c>
      <c r="AI16" s="138">
        <v>1200000</v>
      </c>
      <c r="AJ16" s="138">
        <v>15053701</v>
      </c>
      <c r="AK16" s="138">
        <v>14150479</v>
      </c>
      <c r="AL16" s="138">
        <v>15103714</v>
      </c>
      <c r="AM16" s="138">
        <v>10000000</v>
      </c>
      <c r="AN16" s="138">
        <v>10496279</v>
      </c>
      <c r="AO16" s="138">
        <v>1200000</v>
      </c>
      <c r="AP16" s="138">
        <v>15204238</v>
      </c>
      <c r="AQ16" s="138">
        <v>1200000</v>
      </c>
      <c r="AR16" s="138">
        <v>10496279</v>
      </c>
      <c r="AS16" s="138">
        <v>1200000</v>
      </c>
      <c r="AT16" s="138">
        <v>17933713</v>
      </c>
      <c r="AU16" s="138">
        <v>16000000</v>
      </c>
      <c r="AV16" s="138">
        <v>15356281</v>
      </c>
      <c r="AW16" s="138">
        <v>800000</v>
      </c>
      <c r="AX16" s="138">
        <v>9000130</v>
      </c>
      <c r="AY16" s="138">
        <v>1200000</v>
      </c>
      <c r="AZ16" s="138">
        <v>10496279</v>
      </c>
      <c r="BA16" s="138">
        <v>2500000</v>
      </c>
      <c r="BB16" s="138">
        <v>9000130</v>
      </c>
      <c r="BC16" s="138">
        <v>2500000</v>
      </c>
      <c r="BD16" s="138">
        <v>10496279</v>
      </c>
      <c r="BE16" s="138">
        <v>2500000</v>
      </c>
      <c r="BF16" s="139">
        <v>14666183</v>
      </c>
      <c r="BG16" s="182">
        <v>2500000</v>
      </c>
      <c r="BI16" s="138">
        <f t="shared" si="7"/>
        <v>2563142.75</v>
      </c>
      <c r="BJ16" s="138">
        <f t="shared" si="8"/>
        <v>2237295.75</v>
      </c>
      <c r="BK16" s="138">
        <f t="shared" si="9"/>
        <v>2244728.75</v>
      </c>
      <c r="BL16" s="138">
        <f t="shared" si="10"/>
        <v>2252186.25</v>
      </c>
      <c r="BM16" s="138">
        <f t="shared" si="11"/>
        <v>375000</v>
      </c>
      <c r="BN16" s="138">
        <f t="shared" si="12"/>
        <v>750000</v>
      </c>
      <c r="BO16" s="138">
        <f t="shared" si="13"/>
        <v>1472076.625</v>
      </c>
      <c r="BP16" s="138">
        <f t="shared" si="14"/>
        <v>625000</v>
      </c>
      <c r="BQ16" s="138">
        <f t="shared" si="15"/>
        <v>1625000</v>
      </c>
      <c r="BR16" s="138">
        <f t="shared" si="16"/>
        <v>1733957.375</v>
      </c>
      <c r="BS16" s="138">
        <f t="shared" si="17"/>
        <v>2038466.125</v>
      </c>
      <c r="BT16" s="138">
        <f t="shared" si="18"/>
        <v>1745497.875</v>
      </c>
      <c r="BU16" s="138">
        <f t="shared" si="19"/>
        <v>150000</v>
      </c>
      <c r="BV16" s="138">
        <f t="shared" si="20"/>
        <v>150000</v>
      </c>
      <c r="BW16" s="138">
        <f t="shared" si="21"/>
        <v>150000</v>
      </c>
      <c r="BX16" s="138">
        <f t="shared" si="22"/>
        <v>1768809.875</v>
      </c>
      <c r="BY16" s="138">
        <f t="shared" si="23"/>
        <v>1250000</v>
      </c>
      <c r="BZ16" s="138">
        <f t="shared" si="24"/>
        <v>150000</v>
      </c>
      <c r="CA16" s="138">
        <f t="shared" si="25"/>
        <v>150000</v>
      </c>
      <c r="CB16" s="138">
        <f t="shared" si="26"/>
        <v>150000</v>
      </c>
      <c r="CC16" s="138">
        <f t="shared" si="27"/>
        <v>2241714.125</v>
      </c>
      <c r="CD16" s="138">
        <f t="shared" si="28"/>
        <v>2000000</v>
      </c>
      <c r="CE16" s="138">
        <f t="shared" si="29"/>
        <v>100000</v>
      </c>
      <c r="CF16" s="138">
        <f t="shared" si="2"/>
        <v>150000</v>
      </c>
      <c r="CG16" s="138">
        <f t="shared" si="3"/>
        <v>312500</v>
      </c>
      <c r="CH16" s="138">
        <f t="shared" si="4"/>
        <v>312500</v>
      </c>
      <c r="CI16" s="138">
        <f t="shared" si="5"/>
        <v>312500</v>
      </c>
      <c r="CJ16" s="182">
        <f t="shared" si="6"/>
        <v>312500</v>
      </c>
    </row>
    <row r="17" spans="1:88" s="125" customFormat="1" ht="28" x14ac:dyDescent="0.3">
      <c r="A17" s="126"/>
      <c r="B17" s="127">
        <v>345</v>
      </c>
      <c r="C17" s="137" t="s">
        <v>458</v>
      </c>
      <c r="D17" s="127" t="s">
        <v>25</v>
      </c>
      <c r="E17" s="178" t="s">
        <v>25</v>
      </c>
      <c r="F17" s="181">
        <v>15842739</v>
      </c>
      <c r="G17" s="138">
        <v>2000000</v>
      </c>
      <c r="H17" s="138">
        <v>14159301</v>
      </c>
      <c r="I17" s="138">
        <v>2000000</v>
      </c>
      <c r="J17" s="138">
        <v>14206343</v>
      </c>
      <c r="K17" s="138">
        <v>2000000</v>
      </c>
      <c r="L17" s="138">
        <v>14253540</v>
      </c>
      <c r="M17" s="138">
        <v>2000000</v>
      </c>
      <c r="N17" s="138">
        <v>14762529</v>
      </c>
      <c r="O17" s="138">
        <v>2000000</v>
      </c>
      <c r="P17" s="138">
        <v>12767524</v>
      </c>
      <c r="Q17" s="138">
        <v>2000000</v>
      </c>
      <c r="R17" s="138">
        <v>10034336</v>
      </c>
      <c r="S17" s="138">
        <v>2000000</v>
      </c>
      <c r="T17" s="138">
        <v>10067673</v>
      </c>
      <c r="U17" s="138">
        <v>2000000</v>
      </c>
      <c r="V17" s="138">
        <v>12895199</v>
      </c>
      <c r="W17" s="138">
        <v>2000000</v>
      </c>
      <c r="X17" s="138">
        <v>11317590</v>
      </c>
      <c r="Y17" s="138">
        <v>2000000</v>
      </c>
      <c r="Z17" s="138">
        <v>12981024</v>
      </c>
      <c r="AA17" s="138">
        <v>2000000</v>
      </c>
      <c r="AB17" s="138">
        <v>11392916</v>
      </c>
      <c r="AC17" s="138">
        <v>2000000</v>
      </c>
      <c r="AD17" s="138">
        <v>10236026</v>
      </c>
      <c r="AE17" s="138">
        <v>2000000</v>
      </c>
      <c r="AF17" s="138">
        <v>11468742</v>
      </c>
      <c r="AG17" s="138">
        <v>2000000</v>
      </c>
      <c r="AH17" s="138">
        <v>8955515</v>
      </c>
      <c r="AI17" s="138">
        <v>2000000</v>
      </c>
      <c r="AJ17" s="138">
        <v>11545074</v>
      </c>
      <c r="AK17" s="138">
        <v>2000000</v>
      </c>
      <c r="AL17" s="138">
        <v>11583430</v>
      </c>
      <c r="AM17" s="138">
        <v>2000000</v>
      </c>
      <c r="AN17" s="138">
        <v>10100802</v>
      </c>
      <c r="AO17" s="138">
        <v>2000000</v>
      </c>
      <c r="AP17" s="138">
        <v>11660524</v>
      </c>
      <c r="AQ17" s="138">
        <v>2000000</v>
      </c>
      <c r="AR17" s="138">
        <v>10168029</v>
      </c>
      <c r="AS17" s="138">
        <v>2000000</v>
      </c>
      <c r="AT17" s="138">
        <v>13418796</v>
      </c>
      <c r="AU17" s="138">
        <v>2000000</v>
      </c>
      <c r="AV17" s="138">
        <v>11777130</v>
      </c>
      <c r="AW17" s="138">
        <v>2000000</v>
      </c>
      <c r="AX17" s="138">
        <v>9196323</v>
      </c>
      <c r="AY17" s="138">
        <v>2000000</v>
      </c>
      <c r="AZ17" s="138">
        <v>8896024</v>
      </c>
      <c r="BA17" s="138">
        <v>2000000</v>
      </c>
      <c r="BB17" s="138">
        <v>10269710</v>
      </c>
      <c r="BC17" s="138">
        <v>2000000</v>
      </c>
      <c r="BD17" s="138">
        <v>10269710</v>
      </c>
      <c r="BE17" s="138">
        <v>2000000</v>
      </c>
      <c r="BF17" s="139">
        <v>14682839</v>
      </c>
      <c r="BG17" s="182">
        <v>2000000</v>
      </c>
      <c r="BI17" s="138">
        <f t="shared" si="7"/>
        <v>250000</v>
      </c>
      <c r="BJ17" s="138">
        <f t="shared" si="8"/>
        <v>250000</v>
      </c>
      <c r="BK17" s="138">
        <f t="shared" si="9"/>
        <v>250000</v>
      </c>
      <c r="BL17" s="138">
        <f t="shared" si="10"/>
        <v>250000</v>
      </c>
      <c r="BM17" s="138">
        <f t="shared" si="11"/>
        <v>250000</v>
      </c>
      <c r="BN17" s="138">
        <f t="shared" si="12"/>
        <v>250000</v>
      </c>
      <c r="BO17" s="138">
        <f t="shared" si="13"/>
        <v>250000</v>
      </c>
      <c r="BP17" s="138">
        <f t="shared" si="14"/>
        <v>250000</v>
      </c>
      <c r="BQ17" s="138">
        <f t="shared" si="15"/>
        <v>250000</v>
      </c>
      <c r="BR17" s="138">
        <f t="shared" si="16"/>
        <v>250000</v>
      </c>
      <c r="BS17" s="138">
        <f t="shared" si="17"/>
        <v>250000</v>
      </c>
      <c r="BT17" s="138">
        <f t="shared" si="18"/>
        <v>250000</v>
      </c>
      <c r="BU17" s="138">
        <f t="shared" si="19"/>
        <v>250000</v>
      </c>
      <c r="BV17" s="138">
        <f t="shared" si="20"/>
        <v>250000</v>
      </c>
      <c r="BW17" s="138">
        <f t="shared" si="21"/>
        <v>250000</v>
      </c>
      <c r="BX17" s="138">
        <f t="shared" si="22"/>
        <v>250000</v>
      </c>
      <c r="BY17" s="138">
        <f t="shared" si="23"/>
        <v>250000</v>
      </c>
      <c r="BZ17" s="138">
        <f t="shared" si="24"/>
        <v>250000</v>
      </c>
      <c r="CA17" s="138">
        <f t="shared" si="25"/>
        <v>250000</v>
      </c>
      <c r="CB17" s="138">
        <f t="shared" si="26"/>
        <v>250000</v>
      </c>
      <c r="CC17" s="138">
        <f t="shared" si="27"/>
        <v>1677349.5</v>
      </c>
      <c r="CD17" s="138">
        <f t="shared" si="28"/>
        <v>250000</v>
      </c>
      <c r="CE17" s="138">
        <f t="shared" si="29"/>
        <v>250000</v>
      </c>
      <c r="CF17" s="138">
        <f t="shared" si="2"/>
        <v>250000</v>
      </c>
      <c r="CG17" s="138">
        <f t="shared" si="3"/>
        <v>250000</v>
      </c>
      <c r="CH17" s="138">
        <f t="shared" si="4"/>
        <v>250000</v>
      </c>
      <c r="CI17" s="138">
        <f t="shared" si="5"/>
        <v>250000</v>
      </c>
      <c r="CJ17" s="182">
        <f t="shared" si="6"/>
        <v>250000</v>
      </c>
    </row>
    <row r="18" spans="1:88" s="125" customFormat="1" ht="42" x14ac:dyDescent="0.3">
      <c r="A18" s="126"/>
      <c r="B18" s="127">
        <v>346</v>
      </c>
      <c r="C18" s="137" t="s">
        <v>560</v>
      </c>
      <c r="D18" s="127" t="s">
        <v>27</v>
      </c>
      <c r="E18" s="178" t="s">
        <v>27</v>
      </c>
      <c r="F18" s="181">
        <v>15842739</v>
      </c>
      <c r="G18" s="138">
        <v>14892175</v>
      </c>
      <c r="H18" s="138">
        <v>14159301</v>
      </c>
      <c r="I18" s="138">
        <v>13309743</v>
      </c>
      <c r="J18" s="138">
        <v>14206343</v>
      </c>
      <c r="K18" s="138">
        <v>13353962</v>
      </c>
      <c r="L18" s="138">
        <v>14253540</v>
      </c>
      <c r="M18" s="138">
        <v>13398328</v>
      </c>
      <c r="N18" s="138">
        <v>14762529</v>
      </c>
      <c r="O18" s="138">
        <v>13876777</v>
      </c>
      <c r="P18" s="138">
        <v>12767524</v>
      </c>
      <c r="Q18" s="138">
        <v>12001473</v>
      </c>
      <c r="R18" s="138">
        <v>10034336</v>
      </c>
      <c r="S18" s="138">
        <v>9432276</v>
      </c>
      <c r="T18" s="138">
        <v>10067673</v>
      </c>
      <c r="U18" s="138">
        <v>9000000</v>
      </c>
      <c r="V18" s="138">
        <v>12895199</v>
      </c>
      <c r="W18" s="138">
        <v>10000000</v>
      </c>
      <c r="X18" s="138">
        <v>11317590</v>
      </c>
      <c r="Y18" s="138">
        <v>11000000</v>
      </c>
      <c r="Z18" s="138">
        <v>12981024</v>
      </c>
      <c r="AA18" s="138">
        <v>12202163</v>
      </c>
      <c r="AB18" s="138">
        <v>11392916</v>
      </c>
      <c r="AC18" s="138">
        <v>10709341</v>
      </c>
      <c r="AD18" s="138">
        <v>10236026</v>
      </c>
      <c r="AE18" s="138">
        <v>9621864</v>
      </c>
      <c r="AF18" s="138">
        <v>11468742</v>
      </c>
      <c r="AG18" s="138">
        <v>10780617</v>
      </c>
      <c r="AH18" s="138">
        <v>8955515</v>
      </c>
      <c r="AI18" s="138">
        <v>8418184</v>
      </c>
      <c r="AJ18" s="138">
        <v>11545074</v>
      </c>
      <c r="AK18" s="138">
        <v>10852370</v>
      </c>
      <c r="AL18" s="138">
        <v>11583430</v>
      </c>
      <c r="AM18" s="138">
        <v>10888424</v>
      </c>
      <c r="AN18" s="138">
        <v>10100802</v>
      </c>
      <c r="AO18" s="138">
        <v>9494754</v>
      </c>
      <c r="AP18" s="138">
        <v>11660524</v>
      </c>
      <c r="AQ18" s="138">
        <v>10960893</v>
      </c>
      <c r="AR18" s="138">
        <v>10168029</v>
      </c>
      <c r="AS18" s="138">
        <v>9557947</v>
      </c>
      <c r="AT18" s="138">
        <v>13418796</v>
      </c>
      <c r="AU18" s="138">
        <v>12613668</v>
      </c>
      <c r="AV18" s="138">
        <v>11777130</v>
      </c>
      <c r="AW18" s="138">
        <v>11070502</v>
      </c>
      <c r="AX18" s="138">
        <v>9196323</v>
      </c>
      <c r="AY18" s="138">
        <v>2000000</v>
      </c>
      <c r="AZ18" s="138">
        <v>8896024</v>
      </c>
      <c r="BA18" s="138">
        <v>8000000</v>
      </c>
      <c r="BB18" s="138">
        <v>10269710</v>
      </c>
      <c r="BC18" s="138">
        <v>9653527</v>
      </c>
      <c r="BD18" s="138">
        <v>10269710</v>
      </c>
      <c r="BE18" s="138">
        <v>9653527</v>
      </c>
      <c r="BF18" s="139">
        <v>14682839</v>
      </c>
      <c r="BG18" s="182">
        <v>13801869</v>
      </c>
      <c r="BI18" s="138">
        <f t="shared" si="7"/>
        <v>1861521.875</v>
      </c>
      <c r="BJ18" s="138">
        <f t="shared" si="8"/>
        <v>1663717.875</v>
      </c>
      <c r="BK18" s="138">
        <f t="shared" si="9"/>
        <v>1669245.25</v>
      </c>
      <c r="BL18" s="138">
        <f t="shared" si="10"/>
        <v>1674791</v>
      </c>
      <c r="BM18" s="138">
        <f t="shared" si="11"/>
        <v>1734597.125</v>
      </c>
      <c r="BN18" s="138">
        <f t="shared" si="12"/>
        <v>1500184.125</v>
      </c>
      <c r="BO18" s="138">
        <f t="shared" si="13"/>
        <v>1179034.5</v>
      </c>
      <c r="BP18" s="138">
        <f t="shared" si="14"/>
        <v>1125000</v>
      </c>
      <c r="BQ18" s="138">
        <f t="shared" si="15"/>
        <v>1250000</v>
      </c>
      <c r="BR18" s="138">
        <f t="shared" si="16"/>
        <v>1375000</v>
      </c>
      <c r="BS18" s="138">
        <f t="shared" si="17"/>
        <v>1525270.375</v>
      </c>
      <c r="BT18" s="138">
        <f t="shared" si="18"/>
        <v>1338667.625</v>
      </c>
      <c r="BU18" s="138">
        <f t="shared" si="19"/>
        <v>1202733</v>
      </c>
      <c r="BV18" s="138">
        <f t="shared" si="20"/>
        <v>1347577.125</v>
      </c>
      <c r="BW18" s="138">
        <f t="shared" si="21"/>
        <v>1052273</v>
      </c>
      <c r="BX18" s="138">
        <f t="shared" si="22"/>
        <v>1356546.25</v>
      </c>
      <c r="BY18" s="138">
        <f t="shared" si="23"/>
        <v>1361053</v>
      </c>
      <c r="BZ18" s="138">
        <f t="shared" si="24"/>
        <v>1186844.25</v>
      </c>
      <c r="CA18" s="138">
        <f t="shared" si="25"/>
        <v>1370111.625</v>
      </c>
      <c r="CB18" s="138">
        <f t="shared" si="26"/>
        <v>1194743.375</v>
      </c>
      <c r="CC18" s="138">
        <f t="shared" si="27"/>
        <v>1677349.5</v>
      </c>
      <c r="CD18" s="138">
        <f t="shared" si="28"/>
        <v>1576708.5</v>
      </c>
      <c r="CE18" s="138">
        <f t="shared" si="29"/>
        <v>1383812.75</v>
      </c>
      <c r="CF18" s="138">
        <f t="shared" si="2"/>
        <v>250000</v>
      </c>
      <c r="CG18" s="138">
        <f t="shared" si="3"/>
        <v>1000000</v>
      </c>
      <c r="CH18" s="138">
        <f t="shared" si="4"/>
        <v>1206690.875</v>
      </c>
      <c r="CI18" s="138">
        <f t="shared" si="5"/>
        <v>1206690.875</v>
      </c>
      <c r="CJ18" s="182">
        <f t="shared" si="6"/>
        <v>1725233.625</v>
      </c>
    </row>
    <row r="19" spans="1:88" s="125" customFormat="1" ht="28" x14ac:dyDescent="0.3">
      <c r="A19" s="126"/>
      <c r="B19" s="127">
        <v>347</v>
      </c>
      <c r="C19" s="137" t="s">
        <v>459</v>
      </c>
      <c r="D19" s="127" t="s">
        <v>33</v>
      </c>
      <c r="E19" s="178" t="s">
        <v>33</v>
      </c>
      <c r="F19" s="181">
        <v>14165671</v>
      </c>
      <c r="G19" s="138">
        <v>3000000</v>
      </c>
      <c r="H19" s="138">
        <v>12766372</v>
      </c>
      <c r="I19" s="138">
        <v>3000000</v>
      </c>
      <c r="J19" s="138">
        <v>12808786</v>
      </c>
      <c r="K19" s="138">
        <v>3000000</v>
      </c>
      <c r="L19" s="138">
        <v>12851340</v>
      </c>
      <c r="M19" s="138">
        <v>3000000</v>
      </c>
      <c r="N19" s="138">
        <v>11175975</v>
      </c>
      <c r="O19" s="138">
        <v>3000000</v>
      </c>
      <c r="P19" s="138">
        <v>11213104</v>
      </c>
      <c r="Q19" s="138">
        <v>3000000</v>
      </c>
      <c r="R19" s="138">
        <v>10000550</v>
      </c>
      <c r="S19" s="138">
        <v>3000000</v>
      </c>
      <c r="T19" s="138">
        <v>10033775</v>
      </c>
      <c r="U19" s="138">
        <v>3000000</v>
      </c>
      <c r="V19" s="138">
        <v>11325235</v>
      </c>
      <c r="W19" s="138">
        <v>3000000</v>
      </c>
      <c r="X19" s="138">
        <v>10100556</v>
      </c>
      <c r="Y19" s="138">
        <v>3000000</v>
      </c>
      <c r="Z19" s="138">
        <v>11400612</v>
      </c>
      <c r="AA19" s="138">
        <v>3000000</v>
      </c>
      <c r="AB19" s="138">
        <v>10167781</v>
      </c>
      <c r="AC19" s="138">
        <v>3000000</v>
      </c>
      <c r="AD19" s="138">
        <v>10201561</v>
      </c>
      <c r="AE19" s="138">
        <v>3000000</v>
      </c>
      <c r="AF19" s="138">
        <v>10235454</v>
      </c>
      <c r="AG19" s="138">
        <v>3000000</v>
      </c>
      <c r="AH19" s="138">
        <v>8925361</v>
      </c>
      <c r="AI19" s="138">
        <v>3000000</v>
      </c>
      <c r="AJ19" s="138">
        <v>10303577</v>
      </c>
      <c r="AK19" s="138">
        <v>3000000</v>
      </c>
      <c r="AL19" s="138">
        <v>10337808</v>
      </c>
      <c r="AM19" s="138">
        <v>3000000</v>
      </c>
      <c r="AN19" s="138">
        <v>9014615</v>
      </c>
      <c r="AO19" s="138">
        <v>3000000</v>
      </c>
      <c r="AP19" s="138">
        <v>10406613</v>
      </c>
      <c r="AQ19" s="138">
        <v>3000000</v>
      </c>
      <c r="AR19" s="138">
        <v>9074613</v>
      </c>
      <c r="AS19" s="138">
        <v>3000000</v>
      </c>
      <c r="AT19" s="138">
        <v>11785085</v>
      </c>
      <c r="AU19" s="138">
        <v>3000000</v>
      </c>
      <c r="AV19" s="138">
        <v>10510679</v>
      </c>
      <c r="AW19" s="138">
        <v>3000000</v>
      </c>
      <c r="AX19" s="138">
        <v>10310789</v>
      </c>
      <c r="AY19" s="138">
        <v>3000000</v>
      </c>
      <c r="AZ19" s="138">
        <v>7939392</v>
      </c>
      <c r="BA19" s="138">
        <v>3000000</v>
      </c>
      <c r="BB19" s="138">
        <v>10310789</v>
      </c>
      <c r="BC19" s="138">
        <v>3000000</v>
      </c>
      <c r="BD19" s="138">
        <v>9165359</v>
      </c>
      <c r="BE19" s="138">
        <v>3000000</v>
      </c>
      <c r="BF19" s="139">
        <v>14680232</v>
      </c>
      <c r="BG19" s="182">
        <v>3000000</v>
      </c>
      <c r="BI19" s="138">
        <f t="shared" si="7"/>
        <v>375000</v>
      </c>
      <c r="BJ19" s="138">
        <f t="shared" si="8"/>
        <v>375000</v>
      </c>
      <c r="BK19" s="138">
        <f t="shared" si="9"/>
        <v>375000</v>
      </c>
      <c r="BL19" s="138">
        <f t="shared" si="10"/>
        <v>375000</v>
      </c>
      <c r="BM19" s="138">
        <f t="shared" si="11"/>
        <v>375000</v>
      </c>
      <c r="BN19" s="138">
        <f t="shared" si="12"/>
        <v>375000</v>
      </c>
      <c r="BO19" s="138">
        <f t="shared" si="13"/>
        <v>375000</v>
      </c>
      <c r="BP19" s="138">
        <f t="shared" si="14"/>
        <v>375000</v>
      </c>
      <c r="BQ19" s="138">
        <f t="shared" si="15"/>
        <v>375000</v>
      </c>
      <c r="BR19" s="138">
        <f t="shared" si="16"/>
        <v>375000</v>
      </c>
      <c r="BS19" s="138">
        <f t="shared" si="17"/>
        <v>375000</v>
      </c>
      <c r="BT19" s="138">
        <f t="shared" si="18"/>
        <v>375000</v>
      </c>
      <c r="BU19" s="138">
        <f t="shared" si="19"/>
        <v>375000</v>
      </c>
      <c r="BV19" s="138">
        <f t="shared" si="20"/>
        <v>375000</v>
      </c>
      <c r="BW19" s="138">
        <f t="shared" si="21"/>
        <v>375000</v>
      </c>
      <c r="BX19" s="138">
        <f t="shared" si="22"/>
        <v>375000</v>
      </c>
      <c r="BY19" s="138">
        <f t="shared" si="23"/>
        <v>375000</v>
      </c>
      <c r="BZ19" s="138">
        <f t="shared" si="24"/>
        <v>375000</v>
      </c>
      <c r="CA19" s="138">
        <f t="shared" si="25"/>
        <v>375000</v>
      </c>
      <c r="CB19" s="138">
        <f t="shared" si="26"/>
        <v>375000</v>
      </c>
      <c r="CC19" s="138">
        <f t="shared" si="27"/>
        <v>1473135.625</v>
      </c>
      <c r="CD19" s="138">
        <f t="shared" si="28"/>
        <v>375000</v>
      </c>
      <c r="CE19" s="138">
        <f t="shared" si="29"/>
        <v>375000</v>
      </c>
      <c r="CF19" s="138">
        <f t="shared" si="2"/>
        <v>375000</v>
      </c>
      <c r="CG19" s="138">
        <f t="shared" si="3"/>
        <v>375000</v>
      </c>
      <c r="CH19" s="138">
        <f t="shared" si="4"/>
        <v>375000</v>
      </c>
      <c r="CI19" s="138">
        <f t="shared" si="5"/>
        <v>375000</v>
      </c>
      <c r="CJ19" s="182">
        <f t="shared" si="6"/>
        <v>375000</v>
      </c>
    </row>
    <row r="20" spans="1:88" s="125" customFormat="1" ht="42" x14ac:dyDescent="0.3">
      <c r="A20" s="126"/>
      <c r="B20" s="127">
        <v>348</v>
      </c>
      <c r="C20" s="137" t="s">
        <v>561</v>
      </c>
      <c r="D20" s="127" t="s">
        <v>34</v>
      </c>
      <c r="E20" s="178" t="s">
        <v>34</v>
      </c>
      <c r="F20" s="181">
        <v>14165671</v>
      </c>
      <c r="G20" s="138">
        <v>13315731</v>
      </c>
      <c r="H20" s="138">
        <v>12766372</v>
      </c>
      <c r="I20" s="138">
        <v>12000390</v>
      </c>
      <c r="J20" s="138">
        <v>12808786</v>
      </c>
      <c r="K20" s="138">
        <v>12040259</v>
      </c>
      <c r="L20" s="138">
        <v>12851340</v>
      </c>
      <c r="M20" s="138">
        <v>12080260</v>
      </c>
      <c r="N20" s="138">
        <v>11175975</v>
      </c>
      <c r="O20" s="138">
        <v>10505417</v>
      </c>
      <c r="P20" s="138">
        <v>11213104</v>
      </c>
      <c r="Q20" s="138">
        <v>10540318</v>
      </c>
      <c r="R20" s="138">
        <v>10000550</v>
      </c>
      <c r="S20" s="138">
        <v>9400517</v>
      </c>
      <c r="T20" s="138">
        <v>10033775</v>
      </c>
      <c r="U20" s="138">
        <v>9000000</v>
      </c>
      <c r="V20" s="138">
        <v>11325235</v>
      </c>
      <c r="W20" s="138">
        <v>10645721</v>
      </c>
      <c r="X20" s="138">
        <v>10100556</v>
      </c>
      <c r="Y20" s="138">
        <v>9494523</v>
      </c>
      <c r="Z20" s="138">
        <v>11400612</v>
      </c>
      <c r="AA20" s="138">
        <v>10716575</v>
      </c>
      <c r="AB20" s="138">
        <v>10167781</v>
      </c>
      <c r="AC20" s="138">
        <v>9557714</v>
      </c>
      <c r="AD20" s="138">
        <v>10201561</v>
      </c>
      <c r="AE20" s="138">
        <v>9589467</v>
      </c>
      <c r="AF20" s="138">
        <v>10235454</v>
      </c>
      <c r="AG20" s="138">
        <v>9621327</v>
      </c>
      <c r="AH20" s="138">
        <v>7441022</v>
      </c>
      <c r="AI20" s="138">
        <v>6994561</v>
      </c>
      <c r="AJ20" s="138">
        <v>10303577</v>
      </c>
      <c r="AK20" s="138">
        <v>9685362</v>
      </c>
      <c r="AL20" s="138">
        <v>10337808</v>
      </c>
      <c r="AM20" s="138">
        <v>9717540</v>
      </c>
      <c r="AN20" s="138">
        <v>7441022</v>
      </c>
      <c r="AO20" s="138">
        <v>7000000</v>
      </c>
      <c r="AP20" s="138">
        <v>10406613</v>
      </c>
      <c r="AQ20" s="138">
        <v>9782216</v>
      </c>
      <c r="AR20" s="138">
        <v>7441022</v>
      </c>
      <c r="AS20" s="138">
        <v>6994561</v>
      </c>
      <c r="AT20" s="138">
        <v>11785085</v>
      </c>
      <c r="AU20" s="138">
        <v>11077980</v>
      </c>
      <c r="AV20" s="138">
        <v>10510679</v>
      </c>
      <c r="AW20" s="138">
        <v>9880038</v>
      </c>
      <c r="AX20" s="138">
        <v>8370956</v>
      </c>
      <c r="AY20" s="138">
        <v>2000000</v>
      </c>
      <c r="AZ20" s="138">
        <v>7441022</v>
      </c>
      <c r="BA20" s="138">
        <v>6994561</v>
      </c>
      <c r="BB20" s="138">
        <v>8370956</v>
      </c>
      <c r="BC20" s="138">
        <v>7868699</v>
      </c>
      <c r="BD20" s="138">
        <v>7441022</v>
      </c>
      <c r="BE20" s="138">
        <v>6994561</v>
      </c>
      <c r="BF20" s="139">
        <v>14520076</v>
      </c>
      <c r="BG20" s="182">
        <v>13648871</v>
      </c>
      <c r="BI20" s="138">
        <f t="shared" si="7"/>
        <v>1664466.375</v>
      </c>
      <c r="BJ20" s="138">
        <f t="shared" si="8"/>
        <v>1500048.75</v>
      </c>
      <c r="BK20" s="138">
        <f t="shared" si="9"/>
        <v>1505032.375</v>
      </c>
      <c r="BL20" s="138">
        <f t="shared" si="10"/>
        <v>1510032.5</v>
      </c>
      <c r="BM20" s="138">
        <f t="shared" si="11"/>
        <v>1313177.125</v>
      </c>
      <c r="BN20" s="138">
        <f t="shared" si="12"/>
        <v>1317539.75</v>
      </c>
      <c r="BO20" s="138">
        <f t="shared" si="13"/>
        <v>1175064.625</v>
      </c>
      <c r="BP20" s="138">
        <f t="shared" si="14"/>
        <v>1125000</v>
      </c>
      <c r="BQ20" s="138">
        <f t="shared" si="15"/>
        <v>1330715.125</v>
      </c>
      <c r="BR20" s="138">
        <f t="shared" si="16"/>
        <v>1186815.375</v>
      </c>
      <c r="BS20" s="138">
        <f t="shared" si="17"/>
        <v>1339571.875</v>
      </c>
      <c r="BT20" s="138">
        <f t="shared" si="18"/>
        <v>1194714.25</v>
      </c>
      <c r="BU20" s="138">
        <f t="shared" si="19"/>
        <v>1198683.375</v>
      </c>
      <c r="BV20" s="138">
        <f t="shared" si="20"/>
        <v>1202665.875</v>
      </c>
      <c r="BW20" s="138">
        <f t="shared" si="21"/>
        <v>874320.125</v>
      </c>
      <c r="BX20" s="138">
        <f t="shared" si="22"/>
        <v>1210670.25</v>
      </c>
      <c r="BY20" s="138">
        <f t="shared" si="23"/>
        <v>1214692.5</v>
      </c>
      <c r="BZ20" s="138">
        <f t="shared" si="24"/>
        <v>875000</v>
      </c>
      <c r="CA20" s="138">
        <f t="shared" si="25"/>
        <v>1222777</v>
      </c>
      <c r="CB20" s="138">
        <f t="shared" si="26"/>
        <v>874320.125</v>
      </c>
      <c r="CC20" s="138">
        <f t="shared" si="27"/>
        <v>1473135.625</v>
      </c>
      <c r="CD20" s="138">
        <f t="shared" si="28"/>
        <v>1384747.5</v>
      </c>
      <c r="CE20" s="138">
        <f t="shared" si="29"/>
        <v>1235004.75</v>
      </c>
      <c r="CF20" s="138">
        <f t="shared" si="2"/>
        <v>250000</v>
      </c>
      <c r="CG20" s="138">
        <f t="shared" si="3"/>
        <v>874320.125</v>
      </c>
      <c r="CH20" s="138">
        <f t="shared" si="4"/>
        <v>983587.375</v>
      </c>
      <c r="CI20" s="138">
        <f t="shared" si="5"/>
        <v>874320.125</v>
      </c>
      <c r="CJ20" s="182">
        <f t="shared" si="6"/>
        <v>1706108.875</v>
      </c>
    </row>
    <row r="21" spans="1:88" s="125" customFormat="1" ht="28" x14ac:dyDescent="0.3">
      <c r="A21" s="126"/>
      <c r="B21" s="127">
        <v>349</v>
      </c>
      <c r="C21" s="137" t="s">
        <v>460</v>
      </c>
      <c r="D21" s="127" t="s">
        <v>461</v>
      </c>
      <c r="E21" s="178" t="s">
        <v>461</v>
      </c>
      <c r="F21" s="181">
        <v>11242568</v>
      </c>
      <c r="G21" s="138">
        <v>10568014</v>
      </c>
      <c r="H21" s="138">
        <v>9507200</v>
      </c>
      <c r="I21" s="138">
        <v>8936768</v>
      </c>
      <c r="J21" s="138">
        <v>9507200</v>
      </c>
      <c r="K21" s="138">
        <v>8936768</v>
      </c>
      <c r="L21" s="138">
        <v>9507200</v>
      </c>
      <c r="M21" s="138">
        <v>8936768</v>
      </c>
      <c r="N21" s="138">
        <v>9507200</v>
      </c>
      <c r="O21" s="138">
        <v>5000000</v>
      </c>
      <c r="P21" s="138">
        <v>7933158</v>
      </c>
      <c r="Q21" s="138">
        <v>7457169</v>
      </c>
      <c r="R21" s="138">
        <v>6712462</v>
      </c>
      <c r="S21" s="138">
        <v>3000000</v>
      </c>
      <c r="T21" s="138">
        <v>6712462</v>
      </c>
      <c r="U21" s="138">
        <v>3000000</v>
      </c>
      <c r="V21" s="138">
        <v>7933158</v>
      </c>
      <c r="W21" s="138">
        <v>3000000</v>
      </c>
      <c r="X21" s="138">
        <v>6712462</v>
      </c>
      <c r="Y21" s="138">
        <v>3000000</v>
      </c>
      <c r="Z21" s="138">
        <v>7933158</v>
      </c>
      <c r="AA21" s="138">
        <v>3000000</v>
      </c>
      <c r="AB21" s="138">
        <v>6712462</v>
      </c>
      <c r="AC21" s="138">
        <v>3000000</v>
      </c>
      <c r="AD21" s="138">
        <v>6712462</v>
      </c>
      <c r="AE21" s="138">
        <v>1200000</v>
      </c>
      <c r="AF21" s="138">
        <v>6712462</v>
      </c>
      <c r="AG21" s="138">
        <v>500000</v>
      </c>
      <c r="AH21" s="138">
        <v>5814597</v>
      </c>
      <c r="AI21" s="138">
        <v>500000</v>
      </c>
      <c r="AJ21" s="138">
        <v>7933158</v>
      </c>
      <c r="AK21" s="138">
        <v>3000000</v>
      </c>
      <c r="AL21" s="138">
        <v>7933158</v>
      </c>
      <c r="AM21" s="138">
        <v>3000000</v>
      </c>
      <c r="AN21" s="138">
        <v>6872011</v>
      </c>
      <c r="AO21" s="138">
        <v>3000000</v>
      </c>
      <c r="AP21" s="138">
        <v>7933158</v>
      </c>
      <c r="AQ21" s="138">
        <v>3000000</v>
      </c>
      <c r="AR21" s="138">
        <v>5814597</v>
      </c>
      <c r="AS21" s="138">
        <v>500000</v>
      </c>
      <c r="AT21" s="138">
        <v>7933158</v>
      </c>
      <c r="AU21" s="138">
        <v>3000000</v>
      </c>
      <c r="AV21" s="138">
        <v>6712462</v>
      </c>
      <c r="AW21" s="138">
        <v>1000000</v>
      </c>
      <c r="AX21" s="138">
        <v>5814597</v>
      </c>
      <c r="AY21" s="138">
        <v>200000</v>
      </c>
      <c r="AZ21" s="138">
        <v>5952805</v>
      </c>
      <c r="BA21" s="138">
        <v>3000000</v>
      </c>
      <c r="BB21" s="138">
        <v>5814597</v>
      </c>
      <c r="BC21" s="138">
        <v>2500000</v>
      </c>
      <c r="BD21" s="138">
        <v>5814597</v>
      </c>
      <c r="BE21" s="138">
        <v>2500000</v>
      </c>
      <c r="BF21" s="139">
        <v>7175521</v>
      </c>
      <c r="BG21" s="182">
        <v>1200000</v>
      </c>
      <c r="BI21" s="138">
        <f t="shared" si="7"/>
        <v>1321001.75</v>
      </c>
      <c r="BJ21" s="138">
        <f t="shared" si="8"/>
        <v>1117096</v>
      </c>
      <c r="BK21" s="138">
        <f t="shared" si="9"/>
        <v>1117096</v>
      </c>
      <c r="BL21" s="138">
        <f t="shared" si="10"/>
        <v>1117096</v>
      </c>
      <c r="BM21" s="138">
        <f t="shared" si="11"/>
        <v>625000</v>
      </c>
      <c r="BN21" s="138">
        <f t="shared" si="12"/>
        <v>932146.125</v>
      </c>
      <c r="BO21" s="138">
        <f t="shared" si="13"/>
        <v>375000</v>
      </c>
      <c r="BP21" s="138">
        <f t="shared" si="14"/>
        <v>375000</v>
      </c>
      <c r="BQ21" s="138">
        <f t="shared" si="15"/>
        <v>375000</v>
      </c>
      <c r="BR21" s="138">
        <f t="shared" si="16"/>
        <v>375000</v>
      </c>
      <c r="BS21" s="138">
        <f t="shared" si="17"/>
        <v>375000</v>
      </c>
      <c r="BT21" s="138">
        <f t="shared" si="18"/>
        <v>375000</v>
      </c>
      <c r="BU21" s="138">
        <f t="shared" si="19"/>
        <v>150000</v>
      </c>
      <c r="BV21" s="138">
        <f t="shared" si="20"/>
        <v>62500</v>
      </c>
      <c r="BW21" s="138">
        <f t="shared" si="21"/>
        <v>62500</v>
      </c>
      <c r="BX21" s="138">
        <f t="shared" si="22"/>
        <v>375000</v>
      </c>
      <c r="BY21" s="138">
        <f t="shared" si="23"/>
        <v>375000</v>
      </c>
      <c r="BZ21" s="138">
        <f t="shared" si="24"/>
        <v>375000</v>
      </c>
      <c r="CA21" s="138">
        <f t="shared" si="25"/>
        <v>375000</v>
      </c>
      <c r="CB21" s="138">
        <f t="shared" si="26"/>
        <v>62500</v>
      </c>
      <c r="CC21" s="138">
        <f t="shared" si="27"/>
        <v>991644.75</v>
      </c>
      <c r="CD21" s="138">
        <f t="shared" si="28"/>
        <v>375000</v>
      </c>
      <c r="CE21" s="138">
        <f t="shared" si="29"/>
        <v>125000</v>
      </c>
      <c r="CF21" s="138">
        <f t="shared" si="2"/>
        <v>25000</v>
      </c>
      <c r="CG21" s="138">
        <f t="shared" si="3"/>
        <v>375000</v>
      </c>
      <c r="CH21" s="138">
        <f t="shared" si="4"/>
        <v>312500</v>
      </c>
      <c r="CI21" s="138">
        <f t="shared" si="5"/>
        <v>312500</v>
      </c>
      <c r="CJ21" s="182">
        <f t="shared" si="6"/>
        <v>150000</v>
      </c>
    </row>
    <row r="22" spans="1:88" s="125" customFormat="1" ht="28" x14ac:dyDescent="0.3">
      <c r="A22" s="126"/>
      <c r="B22" s="127">
        <v>350</v>
      </c>
      <c r="C22" s="137" t="s">
        <v>462</v>
      </c>
      <c r="D22" s="127" t="s">
        <v>461</v>
      </c>
      <c r="E22" s="178" t="s">
        <v>461</v>
      </c>
      <c r="F22" s="181">
        <v>17405978</v>
      </c>
      <c r="G22" s="138">
        <v>16361619</v>
      </c>
      <c r="H22" s="138">
        <v>14719245</v>
      </c>
      <c r="I22" s="138">
        <v>13836090</v>
      </c>
      <c r="J22" s="138">
        <v>14719245</v>
      </c>
      <c r="K22" s="138">
        <v>13836090</v>
      </c>
      <c r="L22" s="138">
        <v>14719245</v>
      </c>
      <c r="M22" s="138">
        <v>13836090</v>
      </c>
      <c r="N22" s="138">
        <v>14719245</v>
      </c>
      <c r="O22" s="138">
        <v>13836090</v>
      </c>
      <c r="P22" s="138">
        <v>12282279</v>
      </c>
      <c r="Q22" s="138">
        <v>11545342</v>
      </c>
      <c r="R22" s="138">
        <v>10392373</v>
      </c>
      <c r="S22" s="138">
        <v>6000000</v>
      </c>
      <c r="T22" s="138">
        <v>10392373</v>
      </c>
      <c r="U22" s="138">
        <v>8000000</v>
      </c>
      <c r="V22" s="138">
        <v>12282279</v>
      </c>
      <c r="W22" s="138">
        <v>11545342</v>
      </c>
      <c r="X22" s="138">
        <v>10392373</v>
      </c>
      <c r="Y22" s="138">
        <v>9768831</v>
      </c>
      <c r="Z22" s="138">
        <v>12282279</v>
      </c>
      <c r="AA22" s="138">
        <v>11545342</v>
      </c>
      <c r="AB22" s="138">
        <v>10392373</v>
      </c>
      <c r="AC22" s="138">
        <v>9768831</v>
      </c>
      <c r="AD22" s="138">
        <v>10392373</v>
      </c>
      <c r="AE22" s="138">
        <v>2220000</v>
      </c>
      <c r="AF22" s="138">
        <v>10392373</v>
      </c>
      <c r="AG22" s="138">
        <v>1300000</v>
      </c>
      <c r="AH22" s="138">
        <v>9002280</v>
      </c>
      <c r="AI22" s="138">
        <v>1300000</v>
      </c>
      <c r="AJ22" s="138">
        <v>12282279</v>
      </c>
      <c r="AK22" s="138">
        <v>8000000</v>
      </c>
      <c r="AL22" s="138">
        <v>12282279</v>
      </c>
      <c r="AM22" s="138">
        <v>11545342</v>
      </c>
      <c r="AN22" s="138">
        <v>10639391</v>
      </c>
      <c r="AO22" s="138">
        <v>10001028</v>
      </c>
      <c r="AP22" s="138">
        <v>12282279</v>
      </c>
      <c r="AQ22" s="138">
        <v>7000000</v>
      </c>
      <c r="AR22" s="138">
        <v>9002280</v>
      </c>
      <c r="AS22" s="138">
        <v>1300000</v>
      </c>
      <c r="AT22" s="138">
        <v>12282279</v>
      </c>
      <c r="AU22" s="138">
        <v>11545342</v>
      </c>
      <c r="AV22" s="138">
        <v>10392373</v>
      </c>
      <c r="AW22" s="138">
        <v>2200000</v>
      </c>
      <c r="AX22" s="138">
        <v>9002280</v>
      </c>
      <c r="AY22" s="138">
        <v>200000</v>
      </c>
      <c r="AZ22" s="138">
        <v>9216256</v>
      </c>
      <c r="BA22" s="138">
        <v>8663281</v>
      </c>
      <c r="BB22" s="138">
        <v>9002280</v>
      </c>
      <c r="BC22" s="138">
        <v>3500000</v>
      </c>
      <c r="BD22" s="138">
        <v>9002280</v>
      </c>
      <c r="BE22" s="138">
        <v>3500000</v>
      </c>
      <c r="BF22" s="139">
        <v>9840429</v>
      </c>
      <c r="BG22" s="182">
        <v>2200000</v>
      </c>
      <c r="BI22" s="138">
        <f t="shared" si="7"/>
        <v>2045202.375</v>
      </c>
      <c r="BJ22" s="138">
        <f t="shared" si="8"/>
        <v>1729511.25</v>
      </c>
      <c r="BK22" s="138">
        <f t="shared" si="9"/>
        <v>1729511.25</v>
      </c>
      <c r="BL22" s="138">
        <f t="shared" si="10"/>
        <v>1729511.25</v>
      </c>
      <c r="BM22" s="138">
        <f t="shared" si="11"/>
        <v>1729511.25</v>
      </c>
      <c r="BN22" s="138">
        <f t="shared" si="12"/>
        <v>1443167.75</v>
      </c>
      <c r="BO22" s="138">
        <f t="shared" si="13"/>
        <v>750000</v>
      </c>
      <c r="BP22" s="138">
        <f t="shared" si="14"/>
        <v>1000000</v>
      </c>
      <c r="BQ22" s="138">
        <f t="shared" si="15"/>
        <v>1443167.75</v>
      </c>
      <c r="BR22" s="138">
        <f t="shared" si="16"/>
        <v>1221103.875</v>
      </c>
      <c r="BS22" s="138">
        <f t="shared" si="17"/>
        <v>1443167.75</v>
      </c>
      <c r="BT22" s="138">
        <f t="shared" si="18"/>
        <v>1221103.875</v>
      </c>
      <c r="BU22" s="138">
        <f t="shared" si="19"/>
        <v>277500</v>
      </c>
      <c r="BV22" s="138">
        <f t="shared" si="20"/>
        <v>162500</v>
      </c>
      <c r="BW22" s="138">
        <f t="shared" si="21"/>
        <v>162500</v>
      </c>
      <c r="BX22" s="138">
        <f t="shared" si="22"/>
        <v>1000000</v>
      </c>
      <c r="BY22" s="138">
        <f t="shared" si="23"/>
        <v>1443167.75</v>
      </c>
      <c r="BZ22" s="138">
        <f t="shared" si="24"/>
        <v>1250128.5</v>
      </c>
      <c r="CA22" s="138">
        <f t="shared" si="25"/>
        <v>875000</v>
      </c>
      <c r="CB22" s="138">
        <f t="shared" si="26"/>
        <v>162500</v>
      </c>
      <c r="CC22" s="138">
        <f t="shared" si="27"/>
        <v>1535284.875</v>
      </c>
      <c r="CD22" s="138">
        <f t="shared" si="28"/>
        <v>1443167.75</v>
      </c>
      <c r="CE22" s="138">
        <f t="shared" si="29"/>
        <v>275000</v>
      </c>
      <c r="CF22" s="138">
        <f t="shared" si="2"/>
        <v>25000</v>
      </c>
      <c r="CG22" s="138">
        <f t="shared" si="3"/>
        <v>1082910.125</v>
      </c>
      <c r="CH22" s="138">
        <f t="shared" si="4"/>
        <v>437500</v>
      </c>
      <c r="CI22" s="138">
        <f t="shared" si="5"/>
        <v>437500</v>
      </c>
      <c r="CJ22" s="182">
        <f t="shared" si="6"/>
        <v>275000</v>
      </c>
    </row>
    <row r="23" spans="1:88" s="125" customFormat="1" ht="28" x14ac:dyDescent="0.3">
      <c r="A23" s="126"/>
      <c r="B23" s="127">
        <v>351</v>
      </c>
      <c r="C23" s="137" t="s">
        <v>463</v>
      </c>
      <c r="D23" s="127" t="s">
        <v>461</v>
      </c>
      <c r="E23" s="178" t="s">
        <v>461</v>
      </c>
      <c r="F23" s="181">
        <v>28811716</v>
      </c>
      <c r="G23" s="138">
        <v>27083013</v>
      </c>
      <c r="H23" s="138">
        <v>24364428</v>
      </c>
      <c r="I23" s="138">
        <v>22902562</v>
      </c>
      <c r="J23" s="138">
        <v>24364428</v>
      </c>
      <c r="K23" s="138">
        <v>22902562</v>
      </c>
      <c r="L23" s="138">
        <v>24364428</v>
      </c>
      <c r="M23" s="138">
        <v>22902562</v>
      </c>
      <c r="N23" s="138">
        <v>24364428</v>
      </c>
      <c r="O23" s="138">
        <v>22902562</v>
      </c>
      <c r="P23" s="138">
        <v>20330575</v>
      </c>
      <c r="Q23" s="138">
        <v>12000000</v>
      </c>
      <c r="R23" s="138">
        <v>17202256</v>
      </c>
      <c r="S23" s="138">
        <v>16000000</v>
      </c>
      <c r="T23" s="138">
        <v>17202256</v>
      </c>
      <c r="U23" s="138">
        <v>15000000</v>
      </c>
      <c r="V23" s="138">
        <v>20330575</v>
      </c>
      <c r="W23" s="138">
        <v>19110741</v>
      </c>
      <c r="X23" s="138">
        <v>17202256</v>
      </c>
      <c r="Y23" s="138">
        <v>16170121</v>
      </c>
      <c r="Z23" s="138">
        <v>20330575</v>
      </c>
      <c r="AA23" s="138">
        <v>19110741</v>
      </c>
      <c r="AB23" s="138">
        <v>17202256</v>
      </c>
      <c r="AC23" s="138">
        <v>16170121</v>
      </c>
      <c r="AD23" s="138">
        <v>17202256</v>
      </c>
      <c r="AE23" s="138">
        <v>3330000</v>
      </c>
      <c r="AF23" s="138">
        <v>17202256</v>
      </c>
      <c r="AG23" s="138">
        <v>2220000</v>
      </c>
      <c r="AH23" s="138">
        <v>14901267</v>
      </c>
      <c r="AI23" s="138">
        <v>2220000</v>
      </c>
      <c r="AJ23" s="138">
        <v>20330575</v>
      </c>
      <c r="AK23" s="138">
        <v>15000000</v>
      </c>
      <c r="AL23" s="138">
        <v>20330575</v>
      </c>
      <c r="AM23" s="138">
        <v>19110741</v>
      </c>
      <c r="AN23" s="138">
        <v>17611139</v>
      </c>
      <c r="AO23" s="138">
        <v>16554471</v>
      </c>
      <c r="AP23" s="138">
        <v>20330575</v>
      </c>
      <c r="AQ23" s="138">
        <v>15000000</v>
      </c>
      <c r="AR23" s="138">
        <v>14901267</v>
      </c>
      <c r="AS23" s="138">
        <v>2220000</v>
      </c>
      <c r="AT23" s="138">
        <v>20330575</v>
      </c>
      <c r="AU23" s="138">
        <v>19110741</v>
      </c>
      <c r="AV23" s="138">
        <v>17202256</v>
      </c>
      <c r="AW23" s="138">
        <v>3200000</v>
      </c>
      <c r="AX23" s="138">
        <v>14901267</v>
      </c>
      <c r="AY23" s="138">
        <v>200000</v>
      </c>
      <c r="AZ23" s="138">
        <v>15255457</v>
      </c>
      <c r="BA23" s="138">
        <v>14340130</v>
      </c>
      <c r="BB23" s="138">
        <v>14901267</v>
      </c>
      <c r="BC23" s="138">
        <v>14007191</v>
      </c>
      <c r="BD23" s="138">
        <v>14901267</v>
      </c>
      <c r="BE23" s="138">
        <v>14007191</v>
      </c>
      <c r="BF23" s="139">
        <v>14892484</v>
      </c>
      <c r="BG23" s="182">
        <v>3200000</v>
      </c>
      <c r="BI23" s="138">
        <f t="shared" si="7"/>
        <v>3385376.625</v>
      </c>
      <c r="BJ23" s="138">
        <f t="shared" si="8"/>
        <v>2862820.25</v>
      </c>
      <c r="BK23" s="138">
        <f t="shared" si="9"/>
        <v>2862820.25</v>
      </c>
      <c r="BL23" s="138">
        <f t="shared" si="10"/>
        <v>2862820.25</v>
      </c>
      <c r="BM23" s="138">
        <f t="shared" si="11"/>
        <v>2862820.25</v>
      </c>
      <c r="BN23" s="138">
        <f t="shared" si="12"/>
        <v>1500000</v>
      </c>
      <c r="BO23" s="138">
        <f t="shared" si="13"/>
        <v>2000000</v>
      </c>
      <c r="BP23" s="138">
        <f t="shared" si="14"/>
        <v>1875000</v>
      </c>
      <c r="BQ23" s="138">
        <f t="shared" si="15"/>
        <v>2388842.625</v>
      </c>
      <c r="BR23" s="138">
        <f t="shared" si="16"/>
        <v>2021265.125</v>
      </c>
      <c r="BS23" s="138">
        <f t="shared" si="17"/>
        <v>2388842.625</v>
      </c>
      <c r="BT23" s="138">
        <f t="shared" si="18"/>
        <v>2021265.125</v>
      </c>
      <c r="BU23" s="138">
        <f t="shared" si="19"/>
        <v>416250</v>
      </c>
      <c r="BV23" s="138">
        <f t="shared" si="20"/>
        <v>277500</v>
      </c>
      <c r="BW23" s="138">
        <f t="shared" si="21"/>
        <v>277500</v>
      </c>
      <c r="BX23" s="138">
        <f t="shared" si="22"/>
        <v>1875000</v>
      </c>
      <c r="BY23" s="138">
        <f t="shared" si="23"/>
        <v>2388842.625</v>
      </c>
      <c r="BZ23" s="138">
        <f t="shared" si="24"/>
        <v>2069308.875</v>
      </c>
      <c r="CA23" s="138">
        <f t="shared" si="25"/>
        <v>1875000</v>
      </c>
      <c r="CB23" s="138">
        <f t="shared" si="26"/>
        <v>277500</v>
      </c>
      <c r="CC23" s="138">
        <f t="shared" si="27"/>
        <v>2541321.875</v>
      </c>
      <c r="CD23" s="138">
        <f t="shared" si="28"/>
        <v>2388842.625</v>
      </c>
      <c r="CE23" s="138">
        <f t="shared" si="29"/>
        <v>400000</v>
      </c>
      <c r="CF23" s="138">
        <f t="shared" si="2"/>
        <v>25000</v>
      </c>
      <c r="CG23" s="138">
        <f t="shared" si="3"/>
        <v>1792516.25</v>
      </c>
      <c r="CH23" s="138">
        <f t="shared" si="4"/>
        <v>1750898.875</v>
      </c>
      <c r="CI23" s="138">
        <f t="shared" si="5"/>
        <v>1750898.875</v>
      </c>
      <c r="CJ23" s="182">
        <f t="shared" si="6"/>
        <v>400000</v>
      </c>
    </row>
    <row r="24" spans="1:88" s="125" customFormat="1" ht="14" x14ac:dyDescent="0.3">
      <c r="A24" s="126"/>
      <c r="B24" s="365" t="s">
        <v>464</v>
      </c>
      <c r="C24" s="366"/>
      <c r="D24" s="367"/>
      <c r="E24" s="179"/>
      <c r="F24" s="181"/>
      <c r="G24" s="138"/>
      <c r="H24" s="138"/>
      <c r="I24" s="138"/>
      <c r="J24" s="138"/>
      <c r="K24" s="138"/>
      <c r="L24" s="138"/>
      <c r="M24" s="138"/>
      <c r="N24" s="138"/>
      <c r="O24" s="138"/>
      <c r="P24" s="138"/>
      <c r="Q24" s="138"/>
      <c r="R24" s="138"/>
      <c r="S24" s="138"/>
      <c r="T24" s="138"/>
      <c r="U24" s="138"/>
      <c r="V24" s="138"/>
      <c r="W24" s="138"/>
      <c r="X24" s="138"/>
      <c r="Y24" s="138"/>
      <c r="Z24" s="138"/>
      <c r="AA24" s="138"/>
      <c r="AB24" s="138"/>
      <c r="AC24" s="138"/>
      <c r="AD24" s="138"/>
      <c r="AE24" s="138"/>
      <c r="AF24" s="138"/>
      <c r="AG24" s="138"/>
      <c r="AH24" s="138"/>
      <c r="AI24" s="138"/>
      <c r="AJ24" s="138"/>
      <c r="AK24" s="138"/>
      <c r="AL24" s="138"/>
      <c r="AM24" s="138"/>
      <c r="AN24" s="138"/>
      <c r="AO24" s="138"/>
      <c r="AP24" s="138"/>
      <c r="AQ24" s="138"/>
      <c r="AR24" s="138"/>
      <c r="AS24" s="138"/>
      <c r="AT24" s="138"/>
      <c r="AU24" s="138"/>
      <c r="AV24" s="138"/>
      <c r="AW24" s="138"/>
      <c r="AX24" s="138"/>
      <c r="AY24" s="138"/>
      <c r="AZ24" s="138"/>
      <c r="BA24" s="138"/>
      <c r="BB24" s="138"/>
      <c r="BC24" s="138"/>
      <c r="BD24" s="138"/>
      <c r="BE24" s="138"/>
      <c r="BF24" s="139"/>
      <c r="BG24" s="182"/>
      <c r="BI24" s="138">
        <f t="shared" si="7"/>
        <v>0</v>
      </c>
      <c r="BJ24" s="138">
        <f t="shared" si="8"/>
        <v>0</v>
      </c>
      <c r="BK24" s="138">
        <f t="shared" si="9"/>
        <v>0</v>
      </c>
      <c r="BL24" s="138">
        <f t="shared" si="10"/>
        <v>0</v>
      </c>
      <c r="BM24" s="138">
        <f t="shared" si="11"/>
        <v>0</v>
      </c>
      <c r="BN24" s="138">
        <f t="shared" si="12"/>
        <v>0</v>
      </c>
      <c r="BO24" s="138">
        <f t="shared" si="13"/>
        <v>0</v>
      </c>
      <c r="BP24" s="138">
        <f t="shared" si="14"/>
        <v>0</v>
      </c>
      <c r="BQ24" s="138">
        <f t="shared" si="15"/>
        <v>0</v>
      </c>
      <c r="BR24" s="138">
        <f t="shared" si="16"/>
        <v>0</v>
      </c>
      <c r="BS24" s="138">
        <f t="shared" si="17"/>
        <v>0</v>
      </c>
      <c r="BT24" s="138">
        <f t="shared" si="18"/>
        <v>0</v>
      </c>
      <c r="BU24" s="138">
        <f t="shared" si="19"/>
        <v>0</v>
      </c>
      <c r="BV24" s="138">
        <f t="shared" si="20"/>
        <v>0</v>
      </c>
      <c r="BW24" s="138">
        <f t="shared" si="21"/>
        <v>0</v>
      </c>
      <c r="BX24" s="138">
        <f t="shared" si="22"/>
        <v>0</v>
      </c>
      <c r="BY24" s="138">
        <f t="shared" si="23"/>
        <v>0</v>
      </c>
      <c r="BZ24" s="138">
        <f t="shared" si="24"/>
        <v>0</v>
      </c>
      <c r="CA24" s="138">
        <f t="shared" si="25"/>
        <v>0</v>
      </c>
      <c r="CB24" s="138">
        <f t="shared" si="26"/>
        <v>0</v>
      </c>
      <c r="CC24" s="138">
        <f t="shared" si="27"/>
        <v>0</v>
      </c>
      <c r="CD24" s="138">
        <f t="shared" si="28"/>
        <v>0</v>
      </c>
      <c r="CE24" s="138">
        <f t="shared" si="29"/>
        <v>0</v>
      </c>
      <c r="CF24" s="138">
        <f t="shared" si="2"/>
        <v>0</v>
      </c>
      <c r="CG24" s="138">
        <f t="shared" si="3"/>
        <v>0</v>
      </c>
      <c r="CH24" s="138">
        <f t="shared" si="4"/>
        <v>0</v>
      </c>
      <c r="CI24" s="138">
        <f t="shared" si="5"/>
        <v>0</v>
      </c>
      <c r="CJ24" s="182">
        <f t="shared" si="6"/>
        <v>0</v>
      </c>
    </row>
    <row r="25" spans="1:88" s="125" customFormat="1" ht="23.25" customHeight="1" x14ac:dyDescent="0.3">
      <c r="A25" s="126"/>
      <c r="B25" s="360">
        <v>352</v>
      </c>
      <c r="C25" s="364" t="s">
        <v>465</v>
      </c>
      <c r="D25" s="127" t="s">
        <v>466</v>
      </c>
      <c r="E25" s="178" t="s">
        <v>466</v>
      </c>
      <c r="F25" s="181">
        <v>8877706</v>
      </c>
      <c r="G25" s="138">
        <v>8687000</v>
      </c>
      <c r="H25" s="138">
        <v>8397286</v>
      </c>
      <c r="I25" s="138">
        <v>7893449</v>
      </c>
      <c r="J25" s="138">
        <v>8512331</v>
      </c>
      <c r="K25" s="138">
        <v>8001591</v>
      </c>
      <c r="L25" s="138">
        <v>8218566</v>
      </c>
      <c r="M25" s="138">
        <v>7725452</v>
      </c>
      <c r="N25" s="138">
        <v>7981200</v>
      </c>
      <c r="O25" s="138">
        <v>6000000</v>
      </c>
      <c r="P25" s="138">
        <v>7852448</v>
      </c>
      <c r="Q25" s="138">
        <v>6000000</v>
      </c>
      <c r="R25" s="138">
        <v>7560584</v>
      </c>
      <c r="S25" s="138">
        <v>200000</v>
      </c>
      <c r="T25" s="138">
        <v>7796523</v>
      </c>
      <c r="U25" s="138">
        <v>6000000</v>
      </c>
      <c r="V25" s="138">
        <v>7890450</v>
      </c>
      <c r="W25" s="138">
        <v>7417023</v>
      </c>
      <c r="X25" s="138">
        <v>8049742</v>
      </c>
      <c r="Y25" s="138">
        <v>7000000</v>
      </c>
      <c r="Z25" s="138">
        <v>8141622</v>
      </c>
      <c r="AA25" s="138">
        <v>6000000</v>
      </c>
      <c r="AB25" s="138">
        <v>8036895</v>
      </c>
      <c r="AC25" s="138">
        <v>6000000</v>
      </c>
      <c r="AD25" s="138">
        <v>7638388</v>
      </c>
      <c r="AE25" s="138">
        <v>200000</v>
      </c>
      <c r="AF25" s="138">
        <v>7953233</v>
      </c>
      <c r="AG25" s="138">
        <v>200000</v>
      </c>
      <c r="AH25" s="138">
        <v>7299763</v>
      </c>
      <c r="AI25" s="138">
        <v>200000</v>
      </c>
      <c r="AJ25" s="138">
        <v>7687170</v>
      </c>
      <c r="AK25" s="138">
        <v>200000</v>
      </c>
      <c r="AL25" s="138">
        <v>7849245</v>
      </c>
      <c r="AM25" s="138">
        <v>5000000</v>
      </c>
      <c r="AN25" s="138">
        <v>7807428</v>
      </c>
      <c r="AO25" s="138">
        <v>6000000</v>
      </c>
      <c r="AP25" s="138">
        <v>7968451</v>
      </c>
      <c r="AQ25" s="138">
        <v>6000000</v>
      </c>
      <c r="AR25" s="138">
        <v>7646870</v>
      </c>
      <c r="AS25" s="138">
        <v>200000</v>
      </c>
      <c r="AT25" s="138">
        <v>8087782</v>
      </c>
      <c r="AU25" s="138">
        <v>7602515</v>
      </c>
      <c r="AV25" s="138">
        <v>8180096</v>
      </c>
      <c r="AW25" s="138">
        <v>5000000</v>
      </c>
      <c r="AX25" s="138">
        <v>8007015</v>
      </c>
      <c r="AY25" s="138">
        <v>200000</v>
      </c>
      <c r="AZ25" s="138">
        <v>8299381</v>
      </c>
      <c r="BA25" s="138">
        <v>1200000</v>
      </c>
      <c r="BB25" s="138">
        <v>7699981</v>
      </c>
      <c r="BC25" s="138">
        <v>200000</v>
      </c>
      <c r="BD25" s="138">
        <v>7874167</v>
      </c>
      <c r="BE25" s="138">
        <v>200000</v>
      </c>
      <c r="BF25" s="139">
        <v>9018669</v>
      </c>
      <c r="BG25" s="182">
        <v>200000</v>
      </c>
      <c r="BI25" s="138">
        <f t="shared" si="7"/>
        <v>1085875</v>
      </c>
      <c r="BJ25" s="138">
        <f t="shared" si="8"/>
        <v>986681.125</v>
      </c>
      <c r="BK25" s="138">
        <f t="shared" si="9"/>
        <v>1000198.875</v>
      </c>
      <c r="BL25" s="138">
        <f t="shared" si="10"/>
        <v>965681.5</v>
      </c>
      <c r="BM25" s="138">
        <f t="shared" si="11"/>
        <v>750000</v>
      </c>
      <c r="BN25" s="138">
        <f t="shared" si="12"/>
        <v>750000</v>
      </c>
      <c r="BO25" s="138">
        <f t="shared" si="13"/>
        <v>25000</v>
      </c>
      <c r="BP25" s="138">
        <f t="shared" si="14"/>
        <v>750000</v>
      </c>
      <c r="BQ25" s="138">
        <f t="shared" si="15"/>
        <v>927127.875</v>
      </c>
      <c r="BR25" s="138">
        <f t="shared" si="16"/>
        <v>875000</v>
      </c>
      <c r="BS25" s="138">
        <f t="shared" si="17"/>
        <v>750000</v>
      </c>
      <c r="BT25" s="138">
        <f t="shared" si="18"/>
        <v>750000</v>
      </c>
      <c r="BU25" s="138">
        <f t="shared" si="19"/>
        <v>25000</v>
      </c>
      <c r="BV25" s="138">
        <f t="shared" si="20"/>
        <v>25000</v>
      </c>
      <c r="BW25" s="138">
        <f t="shared" si="21"/>
        <v>25000</v>
      </c>
      <c r="BX25" s="138">
        <f t="shared" si="22"/>
        <v>25000</v>
      </c>
      <c r="BY25" s="138">
        <f t="shared" si="23"/>
        <v>625000</v>
      </c>
      <c r="BZ25" s="138">
        <f t="shared" si="24"/>
        <v>750000</v>
      </c>
      <c r="CA25" s="138">
        <f t="shared" si="25"/>
        <v>750000</v>
      </c>
      <c r="CB25" s="138">
        <f t="shared" si="26"/>
        <v>25000</v>
      </c>
      <c r="CC25" s="138">
        <f t="shared" si="27"/>
        <v>1010972.75</v>
      </c>
      <c r="CD25" s="138">
        <f t="shared" si="28"/>
        <v>950314.375</v>
      </c>
      <c r="CE25" s="138">
        <f t="shared" si="29"/>
        <v>625000</v>
      </c>
      <c r="CF25" s="138">
        <f t="shared" si="2"/>
        <v>25000</v>
      </c>
      <c r="CG25" s="138">
        <f t="shared" si="3"/>
        <v>150000</v>
      </c>
      <c r="CH25" s="138">
        <f t="shared" si="4"/>
        <v>25000</v>
      </c>
      <c r="CI25" s="138">
        <f t="shared" si="5"/>
        <v>25000</v>
      </c>
      <c r="CJ25" s="182">
        <f t="shared" si="6"/>
        <v>25000</v>
      </c>
    </row>
    <row r="26" spans="1:88" s="125" customFormat="1" ht="23.25" customHeight="1" x14ac:dyDescent="0.3">
      <c r="A26" s="126"/>
      <c r="B26" s="361"/>
      <c r="C26" s="361"/>
      <c r="D26" s="127" t="s">
        <v>467</v>
      </c>
      <c r="E26" s="178" t="s">
        <v>467</v>
      </c>
      <c r="F26" s="181">
        <v>25607734</v>
      </c>
      <c r="G26" s="138">
        <v>25585000</v>
      </c>
      <c r="H26" s="138">
        <v>23966976</v>
      </c>
      <c r="I26" s="138">
        <v>22528957</v>
      </c>
      <c r="J26" s="138">
        <v>24295332</v>
      </c>
      <c r="K26" s="138">
        <v>22837612</v>
      </c>
      <c r="L26" s="138">
        <v>23456885</v>
      </c>
      <c r="M26" s="138">
        <v>22049472</v>
      </c>
      <c r="N26" s="138">
        <v>23021763</v>
      </c>
      <c r="O26" s="138">
        <v>7000000</v>
      </c>
      <c r="P26" s="138">
        <v>22650380</v>
      </c>
      <c r="Q26" s="138">
        <v>15000000</v>
      </c>
      <c r="R26" s="138">
        <v>21808498</v>
      </c>
      <c r="S26" s="138">
        <v>200000</v>
      </c>
      <c r="T26" s="138">
        <v>22489065</v>
      </c>
      <c r="U26" s="138">
        <v>15000000</v>
      </c>
      <c r="V26" s="138">
        <v>22759996</v>
      </c>
      <c r="W26" s="138">
        <v>15000000</v>
      </c>
      <c r="X26" s="138">
        <v>23219475</v>
      </c>
      <c r="Y26" s="138">
        <v>15000000</v>
      </c>
      <c r="Z26" s="138">
        <v>23484501</v>
      </c>
      <c r="AA26" s="138">
        <v>15000000</v>
      </c>
      <c r="AB26" s="138">
        <v>23182416</v>
      </c>
      <c r="AC26" s="138">
        <v>20000000</v>
      </c>
      <c r="AD26" s="138">
        <v>22032923</v>
      </c>
      <c r="AE26" s="138">
        <v>200000</v>
      </c>
      <c r="AF26" s="138">
        <v>22941095</v>
      </c>
      <c r="AG26" s="138">
        <v>200000</v>
      </c>
      <c r="AH26" s="138">
        <v>21056160</v>
      </c>
      <c r="AI26" s="138">
        <v>200000</v>
      </c>
      <c r="AJ26" s="138">
        <v>22173634</v>
      </c>
      <c r="AK26" s="138">
        <v>200000</v>
      </c>
      <c r="AL26" s="138">
        <v>22641140</v>
      </c>
      <c r="AM26" s="138">
        <v>15000000</v>
      </c>
      <c r="AN26" s="138">
        <v>22520520</v>
      </c>
      <c r="AO26" s="138">
        <v>15000000</v>
      </c>
      <c r="AP26" s="138">
        <v>22984991</v>
      </c>
      <c r="AQ26" s="138">
        <v>15000000</v>
      </c>
      <c r="AR26" s="138">
        <v>22057391</v>
      </c>
      <c r="AS26" s="138">
        <v>200000</v>
      </c>
      <c r="AT26" s="138">
        <v>23329201</v>
      </c>
      <c r="AU26" s="138">
        <v>18000000</v>
      </c>
      <c r="AV26" s="138">
        <v>23595480</v>
      </c>
      <c r="AW26" s="138">
        <v>15000000</v>
      </c>
      <c r="AX26" s="138">
        <v>23096227</v>
      </c>
      <c r="AY26" s="138">
        <v>200000</v>
      </c>
      <c r="AZ26" s="138">
        <v>23939557</v>
      </c>
      <c r="BA26" s="138">
        <v>2200000</v>
      </c>
      <c r="BB26" s="138">
        <v>22210588</v>
      </c>
      <c r="BC26" s="138">
        <v>200000</v>
      </c>
      <c r="BD26" s="138">
        <v>22713028</v>
      </c>
      <c r="BE26" s="138">
        <v>200000</v>
      </c>
      <c r="BF26" s="139">
        <v>18388360</v>
      </c>
      <c r="BG26" s="182">
        <v>200000</v>
      </c>
      <c r="BI26" s="138">
        <f t="shared" si="7"/>
        <v>3198125</v>
      </c>
      <c r="BJ26" s="138">
        <f t="shared" si="8"/>
        <v>2816119.625</v>
      </c>
      <c r="BK26" s="138">
        <f t="shared" si="9"/>
        <v>2854701.5</v>
      </c>
      <c r="BL26" s="138">
        <f t="shared" si="10"/>
        <v>2756184</v>
      </c>
      <c r="BM26" s="138">
        <f t="shared" si="11"/>
        <v>875000</v>
      </c>
      <c r="BN26" s="138">
        <f t="shared" si="12"/>
        <v>1875000</v>
      </c>
      <c r="BO26" s="138">
        <f t="shared" si="13"/>
        <v>25000</v>
      </c>
      <c r="BP26" s="138">
        <f t="shared" si="14"/>
        <v>1875000</v>
      </c>
      <c r="BQ26" s="138">
        <f t="shared" si="15"/>
        <v>1875000</v>
      </c>
      <c r="BR26" s="138">
        <f t="shared" si="16"/>
        <v>1875000</v>
      </c>
      <c r="BS26" s="138">
        <f t="shared" si="17"/>
        <v>1875000</v>
      </c>
      <c r="BT26" s="138">
        <f t="shared" si="18"/>
        <v>2500000</v>
      </c>
      <c r="BU26" s="138">
        <f t="shared" si="19"/>
        <v>25000</v>
      </c>
      <c r="BV26" s="138">
        <f t="shared" si="20"/>
        <v>25000</v>
      </c>
      <c r="BW26" s="138">
        <f t="shared" si="21"/>
        <v>25000</v>
      </c>
      <c r="BX26" s="138">
        <f t="shared" si="22"/>
        <v>25000</v>
      </c>
      <c r="BY26" s="138">
        <f t="shared" si="23"/>
        <v>1875000</v>
      </c>
      <c r="BZ26" s="138">
        <f t="shared" si="24"/>
        <v>1875000</v>
      </c>
      <c r="CA26" s="138">
        <f t="shared" si="25"/>
        <v>1875000</v>
      </c>
      <c r="CB26" s="138">
        <f t="shared" si="26"/>
        <v>25000</v>
      </c>
      <c r="CC26" s="138">
        <f t="shared" si="27"/>
        <v>2916150.125</v>
      </c>
      <c r="CD26" s="138">
        <f t="shared" si="28"/>
        <v>2250000</v>
      </c>
      <c r="CE26" s="138">
        <f t="shared" si="29"/>
        <v>1875000</v>
      </c>
      <c r="CF26" s="138">
        <f t="shared" si="2"/>
        <v>25000</v>
      </c>
      <c r="CG26" s="138">
        <f t="shared" si="3"/>
        <v>275000</v>
      </c>
      <c r="CH26" s="138">
        <f t="shared" si="4"/>
        <v>25000</v>
      </c>
      <c r="CI26" s="138">
        <f t="shared" si="5"/>
        <v>25000</v>
      </c>
      <c r="CJ26" s="182">
        <f t="shared" si="6"/>
        <v>25000</v>
      </c>
    </row>
    <row r="27" spans="1:88" s="125" customFormat="1" ht="23.25" customHeight="1" x14ac:dyDescent="0.3">
      <c r="A27" s="126"/>
      <c r="B27" s="362"/>
      <c r="C27" s="362"/>
      <c r="D27" s="127" t="s">
        <v>468</v>
      </c>
      <c r="E27" s="178" t="s">
        <v>468</v>
      </c>
      <c r="F27" s="181">
        <v>49751360</v>
      </c>
      <c r="G27" s="138">
        <v>49742000</v>
      </c>
      <c r="H27" s="138">
        <v>46812663</v>
      </c>
      <c r="I27" s="138">
        <v>44003903</v>
      </c>
      <c r="J27" s="138">
        <v>47454012</v>
      </c>
      <c r="K27" s="138">
        <v>44606771</v>
      </c>
      <c r="L27" s="138">
        <v>45816345</v>
      </c>
      <c r="M27" s="138">
        <v>43067364</v>
      </c>
      <c r="N27" s="138">
        <v>44727270</v>
      </c>
      <c r="O27" s="138">
        <v>10000000</v>
      </c>
      <c r="P27" s="138">
        <v>44005737</v>
      </c>
      <c r="Q27" s="138">
        <v>18000000</v>
      </c>
      <c r="R27" s="138">
        <v>42370107</v>
      </c>
      <c r="S27" s="138">
        <v>200000</v>
      </c>
      <c r="T27" s="138">
        <v>43692330</v>
      </c>
      <c r="U27" s="138">
        <v>22000000</v>
      </c>
      <c r="V27" s="138">
        <v>44218703</v>
      </c>
      <c r="W27" s="138">
        <v>22000000</v>
      </c>
      <c r="X27" s="138">
        <v>45111390</v>
      </c>
      <c r="Y27" s="138">
        <v>22000000</v>
      </c>
      <c r="Z27" s="138">
        <v>45626289</v>
      </c>
      <c r="AA27" s="138">
        <v>22000000</v>
      </c>
      <c r="AB27" s="138">
        <v>45039390</v>
      </c>
      <c r="AC27" s="138">
        <v>22000000</v>
      </c>
      <c r="AD27" s="138">
        <v>42806127</v>
      </c>
      <c r="AE27" s="138">
        <v>200000</v>
      </c>
      <c r="AF27" s="138">
        <v>44570546</v>
      </c>
      <c r="AG27" s="138">
        <v>200000</v>
      </c>
      <c r="AH27" s="138">
        <v>37784178</v>
      </c>
      <c r="AI27" s="138">
        <v>200000</v>
      </c>
      <c r="AJ27" s="138">
        <v>39657673</v>
      </c>
      <c r="AK27" s="138">
        <v>200000</v>
      </c>
      <c r="AL27" s="138">
        <v>40359724</v>
      </c>
      <c r="AM27" s="138">
        <v>24000000</v>
      </c>
      <c r="AN27" s="138">
        <v>40011778</v>
      </c>
      <c r="AO27" s="138">
        <v>20000000</v>
      </c>
      <c r="AP27" s="138">
        <v>40701772</v>
      </c>
      <c r="AQ27" s="138">
        <v>20000000</v>
      </c>
      <c r="AR27" s="138">
        <v>38929845</v>
      </c>
      <c r="AS27" s="138">
        <v>200000</v>
      </c>
      <c r="AT27" s="138">
        <v>41038166</v>
      </c>
      <c r="AU27" s="138">
        <v>20000000</v>
      </c>
      <c r="AV27" s="138">
        <v>41369133</v>
      </c>
      <c r="AW27" s="138">
        <v>22000000</v>
      </c>
      <c r="AX27" s="138">
        <v>40359724</v>
      </c>
      <c r="AY27" s="138">
        <v>200000</v>
      </c>
      <c r="AZ27" s="138">
        <v>41694888</v>
      </c>
      <c r="BA27" s="138">
        <v>5000000</v>
      </c>
      <c r="BB27" s="138">
        <v>38555496</v>
      </c>
      <c r="BC27" s="138">
        <v>200000</v>
      </c>
      <c r="BD27" s="138">
        <v>39297129</v>
      </c>
      <c r="BE27" s="138">
        <v>200000</v>
      </c>
      <c r="BF27" s="139">
        <v>36490879</v>
      </c>
      <c r="BG27" s="182">
        <v>200000</v>
      </c>
      <c r="BI27" s="138">
        <f t="shared" si="7"/>
        <v>6217750</v>
      </c>
      <c r="BJ27" s="138">
        <f t="shared" si="8"/>
        <v>5500487.875</v>
      </c>
      <c r="BK27" s="138">
        <f t="shared" si="9"/>
        <v>5575846.375</v>
      </c>
      <c r="BL27" s="138">
        <f t="shared" si="10"/>
        <v>5383420.5</v>
      </c>
      <c r="BM27" s="138">
        <f t="shared" si="11"/>
        <v>1250000</v>
      </c>
      <c r="BN27" s="138">
        <f t="shared" si="12"/>
        <v>2250000</v>
      </c>
      <c r="BO27" s="138">
        <f t="shared" si="13"/>
        <v>25000</v>
      </c>
      <c r="BP27" s="138">
        <f t="shared" si="14"/>
        <v>2750000</v>
      </c>
      <c r="BQ27" s="138">
        <f t="shared" si="15"/>
        <v>2750000</v>
      </c>
      <c r="BR27" s="138">
        <f t="shared" si="16"/>
        <v>2750000</v>
      </c>
      <c r="BS27" s="138">
        <f t="shared" si="17"/>
        <v>2750000</v>
      </c>
      <c r="BT27" s="138">
        <f t="shared" si="18"/>
        <v>2750000</v>
      </c>
      <c r="BU27" s="138">
        <f t="shared" si="19"/>
        <v>25000</v>
      </c>
      <c r="BV27" s="138">
        <f t="shared" si="20"/>
        <v>25000</v>
      </c>
      <c r="BW27" s="138">
        <f t="shared" si="21"/>
        <v>25000</v>
      </c>
      <c r="BX27" s="138">
        <f t="shared" si="22"/>
        <v>25000</v>
      </c>
      <c r="BY27" s="138">
        <f t="shared" si="23"/>
        <v>3000000</v>
      </c>
      <c r="BZ27" s="138">
        <f t="shared" si="24"/>
        <v>2500000</v>
      </c>
      <c r="CA27" s="138">
        <f t="shared" si="25"/>
        <v>2500000</v>
      </c>
      <c r="CB27" s="138">
        <f t="shared" si="26"/>
        <v>25000</v>
      </c>
      <c r="CC27" s="138">
        <f t="shared" si="27"/>
        <v>5129770.75</v>
      </c>
      <c r="CD27" s="138">
        <f t="shared" si="28"/>
        <v>2500000</v>
      </c>
      <c r="CE27" s="138">
        <f t="shared" si="29"/>
        <v>2750000</v>
      </c>
      <c r="CF27" s="138">
        <f t="shared" si="2"/>
        <v>25000</v>
      </c>
      <c r="CG27" s="138">
        <f t="shared" si="3"/>
        <v>625000</v>
      </c>
      <c r="CH27" s="138">
        <f t="shared" si="4"/>
        <v>25000</v>
      </c>
      <c r="CI27" s="138">
        <f t="shared" si="5"/>
        <v>25000</v>
      </c>
      <c r="CJ27" s="182">
        <f t="shared" si="6"/>
        <v>25000</v>
      </c>
    </row>
    <row r="28" spans="1:88" s="125" customFormat="1" ht="20.25" customHeight="1" x14ac:dyDescent="0.3">
      <c r="A28" s="126"/>
      <c r="B28" s="360">
        <v>353</v>
      </c>
      <c r="C28" s="364" t="s">
        <v>469</v>
      </c>
      <c r="D28" s="127" t="s">
        <v>466</v>
      </c>
      <c r="E28" s="178" t="s">
        <v>466</v>
      </c>
      <c r="F28" s="181">
        <v>2127179</v>
      </c>
      <c r="G28" s="138">
        <v>2013000</v>
      </c>
      <c r="H28" s="138">
        <v>1962873</v>
      </c>
      <c r="I28" s="138">
        <v>1845101</v>
      </c>
      <c r="J28" s="138">
        <v>2020637</v>
      </c>
      <c r="K28" s="138">
        <v>1899399</v>
      </c>
      <c r="L28" s="138">
        <v>1932670</v>
      </c>
      <c r="M28" s="138">
        <v>1816710</v>
      </c>
      <c r="N28" s="138">
        <v>1941222</v>
      </c>
      <c r="O28" s="138">
        <v>1700000</v>
      </c>
      <c r="P28" s="138">
        <v>1906550</v>
      </c>
      <c r="Q28" s="138">
        <v>1700000</v>
      </c>
      <c r="R28" s="138">
        <v>1806073</v>
      </c>
      <c r="S28" s="138">
        <v>200000</v>
      </c>
      <c r="T28" s="138">
        <v>1889274</v>
      </c>
      <c r="U28" s="138">
        <v>1700000</v>
      </c>
      <c r="V28" s="138">
        <v>1932013</v>
      </c>
      <c r="W28" s="138">
        <v>1816092</v>
      </c>
      <c r="X28" s="138">
        <v>1973683</v>
      </c>
      <c r="Y28" s="138">
        <v>1800000</v>
      </c>
      <c r="Z28" s="138">
        <v>2014389</v>
      </c>
      <c r="AA28" s="138">
        <v>1700000</v>
      </c>
      <c r="AB28" s="138">
        <v>1986820</v>
      </c>
      <c r="AC28" s="138">
        <v>1700000</v>
      </c>
      <c r="AD28" s="138">
        <v>1800489</v>
      </c>
      <c r="AE28" s="138">
        <v>200000</v>
      </c>
      <c r="AF28" s="138">
        <v>1927249</v>
      </c>
      <c r="AG28" s="138">
        <v>200000</v>
      </c>
      <c r="AH28" s="138">
        <v>1768247</v>
      </c>
      <c r="AI28" s="138">
        <v>200000</v>
      </c>
      <c r="AJ28" s="138">
        <v>1901264</v>
      </c>
      <c r="AK28" s="138">
        <v>200000</v>
      </c>
      <c r="AL28" s="138">
        <v>1983963</v>
      </c>
      <c r="AM28" s="138">
        <v>1800000</v>
      </c>
      <c r="AN28" s="138">
        <v>1952988</v>
      </c>
      <c r="AO28" s="138">
        <v>1835809</v>
      </c>
      <c r="AP28" s="138">
        <v>2033488</v>
      </c>
      <c r="AQ28" s="138">
        <v>1911479</v>
      </c>
      <c r="AR28" s="138">
        <v>1885651</v>
      </c>
      <c r="AS28" s="138">
        <v>200000</v>
      </c>
      <c r="AT28" s="138">
        <v>2047022</v>
      </c>
      <c r="AU28" s="138">
        <v>1924201</v>
      </c>
      <c r="AV28" s="138">
        <v>2089241</v>
      </c>
      <c r="AW28" s="138">
        <v>2000000</v>
      </c>
      <c r="AX28" s="138">
        <v>2023841</v>
      </c>
      <c r="AY28" s="138">
        <v>200000</v>
      </c>
      <c r="AZ28" s="138">
        <v>2137630</v>
      </c>
      <c r="BA28" s="138">
        <v>1200000</v>
      </c>
      <c r="BB28" s="138">
        <v>1873596</v>
      </c>
      <c r="BC28" s="138">
        <v>200000</v>
      </c>
      <c r="BD28" s="138">
        <v>1923552</v>
      </c>
      <c r="BE28" s="138">
        <v>200000</v>
      </c>
      <c r="BF28" s="139">
        <v>1630442</v>
      </c>
      <c r="BG28" s="182">
        <v>200000</v>
      </c>
      <c r="BI28" s="138">
        <f t="shared" si="7"/>
        <v>251625</v>
      </c>
      <c r="BJ28" s="138">
        <f t="shared" si="8"/>
        <v>230637.625</v>
      </c>
      <c r="BK28" s="138">
        <f t="shared" si="9"/>
        <v>237424.875</v>
      </c>
      <c r="BL28" s="138">
        <f t="shared" si="10"/>
        <v>227088.75</v>
      </c>
      <c r="BM28" s="138">
        <f t="shared" si="11"/>
        <v>212500</v>
      </c>
      <c r="BN28" s="138">
        <f t="shared" si="12"/>
        <v>212500</v>
      </c>
      <c r="BO28" s="138">
        <f t="shared" si="13"/>
        <v>25000</v>
      </c>
      <c r="BP28" s="138">
        <f t="shared" si="14"/>
        <v>212500</v>
      </c>
      <c r="BQ28" s="138">
        <f t="shared" si="15"/>
        <v>227011.5</v>
      </c>
      <c r="BR28" s="138">
        <f t="shared" si="16"/>
        <v>225000</v>
      </c>
      <c r="BS28" s="138">
        <f t="shared" si="17"/>
        <v>212500</v>
      </c>
      <c r="BT28" s="138">
        <f t="shared" si="18"/>
        <v>212500</v>
      </c>
      <c r="BU28" s="138">
        <f t="shared" si="19"/>
        <v>25000</v>
      </c>
      <c r="BV28" s="138">
        <f t="shared" si="20"/>
        <v>25000</v>
      </c>
      <c r="BW28" s="138">
        <f t="shared" si="21"/>
        <v>25000</v>
      </c>
      <c r="BX28" s="138">
        <f t="shared" si="22"/>
        <v>25000</v>
      </c>
      <c r="BY28" s="138">
        <f t="shared" si="23"/>
        <v>225000</v>
      </c>
      <c r="BZ28" s="138">
        <f t="shared" si="24"/>
        <v>229476.125</v>
      </c>
      <c r="CA28" s="138">
        <f t="shared" si="25"/>
        <v>238934.875</v>
      </c>
      <c r="CB28" s="138">
        <f t="shared" si="26"/>
        <v>25000</v>
      </c>
      <c r="CC28" s="138">
        <f t="shared" si="27"/>
        <v>255877.75</v>
      </c>
      <c r="CD28" s="138">
        <f t="shared" si="28"/>
        <v>240525.125</v>
      </c>
      <c r="CE28" s="138">
        <f t="shared" si="29"/>
        <v>250000</v>
      </c>
      <c r="CF28" s="138">
        <f t="shared" si="2"/>
        <v>25000</v>
      </c>
      <c r="CG28" s="138">
        <f t="shared" si="3"/>
        <v>150000</v>
      </c>
      <c r="CH28" s="138">
        <f t="shared" si="4"/>
        <v>25000</v>
      </c>
      <c r="CI28" s="138">
        <f t="shared" si="5"/>
        <v>25000</v>
      </c>
      <c r="CJ28" s="182">
        <f t="shared" si="6"/>
        <v>25000</v>
      </c>
    </row>
    <row r="29" spans="1:88" s="125" customFormat="1" ht="20.25" customHeight="1" x14ac:dyDescent="0.3">
      <c r="A29" s="126"/>
      <c r="B29" s="361"/>
      <c r="C29" s="361"/>
      <c r="D29" s="127" t="s">
        <v>467</v>
      </c>
      <c r="E29" s="178" t="s">
        <v>467</v>
      </c>
      <c r="F29" s="181">
        <v>6135846</v>
      </c>
      <c r="G29" s="138">
        <v>6069000</v>
      </c>
      <c r="H29" s="138">
        <v>5809033</v>
      </c>
      <c r="I29" s="138">
        <v>5460491</v>
      </c>
      <c r="J29" s="138">
        <v>5979984</v>
      </c>
      <c r="K29" s="138">
        <v>5621185</v>
      </c>
      <c r="L29" s="138">
        <v>5719649</v>
      </c>
      <c r="M29" s="138">
        <v>5376470</v>
      </c>
      <c r="N29" s="138">
        <v>5599453</v>
      </c>
      <c r="O29" s="138">
        <v>5000000</v>
      </c>
      <c r="P29" s="138">
        <v>5499441</v>
      </c>
      <c r="Q29" s="138">
        <v>5000000</v>
      </c>
      <c r="R29" s="138">
        <v>5209616</v>
      </c>
      <c r="S29" s="138">
        <v>200000</v>
      </c>
      <c r="T29" s="138">
        <v>5449610</v>
      </c>
      <c r="U29" s="138">
        <v>5000000</v>
      </c>
      <c r="V29" s="138">
        <v>5572889</v>
      </c>
      <c r="W29" s="138">
        <v>5238516</v>
      </c>
      <c r="X29" s="138">
        <v>5693088</v>
      </c>
      <c r="Y29" s="138">
        <v>5000000</v>
      </c>
      <c r="Z29" s="138">
        <v>5810504</v>
      </c>
      <c r="AA29" s="138">
        <v>5000000</v>
      </c>
      <c r="AB29" s="138">
        <v>5730979</v>
      </c>
      <c r="AC29" s="138">
        <v>5000000</v>
      </c>
      <c r="AD29" s="138">
        <v>5193507</v>
      </c>
      <c r="AE29" s="138">
        <v>200000</v>
      </c>
      <c r="AF29" s="138">
        <v>5559147</v>
      </c>
      <c r="AG29" s="138">
        <v>200000</v>
      </c>
      <c r="AH29" s="138">
        <v>5100508</v>
      </c>
      <c r="AI29" s="138">
        <v>200000</v>
      </c>
      <c r="AJ29" s="138">
        <v>5484194</v>
      </c>
      <c r="AK29" s="138">
        <v>200000</v>
      </c>
      <c r="AL29" s="138">
        <v>5722741</v>
      </c>
      <c r="AM29" s="138">
        <v>4700000</v>
      </c>
      <c r="AN29" s="138">
        <v>5633392</v>
      </c>
      <c r="AO29" s="138">
        <v>5295388</v>
      </c>
      <c r="AP29" s="138">
        <v>5865594</v>
      </c>
      <c r="AQ29" s="138">
        <v>5513658</v>
      </c>
      <c r="AR29" s="138">
        <v>5439158</v>
      </c>
      <c r="AS29" s="138">
        <v>200000</v>
      </c>
      <c r="AT29" s="138">
        <v>5904633</v>
      </c>
      <c r="AU29" s="138">
        <v>5550355</v>
      </c>
      <c r="AV29" s="138">
        <v>6026412</v>
      </c>
      <c r="AW29" s="138">
        <v>5000000</v>
      </c>
      <c r="AX29" s="138">
        <v>5837768</v>
      </c>
      <c r="AY29" s="138">
        <v>200000</v>
      </c>
      <c r="AZ29" s="138">
        <v>6165991</v>
      </c>
      <c r="BA29" s="138">
        <v>2200000</v>
      </c>
      <c r="BB29" s="138">
        <v>5404385</v>
      </c>
      <c r="BC29" s="138">
        <v>200000</v>
      </c>
      <c r="BD29" s="138">
        <v>5548485</v>
      </c>
      <c r="BE29" s="138">
        <v>200000</v>
      </c>
      <c r="BF29" s="139">
        <v>3324344</v>
      </c>
      <c r="BG29" s="182">
        <v>200000</v>
      </c>
      <c r="BI29" s="138">
        <f t="shared" si="7"/>
        <v>758625</v>
      </c>
      <c r="BJ29" s="138">
        <f t="shared" si="8"/>
        <v>682561.375</v>
      </c>
      <c r="BK29" s="138">
        <f t="shared" si="9"/>
        <v>702648.125</v>
      </c>
      <c r="BL29" s="138">
        <f t="shared" si="10"/>
        <v>672058.75</v>
      </c>
      <c r="BM29" s="138">
        <f t="shared" si="11"/>
        <v>625000</v>
      </c>
      <c r="BN29" s="138">
        <f t="shared" si="12"/>
        <v>625000</v>
      </c>
      <c r="BO29" s="138">
        <f t="shared" si="13"/>
        <v>25000</v>
      </c>
      <c r="BP29" s="138">
        <f t="shared" si="14"/>
        <v>625000</v>
      </c>
      <c r="BQ29" s="138">
        <f t="shared" si="15"/>
        <v>654814.5</v>
      </c>
      <c r="BR29" s="138">
        <f t="shared" si="16"/>
        <v>625000</v>
      </c>
      <c r="BS29" s="138">
        <f t="shared" si="17"/>
        <v>625000</v>
      </c>
      <c r="BT29" s="138">
        <f t="shared" si="18"/>
        <v>625000</v>
      </c>
      <c r="BU29" s="138">
        <f t="shared" si="19"/>
        <v>25000</v>
      </c>
      <c r="BV29" s="138">
        <f t="shared" si="20"/>
        <v>25000</v>
      </c>
      <c r="BW29" s="138">
        <f t="shared" si="21"/>
        <v>25000</v>
      </c>
      <c r="BX29" s="138">
        <f t="shared" si="22"/>
        <v>25000</v>
      </c>
      <c r="BY29" s="138">
        <f t="shared" si="23"/>
        <v>587500</v>
      </c>
      <c r="BZ29" s="138">
        <f t="shared" si="24"/>
        <v>661923.5</v>
      </c>
      <c r="CA29" s="138">
        <f t="shared" si="25"/>
        <v>689207.25</v>
      </c>
      <c r="CB29" s="138">
        <f t="shared" si="26"/>
        <v>25000</v>
      </c>
      <c r="CC29" s="138">
        <f t="shared" si="27"/>
        <v>738079.125</v>
      </c>
      <c r="CD29" s="138">
        <f t="shared" si="28"/>
        <v>693794.375</v>
      </c>
      <c r="CE29" s="138">
        <f t="shared" si="29"/>
        <v>625000</v>
      </c>
      <c r="CF29" s="138">
        <f t="shared" si="2"/>
        <v>25000</v>
      </c>
      <c r="CG29" s="138">
        <f t="shared" si="3"/>
        <v>275000</v>
      </c>
      <c r="CH29" s="138">
        <f t="shared" si="4"/>
        <v>25000</v>
      </c>
      <c r="CI29" s="138">
        <f t="shared" si="5"/>
        <v>25000</v>
      </c>
      <c r="CJ29" s="182">
        <f t="shared" si="6"/>
        <v>25000</v>
      </c>
    </row>
    <row r="30" spans="1:88" s="125" customFormat="1" ht="20.25" customHeight="1" x14ac:dyDescent="0.3">
      <c r="A30" s="126"/>
      <c r="B30" s="362"/>
      <c r="C30" s="362"/>
      <c r="D30" s="127" t="s">
        <v>468</v>
      </c>
      <c r="E30" s="178" t="s">
        <v>468</v>
      </c>
      <c r="F30" s="181">
        <v>11284355</v>
      </c>
      <c r="G30" s="138">
        <v>11186000</v>
      </c>
      <c r="H30" s="138">
        <v>10412739</v>
      </c>
      <c r="I30" s="138">
        <v>9787975</v>
      </c>
      <c r="J30" s="138">
        <v>10719170</v>
      </c>
      <c r="K30" s="138">
        <v>10076020</v>
      </c>
      <c r="L30" s="138">
        <v>10252517</v>
      </c>
      <c r="M30" s="138">
        <v>9637366</v>
      </c>
      <c r="N30" s="138">
        <v>9748021</v>
      </c>
      <c r="O30" s="138">
        <v>9000000</v>
      </c>
      <c r="P30" s="138">
        <v>9573912</v>
      </c>
      <c r="Q30" s="138">
        <v>9000000</v>
      </c>
      <c r="R30" s="138">
        <v>9069359</v>
      </c>
      <c r="S30" s="138">
        <v>200000</v>
      </c>
      <c r="T30" s="138">
        <v>9487161</v>
      </c>
      <c r="U30" s="138">
        <v>7000000</v>
      </c>
      <c r="V30" s="138">
        <v>9701777</v>
      </c>
      <c r="W30" s="138">
        <v>9119670</v>
      </c>
      <c r="X30" s="138">
        <v>9911029</v>
      </c>
      <c r="Y30" s="138">
        <v>9000000</v>
      </c>
      <c r="Z30" s="138">
        <v>10115438</v>
      </c>
      <c r="AA30" s="138">
        <v>9000000</v>
      </c>
      <c r="AB30" s="138">
        <v>9976993</v>
      </c>
      <c r="AC30" s="138">
        <v>9000000</v>
      </c>
      <c r="AD30" s="138">
        <v>9041315</v>
      </c>
      <c r="AE30" s="138">
        <v>200000</v>
      </c>
      <c r="AF30" s="138">
        <v>9677853</v>
      </c>
      <c r="AG30" s="138">
        <v>200000</v>
      </c>
      <c r="AH30" s="138">
        <v>8879414</v>
      </c>
      <c r="AI30" s="138">
        <v>200000</v>
      </c>
      <c r="AJ30" s="138">
        <v>9547367</v>
      </c>
      <c r="AK30" s="138">
        <v>200000</v>
      </c>
      <c r="AL30" s="138">
        <v>9962651</v>
      </c>
      <c r="AM30" s="138">
        <v>8900000</v>
      </c>
      <c r="AN30" s="138">
        <v>9807106</v>
      </c>
      <c r="AO30" s="138">
        <v>9218680</v>
      </c>
      <c r="AP30" s="138">
        <v>10211343</v>
      </c>
      <c r="AQ30" s="138">
        <v>9598662</v>
      </c>
      <c r="AR30" s="138">
        <v>9468966</v>
      </c>
      <c r="AS30" s="138">
        <v>200000</v>
      </c>
      <c r="AT30" s="138">
        <v>10279306</v>
      </c>
      <c r="AU30" s="138">
        <v>9662548</v>
      </c>
      <c r="AV30" s="138">
        <v>10491310</v>
      </c>
      <c r="AW30" s="138">
        <v>9000000</v>
      </c>
      <c r="AX30" s="138">
        <v>10162901</v>
      </c>
      <c r="AY30" s="138">
        <v>200000</v>
      </c>
      <c r="AZ30" s="138">
        <v>10734300</v>
      </c>
      <c r="BA30" s="138">
        <v>5000000</v>
      </c>
      <c r="BB30" s="138">
        <v>9408429</v>
      </c>
      <c r="BC30" s="138">
        <v>200000</v>
      </c>
      <c r="BD30" s="138">
        <v>9659292</v>
      </c>
      <c r="BE30" s="138">
        <v>200000</v>
      </c>
      <c r="BF30" s="139">
        <v>5647196</v>
      </c>
      <c r="BG30" s="182">
        <v>200000</v>
      </c>
      <c r="BI30" s="138">
        <f t="shared" si="7"/>
        <v>1398250</v>
      </c>
      <c r="BJ30" s="138">
        <f t="shared" si="8"/>
        <v>1223496.875</v>
      </c>
      <c r="BK30" s="138">
        <f t="shared" si="9"/>
        <v>1259502.5</v>
      </c>
      <c r="BL30" s="138">
        <f t="shared" si="10"/>
        <v>1204670.75</v>
      </c>
      <c r="BM30" s="138">
        <f t="shared" si="11"/>
        <v>1125000</v>
      </c>
      <c r="BN30" s="138">
        <f t="shared" si="12"/>
        <v>1125000</v>
      </c>
      <c r="BO30" s="138">
        <f t="shared" si="13"/>
        <v>25000</v>
      </c>
      <c r="BP30" s="138">
        <f t="shared" si="14"/>
        <v>875000</v>
      </c>
      <c r="BQ30" s="138">
        <f t="shared" si="15"/>
        <v>1139958.75</v>
      </c>
      <c r="BR30" s="138">
        <f t="shared" si="16"/>
        <v>1125000</v>
      </c>
      <c r="BS30" s="138">
        <f t="shared" si="17"/>
        <v>1125000</v>
      </c>
      <c r="BT30" s="138">
        <f t="shared" si="18"/>
        <v>1125000</v>
      </c>
      <c r="BU30" s="138">
        <f t="shared" si="19"/>
        <v>25000</v>
      </c>
      <c r="BV30" s="138">
        <f t="shared" si="20"/>
        <v>25000</v>
      </c>
      <c r="BW30" s="138">
        <f t="shared" si="21"/>
        <v>25000</v>
      </c>
      <c r="BX30" s="138">
        <f t="shared" si="22"/>
        <v>25000</v>
      </c>
      <c r="BY30" s="138">
        <f t="shared" si="23"/>
        <v>1112500</v>
      </c>
      <c r="BZ30" s="138">
        <f t="shared" si="24"/>
        <v>1152335</v>
      </c>
      <c r="CA30" s="138">
        <f t="shared" si="25"/>
        <v>1199832.75</v>
      </c>
      <c r="CB30" s="138">
        <f t="shared" si="26"/>
        <v>25000</v>
      </c>
      <c r="CC30" s="138">
        <f t="shared" si="27"/>
        <v>1284913.25</v>
      </c>
      <c r="CD30" s="138">
        <f t="shared" si="28"/>
        <v>1207818.5</v>
      </c>
      <c r="CE30" s="138">
        <f t="shared" si="29"/>
        <v>1125000</v>
      </c>
      <c r="CF30" s="138">
        <f t="shared" si="2"/>
        <v>25000</v>
      </c>
      <c r="CG30" s="138">
        <f t="shared" si="3"/>
        <v>625000</v>
      </c>
      <c r="CH30" s="138">
        <f t="shared" si="4"/>
        <v>25000</v>
      </c>
      <c r="CI30" s="138">
        <f t="shared" si="5"/>
        <v>25000</v>
      </c>
      <c r="CJ30" s="182">
        <f t="shared" si="6"/>
        <v>25000</v>
      </c>
    </row>
    <row r="31" spans="1:88" s="125" customFormat="1" ht="25.5" customHeight="1" x14ac:dyDescent="0.3">
      <c r="A31" s="126"/>
      <c r="B31" s="360">
        <v>354</v>
      </c>
      <c r="C31" s="364" t="s">
        <v>470</v>
      </c>
      <c r="D31" s="127" t="s">
        <v>466</v>
      </c>
      <c r="E31" s="178" t="s">
        <v>466</v>
      </c>
      <c r="F31" s="181">
        <v>2320258</v>
      </c>
      <c r="G31" s="138">
        <v>2261000</v>
      </c>
      <c r="H31" s="138">
        <v>2235809</v>
      </c>
      <c r="I31" s="138">
        <v>2101660</v>
      </c>
      <c r="J31" s="138">
        <v>2278816</v>
      </c>
      <c r="K31" s="138">
        <v>2142087</v>
      </c>
      <c r="L31" s="138">
        <v>2191081</v>
      </c>
      <c r="M31" s="138">
        <v>2059616</v>
      </c>
      <c r="N31" s="138">
        <v>4575647</v>
      </c>
      <c r="O31" s="138">
        <v>2000000</v>
      </c>
      <c r="P31" s="138">
        <v>4471619</v>
      </c>
      <c r="Q31" s="138">
        <v>200000</v>
      </c>
      <c r="R31" s="138">
        <v>4275925</v>
      </c>
      <c r="S31" s="138">
        <v>200000</v>
      </c>
      <c r="T31" s="138">
        <v>4406136</v>
      </c>
      <c r="U31" s="138">
        <v>1000000</v>
      </c>
      <c r="V31" s="138">
        <v>4487766</v>
      </c>
      <c r="W31" s="138">
        <v>200000</v>
      </c>
      <c r="X31" s="138">
        <v>4589287</v>
      </c>
      <c r="Y31" s="138">
        <v>2000000</v>
      </c>
      <c r="Z31" s="138">
        <v>4646780</v>
      </c>
      <c r="AA31" s="138">
        <v>2000000</v>
      </c>
      <c r="AB31" s="138">
        <v>4598344</v>
      </c>
      <c r="AC31" s="138">
        <v>2000000</v>
      </c>
      <c r="AD31" s="138">
        <v>4312857</v>
      </c>
      <c r="AE31" s="138">
        <v>200000</v>
      </c>
      <c r="AF31" s="138">
        <v>4517632</v>
      </c>
      <c r="AG31" s="138">
        <v>200000</v>
      </c>
      <c r="AH31" s="138">
        <v>4265378</v>
      </c>
      <c r="AI31" s="138">
        <v>200000</v>
      </c>
      <c r="AJ31" s="138">
        <v>4501291</v>
      </c>
      <c r="AK31" s="138">
        <v>200000</v>
      </c>
      <c r="AL31" s="138">
        <v>4608439</v>
      </c>
      <c r="AM31" s="138">
        <v>1000000</v>
      </c>
      <c r="AN31" s="138">
        <v>4577967</v>
      </c>
      <c r="AO31" s="138">
        <v>200000</v>
      </c>
      <c r="AP31" s="138">
        <v>4684154</v>
      </c>
      <c r="AQ31" s="138">
        <v>200000</v>
      </c>
      <c r="AR31" s="138">
        <v>4464328</v>
      </c>
      <c r="AS31" s="138">
        <v>200000</v>
      </c>
      <c r="AT31" s="138">
        <v>4759817</v>
      </c>
      <c r="AU31" s="138">
        <v>200000</v>
      </c>
      <c r="AV31" s="138">
        <v>4841058</v>
      </c>
      <c r="AW31" s="138">
        <v>200000</v>
      </c>
      <c r="AX31" s="138">
        <v>4677911</v>
      </c>
      <c r="AY31" s="138">
        <v>200000</v>
      </c>
      <c r="AZ31" s="138">
        <v>4894842</v>
      </c>
      <c r="BA31" s="138">
        <v>200000</v>
      </c>
      <c r="BB31" s="138">
        <v>4487977</v>
      </c>
      <c r="BC31" s="138">
        <v>200000</v>
      </c>
      <c r="BD31" s="138">
        <v>4604109</v>
      </c>
      <c r="BE31" s="138">
        <v>200000</v>
      </c>
      <c r="BF31" s="139">
        <v>3015236</v>
      </c>
      <c r="BG31" s="182">
        <v>200000</v>
      </c>
      <c r="BI31" s="138">
        <f t="shared" si="7"/>
        <v>282625</v>
      </c>
      <c r="BJ31" s="138">
        <f t="shared" si="8"/>
        <v>262707.5</v>
      </c>
      <c r="BK31" s="138">
        <f t="shared" si="9"/>
        <v>267760.875</v>
      </c>
      <c r="BL31" s="138">
        <f t="shared" si="10"/>
        <v>257452</v>
      </c>
      <c r="BM31" s="138">
        <f t="shared" si="11"/>
        <v>250000</v>
      </c>
      <c r="BN31" s="138">
        <f t="shared" si="12"/>
        <v>25000</v>
      </c>
      <c r="BO31" s="138">
        <f t="shared" si="13"/>
        <v>25000</v>
      </c>
      <c r="BP31" s="138">
        <f t="shared" si="14"/>
        <v>125000</v>
      </c>
      <c r="BQ31" s="138">
        <f t="shared" si="15"/>
        <v>25000</v>
      </c>
      <c r="BR31" s="138">
        <f t="shared" si="16"/>
        <v>250000</v>
      </c>
      <c r="BS31" s="138">
        <f t="shared" si="17"/>
        <v>250000</v>
      </c>
      <c r="BT31" s="138">
        <f t="shared" si="18"/>
        <v>250000</v>
      </c>
      <c r="BU31" s="138">
        <f t="shared" si="19"/>
        <v>25000</v>
      </c>
      <c r="BV31" s="138">
        <f t="shared" si="20"/>
        <v>25000</v>
      </c>
      <c r="BW31" s="138">
        <f t="shared" si="21"/>
        <v>25000</v>
      </c>
      <c r="BX31" s="138">
        <f t="shared" si="22"/>
        <v>25000</v>
      </c>
      <c r="BY31" s="138">
        <f t="shared" si="23"/>
        <v>125000</v>
      </c>
      <c r="BZ31" s="138">
        <f t="shared" si="24"/>
        <v>25000</v>
      </c>
      <c r="CA31" s="138">
        <f t="shared" si="25"/>
        <v>25000</v>
      </c>
      <c r="CB31" s="138">
        <f t="shared" si="26"/>
        <v>25000</v>
      </c>
      <c r="CC31" s="138">
        <f t="shared" si="27"/>
        <v>594977.125</v>
      </c>
      <c r="CD31" s="138">
        <f t="shared" si="28"/>
        <v>25000</v>
      </c>
      <c r="CE31" s="138">
        <f t="shared" si="29"/>
        <v>25000</v>
      </c>
      <c r="CF31" s="138">
        <f t="shared" si="2"/>
        <v>25000</v>
      </c>
      <c r="CG31" s="138">
        <f t="shared" si="3"/>
        <v>25000</v>
      </c>
      <c r="CH31" s="138">
        <f t="shared" si="4"/>
        <v>25000</v>
      </c>
      <c r="CI31" s="138">
        <f t="shared" si="5"/>
        <v>25000</v>
      </c>
      <c r="CJ31" s="182">
        <f t="shared" si="6"/>
        <v>25000</v>
      </c>
    </row>
    <row r="32" spans="1:88" s="125" customFormat="1" ht="25.5" customHeight="1" x14ac:dyDescent="0.3">
      <c r="A32" s="126"/>
      <c r="B32" s="361"/>
      <c r="C32" s="361"/>
      <c r="D32" s="127" t="s">
        <v>467</v>
      </c>
      <c r="E32" s="178" t="s">
        <v>467</v>
      </c>
      <c r="F32" s="181">
        <v>6558891</v>
      </c>
      <c r="G32" s="138">
        <v>6545000</v>
      </c>
      <c r="H32" s="138">
        <v>6176481</v>
      </c>
      <c r="I32" s="138">
        <v>5805892</v>
      </c>
      <c r="J32" s="138">
        <v>6295289</v>
      </c>
      <c r="K32" s="138">
        <v>5917572</v>
      </c>
      <c r="L32" s="138">
        <v>6052918</v>
      </c>
      <c r="M32" s="138">
        <v>5689743</v>
      </c>
      <c r="N32" s="138">
        <v>12675652</v>
      </c>
      <c r="O32" s="138">
        <v>2000000</v>
      </c>
      <c r="P32" s="138">
        <v>12387468</v>
      </c>
      <c r="Q32" s="138">
        <v>200000</v>
      </c>
      <c r="R32" s="138">
        <v>11845350</v>
      </c>
      <c r="S32" s="138">
        <v>200000</v>
      </c>
      <c r="T32" s="138">
        <v>12206066</v>
      </c>
      <c r="U32" s="138">
        <v>1000000</v>
      </c>
      <c r="V32" s="138">
        <v>12432201</v>
      </c>
      <c r="W32" s="138">
        <v>200000</v>
      </c>
      <c r="X32" s="138">
        <v>12713438</v>
      </c>
      <c r="Y32" s="138">
        <v>2000000</v>
      </c>
      <c r="Z32" s="138">
        <v>12872707</v>
      </c>
      <c r="AA32" s="138">
        <v>2000000</v>
      </c>
      <c r="AB32" s="138">
        <v>12738527</v>
      </c>
      <c r="AC32" s="138">
        <v>2000000</v>
      </c>
      <c r="AD32" s="138">
        <v>11947660</v>
      </c>
      <c r="AE32" s="138">
        <v>200000</v>
      </c>
      <c r="AF32" s="138">
        <v>12514936</v>
      </c>
      <c r="AG32" s="138">
        <v>200000</v>
      </c>
      <c r="AH32" s="138">
        <v>11816133</v>
      </c>
      <c r="AI32" s="138">
        <v>200000</v>
      </c>
      <c r="AJ32" s="138">
        <v>12469669</v>
      </c>
      <c r="AK32" s="138">
        <v>200000</v>
      </c>
      <c r="AL32" s="138">
        <v>12766495</v>
      </c>
      <c r="AM32" s="138">
        <v>1000000</v>
      </c>
      <c r="AN32" s="138">
        <v>12682080</v>
      </c>
      <c r="AO32" s="138">
        <v>200000</v>
      </c>
      <c r="AP32" s="138">
        <v>12976243</v>
      </c>
      <c r="AQ32" s="138">
        <v>200000</v>
      </c>
      <c r="AR32" s="138">
        <v>12367270</v>
      </c>
      <c r="AS32" s="138">
        <v>200000</v>
      </c>
      <c r="AT32" s="138">
        <v>13185847</v>
      </c>
      <c r="AU32" s="138">
        <v>200000</v>
      </c>
      <c r="AV32" s="138">
        <v>13410905</v>
      </c>
      <c r="AW32" s="138">
        <v>200000</v>
      </c>
      <c r="AX32" s="138">
        <v>12958947</v>
      </c>
      <c r="AY32" s="138">
        <v>200000</v>
      </c>
      <c r="AZ32" s="138">
        <v>13559899</v>
      </c>
      <c r="BA32" s="138">
        <v>200000</v>
      </c>
      <c r="BB32" s="138">
        <v>12432783</v>
      </c>
      <c r="BC32" s="138">
        <v>200000</v>
      </c>
      <c r="BD32" s="138">
        <v>12754499</v>
      </c>
      <c r="BE32" s="138">
        <v>200000</v>
      </c>
      <c r="BF32" s="139">
        <v>5792350</v>
      </c>
      <c r="BG32" s="182">
        <v>200000</v>
      </c>
      <c r="BI32" s="138">
        <f t="shared" si="7"/>
        <v>818125</v>
      </c>
      <c r="BJ32" s="138">
        <f t="shared" si="8"/>
        <v>725736.5</v>
      </c>
      <c r="BK32" s="138">
        <f t="shared" si="9"/>
        <v>739696.5</v>
      </c>
      <c r="BL32" s="138">
        <f t="shared" si="10"/>
        <v>711217.875</v>
      </c>
      <c r="BM32" s="138">
        <f t="shared" si="11"/>
        <v>250000</v>
      </c>
      <c r="BN32" s="138">
        <f t="shared" si="12"/>
        <v>25000</v>
      </c>
      <c r="BO32" s="138">
        <f t="shared" si="13"/>
        <v>25000</v>
      </c>
      <c r="BP32" s="138">
        <f t="shared" si="14"/>
        <v>125000</v>
      </c>
      <c r="BQ32" s="138">
        <f t="shared" si="15"/>
        <v>25000</v>
      </c>
      <c r="BR32" s="138">
        <f t="shared" si="16"/>
        <v>250000</v>
      </c>
      <c r="BS32" s="138">
        <f t="shared" si="17"/>
        <v>250000</v>
      </c>
      <c r="BT32" s="138">
        <f t="shared" si="18"/>
        <v>250000</v>
      </c>
      <c r="BU32" s="138">
        <f t="shared" si="19"/>
        <v>25000</v>
      </c>
      <c r="BV32" s="138">
        <f t="shared" si="20"/>
        <v>25000</v>
      </c>
      <c r="BW32" s="138">
        <f t="shared" si="21"/>
        <v>25000</v>
      </c>
      <c r="BX32" s="138">
        <f t="shared" si="22"/>
        <v>25000</v>
      </c>
      <c r="BY32" s="138">
        <f t="shared" si="23"/>
        <v>125000</v>
      </c>
      <c r="BZ32" s="138">
        <f t="shared" si="24"/>
        <v>25000</v>
      </c>
      <c r="CA32" s="138">
        <f t="shared" si="25"/>
        <v>25000</v>
      </c>
      <c r="CB32" s="138">
        <f t="shared" si="26"/>
        <v>25000</v>
      </c>
      <c r="CC32" s="138">
        <f t="shared" si="27"/>
        <v>1648230.875</v>
      </c>
      <c r="CD32" s="138">
        <f t="shared" si="28"/>
        <v>25000</v>
      </c>
      <c r="CE32" s="138">
        <f t="shared" si="29"/>
        <v>25000</v>
      </c>
      <c r="CF32" s="138">
        <f t="shared" si="2"/>
        <v>25000</v>
      </c>
      <c r="CG32" s="138">
        <f t="shared" si="3"/>
        <v>25000</v>
      </c>
      <c r="CH32" s="138">
        <f t="shared" si="4"/>
        <v>25000</v>
      </c>
      <c r="CI32" s="138">
        <f t="shared" si="5"/>
        <v>25000</v>
      </c>
      <c r="CJ32" s="182">
        <f t="shared" si="6"/>
        <v>25000</v>
      </c>
    </row>
    <row r="33" spans="1:88" s="125" customFormat="1" ht="25.5" customHeight="1" thickBot="1" x14ac:dyDescent="0.35">
      <c r="A33" s="126"/>
      <c r="B33" s="363"/>
      <c r="C33" s="363"/>
      <c r="D33" s="133" t="s">
        <v>468</v>
      </c>
      <c r="E33" s="229" t="s">
        <v>468</v>
      </c>
      <c r="F33" s="230">
        <v>12698381</v>
      </c>
      <c r="G33" s="231">
        <v>12614000</v>
      </c>
      <c r="H33" s="231">
        <v>12038814</v>
      </c>
      <c r="I33" s="231">
        <v>11316485</v>
      </c>
      <c r="J33" s="231">
        <v>12270386</v>
      </c>
      <c r="K33" s="231">
        <v>11534163</v>
      </c>
      <c r="L33" s="231">
        <v>11797973</v>
      </c>
      <c r="M33" s="231">
        <v>11090095</v>
      </c>
      <c r="N33" s="231">
        <v>24455264</v>
      </c>
      <c r="O33" s="231">
        <v>2000000</v>
      </c>
      <c r="P33" s="231">
        <v>23899269</v>
      </c>
      <c r="Q33" s="231">
        <v>200000</v>
      </c>
      <c r="R33" s="231">
        <v>22853354</v>
      </c>
      <c r="S33" s="231">
        <v>200000</v>
      </c>
      <c r="T33" s="231">
        <v>23549287</v>
      </c>
      <c r="U33" s="231">
        <v>1000000</v>
      </c>
      <c r="V33" s="231">
        <v>23985572</v>
      </c>
      <c r="W33" s="231">
        <v>200000</v>
      </c>
      <c r="X33" s="231">
        <v>24528165</v>
      </c>
      <c r="Y33" s="231">
        <v>2000000</v>
      </c>
      <c r="Z33" s="231">
        <v>24835444</v>
      </c>
      <c r="AA33" s="231">
        <v>2000000</v>
      </c>
      <c r="AB33" s="231">
        <v>24576570</v>
      </c>
      <c r="AC33" s="231">
        <v>2000000</v>
      </c>
      <c r="AD33" s="231">
        <v>23050743</v>
      </c>
      <c r="AE33" s="231">
        <v>200000</v>
      </c>
      <c r="AF33" s="231">
        <v>24145194</v>
      </c>
      <c r="AG33" s="231">
        <v>200000</v>
      </c>
      <c r="AH33" s="231">
        <v>22796985</v>
      </c>
      <c r="AI33" s="231">
        <v>200000</v>
      </c>
      <c r="AJ33" s="231">
        <v>24057859</v>
      </c>
      <c r="AK33" s="231">
        <v>200000</v>
      </c>
      <c r="AL33" s="231">
        <v>24630529</v>
      </c>
      <c r="AM33" s="231">
        <v>1000000</v>
      </c>
      <c r="AN33" s="231">
        <v>24467666</v>
      </c>
      <c r="AO33" s="231">
        <v>200000</v>
      </c>
      <c r="AP33" s="231">
        <v>25035198</v>
      </c>
      <c r="AQ33" s="231">
        <v>200000</v>
      </c>
      <c r="AR33" s="231">
        <v>23860300</v>
      </c>
      <c r="AS33" s="231">
        <v>200000</v>
      </c>
      <c r="AT33" s="231">
        <v>25439590</v>
      </c>
      <c r="AU33" s="231">
        <v>200000</v>
      </c>
      <c r="AV33" s="231">
        <v>25873796</v>
      </c>
      <c r="AW33" s="231">
        <v>200000</v>
      </c>
      <c r="AX33" s="231">
        <v>25001829</v>
      </c>
      <c r="AY33" s="231">
        <v>200000</v>
      </c>
      <c r="AZ33" s="231">
        <v>26161251</v>
      </c>
      <c r="BA33" s="231">
        <v>200000</v>
      </c>
      <c r="BB33" s="231">
        <v>23986696</v>
      </c>
      <c r="BC33" s="231">
        <v>200000</v>
      </c>
      <c r="BD33" s="231">
        <v>24607384</v>
      </c>
      <c r="BE33" s="231">
        <v>200000</v>
      </c>
      <c r="BF33" s="232">
        <v>11448642</v>
      </c>
      <c r="BG33" s="233">
        <v>200000</v>
      </c>
      <c r="BH33" s="221"/>
      <c r="BI33" s="231">
        <f t="shared" si="7"/>
        <v>1576750</v>
      </c>
      <c r="BJ33" s="231">
        <f t="shared" si="8"/>
        <v>1414560.625</v>
      </c>
      <c r="BK33" s="231">
        <f t="shared" si="9"/>
        <v>1441770.375</v>
      </c>
      <c r="BL33" s="231">
        <f t="shared" si="10"/>
        <v>1386261.875</v>
      </c>
      <c r="BM33" s="231">
        <f t="shared" si="11"/>
        <v>250000</v>
      </c>
      <c r="BN33" s="231">
        <f t="shared" si="12"/>
        <v>25000</v>
      </c>
      <c r="BO33" s="231">
        <f t="shared" si="13"/>
        <v>25000</v>
      </c>
      <c r="BP33" s="231">
        <f t="shared" si="14"/>
        <v>125000</v>
      </c>
      <c r="BQ33" s="231">
        <f t="shared" si="15"/>
        <v>25000</v>
      </c>
      <c r="BR33" s="231">
        <f t="shared" si="16"/>
        <v>250000</v>
      </c>
      <c r="BS33" s="231">
        <f t="shared" si="17"/>
        <v>250000</v>
      </c>
      <c r="BT33" s="231">
        <f t="shared" si="18"/>
        <v>250000</v>
      </c>
      <c r="BU33" s="231">
        <f t="shared" si="19"/>
        <v>25000</v>
      </c>
      <c r="BV33" s="231">
        <f t="shared" si="20"/>
        <v>25000</v>
      </c>
      <c r="BW33" s="231">
        <f t="shared" si="21"/>
        <v>25000</v>
      </c>
      <c r="BX33" s="231">
        <f t="shared" si="22"/>
        <v>25000</v>
      </c>
      <c r="BY33" s="231">
        <f t="shared" si="23"/>
        <v>125000</v>
      </c>
      <c r="BZ33" s="231">
        <f t="shared" si="24"/>
        <v>25000</v>
      </c>
      <c r="CA33" s="231">
        <f t="shared" si="25"/>
        <v>25000</v>
      </c>
      <c r="CB33" s="231">
        <f t="shared" si="26"/>
        <v>25000</v>
      </c>
      <c r="CC33" s="231">
        <f t="shared" si="27"/>
        <v>3179948.75</v>
      </c>
      <c r="CD33" s="231">
        <f t="shared" si="28"/>
        <v>25000</v>
      </c>
      <c r="CE33" s="231">
        <f t="shared" si="29"/>
        <v>25000</v>
      </c>
      <c r="CF33" s="231">
        <f t="shared" si="2"/>
        <v>25000</v>
      </c>
      <c r="CG33" s="231">
        <f t="shared" si="3"/>
        <v>25000</v>
      </c>
      <c r="CH33" s="231">
        <f t="shared" si="4"/>
        <v>25000</v>
      </c>
      <c r="CI33" s="231">
        <f t="shared" si="5"/>
        <v>25000</v>
      </c>
      <c r="CJ33" s="233">
        <f t="shared" si="6"/>
        <v>25000</v>
      </c>
    </row>
    <row r="34" spans="1:88" s="109" customFormat="1" ht="23" customHeight="1" thickBot="1" x14ac:dyDescent="0.35">
      <c r="A34" s="60"/>
      <c r="B34" s="354" t="s">
        <v>527</v>
      </c>
      <c r="C34" s="355"/>
      <c r="D34" s="355"/>
      <c r="E34" s="355"/>
      <c r="F34" s="234">
        <v>411794332</v>
      </c>
      <c r="G34" s="235">
        <v>307331656</v>
      </c>
      <c r="H34" s="235">
        <v>358430327</v>
      </c>
      <c r="I34" s="235">
        <v>267671920</v>
      </c>
      <c r="J34" s="235">
        <v>361081582</v>
      </c>
      <c r="K34" s="235">
        <v>290864253</v>
      </c>
      <c r="L34" s="235">
        <v>357334313</v>
      </c>
      <c r="M34" s="235">
        <v>284040981</v>
      </c>
      <c r="N34" s="235">
        <v>357582831</v>
      </c>
      <c r="O34" s="235">
        <v>154950948</v>
      </c>
      <c r="P34" s="235">
        <v>343550162</v>
      </c>
      <c r="Q34" s="235">
        <v>189518942</v>
      </c>
      <c r="R34" s="235">
        <v>292816217</v>
      </c>
      <c r="S34" s="235">
        <v>123619217</v>
      </c>
      <c r="T34" s="235">
        <v>297420385</v>
      </c>
      <c r="U34" s="235">
        <v>163098386</v>
      </c>
      <c r="V34" s="235">
        <v>345992277</v>
      </c>
      <c r="W34" s="235">
        <v>195561227</v>
      </c>
      <c r="X34" s="235">
        <v>321498104</v>
      </c>
      <c r="Y34" s="235">
        <v>203659819</v>
      </c>
      <c r="Z34" s="235">
        <v>351706446</v>
      </c>
      <c r="AA34" s="235">
        <v>213454081</v>
      </c>
      <c r="AB34" s="235">
        <v>322583409</v>
      </c>
      <c r="AC34" s="235">
        <v>203271362</v>
      </c>
      <c r="AD34" s="235">
        <v>296488738</v>
      </c>
      <c r="AE34" s="235">
        <v>56395272</v>
      </c>
      <c r="AF34" s="235">
        <v>321537738</v>
      </c>
      <c r="AG34" s="235">
        <v>58944056</v>
      </c>
      <c r="AH34" s="235">
        <v>263934982</v>
      </c>
      <c r="AI34" s="235">
        <v>50961415</v>
      </c>
      <c r="AJ34" s="235">
        <v>322471023</v>
      </c>
      <c r="AK34" s="235">
        <v>94091002</v>
      </c>
      <c r="AL34" s="235">
        <v>326028939</v>
      </c>
      <c r="AM34" s="235">
        <v>166362047</v>
      </c>
      <c r="AN34" s="235">
        <v>294827785</v>
      </c>
      <c r="AO34" s="235">
        <v>134600130</v>
      </c>
      <c r="AP34" s="235">
        <v>328996584</v>
      </c>
      <c r="AQ34" s="235">
        <v>136966908</v>
      </c>
      <c r="AR34" s="235">
        <v>285457734</v>
      </c>
      <c r="AS34" s="235">
        <v>53719806</v>
      </c>
      <c r="AT34" s="235">
        <v>354085044</v>
      </c>
      <c r="AU34" s="235">
        <v>219718393</v>
      </c>
      <c r="AV34" s="235">
        <v>327733758</v>
      </c>
      <c r="AW34" s="235">
        <v>118798608</v>
      </c>
      <c r="AX34" s="235">
        <v>278492016</v>
      </c>
      <c r="AY34" s="235">
        <v>28400000</v>
      </c>
      <c r="AZ34" s="235">
        <v>286498406</v>
      </c>
      <c r="BA34" s="235">
        <v>104200799</v>
      </c>
      <c r="BB34" s="235">
        <v>274572558</v>
      </c>
      <c r="BC34" s="235">
        <v>85103552</v>
      </c>
      <c r="BD34" s="235">
        <v>289209594</v>
      </c>
      <c r="BE34" s="235">
        <v>85710049</v>
      </c>
      <c r="BF34" s="235">
        <v>303172303</v>
      </c>
      <c r="BG34" s="236">
        <v>86111593</v>
      </c>
      <c r="BH34" s="237"/>
      <c r="BI34" s="238">
        <f t="shared" si="7"/>
        <v>38416457</v>
      </c>
      <c r="BJ34" s="238">
        <f t="shared" si="8"/>
        <v>33458990</v>
      </c>
      <c r="BK34" s="238">
        <f t="shared" si="9"/>
        <v>36358031.625</v>
      </c>
      <c r="BL34" s="238">
        <f t="shared" si="10"/>
        <v>35505122.625</v>
      </c>
      <c r="BM34" s="238">
        <f t="shared" si="11"/>
        <v>19368868.5</v>
      </c>
      <c r="BN34" s="238">
        <f t="shared" si="12"/>
        <v>23689867.75</v>
      </c>
      <c r="BO34" s="238">
        <f t="shared" si="13"/>
        <v>15452402.125</v>
      </c>
      <c r="BP34" s="238">
        <f t="shared" si="14"/>
        <v>20387298.25</v>
      </c>
      <c r="BQ34" s="238">
        <f t="shared" si="15"/>
        <v>24445153.375</v>
      </c>
      <c r="BR34" s="238">
        <f t="shared" si="16"/>
        <v>25457477.375</v>
      </c>
      <c r="BS34" s="238">
        <f t="shared" si="17"/>
        <v>26681760.125</v>
      </c>
      <c r="BT34" s="238">
        <f t="shared" si="18"/>
        <v>25408920.25</v>
      </c>
      <c r="BU34" s="238">
        <f t="shared" si="19"/>
        <v>7049409</v>
      </c>
      <c r="BV34" s="238">
        <f t="shared" si="20"/>
        <v>7368007</v>
      </c>
      <c r="BW34" s="238">
        <f t="shared" si="21"/>
        <v>6370176.875</v>
      </c>
      <c r="BX34" s="238">
        <f t="shared" si="22"/>
        <v>11761375.25</v>
      </c>
      <c r="BY34" s="238">
        <f t="shared" si="23"/>
        <v>20795255.875</v>
      </c>
      <c r="BZ34" s="238">
        <f t="shared" si="24"/>
        <v>16825016.25</v>
      </c>
      <c r="CA34" s="238">
        <f t="shared" si="25"/>
        <v>17120863.5</v>
      </c>
      <c r="CB34" s="238">
        <f t="shared" si="26"/>
        <v>6714975.75</v>
      </c>
      <c r="CC34" s="238">
        <f t="shared" si="27"/>
        <v>44260630.5</v>
      </c>
      <c r="CD34" s="238">
        <f t="shared" si="28"/>
        <v>27464799.125</v>
      </c>
      <c r="CE34" s="238">
        <f t="shared" si="29"/>
        <v>14849826</v>
      </c>
      <c r="CF34" s="238">
        <f t="shared" si="2"/>
        <v>3550000</v>
      </c>
      <c r="CG34" s="238">
        <f t="shared" si="3"/>
        <v>13025099.875</v>
      </c>
      <c r="CH34" s="238">
        <f t="shared" si="4"/>
        <v>10637944</v>
      </c>
      <c r="CI34" s="238">
        <f t="shared" si="5"/>
        <v>10713756.125</v>
      </c>
      <c r="CJ34" s="239">
        <f t="shared" si="6"/>
        <v>10763949.125</v>
      </c>
    </row>
    <row r="35" spans="1:88" ht="16.5" customHeight="1" x14ac:dyDescent="0.3">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c r="BB35" s="62"/>
      <c r="BC35" s="62"/>
      <c r="BD35" s="62"/>
      <c r="BE35" s="62"/>
      <c r="BF35" s="62"/>
      <c r="BG35" s="62"/>
    </row>
    <row r="36" spans="1:88" ht="16.5" customHeight="1" x14ac:dyDescent="0.3">
      <c r="E36" s="62"/>
      <c r="F36" s="62"/>
      <c r="G36" s="62"/>
      <c r="H36" s="62"/>
      <c r="I36" s="62"/>
      <c r="J36" s="62"/>
      <c r="K36" s="62"/>
      <c r="L36" s="62"/>
      <c r="M36" s="62"/>
      <c r="N36" s="62"/>
      <c r="O36" s="62"/>
      <c r="P36" s="62"/>
      <c r="Q36" s="62"/>
      <c r="R36" s="62"/>
      <c r="S36" s="62"/>
      <c r="T36" s="62"/>
      <c r="U36" s="62"/>
      <c r="V36" s="62"/>
      <c r="W36" s="62"/>
      <c r="X36" s="62"/>
      <c r="Y36" s="62"/>
      <c r="Z36" s="62"/>
      <c r="AA36" s="62"/>
      <c r="AB36" s="62"/>
      <c r="AC36" s="62"/>
      <c r="AD36" s="62"/>
      <c r="AE36" s="62"/>
      <c r="AF36" s="62"/>
      <c r="AG36" s="62"/>
      <c r="AH36" s="62"/>
      <c r="AI36" s="62"/>
      <c r="AJ36" s="62"/>
      <c r="AK36" s="62"/>
      <c r="AL36" s="62"/>
      <c r="AM36" s="62"/>
      <c r="AN36" s="62"/>
      <c r="AO36" s="62"/>
      <c r="AP36" s="62"/>
      <c r="AQ36" s="62"/>
      <c r="AR36" s="62"/>
      <c r="AS36" s="62"/>
      <c r="AT36" s="62"/>
      <c r="AU36" s="62"/>
      <c r="AV36" s="62"/>
      <c r="AW36" s="62"/>
      <c r="AX36" s="62"/>
      <c r="AY36" s="62"/>
      <c r="AZ36" s="62"/>
      <c r="BA36" s="62"/>
      <c r="BB36" s="62"/>
      <c r="BC36" s="62"/>
      <c r="BD36" s="62"/>
      <c r="BE36" s="62"/>
      <c r="BF36" s="62"/>
      <c r="BG36" s="62"/>
    </row>
    <row r="37" spans="1:88" ht="16.5" customHeight="1" x14ac:dyDescent="0.3">
      <c r="E37" s="62"/>
      <c r="F37" s="62"/>
      <c r="G37" s="62"/>
      <c r="H37" s="62"/>
      <c r="I37" s="62"/>
      <c r="J37" s="62"/>
      <c r="K37" s="62"/>
      <c r="L37" s="62"/>
      <c r="M37" s="62"/>
      <c r="N37" s="62"/>
      <c r="O37" s="62"/>
      <c r="P37" s="62"/>
      <c r="Q37" s="62"/>
      <c r="R37" s="62"/>
      <c r="S37" s="62"/>
      <c r="T37" s="62"/>
      <c r="U37" s="62"/>
      <c r="V37" s="62"/>
      <c r="W37" s="62"/>
      <c r="X37" s="62"/>
      <c r="Y37" s="62"/>
      <c r="Z37" s="62"/>
      <c r="AA37" s="62"/>
      <c r="AB37" s="62"/>
      <c r="AC37" s="62"/>
      <c r="AD37" s="62"/>
      <c r="AE37" s="62"/>
      <c r="AF37" s="62"/>
      <c r="AG37" s="62"/>
      <c r="AH37" s="62"/>
      <c r="AI37" s="62"/>
      <c r="AJ37" s="62"/>
      <c r="AK37" s="62"/>
      <c r="AL37" s="62"/>
      <c r="AM37" s="62"/>
      <c r="AN37" s="62"/>
      <c r="AO37" s="62"/>
      <c r="AP37" s="62"/>
      <c r="AQ37" s="62"/>
      <c r="AR37" s="62"/>
      <c r="AS37" s="62"/>
      <c r="AT37" s="62"/>
      <c r="AU37" s="62"/>
      <c r="AV37" s="62"/>
      <c r="AW37" s="62"/>
      <c r="AX37" s="62"/>
      <c r="AY37" s="62"/>
      <c r="AZ37" s="62"/>
      <c r="BA37" s="62"/>
      <c r="BB37" s="62"/>
      <c r="BC37" s="62"/>
      <c r="BD37" s="62"/>
      <c r="BE37" s="62"/>
      <c r="BF37" s="62"/>
      <c r="BG37" s="62"/>
    </row>
    <row r="38" spans="1:88" ht="16.5" customHeight="1" x14ac:dyDescent="0.3">
      <c r="D38" s="97" t="s">
        <v>554</v>
      </c>
      <c r="E38" s="110">
        <f>SUM(G34,I34,K34,M34,O34,Q34,S34,U34,W34,Y34,AA34,AC34,AE34,AG34,AI34,AK34,AM34,AO34,AQ34,AS34,AU34,AW34,AY34,BA34,BC34,BE34,BG34)</f>
        <v>4077126422</v>
      </c>
      <c r="F38" s="62"/>
      <c r="G38" s="62"/>
      <c r="H38" s="62"/>
      <c r="I38" s="62"/>
      <c r="J38" s="62"/>
      <c r="K38" s="62"/>
      <c r="L38" s="62"/>
      <c r="M38" s="62"/>
      <c r="N38" s="62"/>
      <c r="O38" s="62"/>
      <c r="P38" s="62"/>
      <c r="Q38" s="62"/>
      <c r="R38" s="62"/>
      <c r="S38" s="62"/>
      <c r="T38" s="62"/>
      <c r="U38" s="62"/>
      <c r="V38" s="62"/>
      <c r="W38" s="62"/>
      <c r="X38" s="62"/>
      <c r="Y38" s="62"/>
      <c r="Z38" s="62"/>
      <c r="AA38" s="62"/>
      <c r="AB38" s="62"/>
      <c r="AC38" s="62"/>
      <c r="AD38" s="62"/>
      <c r="AE38" s="62"/>
      <c r="AF38" s="62"/>
      <c r="AG38" s="62"/>
      <c r="AH38" s="62"/>
      <c r="AI38" s="62"/>
      <c r="AJ38" s="62"/>
      <c r="AK38" s="62"/>
      <c r="AL38" s="62"/>
      <c r="AM38" s="62"/>
      <c r="AN38" s="62"/>
      <c r="AO38" s="62"/>
      <c r="AP38" s="62"/>
      <c r="AQ38" s="62"/>
      <c r="AR38" s="62"/>
      <c r="AS38" s="62"/>
      <c r="AT38" s="62"/>
      <c r="AU38" s="62"/>
      <c r="AV38" s="62"/>
      <c r="AW38" s="62"/>
      <c r="AX38" s="62"/>
      <c r="AY38" s="62"/>
      <c r="AZ38" s="62"/>
      <c r="BA38" s="62"/>
      <c r="BB38" s="62"/>
      <c r="BC38" s="62"/>
      <c r="BD38" s="62"/>
      <c r="BE38" s="62"/>
      <c r="BF38" s="62"/>
      <c r="BG38" s="62"/>
      <c r="BI38" s="110">
        <f>SUM(BJ34,BK34,BL34,BM34,BN34,BO34,BP34,BQ34,BR34,BS34,BT34,BU34,BV34,BW34,BX34,BY34,BZ34,CA34,CB34,CD34,CE34,CF34,CG34,CH34,CI34,CJ34,CL34+BI34)</f>
        <v>509640802.75</v>
      </c>
    </row>
    <row r="39" spans="1:88" ht="16.5" customHeight="1" x14ac:dyDescent="0.3">
      <c r="A39" s="18"/>
      <c r="E39" s="62"/>
      <c r="F39" s="62"/>
      <c r="G39" s="62"/>
      <c r="H39" s="62"/>
      <c r="I39" s="62"/>
      <c r="J39" s="62"/>
      <c r="K39" s="62"/>
      <c r="L39" s="62"/>
      <c r="M39" s="62"/>
      <c r="N39" s="62"/>
      <c r="O39" s="62"/>
      <c r="P39" s="62"/>
      <c r="Q39" s="62"/>
      <c r="R39" s="62"/>
      <c r="S39" s="62"/>
      <c r="T39" s="62"/>
      <c r="U39" s="62"/>
      <c r="V39" s="62"/>
      <c r="W39" s="62"/>
      <c r="X39" s="62"/>
      <c r="Y39" s="62"/>
      <c r="Z39" s="62"/>
      <c r="AA39" s="62"/>
      <c r="AB39" s="62"/>
      <c r="AC39" s="62"/>
      <c r="AD39" s="62"/>
      <c r="AE39" s="62"/>
      <c r="AF39" s="62"/>
      <c r="AG39" s="62"/>
      <c r="AH39" s="62"/>
      <c r="AI39" s="62"/>
      <c r="AJ39" s="62"/>
      <c r="AK39" s="62"/>
      <c r="AL39" s="62"/>
      <c r="AM39" s="62"/>
      <c r="AN39" s="62"/>
      <c r="AO39" s="62"/>
      <c r="AP39" s="62"/>
      <c r="AQ39" s="62"/>
      <c r="AR39" s="62"/>
      <c r="AS39" s="62"/>
      <c r="AT39" s="62"/>
      <c r="AU39" s="62"/>
      <c r="AV39" s="62"/>
      <c r="AW39" s="62"/>
      <c r="AX39" s="62"/>
      <c r="AY39" s="62"/>
      <c r="AZ39" s="62"/>
      <c r="BA39" s="62"/>
      <c r="BB39" s="62"/>
      <c r="BC39" s="62"/>
      <c r="BD39" s="62"/>
      <c r="BE39" s="62"/>
      <c r="BF39" s="62"/>
      <c r="BG39" s="62"/>
    </row>
    <row r="40" spans="1:88" ht="16.5" customHeight="1" x14ac:dyDescent="0.3">
      <c r="A40" s="18"/>
      <c r="E40" s="62"/>
      <c r="F40" s="62"/>
      <c r="G40" s="62"/>
      <c r="H40" s="62"/>
      <c r="I40" s="62"/>
      <c r="J40" s="62"/>
      <c r="K40" s="62"/>
      <c r="L40" s="62"/>
      <c r="M40" s="62"/>
      <c r="N40" s="62"/>
      <c r="O40" s="62"/>
      <c r="P40" s="62"/>
      <c r="Q40" s="62"/>
      <c r="R40" s="62"/>
      <c r="S40" s="62"/>
      <c r="T40" s="62"/>
      <c r="U40" s="62"/>
      <c r="V40" s="62"/>
      <c r="W40" s="62"/>
      <c r="X40" s="62"/>
      <c r="Y40" s="62"/>
      <c r="Z40" s="62"/>
      <c r="AA40" s="62"/>
      <c r="AB40" s="62"/>
      <c r="AC40" s="62"/>
      <c r="AD40" s="62"/>
      <c r="AE40" s="62"/>
      <c r="AF40" s="62"/>
      <c r="AG40" s="62"/>
      <c r="AH40" s="62"/>
      <c r="AI40" s="62"/>
      <c r="AJ40" s="62"/>
      <c r="AK40" s="62"/>
      <c r="AL40" s="62"/>
      <c r="AM40" s="62"/>
      <c r="AN40" s="62"/>
      <c r="AO40" s="62"/>
      <c r="AP40" s="62"/>
      <c r="AQ40" s="62"/>
      <c r="AR40" s="62"/>
      <c r="AS40" s="62"/>
      <c r="AT40" s="62"/>
      <c r="AU40" s="62"/>
      <c r="AV40" s="62"/>
      <c r="AW40" s="62"/>
      <c r="AX40" s="62"/>
      <c r="AY40" s="62"/>
      <c r="AZ40" s="62"/>
      <c r="BA40" s="62"/>
      <c r="BB40" s="62"/>
      <c r="BC40" s="62"/>
      <c r="BD40" s="62"/>
      <c r="BE40" s="62"/>
      <c r="BF40" s="62"/>
      <c r="BG40" s="62"/>
      <c r="BI40" s="62"/>
    </row>
    <row r="41" spans="1:88" ht="16.5" customHeight="1" x14ac:dyDescent="0.3">
      <c r="A41" s="18"/>
      <c r="E41" s="62"/>
      <c r="F41" s="62"/>
      <c r="G41" s="62"/>
      <c r="H41" s="62"/>
      <c r="I41" s="62"/>
      <c r="J41" s="62"/>
      <c r="K41" s="62"/>
      <c r="L41" s="62"/>
      <c r="M41" s="62"/>
      <c r="N41" s="62"/>
      <c r="O41" s="62"/>
      <c r="P41" s="62"/>
      <c r="Q41" s="62"/>
      <c r="R41" s="62"/>
      <c r="S41" s="62"/>
      <c r="T41" s="62"/>
      <c r="U41" s="62"/>
      <c r="V41" s="62"/>
      <c r="W41" s="62"/>
      <c r="X41" s="62"/>
      <c r="Y41" s="62"/>
      <c r="Z41" s="62"/>
      <c r="AA41" s="62"/>
      <c r="AB41" s="62"/>
      <c r="AC41" s="62"/>
      <c r="AD41" s="62"/>
      <c r="AE41" s="62"/>
      <c r="AF41" s="62"/>
      <c r="AG41" s="62"/>
      <c r="AH41" s="62"/>
      <c r="AI41" s="62"/>
      <c r="AJ41" s="62"/>
      <c r="AK41" s="62"/>
      <c r="AL41" s="62"/>
      <c r="AM41" s="62"/>
      <c r="AN41" s="62"/>
      <c r="AO41" s="62"/>
      <c r="AP41" s="62"/>
      <c r="AQ41" s="62"/>
      <c r="AR41" s="62"/>
      <c r="AS41" s="62"/>
      <c r="AT41" s="62"/>
      <c r="AU41" s="62"/>
      <c r="AV41" s="62"/>
      <c r="AW41" s="62"/>
      <c r="AX41" s="62"/>
      <c r="AY41" s="62"/>
      <c r="AZ41" s="62"/>
      <c r="BA41" s="62"/>
      <c r="BB41" s="62"/>
      <c r="BC41" s="62"/>
      <c r="BD41" s="62"/>
      <c r="BE41" s="62"/>
      <c r="BF41" s="62"/>
      <c r="BG41" s="62"/>
      <c r="BI41" s="110"/>
    </row>
    <row r="42" spans="1:88" ht="16.5" customHeight="1" x14ac:dyDescent="0.3">
      <c r="A42" s="18"/>
      <c r="E42" s="62"/>
      <c r="F42" s="62"/>
      <c r="G42" s="62"/>
      <c r="H42" s="62"/>
      <c r="I42" s="62"/>
      <c r="J42" s="62"/>
      <c r="K42" s="62"/>
      <c r="L42" s="62"/>
      <c r="M42" s="62"/>
      <c r="N42" s="62"/>
      <c r="O42" s="62"/>
      <c r="P42" s="62"/>
      <c r="Q42" s="62"/>
      <c r="R42" s="62"/>
      <c r="S42" s="62"/>
      <c r="T42" s="62"/>
      <c r="U42" s="62"/>
      <c r="V42" s="62"/>
      <c r="W42" s="62"/>
      <c r="X42" s="62"/>
      <c r="Y42" s="62"/>
      <c r="Z42" s="62"/>
      <c r="AA42" s="62"/>
      <c r="AB42" s="62"/>
      <c r="AC42" s="62"/>
      <c r="AD42" s="62"/>
      <c r="AE42" s="62"/>
      <c r="AF42" s="62"/>
      <c r="AG42" s="62"/>
      <c r="AH42" s="62"/>
      <c r="AI42" s="62"/>
      <c r="AJ42" s="62"/>
      <c r="AK42" s="62"/>
      <c r="AL42" s="62"/>
      <c r="AM42" s="62"/>
      <c r="AN42" s="62"/>
      <c r="AO42" s="62"/>
      <c r="AP42" s="62"/>
      <c r="AQ42" s="62"/>
      <c r="AR42" s="62"/>
      <c r="AS42" s="62"/>
      <c r="AT42" s="62"/>
      <c r="AU42" s="62"/>
      <c r="AV42" s="62"/>
      <c r="AW42" s="62"/>
      <c r="AX42" s="62"/>
      <c r="AY42" s="62"/>
      <c r="AZ42" s="62"/>
      <c r="BA42" s="62"/>
      <c r="BB42" s="62"/>
      <c r="BC42" s="62"/>
      <c r="BD42" s="62"/>
      <c r="BE42" s="62"/>
      <c r="BF42" s="62"/>
      <c r="BG42" s="62"/>
    </row>
    <row r="43" spans="1:88" ht="16.5" customHeight="1" x14ac:dyDescent="0.3">
      <c r="A43" s="18"/>
      <c r="E43" s="62"/>
      <c r="F43" s="62"/>
      <c r="G43" s="62"/>
      <c r="H43" s="62"/>
      <c r="I43" s="62"/>
      <c r="J43" s="62"/>
      <c r="K43" s="62"/>
      <c r="L43" s="62"/>
      <c r="M43" s="62"/>
      <c r="N43" s="62"/>
      <c r="O43" s="62"/>
      <c r="P43" s="62"/>
      <c r="Q43" s="62"/>
      <c r="R43" s="62"/>
      <c r="S43" s="62"/>
      <c r="T43" s="62"/>
      <c r="U43" s="62"/>
      <c r="V43" s="62"/>
      <c r="W43" s="62"/>
      <c r="X43" s="62"/>
      <c r="Y43" s="62"/>
      <c r="Z43" s="62"/>
      <c r="AA43" s="62"/>
      <c r="AB43" s="62"/>
      <c r="AC43" s="62"/>
      <c r="AD43" s="62"/>
      <c r="AE43" s="62"/>
      <c r="AF43" s="62"/>
      <c r="AG43" s="62"/>
      <c r="AH43" s="62"/>
      <c r="AI43" s="62"/>
      <c r="AJ43" s="62"/>
      <c r="AK43" s="62"/>
      <c r="AL43" s="62"/>
      <c r="AM43" s="62"/>
      <c r="AN43" s="62"/>
      <c r="AO43" s="62"/>
      <c r="AP43" s="62"/>
      <c r="AQ43" s="62"/>
      <c r="AR43" s="62"/>
      <c r="AS43" s="62"/>
      <c r="AT43" s="62"/>
      <c r="AU43" s="62"/>
      <c r="AV43" s="62"/>
      <c r="AW43" s="62"/>
      <c r="AX43" s="62"/>
      <c r="AY43" s="62"/>
      <c r="AZ43" s="62"/>
      <c r="BA43" s="62"/>
      <c r="BB43" s="62"/>
      <c r="BC43" s="62"/>
      <c r="BD43" s="62"/>
      <c r="BE43" s="62"/>
      <c r="BF43" s="62"/>
      <c r="BG43" s="62"/>
    </row>
    <row r="44" spans="1:88" ht="16.5" customHeight="1" x14ac:dyDescent="0.3">
      <c r="A44" s="18"/>
      <c r="E44" s="62"/>
      <c r="F44" s="62"/>
      <c r="G44" s="62"/>
      <c r="H44" s="62"/>
      <c r="I44" s="62"/>
      <c r="J44" s="62"/>
      <c r="K44" s="62"/>
      <c r="L44" s="62"/>
      <c r="M44" s="62"/>
      <c r="N44" s="62"/>
      <c r="O44" s="62"/>
      <c r="P44" s="62"/>
      <c r="Q44" s="62"/>
      <c r="R44" s="62"/>
      <c r="S44" s="62"/>
      <c r="T44" s="62"/>
      <c r="U44" s="62"/>
      <c r="V44" s="62"/>
      <c r="W44" s="62"/>
      <c r="X44" s="62"/>
      <c r="Y44" s="62"/>
      <c r="Z44" s="62"/>
      <c r="AA44" s="62"/>
      <c r="AB44" s="62"/>
      <c r="AC44" s="62"/>
      <c r="AD44" s="62"/>
      <c r="AE44" s="62"/>
      <c r="AF44" s="62"/>
      <c r="AG44" s="62"/>
      <c r="AH44" s="62"/>
      <c r="AI44" s="62"/>
      <c r="AJ44" s="62"/>
      <c r="AK44" s="62"/>
      <c r="AL44" s="62"/>
      <c r="AM44" s="62"/>
      <c r="AN44" s="62"/>
      <c r="AO44" s="62"/>
      <c r="AP44" s="62"/>
      <c r="AQ44" s="62"/>
      <c r="AR44" s="62"/>
      <c r="AS44" s="62"/>
      <c r="AT44" s="62"/>
      <c r="AU44" s="62"/>
      <c r="AV44" s="62"/>
      <c r="AW44" s="62"/>
      <c r="AX44" s="62"/>
      <c r="AY44" s="62"/>
      <c r="AZ44" s="62"/>
      <c r="BA44" s="62"/>
      <c r="BB44" s="62"/>
      <c r="BC44" s="62"/>
      <c r="BD44" s="62"/>
      <c r="BE44" s="62"/>
      <c r="BF44" s="62"/>
      <c r="BG44" s="62"/>
    </row>
    <row r="45" spans="1:88" ht="16.5" customHeight="1" x14ac:dyDescent="0.3">
      <c r="A45" s="18"/>
      <c r="E45" s="62"/>
      <c r="F45" s="62"/>
      <c r="G45" s="62"/>
      <c r="H45" s="62"/>
      <c r="I45" s="62"/>
      <c r="J45" s="62"/>
      <c r="K45" s="62"/>
      <c r="L45" s="62"/>
      <c r="M45" s="62"/>
      <c r="N45" s="62"/>
      <c r="O45" s="62"/>
      <c r="P45" s="62"/>
      <c r="Q45" s="62"/>
      <c r="R45" s="62"/>
      <c r="S45" s="62"/>
      <c r="T45" s="62"/>
      <c r="U45" s="62"/>
      <c r="V45" s="62"/>
      <c r="W45" s="62"/>
      <c r="X45" s="62"/>
      <c r="Y45" s="62"/>
      <c r="Z45" s="62"/>
      <c r="AA45" s="62"/>
      <c r="AB45" s="62"/>
      <c r="AC45" s="62"/>
      <c r="AD45" s="62"/>
      <c r="AE45" s="62"/>
      <c r="AF45" s="62"/>
      <c r="AG45" s="62"/>
      <c r="AH45" s="62"/>
      <c r="AI45" s="62"/>
      <c r="AJ45" s="62"/>
      <c r="AK45" s="62"/>
      <c r="AL45" s="62"/>
      <c r="AM45" s="62"/>
      <c r="AN45" s="62"/>
      <c r="AO45" s="62"/>
      <c r="AP45" s="62"/>
      <c r="AQ45" s="62"/>
      <c r="AR45" s="62"/>
      <c r="AS45" s="62"/>
      <c r="AT45" s="62"/>
      <c r="AU45" s="62"/>
      <c r="AV45" s="62"/>
      <c r="AW45" s="62"/>
      <c r="AX45" s="62"/>
      <c r="AY45" s="62"/>
      <c r="AZ45" s="62"/>
      <c r="BA45" s="62"/>
      <c r="BB45" s="62"/>
      <c r="BC45" s="62"/>
      <c r="BD45" s="62"/>
      <c r="BE45" s="62"/>
      <c r="BF45" s="62"/>
      <c r="BG45" s="62"/>
    </row>
    <row r="46" spans="1:88" ht="16.5" customHeight="1" x14ac:dyDescent="0.3">
      <c r="A46" s="18"/>
      <c r="E46" s="62"/>
      <c r="F46" s="62"/>
      <c r="G46" s="62"/>
      <c r="H46" s="62"/>
      <c r="I46" s="62"/>
      <c r="J46" s="62"/>
      <c r="K46" s="62"/>
      <c r="L46" s="62"/>
      <c r="M46" s="62"/>
      <c r="N46" s="62"/>
      <c r="O46" s="62"/>
      <c r="P46" s="62"/>
      <c r="Q46" s="62"/>
      <c r="R46" s="62"/>
      <c r="S46" s="62"/>
      <c r="T46" s="62"/>
      <c r="U46" s="62"/>
      <c r="V46" s="62"/>
      <c r="W46" s="62"/>
      <c r="X46" s="62"/>
      <c r="Y46" s="62"/>
      <c r="Z46" s="62"/>
      <c r="AA46" s="62"/>
      <c r="AB46" s="62"/>
      <c r="AC46" s="62"/>
      <c r="AD46" s="62"/>
      <c r="AE46" s="62"/>
      <c r="AF46" s="62"/>
      <c r="AG46" s="62"/>
      <c r="AH46" s="62"/>
      <c r="AI46" s="62"/>
      <c r="AJ46" s="62"/>
      <c r="AK46" s="62"/>
      <c r="AL46" s="62"/>
      <c r="AM46" s="62"/>
      <c r="AN46" s="62"/>
      <c r="AO46" s="62"/>
      <c r="AP46" s="62"/>
      <c r="AQ46" s="62"/>
      <c r="AR46" s="62"/>
      <c r="AS46" s="62"/>
      <c r="AT46" s="62"/>
      <c r="AU46" s="62"/>
      <c r="AV46" s="62"/>
      <c r="AW46" s="62"/>
      <c r="AX46" s="62"/>
      <c r="AY46" s="62"/>
      <c r="AZ46" s="62"/>
      <c r="BA46" s="62"/>
      <c r="BB46" s="62"/>
      <c r="BC46" s="62"/>
      <c r="BD46" s="62"/>
      <c r="BE46" s="62"/>
      <c r="BF46" s="62"/>
      <c r="BG46" s="62"/>
    </row>
    <row r="47" spans="1:88" ht="16.5" customHeight="1" x14ac:dyDescent="0.3">
      <c r="A47" s="18"/>
      <c r="B47" s="24"/>
      <c r="C47" s="14"/>
      <c r="D47" s="25"/>
      <c r="E47" s="62"/>
      <c r="F47" s="62"/>
      <c r="G47" s="62"/>
      <c r="H47" s="62"/>
      <c r="I47" s="62"/>
      <c r="J47" s="62"/>
      <c r="K47" s="62"/>
      <c r="L47" s="62"/>
      <c r="M47" s="62"/>
      <c r="N47" s="62"/>
      <c r="O47" s="62"/>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62"/>
      <c r="AO47" s="62"/>
      <c r="AP47" s="62"/>
      <c r="AQ47" s="62"/>
      <c r="AR47" s="62"/>
      <c r="AS47" s="62"/>
      <c r="AT47" s="62"/>
      <c r="AU47" s="62"/>
      <c r="AV47" s="62"/>
      <c r="AW47" s="62"/>
      <c r="AX47" s="62"/>
      <c r="AY47" s="62"/>
      <c r="AZ47" s="62"/>
      <c r="BA47" s="62"/>
      <c r="BB47" s="62"/>
      <c r="BC47" s="62"/>
      <c r="BD47" s="62"/>
      <c r="BE47" s="62"/>
      <c r="BF47" s="62"/>
      <c r="BG47" s="62"/>
    </row>
    <row r="48" spans="1:88" ht="16.5" customHeight="1" x14ac:dyDescent="0.3">
      <c r="A48" s="18"/>
      <c r="B48" s="24"/>
      <c r="C48" s="14"/>
      <c r="D48" s="25"/>
      <c r="E48" s="62"/>
      <c r="F48" s="62"/>
      <c r="G48" s="62"/>
      <c r="H48" s="62"/>
      <c r="I48" s="62"/>
      <c r="J48" s="62"/>
      <c r="K48" s="62"/>
      <c r="L48" s="62"/>
      <c r="M48" s="62"/>
      <c r="N48" s="62"/>
      <c r="O48" s="62"/>
      <c r="P48" s="62"/>
      <c r="Q48" s="62"/>
      <c r="R48" s="62"/>
      <c r="S48" s="62"/>
      <c r="T48" s="62"/>
      <c r="U48" s="62"/>
      <c r="V48" s="62"/>
      <c r="W48" s="62"/>
      <c r="X48" s="62"/>
      <c r="Y48" s="62"/>
      <c r="Z48" s="62"/>
      <c r="AA48" s="62"/>
      <c r="AB48" s="62"/>
      <c r="AC48" s="62"/>
      <c r="AD48" s="62"/>
      <c r="AE48" s="62"/>
      <c r="AF48" s="62"/>
      <c r="AG48" s="62"/>
      <c r="AH48" s="62"/>
      <c r="AI48" s="62"/>
      <c r="AJ48" s="62"/>
      <c r="AK48" s="62"/>
      <c r="AL48" s="62"/>
      <c r="AM48" s="62"/>
      <c r="AN48" s="62"/>
      <c r="AO48" s="62"/>
      <c r="AP48" s="62"/>
      <c r="AQ48" s="62"/>
      <c r="AR48" s="62"/>
      <c r="AS48" s="62"/>
      <c r="AT48" s="62"/>
      <c r="AU48" s="62"/>
      <c r="AV48" s="62"/>
      <c r="AW48" s="62"/>
      <c r="AX48" s="62"/>
      <c r="AY48" s="62"/>
      <c r="AZ48" s="62"/>
      <c r="BA48" s="62"/>
      <c r="BB48" s="62"/>
      <c r="BC48" s="62"/>
      <c r="BD48" s="62"/>
      <c r="BE48" s="62"/>
      <c r="BF48" s="62"/>
      <c r="BG48" s="62"/>
    </row>
    <row r="49" spans="1:59" ht="16.5" customHeight="1" x14ac:dyDescent="0.3">
      <c r="A49" s="18"/>
      <c r="B49" s="24"/>
      <c r="C49" s="14"/>
      <c r="D49" s="25"/>
      <c r="E49" s="62"/>
      <c r="F49" s="62"/>
      <c r="G49" s="62"/>
      <c r="H49" s="62"/>
      <c r="I49" s="62"/>
      <c r="J49" s="62"/>
      <c r="K49" s="62"/>
      <c r="L49" s="62"/>
      <c r="M49" s="62"/>
      <c r="N49" s="62"/>
      <c r="O49" s="62"/>
      <c r="P49" s="62"/>
      <c r="Q49" s="62"/>
      <c r="R49" s="62"/>
      <c r="S49" s="62"/>
      <c r="T49" s="62"/>
      <c r="U49" s="62"/>
      <c r="V49" s="62"/>
      <c r="W49" s="62"/>
      <c r="X49" s="62"/>
      <c r="Y49" s="62"/>
      <c r="Z49" s="62"/>
      <c r="AA49" s="62"/>
      <c r="AB49" s="62"/>
      <c r="AC49" s="62"/>
      <c r="AD49" s="62"/>
      <c r="AE49" s="62"/>
      <c r="AF49" s="62"/>
      <c r="AG49" s="62"/>
      <c r="AH49" s="62"/>
      <c r="AI49" s="62"/>
      <c r="AJ49" s="62"/>
      <c r="AK49" s="62"/>
      <c r="AL49" s="62"/>
      <c r="AM49" s="62"/>
      <c r="AN49" s="62"/>
      <c r="AO49" s="62"/>
      <c r="AP49" s="62"/>
      <c r="AQ49" s="62"/>
      <c r="AR49" s="62"/>
      <c r="AS49" s="62"/>
      <c r="AT49" s="62"/>
      <c r="AU49" s="62"/>
      <c r="AV49" s="62"/>
      <c r="AW49" s="62"/>
      <c r="AX49" s="62"/>
      <c r="AY49" s="62"/>
      <c r="AZ49" s="62"/>
      <c r="BA49" s="62"/>
      <c r="BB49" s="62"/>
      <c r="BC49" s="62"/>
      <c r="BD49" s="62"/>
      <c r="BE49" s="62"/>
      <c r="BF49" s="62"/>
      <c r="BG49" s="62"/>
    </row>
    <row r="50" spans="1:59" ht="16.5" customHeight="1" x14ac:dyDescent="0.3">
      <c r="A50" s="18"/>
      <c r="B50" s="24"/>
      <c r="C50" s="14"/>
      <c r="D50" s="25"/>
      <c r="E50" s="62"/>
      <c r="F50" s="62"/>
      <c r="G50" s="62"/>
      <c r="H50" s="62"/>
      <c r="I50" s="62"/>
      <c r="J50" s="62"/>
      <c r="K50" s="62"/>
      <c r="L50" s="62"/>
      <c r="M50" s="62"/>
      <c r="N50" s="62"/>
      <c r="O50" s="62"/>
      <c r="P50" s="62"/>
      <c r="Q50" s="62"/>
      <c r="R50" s="62"/>
      <c r="S50" s="62"/>
      <c r="T50" s="62"/>
      <c r="U50" s="62"/>
      <c r="V50" s="62"/>
      <c r="W50" s="62"/>
      <c r="X50" s="62"/>
      <c r="Y50" s="62"/>
      <c r="Z50" s="62"/>
      <c r="AA50" s="62"/>
      <c r="AB50" s="62"/>
      <c r="AC50" s="62"/>
      <c r="AD50" s="62"/>
      <c r="AE50" s="62"/>
      <c r="AF50" s="62"/>
      <c r="AG50" s="62"/>
      <c r="AH50" s="62"/>
      <c r="AI50" s="62"/>
      <c r="AJ50" s="62"/>
      <c r="AK50" s="62"/>
      <c r="AL50" s="62"/>
      <c r="AM50" s="62"/>
      <c r="AN50" s="62"/>
      <c r="AO50" s="62"/>
      <c r="AP50" s="62"/>
      <c r="AQ50" s="62"/>
      <c r="AR50" s="62"/>
      <c r="AS50" s="62"/>
      <c r="AT50" s="62"/>
      <c r="AU50" s="62"/>
      <c r="AV50" s="62"/>
      <c r="AW50" s="62"/>
      <c r="AX50" s="62"/>
      <c r="AY50" s="62"/>
      <c r="AZ50" s="62"/>
      <c r="BA50" s="62"/>
      <c r="BB50" s="62"/>
      <c r="BC50" s="62"/>
      <c r="BD50" s="62"/>
      <c r="BE50" s="62"/>
      <c r="BF50" s="62"/>
      <c r="BG50" s="62"/>
    </row>
    <row r="51" spans="1:59" ht="16.5" customHeight="1" x14ac:dyDescent="0.3">
      <c r="A51" s="18"/>
      <c r="B51" s="24"/>
      <c r="C51" s="14"/>
      <c r="D51" s="25"/>
      <c r="E51" s="62"/>
      <c r="F51" s="62"/>
      <c r="G51" s="62"/>
      <c r="H51" s="62"/>
      <c r="I51" s="62"/>
      <c r="J51" s="62"/>
      <c r="K51" s="62"/>
      <c r="L51" s="62"/>
      <c r="M51" s="62"/>
      <c r="N51" s="62"/>
      <c r="O51" s="62"/>
      <c r="P51" s="62"/>
      <c r="Q51" s="62"/>
      <c r="R51" s="62"/>
      <c r="S51" s="62"/>
      <c r="T51" s="62"/>
      <c r="U51" s="62"/>
      <c r="V51" s="62"/>
      <c r="W51" s="62"/>
      <c r="X51" s="62"/>
      <c r="Y51" s="62"/>
      <c r="Z51" s="62"/>
      <c r="AA51" s="62"/>
      <c r="AB51" s="62"/>
      <c r="AC51" s="62"/>
      <c r="AD51" s="62"/>
      <c r="AE51" s="62"/>
      <c r="AF51" s="62"/>
      <c r="AG51" s="62"/>
      <c r="AH51" s="62"/>
      <c r="AI51" s="62"/>
      <c r="AJ51" s="62"/>
      <c r="AK51" s="62"/>
      <c r="AL51" s="62"/>
      <c r="AM51" s="62"/>
      <c r="AN51" s="62"/>
      <c r="AO51" s="62"/>
      <c r="AP51" s="62"/>
      <c r="AQ51" s="62"/>
      <c r="AR51" s="62"/>
      <c r="AS51" s="62"/>
      <c r="AT51" s="62"/>
      <c r="AU51" s="62"/>
      <c r="AV51" s="62"/>
      <c r="AW51" s="62"/>
      <c r="AX51" s="62"/>
      <c r="AY51" s="62"/>
      <c r="AZ51" s="62"/>
      <c r="BA51" s="62"/>
      <c r="BB51" s="62"/>
      <c r="BC51" s="62"/>
      <c r="BD51" s="62"/>
      <c r="BE51" s="62"/>
      <c r="BF51" s="62"/>
      <c r="BG51" s="62"/>
    </row>
    <row r="52" spans="1:59" ht="16.5" customHeight="1" x14ac:dyDescent="0.3">
      <c r="A52" s="18"/>
      <c r="B52" s="24"/>
      <c r="C52" s="14"/>
      <c r="D52" s="25"/>
      <c r="E52" s="62"/>
      <c r="F52" s="62"/>
      <c r="G52" s="62"/>
      <c r="H52" s="62"/>
      <c r="I52" s="62"/>
      <c r="J52" s="62"/>
      <c r="K52" s="62"/>
      <c r="L52" s="62"/>
      <c r="M52" s="62"/>
      <c r="N52" s="62"/>
      <c r="O52" s="62"/>
      <c r="P52" s="62"/>
      <c r="Q52" s="62"/>
      <c r="R52" s="62"/>
      <c r="S52" s="62"/>
      <c r="T52" s="62"/>
      <c r="U52" s="62"/>
      <c r="V52" s="62"/>
      <c r="W52" s="62"/>
      <c r="X52" s="62"/>
      <c r="Y52" s="62"/>
      <c r="Z52" s="62"/>
      <c r="AA52" s="62"/>
      <c r="AB52" s="62"/>
      <c r="AC52" s="62"/>
      <c r="AD52" s="62"/>
      <c r="AE52" s="62"/>
      <c r="AF52" s="62"/>
      <c r="AG52" s="62"/>
      <c r="AH52" s="62"/>
      <c r="AI52" s="62"/>
      <c r="AJ52" s="62"/>
      <c r="AK52" s="62"/>
      <c r="AL52" s="62"/>
      <c r="AM52" s="62"/>
      <c r="AN52" s="62"/>
      <c r="AO52" s="62"/>
      <c r="AP52" s="62"/>
      <c r="AQ52" s="62"/>
      <c r="AR52" s="62"/>
      <c r="AS52" s="62"/>
      <c r="AT52" s="62"/>
      <c r="AU52" s="62"/>
      <c r="AV52" s="62"/>
      <c r="AW52" s="62"/>
      <c r="AX52" s="62"/>
      <c r="AY52" s="62"/>
      <c r="AZ52" s="62"/>
      <c r="BA52" s="62"/>
      <c r="BB52" s="62"/>
      <c r="BC52" s="62"/>
      <c r="BD52" s="62"/>
      <c r="BE52" s="62"/>
      <c r="BF52" s="62"/>
      <c r="BG52" s="62"/>
    </row>
    <row r="53" spans="1:59" ht="16.5" customHeight="1" x14ac:dyDescent="0.3">
      <c r="A53" s="18"/>
      <c r="B53" s="24"/>
      <c r="C53" s="14"/>
      <c r="D53" s="25"/>
      <c r="E53" s="62"/>
      <c r="F53" s="62"/>
      <c r="G53" s="62"/>
      <c r="H53" s="62"/>
      <c r="I53" s="62"/>
      <c r="J53" s="62"/>
      <c r="K53" s="62"/>
      <c r="L53" s="62"/>
      <c r="M53" s="62"/>
      <c r="N53" s="62"/>
      <c r="O53" s="62"/>
      <c r="P53" s="62"/>
      <c r="Q53" s="62"/>
      <c r="R53" s="62"/>
      <c r="S53" s="62"/>
      <c r="T53" s="62"/>
      <c r="U53" s="62"/>
      <c r="V53" s="62"/>
      <c r="W53" s="62"/>
      <c r="X53" s="62"/>
      <c r="Y53" s="62"/>
      <c r="Z53" s="62"/>
      <c r="AA53" s="62"/>
      <c r="AB53" s="62"/>
      <c r="AC53" s="62"/>
      <c r="AD53" s="62"/>
      <c r="AE53" s="62"/>
      <c r="AF53" s="62"/>
      <c r="AG53" s="62"/>
      <c r="AH53" s="62"/>
      <c r="AI53" s="62"/>
      <c r="AJ53" s="62"/>
      <c r="AK53" s="62"/>
      <c r="AL53" s="62"/>
      <c r="AM53" s="62"/>
      <c r="AN53" s="62"/>
      <c r="AO53" s="62"/>
      <c r="AP53" s="62"/>
      <c r="AQ53" s="62"/>
      <c r="AR53" s="62"/>
      <c r="AS53" s="62"/>
      <c r="AT53" s="62"/>
      <c r="AU53" s="62"/>
      <c r="AV53" s="62"/>
      <c r="AW53" s="62"/>
      <c r="AX53" s="62"/>
      <c r="AY53" s="62"/>
      <c r="AZ53" s="62"/>
      <c r="BA53" s="62"/>
      <c r="BB53" s="62"/>
      <c r="BC53" s="62"/>
      <c r="BD53" s="62"/>
      <c r="BE53" s="62"/>
      <c r="BF53" s="62"/>
      <c r="BG53" s="62"/>
    </row>
    <row r="54" spans="1:59" ht="16.5" customHeight="1" x14ac:dyDescent="0.3">
      <c r="A54" s="18"/>
      <c r="B54" s="24"/>
      <c r="C54" s="14"/>
      <c r="D54" s="25"/>
      <c r="E54" s="62"/>
      <c r="F54" s="62"/>
      <c r="G54" s="62"/>
      <c r="H54" s="62"/>
      <c r="I54" s="62"/>
      <c r="J54" s="62"/>
      <c r="K54" s="62"/>
      <c r="L54" s="62"/>
      <c r="M54" s="62"/>
      <c r="N54" s="62"/>
      <c r="O54" s="62"/>
      <c r="P54" s="62"/>
      <c r="Q54" s="62"/>
      <c r="R54" s="62"/>
      <c r="S54" s="62"/>
      <c r="T54" s="62"/>
      <c r="U54" s="62"/>
      <c r="V54" s="62"/>
      <c r="W54" s="62"/>
      <c r="X54" s="62"/>
      <c r="Y54" s="62"/>
      <c r="Z54" s="62"/>
      <c r="AA54" s="62"/>
      <c r="AB54" s="62"/>
      <c r="AC54" s="62"/>
      <c r="AD54" s="62"/>
      <c r="AE54" s="62"/>
      <c r="AF54" s="62"/>
      <c r="AG54" s="62"/>
      <c r="AH54" s="62"/>
      <c r="AI54" s="62"/>
      <c r="AJ54" s="62"/>
      <c r="AK54" s="62"/>
      <c r="AL54" s="62"/>
      <c r="AM54" s="62"/>
      <c r="AN54" s="62"/>
      <c r="AO54" s="62"/>
      <c r="AP54" s="62"/>
      <c r="AQ54" s="62"/>
      <c r="AR54" s="62"/>
      <c r="AS54" s="62"/>
      <c r="AT54" s="62"/>
      <c r="AU54" s="62"/>
      <c r="AV54" s="62"/>
      <c r="AW54" s="62"/>
      <c r="AX54" s="62"/>
      <c r="AY54" s="62"/>
      <c r="AZ54" s="62"/>
      <c r="BA54" s="62"/>
      <c r="BB54" s="62"/>
      <c r="BC54" s="62"/>
      <c r="BD54" s="62"/>
      <c r="BE54" s="62"/>
      <c r="BF54" s="62"/>
      <c r="BG54" s="62"/>
    </row>
    <row r="55" spans="1:59" ht="16.5" customHeight="1" x14ac:dyDescent="0.3">
      <c r="A55" s="18"/>
      <c r="B55" s="24"/>
      <c r="C55" s="14"/>
      <c r="D55" s="25"/>
      <c r="E55" s="62"/>
      <c r="F55" s="62"/>
      <c r="G55" s="62"/>
      <c r="H55" s="62"/>
      <c r="I55" s="62"/>
      <c r="J55" s="62"/>
      <c r="K55" s="62"/>
      <c r="L55" s="62"/>
      <c r="M55" s="62"/>
      <c r="N55" s="62"/>
      <c r="O55" s="62"/>
      <c r="P55" s="62"/>
      <c r="Q55" s="62"/>
      <c r="R55" s="62"/>
      <c r="S55" s="62"/>
      <c r="T55" s="62"/>
      <c r="U55" s="62"/>
      <c r="V55" s="62"/>
      <c r="W55" s="62"/>
      <c r="X55" s="62"/>
      <c r="Y55" s="62"/>
      <c r="Z55" s="62"/>
      <c r="AA55" s="62"/>
      <c r="AB55" s="62"/>
      <c r="AC55" s="62"/>
      <c r="AD55" s="62"/>
      <c r="AE55" s="62"/>
      <c r="AF55" s="62"/>
      <c r="AG55" s="62"/>
      <c r="AH55" s="62"/>
      <c r="AI55" s="62"/>
      <c r="AJ55" s="62"/>
      <c r="AK55" s="62"/>
      <c r="AL55" s="62"/>
      <c r="AM55" s="62"/>
      <c r="AN55" s="62"/>
      <c r="AO55" s="62"/>
      <c r="AP55" s="62"/>
      <c r="AQ55" s="62"/>
      <c r="AR55" s="62"/>
      <c r="AS55" s="62"/>
      <c r="AT55" s="62"/>
      <c r="AU55" s="62"/>
      <c r="AV55" s="62"/>
      <c r="AW55" s="62"/>
      <c r="AX55" s="62"/>
      <c r="AY55" s="62"/>
      <c r="AZ55" s="62"/>
      <c r="BA55" s="62"/>
      <c r="BB55" s="62"/>
      <c r="BC55" s="62"/>
      <c r="BD55" s="62"/>
      <c r="BE55" s="62"/>
      <c r="BF55" s="62"/>
      <c r="BG55" s="62"/>
    </row>
    <row r="56" spans="1:59" ht="16.5" customHeight="1" x14ac:dyDescent="0.3">
      <c r="A56" s="18"/>
      <c r="B56" s="24"/>
      <c r="C56" s="14"/>
      <c r="D56" s="25"/>
      <c r="E56" s="62"/>
      <c r="F56" s="62"/>
      <c r="G56" s="62"/>
      <c r="H56" s="62"/>
      <c r="I56" s="62"/>
      <c r="J56" s="62"/>
      <c r="K56" s="62"/>
      <c r="L56" s="62"/>
      <c r="M56" s="62"/>
      <c r="N56" s="62"/>
      <c r="O56" s="62"/>
      <c r="P56" s="62"/>
      <c r="Q56" s="62"/>
      <c r="R56" s="62"/>
      <c r="S56" s="62"/>
      <c r="T56" s="62"/>
      <c r="U56" s="62"/>
      <c r="V56" s="62"/>
      <c r="W56" s="62"/>
      <c r="X56" s="62"/>
      <c r="Y56" s="62"/>
      <c r="Z56" s="62"/>
      <c r="AA56" s="62"/>
      <c r="AB56" s="62"/>
      <c r="AC56" s="62"/>
      <c r="AD56" s="62"/>
      <c r="AE56" s="62"/>
      <c r="AF56" s="62"/>
      <c r="AG56" s="62"/>
      <c r="AH56" s="62"/>
      <c r="AI56" s="62"/>
      <c r="AJ56" s="62"/>
      <c r="AK56" s="62"/>
      <c r="AL56" s="62"/>
      <c r="AM56" s="62"/>
      <c r="AN56" s="62"/>
      <c r="AO56" s="62"/>
      <c r="AP56" s="62"/>
      <c r="AQ56" s="62"/>
      <c r="AR56" s="62"/>
      <c r="AS56" s="62"/>
      <c r="AT56" s="62"/>
      <c r="AU56" s="62"/>
      <c r="AV56" s="62"/>
      <c r="AW56" s="62"/>
      <c r="AX56" s="62"/>
      <c r="AY56" s="62"/>
      <c r="AZ56" s="62"/>
      <c r="BA56" s="62"/>
      <c r="BB56" s="62"/>
      <c r="BC56" s="62"/>
      <c r="BD56" s="62"/>
      <c r="BE56" s="62"/>
      <c r="BF56" s="62"/>
      <c r="BG56" s="62"/>
    </row>
    <row r="57" spans="1:59" ht="16.5" customHeight="1" x14ac:dyDescent="0.3">
      <c r="A57" s="18"/>
      <c r="B57" s="24"/>
      <c r="C57" s="14"/>
      <c r="D57" s="25"/>
      <c r="E57" s="62"/>
      <c r="F57" s="62"/>
      <c r="G57" s="62"/>
      <c r="H57" s="62"/>
      <c r="I57" s="62"/>
      <c r="J57" s="62"/>
      <c r="K57" s="62"/>
      <c r="L57" s="62"/>
      <c r="M57" s="62"/>
      <c r="N57" s="62"/>
      <c r="O57" s="62"/>
      <c r="P57" s="62"/>
      <c r="Q57" s="62"/>
      <c r="R57" s="62"/>
      <c r="S57" s="62"/>
      <c r="T57" s="62"/>
      <c r="U57" s="62"/>
      <c r="V57" s="62"/>
      <c r="W57" s="62"/>
      <c r="X57" s="62"/>
      <c r="Y57" s="62"/>
      <c r="Z57" s="62"/>
      <c r="AA57" s="62"/>
      <c r="AB57" s="62"/>
      <c r="AC57" s="62"/>
      <c r="AD57" s="62"/>
      <c r="AE57" s="62"/>
      <c r="AF57" s="62"/>
      <c r="AG57" s="62"/>
      <c r="AH57" s="62"/>
      <c r="AI57" s="62"/>
      <c r="AJ57" s="62"/>
      <c r="AK57" s="62"/>
      <c r="AL57" s="62"/>
      <c r="AM57" s="62"/>
      <c r="AN57" s="62"/>
      <c r="AO57" s="62"/>
      <c r="AP57" s="62"/>
      <c r="AQ57" s="62"/>
      <c r="AR57" s="62"/>
      <c r="AS57" s="62"/>
      <c r="AT57" s="62"/>
      <c r="AU57" s="62"/>
      <c r="AV57" s="62"/>
      <c r="AW57" s="62"/>
      <c r="AX57" s="62"/>
      <c r="AY57" s="62"/>
      <c r="AZ57" s="62"/>
      <c r="BA57" s="62"/>
      <c r="BB57" s="62"/>
      <c r="BC57" s="62"/>
      <c r="BD57" s="62"/>
      <c r="BE57" s="62"/>
      <c r="BF57" s="62"/>
      <c r="BG57" s="62"/>
    </row>
    <row r="58" spans="1:59" ht="16.5" customHeight="1" x14ac:dyDescent="0.3">
      <c r="A58" s="18"/>
      <c r="B58" s="24"/>
      <c r="C58" s="14"/>
      <c r="D58" s="25"/>
      <c r="E58" s="62"/>
      <c r="F58" s="62"/>
      <c r="G58" s="62"/>
      <c r="H58" s="62"/>
      <c r="I58" s="62"/>
      <c r="J58" s="62"/>
      <c r="K58" s="62"/>
      <c r="L58" s="62"/>
      <c r="M58" s="62"/>
      <c r="N58" s="62"/>
      <c r="O58" s="62"/>
      <c r="P58" s="62"/>
      <c r="Q58" s="62"/>
      <c r="R58" s="62"/>
      <c r="S58" s="62"/>
      <c r="T58" s="62"/>
      <c r="U58" s="62"/>
      <c r="V58" s="62"/>
      <c r="W58" s="62"/>
      <c r="X58" s="62"/>
      <c r="Y58" s="62"/>
      <c r="Z58" s="62"/>
      <c r="AA58" s="62"/>
      <c r="AB58" s="62"/>
      <c r="AC58" s="62"/>
      <c r="AD58" s="62"/>
      <c r="AE58" s="62"/>
      <c r="AF58" s="62"/>
      <c r="AG58" s="62"/>
      <c r="AH58" s="62"/>
      <c r="AI58" s="62"/>
      <c r="AJ58" s="62"/>
      <c r="AK58" s="62"/>
      <c r="AL58" s="62"/>
      <c r="AM58" s="62"/>
      <c r="AN58" s="62"/>
      <c r="AO58" s="62"/>
      <c r="AP58" s="62"/>
      <c r="AQ58" s="62"/>
      <c r="AR58" s="62"/>
      <c r="AS58" s="62"/>
      <c r="AT58" s="62"/>
      <c r="AU58" s="62"/>
      <c r="AV58" s="62"/>
      <c r="AW58" s="62"/>
      <c r="AX58" s="62"/>
      <c r="AY58" s="62"/>
      <c r="AZ58" s="62"/>
      <c r="BA58" s="62"/>
      <c r="BB58" s="62"/>
      <c r="BC58" s="62"/>
      <c r="BD58" s="62"/>
      <c r="BE58" s="62"/>
      <c r="BF58" s="62"/>
      <c r="BG58" s="62"/>
    </row>
    <row r="59" spans="1:59" ht="16.5" customHeight="1" x14ac:dyDescent="0.3">
      <c r="A59" s="18"/>
      <c r="B59" s="24"/>
      <c r="C59" s="14"/>
      <c r="D59" s="25"/>
      <c r="E59" s="62"/>
      <c r="F59" s="62"/>
      <c r="G59" s="62"/>
      <c r="H59" s="62"/>
      <c r="I59" s="62"/>
      <c r="J59" s="62"/>
      <c r="K59" s="62"/>
      <c r="L59" s="62"/>
      <c r="M59" s="62"/>
      <c r="N59" s="62"/>
      <c r="O59" s="62"/>
      <c r="P59" s="62"/>
      <c r="Q59" s="62"/>
      <c r="R59" s="62"/>
      <c r="S59" s="62"/>
      <c r="T59" s="62"/>
      <c r="U59" s="62"/>
      <c r="V59" s="62"/>
      <c r="W59" s="62"/>
      <c r="X59" s="62"/>
      <c r="Y59" s="62"/>
      <c r="Z59" s="62"/>
      <c r="AA59" s="62"/>
      <c r="AB59" s="62"/>
      <c r="AC59" s="62"/>
      <c r="AD59" s="62"/>
      <c r="AE59" s="62"/>
      <c r="AF59" s="62"/>
      <c r="AG59" s="62"/>
      <c r="AH59" s="62"/>
      <c r="AI59" s="62"/>
      <c r="AJ59" s="62"/>
      <c r="AK59" s="62"/>
      <c r="AL59" s="62"/>
      <c r="AM59" s="62"/>
      <c r="AN59" s="62"/>
      <c r="AO59" s="62"/>
      <c r="AP59" s="62"/>
      <c r="AQ59" s="62"/>
      <c r="AR59" s="62"/>
      <c r="AS59" s="62"/>
      <c r="AT59" s="62"/>
      <c r="AU59" s="62"/>
      <c r="AV59" s="62"/>
      <c r="AW59" s="62"/>
      <c r="AX59" s="62"/>
      <c r="AY59" s="62"/>
      <c r="AZ59" s="62"/>
      <c r="BA59" s="62"/>
      <c r="BB59" s="62"/>
      <c r="BC59" s="62"/>
      <c r="BD59" s="62"/>
      <c r="BE59" s="62"/>
      <c r="BF59" s="62"/>
      <c r="BG59" s="62"/>
    </row>
    <row r="60" spans="1:59" ht="16.5" customHeight="1" x14ac:dyDescent="0.3">
      <c r="A60" s="18"/>
      <c r="B60" s="24"/>
      <c r="C60" s="14"/>
      <c r="D60" s="25"/>
      <c r="E60" s="62"/>
      <c r="F60" s="62"/>
      <c r="G60" s="62"/>
      <c r="H60" s="62"/>
      <c r="I60" s="62"/>
      <c r="J60" s="62"/>
      <c r="K60" s="62"/>
      <c r="L60" s="62"/>
      <c r="M60" s="62"/>
      <c r="N60" s="62"/>
      <c r="O60" s="62"/>
      <c r="P60" s="62"/>
      <c r="Q60" s="62"/>
      <c r="R60" s="62"/>
      <c r="S60" s="62"/>
      <c r="T60" s="62"/>
      <c r="U60" s="62"/>
      <c r="V60" s="62"/>
      <c r="W60" s="62"/>
      <c r="X60" s="62"/>
      <c r="Y60" s="62"/>
      <c r="Z60" s="62"/>
      <c r="AA60" s="62"/>
      <c r="AB60" s="62"/>
      <c r="AC60" s="62"/>
      <c r="AD60" s="62"/>
      <c r="AE60" s="62"/>
      <c r="AF60" s="62"/>
      <c r="AG60" s="62"/>
      <c r="AH60" s="62"/>
      <c r="AI60" s="62"/>
      <c r="AJ60" s="62"/>
      <c r="AK60" s="62"/>
      <c r="AL60" s="62"/>
      <c r="AM60" s="62"/>
      <c r="AN60" s="62"/>
      <c r="AO60" s="62"/>
      <c r="AP60" s="62"/>
      <c r="AQ60" s="62"/>
      <c r="AR60" s="62"/>
      <c r="AS60" s="62"/>
      <c r="AT60" s="62"/>
      <c r="AU60" s="62"/>
      <c r="AV60" s="62"/>
      <c r="AW60" s="62"/>
      <c r="AX60" s="62"/>
      <c r="AY60" s="62"/>
      <c r="AZ60" s="62"/>
      <c r="BA60" s="62"/>
      <c r="BB60" s="62"/>
      <c r="BC60" s="62"/>
      <c r="BD60" s="62"/>
      <c r="BE60" s="62"/>
      <c r="BF60" s="62"/>
      <c r="BG60" s="62"/>
    </row>
    <row r="61" spans="1:59" ht="16.5" customHeight="1" x14ac:dyDescent="0.3">
      <c r="A61" s="18"/>
      <c r="B61" s="24"/>
      <c r="C61" s="14"/>
      <c r="D61" s="25"/>
      <c r="E61" s="62"/>
      <c r="F61" s="62"/>
      <c r="G61" s="62"/>
      <c r="H61" s="62"/>
      <c r="I61" s="62"/>
      <c r="J61" s="62"/>
      <c r="K61" s="62"/>
      <c r="L61" s="62"/>
      <c r="M61" s="62"/>
      <c r="N61" s="62"/>
      <c r="O61" s="62"/>
      <c r="P61" s="62"/>
      <c r="Q61" s="62"/>
      <c r="R61" s="62"/>
      <c r="S61" s="62"/>
      <c r="T61" s="62"/>
      <c r="U61" s="62"/>
      <c r="V61" s="62"/>
      <c r="W61" s="62"/>
      <c r="X61" s="62"/>
      <c r="Y61" s="62"/>
      <c r="Z61" s="62"/>
      <c r="AA61" s="62"/>
      <c r="AB61" s="62"/>
      <c r="AC61" s="62"/>
      <c r="AD61" s="62"/>
      <c r="AE61" s="62"/>
      <c r="AF61" s="62"/>
      <c r="AG61" s="62"/>
      <c r="AH61" s="62"/>
      <c r="AI61" s="62"/>
      <c r="AJ61" s="62"/>
      <c r="AK61" s="62"/>
      <c r="AL61" s="62"/>
      <c r="AM61" s="62"/>
      <c r="AN61" s="62"/>
      <c r="AO61" s="62"/>
      <c r="AP61" s="62"/>
      <c r="AQ61" s="62"/>
      <c r="AR61" s="62"/>
      <c r="AS61" s="62"/>
      <c r="AT61" s="62"/>
      <c r="AU61" s="62"/>
      <c r="AV61" s="62"/>
      <c r="AW61" s="62"/>
      <c r="AX61" s="62"/>
      <c r="AY61" s="62"/>
      <c r="AZ61" s="62"/>
      <c r="BA61" s="62"/>
      <c r="BB61" s="62"/>
      <c r="BC61" s="62"/>
      <c r="BD61" s="62"/>
      <c r="BE61" s="62"/>
      <c r="BF61" s="62"/>
      <c r="BG61" s="62"/>
    </row>
    <row r="62" spans="1:59" ht="16.5" customHeight="1" x14ac:dyDescent="0.3">
      <c r="A62" s="18"/>
      <c r="B62" s="24"/>
      <c r="C62" s="14"/>
      <c r="D62" s="25"/>
      <c r="E62" s="62"/>
      <c r="F62" s="62"/>
      <c r="G62" s="62"/>
      <c r="H62" s="62"/>
      <c r="I62" s="62"/>
      <c r="J62" s="62"/>
      <c r="K62" s="62"/>
      <c r="L62" s="62"/>
      <c r="M62" s="62"/>
      <c r="N62" s="62"/>
      <c r="O62" s="62"/>
      <c r="P62" s="62"/>
      <c r="Q62" s="62"/>
      <c r="R62" s="62"/>
      <c r="S62" s="62"/>
      <c r="T62" s="62"/>
      <c r="U62" s="62"/>
      <c r="V62" s="62"/>
      <c r="W62" s="62"/>
      <c r="X62" s="62"/>
      <c r="Y62" s="62"/>
      <c r="Z62" s="62"/>
      <c r="AA62" s="62"/>
      <c r="AB62" s="62"/>
      <c r="AC62" s="62"/>
      <c r="AD62" s="62"/>
      <c r="AE62" s="62"/>
      <c r="AF62" s="62"/>
      <c r="AG62" s="62"/>
      <c r="AH62" s="62"/>
      <c r="AI62" s="62"/>
      <c r="AJ62" s="62"/>
      <c r="AK62" s="62"/>
      <c r="AL62" s="62"/>
      <c r="AM62" s="62"/>
      <c r="AN62" s="62"/>
      <c r="AO62" s="62"/>
      <c r="AP62" s="62"/>
      <c r="AQ62" s="62"/>
      <c r="AR62" s="62"/>
      <c r="AS62" s="62"/>
      <c r="AT62" s="62"/>
      <c r="AU62" s="62"/>
      <c r="AV62" s="62"/>
      <c r="AW62" s="62"/>
      <c r="AX62" s="62"/>
      <c r="AY62" s="62"/>
      <c r="AZ62" s="62"/>
      <c r="BA62" s="62"/>
      <c r="BB62" s="62"/>
      <c r="BC62" s="62"/>
      <c r="BD62" s="62"/>
      <c r="BE62" s="62"/>
      <c r="BF62" s="62"/>
      <c r="BG62" s="62"/>
    </row>
    <row r="63" spans="1:59" ht="16.5" customHeight="1" x14ac:dyDescent="0.3">
      <c r="A63" s="18"/>
      <c r="B63" s="24"/>
      <c r="C63" s="14"/>
      <c r="D63" s="25"/>
      <c r="E63" s="62"/>
      <c r="F63" s="62"/>
      <c r="G63" s="62"/>
      <c r="H63" s="62"/>
      <c r="I63" s="62"/>
      <c r="J63" s="62"/>
      <c r="K63" s="62"/>
      <c r="L63" s="62"/>
      <c r="M63" s="62"/>
      <c r="N63" s="62"/>
      <c r="O63" s="62"/>
      <c r="P63" s="62"/>
      <c r="Q63" s="62"/>
      <c r="R63" s="62"/>
      <c r="S63" s="62"/>
      <c r="T63" s="62"/>
      <c r="U63" s="62"/>
      <c r="V63" s="62"/>
      <c r="W63" s="62"/>
      <c r="X63" s="62"/>
      <c r="Y63" s="62"/>
      <c r="Z63" s="62"/>
      <c r="AA63" s="62"/>
      <c r="AB63" s="62"/>
      <c r="AC63" s="62"/>
      <c r="AD63" s="62"/>
      <c r="AE63" s="62"/>
      <c r="AF63" s="62"/>
      <c r="AG63" s="62"/>
      <c r="AH63" s="62"/>
      <c r="AI63" s="62"/>
      <c r="AJ63" s="62"/>
      <c r="AK63" s="62"/>
      <c r="AL63" s="62"/>
      <c r="AM63" s="62"/>
      <c r="AN63" s="62"/>
      <c r="AO63" s="62"/>
      <c r="AP63" s="62"/>
      <c r="AQ63" s="62"/>
      <c r="AR63" s="62"/>
      <c r="AS63" s="62"/>
      <c r="AT63" s="62"/>
      <c r="AU63" s="62"/>
      <c r="AV63" s="62"/>
      <c r="AW63" s="62"/>
      <c r="AX63" s="62"/>
      <c r="AY63" s="62"/>
      <c r="AZ63" s="62"/>
      <c r="BA63" s="62"/>
      <c r="BB63" s="62"/>
      <c r="BC63" s="62"/>
      <c r="BD63" s="62"/>
      <c r="BE63" s="62"/>
      <c r="BF63" s="62"/>
      <c r="BG63" s="62"/>
    </row>
    <row r="64" spans="1:59" ht="16.5" customHeight="1" x14ac:dyDescent="0.3">
      <c r="A64" s="18"/>
      <c r="B64" s="24"/>
      <c r="C64" s="14"/>
      <c r="D64" s="25"/>
      <c r="E64" s="62"/>
      <c r="F64" s="62"/>
      <c r="G64" s="62"/>
      <c r="H64" s="62"/>
      <c r="I64" s="62"/>
      <c r="J64" s="62"/>
      <c r="K64" s="62"/>
      <c r="L64" s="62"/>
      <c r="M64" s="62"/>
      <c r="N64" s="62"/>
      <c r="O64" s="62"/>
      <c r="P64" s="62"/>
      <c r="Q64" s="62"/>
      <c r="R64" s="62"/>
      <c r="S64" s="62"/>
      <c r="T64" s="62"/>
      <c r="U64" s="62"/>
      <c r="V64" s="62"/>
      <c r="W64" s="62"/>
      <c r="X64" s="62"/>
      <c r="Y64" s="62"/>
      <c r="Z64" s="62"/>
      <c r="AA64" s="62"/>
      <c r="AB64" s="62"/>
      <c r="AC64" s="62"/>
      <c r="AD64" s="62"/>
      <c r="AE64" s="62"/>
      <c r="AF64" s="62"/>
      <c r="AG64" s="62"/>
      <c r="AH64" s="62"/>
      <c r="AI64" s="62"/>
      <c r="AJ64" s="62"/>
      <c r="AK64" s="62"/>
      <c r="AL64" s="62"/>
      <c r="AM64" s="62"/>
      <c r="AN64" s="62"/>
      <c r="AO64" s="62"/>
      <c r="AP64" s="62"/>
      <c r="AQ64" s="62"/>
      <c r="AR64" s="62"/>
      <c r="AS64" s="62"/>
      <c r="AT64" s="62"/>
      <c r="AU64" s="62"/>
      <c r="AV64" s="62"/>
      <c r="AW64" s="62"/>
      <c r="AX64" s="62"/>
      <c r="AY64" s="62"/>
      <c r="AZ64" s="62"/>
      <c r="BA64" s="62"/>
      <c r="BB64" s="62"/>
      <c r="BC64" s="62"/>
      <c r="BD64" s="62"/>
      <c r="BE64" s="62"/>
      <c r="BF64" s="62"/>
      <c r="BG64" s="62"/>
    </row>
    <row r="65" spans="1:59" ht="16.5" customHeight="1" x14ac:dyDescent="0.3">
      <c r="A65" s="18"/>
      <c r="B65" s="24"/>
      <c r="C65" s="14"/>
      <c r="D65" s="25"/>
      <c r="E65" s="62"/>
      <c r="F65" s="62"/>
      <c r="G65" s="62"/>
      <c r="H65" s="62"/>
      <c r="I65" s="62"/>
      <c r="J65" s="62"/>
      <c r="K65" s="62"/>
      <c r="L65" s="62"/>
      <c r="M65" s="62"/>
      <c r="N65" s="62"/>
      <c r="O65" s="62"/>
      <c r="P65" s="62"/>
      <c r="Q65" s="62"/>
      <c r="R65" s="62"/>
      <c r="S65" s="62"/>
      <c r="T65" s="62"/>
      <c r="U65" s="62"/>
      <c r="V65" s="62"/>
      <c r="W65" s="62"/>
      <c r="X65" s="62"/>
      <c r="Y65" s="62"/>
      <c r="Z65" s="62"/>
      <c r="AA65" s="62"/>
      <c r="AB65" s="62"/>
      <c r="AC65" s="62"/>
      <c r="AD65" s="62"/>
      <c r="AE65" s="62"/>
      <c r="AF65" s="62"/>
      <c r="AG65" s="62"/>
      <c r="AH65" s="62"/>
      <c r="AI65" s="62"/>
      <c r="AJ65" s="62"/>
      <c r="AK65" s="62"/>
      <c r="AL65" s="62"/>
      <c r="AM65" s="62"/>
      <c r="AN65" s="62"/>
      <c r="AO65" s="62"/>
      <c r="AP65" s="62"/>
      <c r="AQ65" s="62"/>
      <c r="AR65" s="62"/>
      <c r="AS65" s="62"/>
      <c r="AT65" s="62"/>
      <c r="AU65" s="62"/>
      <c r="AV65" s="62"/>
      <c r="AW65" s="62"/>
      <c r="AX65" s="62"/>
      <c r="AY65" s="62"/>
      <c r="AZ65" s="62"/>
      <c r="BA65" s="62"/>
      <c r="BB65" s="62"/>
      <c r="BC65" s="62"/>
      <c r="BD65" s="62"/>
      <c r="BE65" s="62"/>
      <c r="BF65" s="62"/>
      <c r="BG65" s="62"/>
    </row>
    <row r="66" spans="1:59" ht="16.5" customHeight="1" x14ac:dyDescent="0.3">
      <c r="A66" s="18"/>
      <c r="B66" s="24"/>
      <c r="C66" s="14"/>
      <c r="D66" s="25"/>
      <c r="E66" s="62"/>
      <c r="F66" s="62"/>
      <c r="G66" s="62"/>
      <c r="H66" s="62"/>
      <c r="I66" s="62"/>
      <c r="J66" s="62"/>
      <c r="K66" s="62"/>
      <c r="L66" s="62"/>
      <c r="M66" s="62"/>
      <c r="N66" s="62"/>
      <c r="O66" s="62"/>
      <c r="P66" s="62"/>
      <c r="Q66" s="62"/>
      <c r="R66" s="62"/>
      <c r="S66" s="62"/>
      <c r="T66" s="62"/>
      <c r="U66" s="62"/>
      <c r="V66" s="62"/>
      <c r="W66" s="62"/>
      <c r="X66" s="62"/>
      <c r="Y66" s="62"/>
      <c r="Z66" s="62"/>
      <c r="AA66" s="62"/>
      <c r="AB66" s="62"/>
      <c r="AC66" s="62"/>
      <c r="AD66" s="62"/>
      <c r="AE66" s="62"/>
      <c r="AF66" s="62"/>
      <c r="AG66" s="62"/>
      <c r="AH66" s="62"/>
      <c r="AI66" s="62"/>
      <c r="AJ66" s="62"/>
      <c r="AK66" s="62"/>
      <c r="AL66" s="62"/>
      <c r="AM66" s="62"/>
      <c r="AN66" s="62"/>
      <c r="AO66" s="62"/>
      <c r="AP66" s="62"/>
      <c r="AQ66" s="62"/>
      <c r="AR66" s="62"/>
      <c r="AS66" s="62"/>
      <c r="AT66" s="62"/>
      <c r="AU66" s="62"/>
      <c r="AV66" s="62"/>
      <c r="AW66" s="62"/>
      <c r="AX66" s="62"/>
      <c r="AY66" s="62"/>
      <c r="AZ66" s="62"/>
      <c r="BA66" s="62"/>
      <c r="BB66" s="62"/>
      <c r="BC66" s="62"/>
      <c r="BD66" s="62"/>
      <c r="BE66" s="62"/>
      <c r="BF66" s="62"/>
      <c r="BG66" s="62"/>
    </row>
    <row r="67" spans="1:59" ht="16.5" customHeight="1" x14ac:dyDescent="0.3">
      <c r="A67" s="18"/>
      <c r="B67" s="24"/>
      <c r="C67" s="14"/>
      <c r="D67" s="25"/>
      <c r="E67" s="62"/>
      <c r="F67" s="62"/>
      <c r="G67" s="62"/>
      <c r="H67" s="62"/>
      <c r="I67" s="62"/>
      <c r="J67" s="62"/>
      <c r="K67" s="62"/>
      <c r="L67" s="62"/>
      <c r="M67" s="62"/>
      <c r="N67" s="62"/>
      <c r="O67" s="62"/>
      <c r="P67" s="62"/>
      <c r="Q67" s="62"/>
      <c r="R67" s="62"/>
      <c r="S67" s="62"/>
      <c r="T67" s="62"/>
      <c r="U67" s="62"/>
      <c r="V67" s="62"/>
      <c r="W67" s="62"/>
      <c r="X67" s="62"/>
      <c r="Y67" s="62"/>
      <c r="Z67" s="62"/>
      <c r="AA67" s="62"/>
      <c r="AB67" s="62"/>
      <c r="AC67" s="62"/>
      <c r="AD67" s="62"/>
      <c r="AE67" s="62"/>
      <c r="AF67" s="62"/>
      <c r="AG67" s="62"/>
      <c r="AH67" s="62"/>
      <c r="AI67" s="62"/>
      <c r="AJ67" s="62"/>
      <c r="AK67" s="62"/>
      <c r="AL67" s="62"/>
      <c r="AM67" s="62"/>
      <c r="AN67" s="62"/>
      <c r="AO67" s="62"/>
      <c r="AP67" s="62"/>
      <c r="AQ67" s="62"/>
      <c r="AR67" s="62"/>
      <c r="AS67" s="62"/>
      <c r="AT67" s="62"/>
      <c r="AU67" s="62"/>
      <c r="AV67" s="62"/>
      <c r="AW67" s="62"/>
      <c r="AX67" s="62"/>
      <c r="AY67" s="62"/>
      <c r="AZ67" s="62"/>
      <c r="BA67" s="62"/>
      <c r="BB67" s="62"/>
      <c r="BC67" s="62"/>
      <c r="BD67" s="62"/>
      <c r="BE67" s="62"/>
      <c r="BF67" s="62"/>
      <c r="BG67" s="62"/>
    </row>
    <row r="68" spans="1:59" ht="16.5" customHeight="1" x14ac:dyDescent="0.3">
      <c r="A68" s="18"/>
      <c r="B68" s="24"/>
      <c r="C68" s="14"/>
      <c r="D68" s="25"/>
      <c r="E68" s="62"/>
      <c r="F68" s="62"/>
      <c r="G68" s="62"/>
      <c r="H68" s="62"/>
      <c r="I68" s="62"/>
      <c r="J68" s="62"/>
      <c r="K68" s="62"/>
      <c r="L68" s="62"/>
      <c r="M68" s="62"/>
      <c r="N68" s="62"/>
      <c r="O68" s="62"/>
      <c r="P68" s="62"/>
      <c r="Q68" s="62"/>
      <c r="R68" s="62"/>
      <c r="S68" s="62"/>
      <c r="T68" s="62"/>
      <c r="U68" s="62"/>
      <c r="V68" s="62"/>
      <c r="W68" s="62"/>
      <c r="X68" s="62"/>
      <c r="Y68" s="62"/>
      <c r="Z68" s="62"/>
      <c r="AA68" s="62"/>
      <c r="AB68" s="62"/>
      <c r="AC68" s="62"/>
      <c r="AD68" s="62"/>
      <c r="AE68" s="62"/>
      <c r="AF68" s="62"/>
      <c r="AG68" s="62"/>
      <c r="AH68" s="62"/>
      <c r="AI68" s="62"/>
      <c r="AJ68" s="62"/>
      <c r="AK68" s="62"/>
      <c r="AL68" s="62"/>
      <c r="AM68" s="62"/>
      <c r="AN68" s="62"/>
      <c r="AO68" s="62"/>
      <c r="AP68" s="62"/>
      <c r="AQ68" s="62"/>
      <c r="AR68" s="62"/>
      <c r="AS68" s="62"/>
      <c r="AT68" s="62"/>
      <c r="AU68" s="62"/>
      <c r="AV68" s="62"/>
      <c r="AW68" s="62"/>
      <c r="AX68" s="62"/>
      <c r="AY68" s="62"/>
      <c r="AZ68" s="62"/>
      <c r="BA68" s="62"/>
      <c r="BB68" s="62"/>
      <c r="BC68" s="62"/>
      <c r="BD68" s="62"/>
      <c r="BE68" s="62"/>
      <c r="BF68" s="62"/>
      <c r="BG68" s="62"/>
    </row>
    <row r="69" spans="1:59" ht="16.5" customHeight="1" x14ac:dyDescent="0.3">
      <c r="A69" s="18"/>
      <c r="B69" s="24"/>
      <c r="C69" s="14"/>
      <c r="D69" s="25"/>
      <c r="E69" s="62"/>
      <c r="F69" s="62"/>
      <c r="G69" s="62"/>
      <c r="H69" s="62"/>
      <c r="I69" s="62"/>
      <c r="J69" s="62"/>
      <c r="K69" s="62"/>
      <c r="L69" s="62"/>
      <c r="M69" s="62"/>
      <c r="N69" s="62"/>
      <c r="O69" s="62"/>
      <c r="P69" s="62"/>
      <c r="Q69" s="62"/>
      <c r="R69" s="62"/>
      <c r="S69" s="62"/>
      <c r="T69" s="62"/>
      <c r="U69" s="62"/>
      <c r="V69" s="62"/>
      <c r="W69" s="62"/>
      <c r="X69" s="62"/>
      <c r="Y69" s="62"/>
      <c r="Z69" s="62"/>
      <c r="AA69" s="62"/>
      <c r="AB69" s="62"/>
      <c r="AC69" s="62"/>
      <c r="AD69" s="62"/>
      <c r="AE69" s="62"/>
      <c r="AF69" s="62"/>
      <c r="AG69" s="62"/>
      <c r="AH69" s="62"/>
      <c r="AI69" s="62"/>
      <c r="AJ69" s="62"/>
      <c r="AK69" s="62"/>
      <c r="AL69" s="62"/>
      <c r="AM69" s="62"/>
      <c r="AN69" s="62"/>
      <c r="AO69" s="62"/>
      <c r="AP69" s="62"/>
      <c r="AQ69" s="62"/>
      <c r="AR69" s="62"/>
      <c r="AS69" s="62"/>
      <c r="AT69" s="62"/>
      <c r="AU69" s="62"/>
      <c r="AV69" s="62"/>
      <c r="AW69" s="62"/>
      <c r="AX69" s="62"/>
      <c r="AY69" s="62"/>
      <c r="AZ69" s="62"/>
      <c r="BA69" s="62"/>
      <c r="BB69" s="62"/>
      <c r="BC69" s="62"/>
      <c r="BD69" s="62"/>
      <c r="BE69" s="62"/>
      <c r="BF69" s="62"/>
      <c r="BG69" s="62"/>
    </row>
    <row r="70" spans="1:59" ht="16.5" customHeight="1" x14ac:dyDescent="0.3">
      <c r="A70" s="18"/>
      <c r="B70" s="24"/>
      <c r="C70" s="14"/>
      <c r="D70" s="25"/>
      <c r="E70" s="62"/>
      <c r="F70" s="62"/>
      <c r="G70" s="62"/>
      <c r="H70" s="62"/>
      <c r="I70" s="62"/>
      <c r="J70" s="62"/>
      <c r="K70" s="62"/>
      <c r="L70" s="62"/>
      <c r="M70" s="62"/>
      <c r="N70" s="62"/>
      <c r="O70" s="62"/>
      <c r="P70" s="62"/>
      <c r="Q70" s="62"/>
      <c r="R70" s="62"/>
      <c r="S70" s="62"/>
      <c r="T70" s="62"/>
      <c r="U70" s="62"/>
      <c r="V70" s="62"/>
      <c r="W70" s="62"/>
      <c r="X70" s="62"/>
      <c r="Y70" s="62"/>
      <c r="Z70" s="62"/>
      <c r="AA70" s="62"/>
      <c r="AB70" s="62"/>
      <c r="AC70" s="62"/>
      <c r="AD70" s="62"/>
      <c r="AE70" s="62"/>
      <c r="AF70" s="62"/>
      <c r="AG70" s="62"/>
      <c r="AH70" s="62"/>
      <c r="AI70" s="62"/>
      <c r="AJ70" s="62"/>
      <c r="AK70" s="62"/>
      <c r="AL70" s="62"/>
      <c r="AM70" s="62"/>
      <c r="AN70" s="62"/>
      <c r="AO70" s="62"/>
      <c r="AP70" s="62"/>
      <c r="AQ70" s="62"/>
      <c r="AR70" s="62"/>
      <c r="AS70" s="62"/>
      <c r="AT70" s="62"/>
      <c r="AU70" s="62"/>
      <c r="AV70" s="62"/>
      <c r="AW70" s="62"/>
      <c r="AX70" s="62"/>
      <c r="AY70" s="62"/>
      <c r="AZ70" s="62"/>
      <c r="BA70" s="62"/>
      <c r="BB70" s="62"/>
      <c r="BC70" s="62"/>
      <c r="BD70" s="62"/>
      <c r="BE70" s="62"/>
      <c r="BF70" s="62"/>
      <c r="BG70" s="62"/>
    </row>
    <row r="71" spans="1:59" ht="16.5" customHeight="1" x14ac:dyDescent="0.3">
      <c r="A71" s="18"/>
      <c r="B71" s="24"/>
      <c r="C71" s="14"/>
      <c r="D71" s="25"/>
      <c r="E71" s="62"/>
      <c r="F71" s="62"/>
      <c r="G71" s="62"/>
      <c r="H71" s="62"/>
      <c r="I71" s="62"/>
      <c r="J71" s="62"/>
      <c r="K71" s="62"/>
      <c r="L71" s="62"/>
      <c r="M71" s="62"/>
      <c r="N71" s="62"/>
      <c r="O71" s="62"/>
      <c r="P71" s="62"/>
      <c r="Q71" s="62"/>
      <c r="R71" s="62"/>
      <c r="S71" s="62"/>
      <c r="T71" s="62"/>
      <c r="U71" s="62"/>
      <c r="V71" s="62"/>
      <c r="W71" s="62"/>
      <c r="X71" s="62"/>
      <c r="Y71" s="62"/>
      <c r="Z71" s="62"/>
      <c r="AA71" s="62"/>
      <c r="AB71" s="62"/>
      <c r="AC71" s="62"/>
      <c r="AD71" s="62"/>
      <c r="AE71" s="62"/>
      <c r="AF71" s="62"/>
      <c r="AG71" s="62"/>
      <c r="AH71" s="62"/>
      <c r="AI71" s="62"/>
      <c r="AJ71" s="62"/>
      <c r="AK71" s="62"/>
      <c r="AL71" s="62"/>
      <c r="AM71" s="62"/>
      <c r="AN71" s="62"/>
      <c r="AO71" s="62"/>
      <c r="AP71" s="62"/>
      <c r="AQ71" s="62"/>
      <c r="AR71" s="62"/>
      <c r="AS71" s="62"/>
      <c r="AT71" s="62"/>
      <c r="AU71" s="62"/>
      <c r="AV71" s="62"/>
      <c r="AW71" s="62"/>
      <c r="AX71" s="62"/>
      <c r="AY71" s="62"/>
      <c r="AZ71" s="62"/>
      <c r="BA71" s="62"/>
      <c r="BB71" s="62"/>
      <c r="BC71" s="62"/>
      <c r="BD71" s="62"/>
      <c r="BE71" s="62"/>
      <c r="BF71" s="62"/>
      <c r="BG71" s="62"/>
    </row>
    <row r="72" spans="1:59" ht="16.5" customHeight="1" x14ac:dyDescent="0.3">
      <c r="A72" s="18"/>
      <c r="B72" s="24"/>
      <c r="C72" s="14"/>
      <c r="D72" s="25"/>
      <c r="E72" s="62"/>
      <c r="F72" s="62"/>
      <c r="G72" s="62"/>
      <c r="H72" s="62"/>
      <c r="I72" s="62"/>
      <c r="J72" s="62"/>
      <c r="K72" s="62"/>
      <c r="L72" s="62"/>
      <c r="M72" s="62"/>
      <c r="N72" s="62"/>
      <c r="O72" s="62"/>
      <c r="P72" s="62"/>
      <c r="Q72" s="62"/>
      <c r="R72" s="62"/>
      <c r="S72" s="62"/>
      <c r="T72" s="62"/>
      <c r="U72" s="62"/>
      <c r="V72" s="62"/>
      <c r="W72" s="62"/>
      <c r="X72" s="62"/>
      <c r="Y72" s="62"/>
      <c r="Z72" s="62"/>
      <c r="AA72" s="62"/>
      <c r="AB72" s="62"/>
      <c r="AC72" s="62"/>
      <c r="AD72" s="62"/>
      <c r="AE72" s="62"/>
      <c r="AF72" s="62"/>
      <c r="AG72" s="62"/>
      <c r="AH72" s="62"/>
      <c r="AI72" s="62"/>
      <c r="AJ72" s="62"/>
      <c r="AK72" s="62"/>
      <c r="AL72" s="62"/>
      <c r="AM72" s="62"/>
      <c r="AN72" s="62"/>
      <c r="AO72" s="62"/>
      <c r="AP72" s="62"/>
      <c r="AQ72" s="62"/>
      <c r="AR72" s="62"/>
      <c r="AS72" s="62"/>
      <c r="AT72" s="62"/>
      <c r="AU72" s="62"/>
      <c r="AV72" s="62"/>
      <c r="AW72" s="62"/>
      <c r="AX72" s="62"/>
      <c r="AY72" s="62"/>
      <c r="AZ72" s="62"/>
      <c r="BA72" s="62"/>
      <c r="BB72" s="62"/>
      <c r="BC72" s="62"/>
      <c r="BD72" s="62"/>
      <c r="BE72" s="62"/>
      <c r="BF72" s="62"/>
      <c r="BG72" s="62"/>
    </row>
    <row r="73" spans="1:59" ht="16.5" customHeight="1" x14ac:dyDescent="0.3">
      <c r="A73" s="18"/>
      <c r="B73" s="24"/>
      <c r="C73" s="14"/>
      <c r="D73" s="25"/>
      <c r="E73" s="62"/>
      <c r="F73" s="62"/>
      <c r="G73" s="62"/>
      <c r="H73" s="62"/>
      <c r="I73" s="62"/>
      <c r="J73" s="62"/>
      <c r="K73" s="62"/>
      <c r="L73" s="62"/>
      <c r="M73" s="62"/>
      <c r="N73" s="62"/>
      <c r="O73" s="62"/>
      <c r="P73" s="62"/>
      <c r="Q73" s="62"/>
      <c r="R73" s="62"/>
      <c r="S73" s="62"/>
      <c r="T73" s="62"/>
      <c r="U73" s="62"/>
      <c r="V73" s="62"/>
      <c r="W73" s="62"/>
      <c r="X73" s="62"/>
      <c r="Y73" s="62"/>
      <c r="Z73" s="62"/>
      <c r="AA73" s="62"/>
      <c r="AB73" s="62"/>
      <c r="AC73" s="62"/>
      <c r="AD73" s="62"/>
      <c r="AE73" s="62"/>
      <c r="AF73" s="62"/>
      <c r="AG73" s="62"/>
      <c r="AH73" s="62"/>
      <c r="AI73" s="62"/>
      <c r="AJ73" s="62"/>
      <c r="AK73" s="62"/>
      <c r="AL73" s="62"/>
      <c r="AM73" s="62"/>
      <c r="AN73" s="62"/>
      <c r="AO73" s="62"/>
      <c r="AP73" s="62"/>
      <c r="AQ73" s="62"/>
      <c r="AR73" s="62"/>
      <c r="AS73" s="62"/>
      <c r="AT73" s="62"/>
      <c r="AU73" s="62"/>
      <c r="AV73" s="62"/>
      <c r="AW73" s="62"/>
      <c r="AX73" s="62"/>
      <c r="AY73" s="62"/>
      <c r="AZ73" s="62"/>
      <c r="BA73" s="62"/>
      <c r="BB73" s="62"/>
      <c r="BC73" s="62"/>
      <c r="BD73" s="62"/>
      <c r="BE73" s="62"/>
      <c r="BF73" s="62"/>
      <c r="BG73" s="62"/>
    </row>
    <row r="74" spans="1:59" ht="16.5" customHeight="1" x14ac:dyDescent="0.3">
      <c r="A74" s="18"/>
      <c r="B74" s="24"/>
      <c r="C74" s="14"/>
      <c r="D74" s="25"/>
      <c r="E74" s="62"/>
      <c r="F74" s="62"/>
      <c r="G74" s="62"/>
      <c r="H74" s="62"/>
      <c r="I74" s="62"/>
      <c r="J74" s="62"/>
      <c r="K74" s="62"/>
      <c r="L74" s="62"/>
      <c r="M74" s="62"/>
      <c r="N74" s="62"/>
      <c r="O74" s="62"/>
      <c r="P74" s="62"/>
      <c r="Q74" s="62"/>
      <c r="R74" s="62"/>
      <c r="S74" s="62"/>
      <c r="T74" s="62"/>
      <c r="U74" s="62"/>
      <c r="V74" s="62"/>
      <c r="W74" s="62"/>
      <c r="X74" s="62"/>
      <c r="Y74" s="62"/>
      <c r="Z74" s="62"/>
      <c r="AA74" s="62"/>
      <c r="AB74" s="62"/>
      <c r="AC74" s="62"/>
      <c r="AD74" s="62"/>
      <c r="AE74" s="62"/>
      <c r="AF74" s="62"/>
      <c r="AG74" s="62"/>
      <c r="AH74" s="62"/>
      <c r="AI74" s="62"/>
      <c r="AJ74" s="62"/>
      <c r="AK74" s="62"/>
      <c r="AL74" s="62"/>
      <c r="AM74" s="62"/>
      <c r="AN74" s="62"/>
      <c r="AO74" s="62"/>
      <c r="AP74" s="62"/>
      <c r="AQ74" s="62"/>
      <c r="AR74" s="62"/>
      <c r="AS74" s="62"/>
      <c r="AT74" s="62"/>
      <c r="AU74" s="62"/>
      <c r="AV74" s="62"/>
      <c r="AW74" s="62"/>
      <c r="AX74" s="62"/>
      <c r="AY74" s="62"/>
      <c r="AZ74" s="62"/>
      <c r="BA74" s="62"/>
      <c r="BB74" s="62"/>
      <c r="BC74" s="62"/>
      <c r="BD74" s="62"/>
      <c r="BE74" s="62"/>
      <c r="BF74" s="62"/>
      <c r="BG74" s="62"/>
    </row>
    <row r="75" spans="1:59" ht="16.5" customHeight="1" x14ac:dyDescent="0.3">
      <c r="A75" s="18"/>
      <c r="B75" s="24"/>
      <c r="C75" s="14"/>
      <c r="D75" s="25"/>
      <c r="E75" s="62"/>
      <c r="F75" s="62"/>
      <c r="G75" s="62"/>
      <c r="H75" s="62"/>
      <c r="I75" s="62"/>
      <c r="J75" s="62"/>
      <c r="K75" s="62"/>
      <c r="L75" s="62"/>
      <c r="M75" s="62"/>
      <c r="N75" s="62"/>
      <c r="O75" s="62"/>
      <c r="P75" s="62"/>
      <c r="Q75" s="62"/>
      <c r="R75" s="62"/>
      <c r="S75" s="62"/>
      <c r="T75" s="62"/>
      <c r="U75" s="62"/>
      <c r="V75" s="62"/>
      <c r="W75" s="62"/>
      <c r="X75" s="62"/>
      <c r="Y75" s="62"/>
      <c r="Z75" s="62"/>
      <c r="AA75" s="62"/>
      <c r="AB75" s="62"/>
      <c r="AC75" s="62"/>
      <c r="AD75" s="62"/>
      <c r="AE75" s="62"/>
      <c r="AF75" s="62"/>
      <c r="AG75" s="62"/>
      <c r="AH75" s="62"/>
      <c r="AI75" s="62"/>
      <c r="AJ75" s="62"/>
      <c r="AK75" s="62"/>
      <c r="AL75" s="62"/>
      <c r="AM75" s="62"/>
      <c r="AN75" s="62"/>
      <c r="AO75" s="62"/>
      <c r="AP75" s="62"/>
      <c r="AQ75" s="62"/>
      <c r="AR75" s="62"/>
      <c r="AS75" s="62"/>
      <c r="AT75" s="62"/>
      <c r="AU75" s="62"/>
      <c r="AV75" s="62"/>
      <c r="AW75" s="62"/>
      <c r="AX75" s="62"/>
      <c r="AY75" s="62"/>
      <c r="AZ75" s="62"/>
      <c r="BA75" s="62"/>
      <c r="BB75" s="62"/>
      <c r="BC75" s="62"/>
      <c r="BD75" s="62"/>
      <c r="BE75" s="62"/>
      <c r="BF75" s="62"/>
      <c r="BG75" s="62"/>
    </row>
    <row r="76" spans="1:59" ht="16.5" customHeight="1" x14ac:dyDescent="0.3">
      <c r="A76" s="18"/>
      <c r="B76" s="24"/>
      <c r="C76" s="14"/>
      <c r="D76" s="25"/>
      <c r="E76" s="62"/>
      <c r="F76" s="62"/>
      <c r="G76" s="62"/>
      <c r="H76" s="62"/>
      <c r="I76" s="62"/>
      <c r="J76" s="62"/>
      <c r="K76" s="62"/>
      <c r="L76" s="62"/>
      <c r="M76" s="62"/>
      <c r="N76" s="62"/>
      <c r="O76" s="62"/>
      <c r="P76" s="62"/>
      <c r="Q76" s="62"/>
      <c r="R76" s="62"/>
      <c r="S76" s="62"/>
      <c r="T76" s="62"/>
      <c r="U76" s="62"/>
      <c r="V76" s="62"/>
      <c r="W76" s="62"/>
      <c r="X76" s="62"/>
      <c r="Y76" s="62"/>
      <c r="Z76" s="62"/>
      <c r="AA76" s="62"/>
      <c r="AB76" s="62"/>
      <c r="AC76" s="62"/>
      <c r="AD76" s="62"/>
      <c r="AE76" s="62"/>
      <c r="AF76" s="62"/>
      <c r="AG76" s="62"/>
      <c r="AH76" s="62"/>
      <c r="AI76" s="62"/>
      <c r="AJ76" s="62"/>
      <c r="AK76" s="62"/>
      <c r="AL76" s="62"/>
      <c r="AM76" s="62"/>
      <c r="AN76" s="62"/>
      <c r="AO76" s="62"/>
      <c r="AP76" s="62"/>
      <c r="AQ76" s="62"/>
      <c r="AR76" s="62"/>
      <c r="AS76" s="62"/>
      <c r="AT76" s="62"/>
      <c r="AU76" s="62"/>
      <c r="AV76" s="62"/>
      <c r="AW76" s="62"/>
      <c r="AX76" s="62"/>
      <c r="AY76" s="62"/>
      <c r="AZ76" s="62"/>
      <c r="BA76" s="62"/>
      <c r="BB76" s="62"/>
      <c r="BC76" s="62"/>
      <c r="BD76" s="62"/>
      <c r="BE76" s="62"/>
      <c r="BF76" s="62"/>
      <c r="BG76" s="62"/>
    </row>
    <row r="77" spans="1:59" ht="16.5" customHeight="1" x14ac:dyDescent="0.3">
      <c r="A77" s="18"/>
      <c r="B77" s="24"/>
      <c r="C77" s="14"/>
      <c r="D77" s="25"/>
      <c r="E77" s="62"/>
      <c r="F77" s="62"/>
      <c r="G77" s="62"/>
      <c r="H77" s="62"/>
      <c r="I77" s="62"/>
      <c r="J77" s="62"/>
      <c r="K77" s="62"/>
      <c r="L77" s="62"/>
      <c r="M77" s="62"/>
      <c r="N77" s="62"/>
      <c r="O77" s="62"/>
      <c r="P77" s="62"/>
      <c r="Q77" s="62"/>
      <c r="R77" s="62"/>
      <c r="S77" s="62"/>
      <c r="T77" s="62"/>
      <c r="U77" s="62"/>
      <c r="V77" s="62"/>
      <c r="W77" s="62"/>
      <c r="X77" s="62"/>
      <c r="Y77" s="62"/>
      <c r="Z77" s="62"/>
      <c r="AA77" s="62"/>
      <c r="AB77" s="62"/>
      <c r="AC77" s="62"/>
      <c r="AD77" s="62"/>
      <c r="AE77" s="62"/>
      <c r="AF77" s="62"/>
      <c r="AG77" s="62"/>
      <c r="AH77" s="62"/>
      <c r="AI77" s="62"/>
      <c r="AJ77" s="62"/>
      <c r="AK77" s="62"/>
      <c r="AL77" s="62"/>
      <c r="AM77" s="62"/>
      <c r="AN77" s="62"/>
      <c r="AO77" s="62"/>
      <c r="AP77" s="62"/>
      <c r="AQ77" s="62"/>
      <c r="AR77" s="62"/>
      <c r="AS77" s="62"/>
      <c r="AT77" s="62"/>
      <c r="AU77" s="62"/>
      <c r="AV77" s="62"/>
      <c r="AW77" s="62"/>
      <c r="AX77" s="62"/>
      <c r="AY77" s="62"/>
      <c r="AZ77" s="62"/>
      <c r="BA77" s="62"/>
      <c r="BB77" s="62"/>
      <c r="BC77" s="62"/>
      <c r="BD77" s="62"/>
      <c r="BE77" s="62"/>
      <c r="BF77" s="62"/>
      <c r="BG77" s="62"/>
    </row>
    <row r="78" spans="1:59" ht="16.5" customHeight="1" x14ac:dyDescent="0.3">
      <c r="A78" s="18"/>
      <c r="B78" s="24"/>
      <c r="C78" s="14"/>
      <c r="D78" s="25"/>
      <c r="E78" s="62"/>
      <c r="F78" s="62"/>
      <c r="G78" s="62"/>
      <c r="H78" s="62"/>
      <c r="I78" s="62"/>
      <c r="J78" s="62"/>
      <c r="K78" s="62"/>
      <c r="L78" s="62"/>
      <c r="M78" s="62"/>
      <c r="N78" s="62"/>
      <c r="O78" s="62"/>
      <c r="P78" s="62"/>
      <c r="Q78" s="62"/>
      <c r="R78" s="62"/>
      <c r="S78" s="62"/>
      <c r="T78" s="62"/>
      <c r="U78" s="62"/>
      <c r="V78" s="62"/>
      <c r="W78" s="62"/>
      <c r="X78" s="62"/>
      <c r="Y78" s="62"/>
      <c r="Z78" s="62"/>
      <c r="AA78" s="62"/>
      <c r="AB78" s="62"/>
      <c r="AC78" s="62"/>
      <c r="AD78" s="62"/>
      <c r="AE78" s="62"/>
      <c r="AF78" s="62"/>
      <c r="AG78" s="62"/>
      <c r="AH78" s="62"/>
      <c r="AI78" s="62"/>
      <c r="AJ78" s="62"/>
      <c r="AK78" s="62"/>
      <c r="AL78" s="62"/>
      <c r="AM78" s="62"/>
      <c r="AN78" s="62"/>
      <c r="AO78" s="62"/>
      <c r="AP78" s="62"/>
      <c r="AQ78" s="62"/>
      <c r="AR78" s="62"/>
      <c r="AS78" s="62"/>
      <c r="AT78" s="62"/>
      <c r="AU78" s="62"/>
      <c r="AV78" s="62"/>
      <c r="AW78" s="62"/>
      <c r="AX78" s="62"/>
      <c r="AY78" s="62"/>
      <c r="AZ78" s="62"/>
      <c r="BA78" s="62"/>
      <c r="BB78" s="62"/>
      <c r="BC78" s="62"/>
      <c r="BD78" s="62"/>
      <c r="BE78" s="62"/>
      <c r="BF78" s="62"/>
      <c r="BG78" s="62"/>
    </row>
    <row r="79" spans="1:59" ht="16.5" customHeight="1" x14ac:dyDescent="0.3">
      <c r="A79" s="18"/>
      <c r="B79" s="24"/>
      <c r="C79" s="14"/>
      <c r="D79" s="25"/>
      <c r="E79" s="62"/>
      <c r="F79" s="62"/>
      <c r="G79" s="62"/>
      <c r="H79" s="62"/>
      <c r="I79" s="62"/>
      <c r="J79" s="62"/>
      <c r="K79" s="62"/>
      <c r="L79" s="62"/>
      <c r="M79" s="62"/>
      <c r="N79" s="62"/>
      <c r="O79" s="62"/>
      <c r="P79" s="62"/>
      <c r="Q79" s="62"/>
      <c r="R79" s="62"/>
      <c r="S79" s="62"/>
      <c r="T79" s="62"/>
      <c r="U79" s="62"/>
      <c r="V79" s="62"/>
      <c r="W79" s="62"/>
      <c r="X79" s="62"/>
      <c r="Y79" s="62"/>
      <c r="Z79" s="62"/>
      <c r="AA79" s="62"/>
      <c r="AB79" s="62"/>
      <c r="AC79" s="62"/>
      <c r="AD79" s="62"/>
      <c r="AE79" s="62"/>
      <c r="AF79" s="62"/>
      <c r="AG79" s="62"/>
      <c r="AH79" s="62"/>
      <c r="AI79" s="62"/>
      <c r="AJ79" s="62"/>
      <c r="AK79" s="62"/>
      <c r="AL79" s="62"/>
      <c r="AM79" s="62"/>
      <c r="AN79" s="62"/>
      <c r="AO79" s="62"/>
      <c r="AP79" s="62"/>
      <c r="AQ79" s="62"/>
      <c r="AR79" s="62"/>
      <c r="AS79" s="62"/>
      <c r="AT79" s="62"/>
      <c r="AU79" s="62"/>
      <c r="AV79" s="62"/>
      <c r="AW79" s="62"/>
      <c r="AX79" s="62"/>
      <c r="AY79" s="62"/>
      <c r="AZ79" s="62"/>
      <c r="BA79" s="62"/>
      <c r="BB79" s="62"/>
      <c r="BC79" s="62"/>
      <c r="BD79" s="62"/>
      <c r="BE79" s="62"/>
      <c r="BF79" s="62"/>
      <c r="BG79" s="62"/>
    </row>
    <row r="80" spans="1:59" ht="16.5" customHeight="1" x14ac:dyDescent="0.3">
      <c r="A80" s="18"/>
      <c r="B80" s="24"/>
      <c r="C80" s="14"/>
      <c r="D80" s="25"/>
      <c r="E80" s="62"/>
      <c r="F80" s="62"/>
      <c r="G80" s="62"/>
      <c r="H80" s="62"/>
      <c r="I80" s="62"/>
      <c r="J80" s="62"/>
      <c r="K80" s="62"/>
      <c r="L80" s="62"/>
      <c r="M80" s="62"/>
      <c r="N80" s="62"/>
      <c r="O80" s="62"/>
      <c r="P80" s="62"/>
      <c r="Q80" s="62"/>
      <c r="R80" s="62"/>
      <c r="S80" s="62"/>
      <c r="T80" s="62"/>
      <c r="U80" s="62"/>
      <c r="V80" s="62"/>
      <c r="W80" s="62"/>
      <c r="X80" s="62"/>
      <c r="Y80" s="62"/>
      <c r="Z80" s="62"/>
      <c r="AA80" s="62"/>
      <c r="AB80" s="62"/>
      <c r="AC80" s="62"/>
      <c r="AD80" s="62"/>
      <c r="AE80" s="62"/>
      <c r="AF80" s="62"/>
      <c r="AG80" s="62"/>
      <c r="AH80" s="62"/>
      <c r="AI80" s="62"/>
      <c r="AJ80" s="62"/>
      <c r="AK80" s="62"/>
      <c r="AL80" s="62"/>
      <c r="AM80" s="62"/>
      <c r="AN80" s="62"/>
      <c r="AO80" s="62"/>
      <c r="AP80" s="62"/>
      <c r="AQ80" s="62"/>
      <c r="AR80" s="62"/>
      <c r="AS80" s="62"/>
      <c r="AT80" s="62"/>
      <c r="AU80" s="62"/>
      <c r="AV80" s="62"/>
      <c r="AW80" s="62"/>
      <c r="AX80" s="62"/>
      <c r="AY80" s="62"/>
      <c r="AZ80" s="62"/>
      <c r="BA80" s="62"/>
      <c r="BB80" s="62"/>
      <c r="BC80" s="62"/>
      <c r="BD80" s="62"/>
      <c r="BE80" s="62"/>
      <c r="BF80" s="62"/>
      <c r="BG80" s="62"/>
    </row>
    <row r="81" spans="1:59" ht="16.5" customHeight="1" x14ac:dyDescent="0.3">
      <c r="A81" s="18"/>
      <c r="B81" s="24"/>
      <c r="C81" s="14"/>
      <c r="D81" s="25"/>
      <c r="E81" s="62"/>
      <c r="F81" s="62"/>
      <c r="G81" s="62"/>
      <c r="H81" s="62"/>
      <c r="I81" s="62"/>
      <c r="J81" s="62"/>
      <c r="K81" s="62"/>
      <c r="L81" s="62"/>
      <c r="M81" s="62"/>
      <c r="N81" s="62"/>
      <c r="O81" s="62"/>
      <c r="P81" s="62"/>
      <c r="Q81" s="62"/>
      <c r="R81" s="62"/>
      <c r="S81" s="62"/>
      <c r="T81" s="62"/>
      <c r="U81" s="62"/>
      <c r="V81" s="62"/>
      <c r="W81" s="62"/>
      <c r="X81" s="62"/>
      <c r="Y81" s="62"/>
      <c r="Z81" s="62"/>
      <c r="AA81" s="62"/>
      <c r="AB81" s="62"/>
      <c r="AC81" s="62"/>
      <c r="AD81" s="62"/>
      <c r="AE81" s="62"/>
      <c r="AF81" s="62"/>
      <c r="AG81" s="62"/>
      <c r="AH81" s="62"/>
      <c r="AI81" s="62"/>
      <c r="AJ81" s="62"/>
      <c r="AK81" s="62"/>
      <c r="AL81" s="62"/>
      <c r="AM81" s="62"/>
      <c r="AN81" s="62"/>
      <c r="AO81" s="62"/>
      <c r="AP81" s="62"/>
      <c r="AQ81" s="62"/>
      <c r="AR81" s="62"/>
      <c r="AS81" s="62"/>
      <c r="AT81" s="62"/>
      <c r="AU81" s="62"/>
      <c r="AV81" s="62"/>
      <c r="AW81" s="62"/>
      <c r="AX81" s="62"/>
      <c r="AY81" s="62"/>
      <c r="AZ81" s="62"/>
      <c r="BA81" s="62"/>
      <c r="BB81" s="62"/>
      <c r="BC81" s="62"/>
      <c r="BD81" s="62"/>
      <c r="BE81" s="62"/>
      <c r="BF81" s="62"/>
      <c r="BG81" s="62"/>
    </row>
    <row r="82" spans="1:59" ht="16.5" customHeight="1" x14ac:dyDescent="0.3">
      <c r="A82" s="18"/>
      <c r="B82" s="24"/>
      <c r="C82" s="14"/>
      <c r="D82" s="25"/>
      <c r="E82" s="62"/>
      <c r="F82" s="62"/>
      <c r="G82" s="62"/>
      <c r="H82" s="62"/>
      <c r="I82" s="62"/>
      <c r="J82" s="62"/>
      <c r="K82" s="62"/>
      <c r="L82" s="62"/>
      <c r="M82" s="62"/>
      <c r="N82" s="62"/>
      <c r="O82" s="62"/>
      <c r="P82" s="62"/>
      <c r="Q82" s="62"/>
      <c r="R82" s="62"/>
      <c r="S82" s="62"/>
      <c r="T82" s="62"/>
      <c r="U82" s="62"/>
      <c r="V82" s="62"/>
      <c r="W82" s="62"/>
      <c r="X82" s="62"/>
      <c r="Y82" s="62"/>
      <c r="Z82" s="62"/>
      <c r="AA82" s="62"/>
      <c r="AB82" s="62"/>
      <c r="AC82" s="62"/>
      <c r="AD82" s="62"/>
      <c r="AE82" s="62"/>
      <c r="AF82" s="62"/>
      <c r="AG82" s="62"/>
      <c r="AH82" s="62"/>
      <c r="AI82" s="62"/>
      <c r="AJ82" s="62"/>
      <c r="AK82" s="62"/>
      <c r="AL82" s="62"/>
      <c r="AM82" s="62"/>
      <c r="AN82" s="62"/>
      <c r="AO82" s="62"/>
      <c r="AP82" s="62"/>
      <c r="AQ82" s="62"/>
      <c r="AR82" s="62"/>
      <c r="AS82" s="62"/>
      <c r="AT82" s="62"/>
      <c r="AU82" s="62"/>
      <c r="AV82" s="62"/>
      <c r="AW82" s="62"/>
      <c r="AX82" s="62"/>
      <c r="AY82" s="62"/>
      <c r="AZ82" s="62"/>
      <c r="BA82" s="62"/>
      <c r="BB82" s="62"/>
      <c r="BC82" s="62"/>
      <c r="BD82" s="62"/>
      <c r="BE82" s="62"/>
      <c r="BF82" s="62"/>
      <c r="BG82" s="62"/>
    </row>
    <row r="83" spans="1:59" ht="16.5" customHeight="1" x14ac:dyDescent="0.3">
      <c r="A83" s="18"/>
      <c r="B83" s="24"/>
      <c r="C83" s="14"/>
      <c r="D83" s="25"/>
      <c r="E83" s="62"/>
      <c r="F83" s="62"/>
      <c r="G83" s="62"/>
      <c r="H83" s="62"/>
      <c r="I83" s="62"/>
      <c r="J83" s="62"/>
      <c r="K83" s="62"/>
      <c r="L83" s="62"/>
      <c r="M83" s="62"/>
      <c r="N83" s="62"/>
      <c r="O83" s="62"/>
      <c r="P83" s="62"/>
      <c r="Q83" s="62"/>
      <c r="R83" s="62"/>
      <c r="S83" s="62"/>
      <c r="T83" s="62"/>
      <c r="U83" s="62"/>
      <c r="V83" s="62"/>
      <c r="W83" s="62"/>
      <c r="X83" s="62"/>
      <c r="Y83" s="62"/>
      <c r="Z83" s="62"/>
      <c r="AA83" s="62"/>
      <c r="AB83" s="62"/>
      <c r="AC83" s="62"/>
      <c r="AD83" s="62"/>
      <c r="AE83" s="62"/>
      <c r="AF83" s="62"/>
      <c r="AG83" s="62"/>
      <c r="AH83" s="62"/>
      <c r="AI83" s="62"/>
      <c r="AJ83" s="62"/>
      <c r="AK83" s="62"/>
      <c r="AL83" s="62"/>
      <c r="AM83" s="62"/>
      <c r="AN83" s="62"/>
      <c r="AO83" s="62"/>
      <c r="AP83" s="62"/>
      <c r="AQ83" s="62"/>
      <c r="AR83" s="62"/>
      <c r="AS83" s="62"/>
      <c r="AT83" s="62"/>
      <c r="AU83" s="62"/>
      <c r="AV83" s="62"/>
      <c r="AW83" s="62"/>
      <c r="AX83" s="62"/>
      <c r="AY83" s="62"/>
      <c r="AZ83" s="62"/>
      <c r="BA83" s="62"/>
      <c r="BB83" s="62"/>
      <c r="BC83" s="62"/>
      <c r="BD83" s="62"/>
      <c r="BE83" s="62"/>
      <c r="BF83" s="62"/>
      <c r="BG83" s="62"/>
    </row>
    <row r="84" spans="1:59" ht="16.5" customHeight="1" x14ac:dyDescent="0.3">
      <c r="A84" s="18"/>
      <c r="B84" s="24"/>
      <c r="C84" s="14"/>
      <c r="D84" s="25"/>
      <c r="E84" s="62"/>
      <c r="F84" s="62"/>
      <c r="G84" s="62"/>
      <c r="H84" s="62"/>
      <c r="I84" s="62"/>
      <c r="J84" s="62"/>
      <c r="K84" s="62"/>
      <c r="L84" s="62"/>
      <c r="M84" s="62"/>
      <c r="N84" s="62"/>
      <c r="O84" s="62"/>
      <c r="P84" s="62"/>
      <c r="Q84" s="62"/>
      <c r="R84" s="62"/>
      <c r="S84" s="62"/>
      <c r="T84" s="62"/>
      <c r="U84" s="62"/>
      <c r="V84" s="62"/>
      <c r="W84" s="62"/>
      <c r="X84" s="62"/>
      <c r="Y84" s="62"/>
      <c r="Z84" s="62"/>
      <c r="AA84" s="62"/>
      <c r="AB84" s="62"/>
      <c r="AC84" s="62"/>
      <c r="AD84" s="62"/>
      <c r="AE84" s="62"/>
      <c r="AF84" s="62"/>
      <c r="AG84" s="62"/>
      <c r="AH84" s="62"/>
      <c r="AI84" s="62"/>
      <c r="AJ84" s="62"/>
      <c r="AK84" s="62"/>
      <c r="AL84" s="62"/>
      <c r="AM84" s="62"/>
      <c r="AN84" s="62"/>
      <c r="AO84" s="62"/>
      <c r="AP84" s="62"/>
      <c r="AQ84" s="62"/>
      <c r="AR84" s="62"/>
      <c r="AS84" s="62"/>
      <c r="AT84" s="62"/>
      <c r="AU84" s="62"/>
      <c r="AV84" s="62"/>
      <c r="AW84" s="62"/>
      <c r="AX84" s="62"/>
      <c r="AY84" s="62"/>
      <c r="AZ84" s="62"/>
      <c r="BA84" s="62"/>
      <c r="BB84" s="62"/>
      <c r="BC84" s="62"/>
      <c r="BD84" s="62"/>
      <c r="BE84" s="62"/>
      <c r="BF84" s="62"/>
      <c r="BG84" s="62"/>
    </row>
    <row r="85" spans="1:59" ht="16.5" customHeight="1" x14ac:dyDescent="0.3">
      <c r="A85" s="18"/>
      <c r="B85" s="24"/>
      <c r="C85" s="14"/>
      <c r="D85" s="25"/>
      <c r="E85" s="62"/>
      <c r="F85" s="62"/>
      <c r="G85" s="62"/>
      <c r="H85" s="62"/>
      <c r="I85" s="62"/>
      <c r="J85" s="62"/>
      <c r="K85" s="62"/>
      <c r="L85" s="62"/>
      <c r="M85" s="62"/>
      <c r="N85" s="62"/>
      <c r="O85" s="62"/>
      <c r="P85" s="62"/>
      <c r="Q85" s="62"/>
      <c r="R85" s="62"/>
      <c r="S85" s="62"/>
      <c r="T85" s="62"/>
      <c r="U85" s="62"/>
      <c r="V85" s="62"/>
      <c r="W85" s="62"/>
      <c r="X85" s="62"/>
      <c r="Y85" s="62"/>
      <c r="Z85" s="62"/>
      <c r="AA85" s="62"/>
      <c r="AB85" s="62"/>
      <c r="AC85" s="62"/>
      <c r="AD85" s="62"/>
      <c r="AE85" s="62"/>
      <c r="AF85" s="62"/>
      <c r="AG85" s="62"/>
      <c r="AH85" s="62"/>
      <c r="AI85" s="62"/>
      <c r="AJ85" s="62"/>
      <c r="AK85" s="62"/>
      <c r="AL85" s="62"/>
      <c r="AM85" s="62"/>
      <c r="AN85" s="62"/>
      <c r="AO85" s="62"/>
      <c r="AP85" s="62"/>
      <c r="AQ85" s="62"/>
      <c r="AR85" s="62"/>
      <c r="AS85" s="62"/>
      <c r="AT85" s="62"/>
      <c r="AU85" s="62"/>
      <c r="AV85" s="62"/>
      <c r="AW85" s="62"/>
      <c r="AX85" s="62"/>
      <c r="AY85" s="62"/>
      <c r="AZ85" s="62"/>
      <c r="BA85" s="62"/>
      <c r="BB85" s="62"/>
      <c r="BC85" s="62"/>
      <c r="BD85" s="62"/>
      <c r="BE85" s="62"/>
      <c r="BF85" s="62"/>
      <c r="BG85" s="62"/>
    </row>
    <row r="86" spans="1:59" ht="16.5" customHeight="1" x14ac:dyDescent="0.3">
      <c r="A86" s="18"/>
      <c r="B86" s="24"/>
      <c r="C86" s="14"/>
      <c r="D86" s="2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2"/>
      <c r="AF86" s="62"/>
      <c r="AG86" s="62"/>
      <c r="AH86" s="62"/>
      <c r="AI86" s="62"/>
      <c r="AJ86" s="62"/>
      <c r="AK86" s="62"/>
      <c r="AL86" s="62"/>
      <c r="AM86" s="62"/>
      <c r="AN86" s="62"/>
      <c r="AO86" s="62"/>
      <c r="AP86" s="62"/>
      <c r="AQ86" s="62"/>
      <c r="AR86" s="62"/>
      <c r="AS86" s="62"/>
      <c r="AT86" s="62"/>
      <c r="AU86" s="62"/>
      <c r="AV86" s="62"/>
      <c r="AW86" s="62"/>
      <c r="AX86" s="62"/>
      <c r="AY86" s="62"/>
      <c r="AZ86" s="62"/>
      <c r="BA86" s="62"/>
      <c r="BB86" s="62"/>
      <c r="BC86" s="62"/>
      <c r="BD86" s="62"/>
      <c r="BE86" s="62"/>
      <c r="BF86" s="62"/>
      <c r="BG86" s="62"/>
    </row>
    <row r="87" spans="1:59" ht="16.5" customHeight="1" x14ac:dyDescent="0.3">
      <c r="A87" s="18"/>
      <c r="B87" s="24"/>
      <c r="C87" s="14"/>
      <c r="D87" s="25"/>
      <c r="E87" s="62"/>
      <c r="F87" s="62"/>
      <c r="G87" s="62"/>
      <c r="H87" s="62"/>
      <c r="I87" s="62"/>
      <c r="J87" s="62"/>
      <c r="K87" s="62"/>
      <c r="L87" s="62"/>
      <c r="M87" s="62"/>
      <c r="N87" s="62"/>
      <c r="O87" s="62"/>
      <c r="P87" s="62"/>
      <c r="Q87" s="62"/>
      <c r="R87" s="62"/>
      <c r="S87" s="62"/>
      <c r="T87" s="62"/>
      <c r="U87" s="62"/>
      <c r="V87" s="62"/>
      <c r="W87" s="62"/>
      <c r="X87" s="62"/>
      <c r="Y87" s="62"/>
      <c r="Z87" s="62"/>
      <c r="AA87" s="62"/>
      <c r="AB87" s="62"/>
      <c r="AC87" s="62"/>
      <c r="AD87" s="62"/>
      <c r="AE87" s="62"/>
      <c r="AF87" s="62"/>
      <c r="AG87" s="62"/>
      <c r="AH87" s="62"/>
      <c r="AI87" s="62"/>
      <c r="AJ87" s="62"/>
      <c r="AK87" s="62"/>
      <c r="AL87" s="62"/>
      <c r="AM87" s="62"/>
      <c r="AN87" s="62"/>
      <c r="AO87" s="62"/>
      <c r="AP87" s="62"/>
      <c r="AQ87" s="62"/>
      <c r="AR87" s="62"/>
      <c r="AS87" s="62"/>
      <c r="AT87" s="62"/>
      <c r="AU87" s="62"/>
      <c r="AV87" s="62"/>
      <c r="AW87" s="62"/>
      <c r="AX87" s="62"/>
      <c r="AY87" s="62"/>
      <c r="AZ87" s="62"/>
      <c r="BA87" s="62"/>
      <c r="BB87" s="62"/>
      <c r="BC87" s="62"/>
      <c r="BD87" s="62"/>
      <c r="BE87" s="62"/>
      <c r="BF87" s="62"/>
      <c r="BG87" s="62"/>
    </row>
    <row r="88" spans="1:59" ht="16.5" customHeight="1" x14ac:dyDescent="0.3">
      <c r="A88" s="18"/>
      <c r="B88" s="24"/>
      <c r="C88" s="14"/>
      <c r="D88" s="25"/>
      <c r="E88" s="62"/>
      <c r="F88" s="62"/>
      <c r="G88" s="62"/>
      <c r="H88" s="62"/>
      <c r="I88" s="62"/>
      <c r="J88" s="62"/>
      <c r="K88" s="62"/>
      <c r="L88" s="62"/>
      <c r="M88" s="62"/>
      <c r="N88" s="62"/>
      <c r="O88" s="62"/>
      <c r="P88" s="62"/>
      <c r="Q88" s="62"/>
      <c r="R88" s="62"/>
      <c r="S88" s="62"/>
      <c r="T88" s="62"/>
      <c r="U88" s="62"/>
      <c r="V88" s="62"/>
      <c r="W88" s="62"/>
      <c r="X88" s="62"/>
      <c r="Y88" s="62"/>
      <c r="Z88" s="62"/>
      <c r="AA88" s="62"/>
      <c r="AB88" s="62"/>
      <c r="AC88" s="62"/>
      <c r="AD88" s="62"/>
      <c r="AE88" s="62"/>
      <c r="AF88" s="62"/>
      <c r="AG88" s="62"/>
      <c r="AH88" s="62"/>
      <c r="AI88" s="62"/>
      <c r="AJ88" s="62"/>
      <c r="AK88" s="62"/>
      <c r="AL88" s="62"/>
      <c r="AM88" s="62"/>
      <c r="AN88" s="62"/>
      <c r="AO88" s="62"/>
      <c r="AP88" s="62"/>
      <c r="AQ88" s="62"/>
      <c r="AR88" s="62"/>
      <c r="AS88" s="62"/>
      <c r="AT88" s="62"/>
      <c r="AU88" s="62"/>
      <c r="AV88" s="62"/>
      <c r="AW88" s="62"/>
      <c r="AX88" s="62"/>
      <c r="AY88" s="62"/>
      <c r="AZ88" s="62"/>
      <c r="BA88" s="62"/>
      <c r="BB88" s="62"/>
      <c r="BC88" s="62"/>
      <c r="BD88" s="62"/>
      <c r="BE88" s="62"/>
      <c r="BF88" s="62"/>
      <c r="BG88" s="62"/>
    </row>
    <row r="89" spans="1:59" ht="16.5" customHeight="1" x14ac:dyDescent="0.3">
      <c r="A89" s="18"/>
      <c r="B89" s="24"/>
      <c r="C89" s="14"/>
      <c r="D89" s="25"/>
      <c r="E89" s="62"/>
      <c r="F89" s="62"/>
      <c r="G89" s="62"/>
      <c r="H89" s="62"/>
      <c r="I89" s="62"/>
      <c r="J89" s="62"/>
      <c r="K89" s="62"/>
      <c r="L89" s="62"/>
      <c r="M89" s="62"/>
      <c r="N89" s="62"/>
      <c r="O89" s="62"/>
      <c r="P89" s="62"/>
      <c r="Q89" s="62"/>
      <c r="R89" s="62"/>
      <c r="S89" s="62"/>
      <c r="T89" s="62"/>
      <c r="U89" s="62"/>
      <c r="V89" s="62"/>
      <c r="W89" s="62"/>
      <c r="X89" s="62"/>
      <c r="Y89" s="62"/>
      <c r="Z89" s="62"/>
      <c r="AA89" s="62"/>
      <c r="AB89" s="62"/>
      <c r="AC89" s="62"/>
      <c r="AD89" s="62"/>
      <c r="AE89" s="62"/>
      <c r="AF89" s="62"/>
      <c r="AG89" s="62"/>
      <c r="AH89" s="62"/>
      <c r="AI89" s="62"/>
      <c r="AJ89" s="62"/>
      <c r="AK89" s="62"/>
      <c r="AL89" s="62"/>
      <c r="AM89" s="62"/>
      <c r="AN89" s="62"/>
      <c r="AO89" s="62"/>
      <c r="AP89" s="62"/>
      <c r="AQ89" s="62"/>
      <c r="AR89" s="62"/>
      <c r="AS89" s="62"/>
      <c r="AT89" s="62"/>
      <c r="AU89" s="62"/>
      <c r="AV89" s="62"/>
      <c r="AW89" s="62"/>
      <c r="AX89" s="62"/>
      <c r="AY89" s="62"/>
      <c r="AZ89" s="62"/>
      <c r="BA89" s="62"/>
      <c r="BB89" s="62"/>
      <c r="BC89" s="62"/>
      <c r="BD89" s="62"/>
      <c r="BE89" s="62"/>
      <c r="BF89" s="62"/>
      <c r="BG89" s="62"/>
    </row>
    <row r="90" spans="1:59" ht="16.5" customHeight="1" x14ac:dyDescent="0.3">
      <c r="A90" s="18"/>
      <c r="B90" s="24"/>
      <c r="C90" s="14"/>
      <c r="D90" s="25"/>
      <c r="E90" s="62"/>
      <c r="F90" s="62"/>
      <c r="G90" s="62"/>
      <c r="H90" s="62"/>
      <c r="I90" s="62"/>
      <c r="J90" s="62"/>
      <c r="K90" s="62"/>
      <c r="L90" s="62"/>
      <c r="M90" s="62"/>
      <c r="N90" s="62"/>
      <c r="O90" s="62"/>
      <c r="P90" s="62"/>
      <c r="Q90" s="62"/>
      <c r="R90" s="62"/>
      <c r="S90" s="62"/>
      <c r="T90" s="62"/>
      <c r="U90" s="62"/>
      <c r="V90" s="62"/>
      <c r="W90" s="62"/>
      <c r="X90" s="62"/>
      <c r="Y90" s="62"/>
      <c r="Z90" s="62"/>
      <c r="AA90" s="62"/>
      <c r="AB90" s="62"/>
      <c r="AC90" s="62"/>
      <c r="AD90" s="62"/>
      <c r="AE90" s="62"/>
      <c r="AF90" s="62"/>
      <c r="AG90" s="62"/>
      <c r="AH90" s="62"/>
      <c r="AI90" s="62"/>
      <c r="AJ90" s="62"/>
      <c r="AK90" s="62"/>
      <c r="AL90" s="62"/>
      <c r="AM90" s="62"/>
      <c r="AN90" s="62"/>
      <c r="AO90" s="62"/>
      <c r="AP90" s="62"/>
      <c r="AQ90" s="62"/>
      <c r="AR90" s="62"/>
      <c r="AS90" s="62"/>
      <c r="AT90" s="62"/>
      <c r="AU90" s="62"/>
      <c r="AV90" s="62"/>
      <c r="AW90" s="62"/>
      <c r="AX90" s="62"/>
      <c r="AY90" s="62"/>
      <c r="AZ90" s="62"/>
      <c r="BA90" s="62"/>
      <c r="BB90" s="62"/>
      <c r="BC90" s="62"/>
      <c r="BD90" s="62"/>
      <c r="BE90" s="62"/>
      <c r="BF90" s="62"/>
      <c r="BG90" s="62"/>
    </row>
    <row r="91" spans="1:59" ht="16.5" customHeight="1" x14ac:dyDescent="0.3">
      <c r="A91" s="18"/>
      <c r="B91" s="24"/>
      <c r="C91" s="14"/>
      <c r="D91" s="25"/>
      <c r="E91" s="62"/>
      <c r="F91" s="62"/>
      <c r="G91" s="62"/>
      <c r="H91" s="62"/>
      <c r="I91" s="62"/>
      <c r="J91" s="62"/>
      <c r="K91" s="62"/>
      <c r="L91" s="62"/>
      <c r="M91" s="62"/>
      <c r="N91" s="62"/>
      <c r="O91" s="62"/>
      <c r="P91" s="62"/>
      <c r="Q91" s="62"/>
      <c r="R91" s="62"/>
      <c r="S91" s="62"/>
      <c r="T91" s="62"/>
      <c r="U91" s="62"/>
      <c r="V91" s="62"/>
      <c r="W91" s="62"/>
      <c r="X91" s="62"/>
      <c r="Y91" s="62"/>
      <c r="Z91" s="62"/>
      <c r="AA91" s="62"/>
      <c r="AB91" s="62"/>
      <c r="AC91" s="62"/>
      <c r="AD91" s="62"/>
      <c r="AE91" s="62"/>
      <c r="AF91" s="62"/>
      <c r="AG91" s="62"/>
      <c r="AH91" s="62"/>
      <c r="AI91" s="62"/>
      <c r="AJ91" s="62"/>
      <c r="AK91" s="62"/>
      <c r="AL91" s="62"/>
      <c r="AM91" s="62"/>
      <c r="AN91" s="62"/>
      <c r="AO91" s="62"/>
      <c r="AP91" s="62"/>
      <c r="AQ91" s="62"/>
      <c r="AR91" s="62"/>
      <c r="AS91" s="62"/>
      <c r="AT91" s="62"/>
      <c r="AU91" s="62"/>
      <c r="AV91" s="62"/>
      <c r="AW91" s="62"/>
      <c r="AX91" s="62"/>
      <c r="AY91" s="62"/>
      <c r="AZ91" s="62"/>
      <c r="BA91" s="62"/>
      <c r="BB91" s="62"/>
      <c r="BC91" s="62"/>
      <c r="BD91" s="62"/>
      <c r="BE91" s="62"/>
      <c r="BF91" s="62"/>
      <c r="BG91" s="62"/>
    </row>
    <row r="92" spans="1:59" ht="16.5" customHeight="1" x14ac:dyDescent="0.3">
      <c r="A92" s="18"/>
      <c r="B92" s="24"/>
      <c r="C92" s="14"/>
      <c r="D92" s="25"/>
      <c r="E92" s="62"/>
      <c r="F92" s="62"/>
      <c r="G92" s="62"/>
      <c r="H92" s="62"/>
      <c r="I92" s="62"/>
      <c r="J92" s="62"/>
      <c r="K92" s="62"/>
      <c r="L92" s="62"/>
      <c r="M92" s="62"/>
      <c r="N92" s="62"/>
      <c r="O92" s="62"/>
      <c r="P92" s="62"/>
      <c r="Q92" s="62"/>
      <c r="R92" s="62"/>
      <c r="S92" s="62"/>
      <c r="T92" s="62"/>
      <c r="U92" s="62"/>
      <c r="V92" s="62"/>
      <c r="W92" s="62"/>
      <c r="X92" s="62"/>
      <c r="Y92" s="62"/>
      <c r="Z92" s="62"/>
      <c r="AA92" s="62"/>
      <c r="AB92" s="62"/>
      <c r="AC92" s="62"/>
      <c r="AD92" s="62"/>
      <c r="AE92" s="62"/>
      <c r="AF92" s="62"/>
      <c r="AG92" s="62"/>
      <c r="AH92" s="62"/>
      <c r="AI92" s="62"/>
      <c r="AJ92" s="62"/>
      <c r="AK92" s="62"/>
      <c r="AL92" s="62"/>
      <c r="AM92" s="62"/>
      <c r="AN92" s="62"/>
      <c r="AO92" s="62"/>
      <c r="AP92" s="62"/>
      <c r="AQ92" s="62"/>
      <c r="AR92" s="62"/>
      <c r="AS92" s="62"/>
      <c r="AT92" s="62"/>
      <c r="AU92" s="62"/>
      <c r="AV92" s="62"/>
      <c r="AW92" s="62"/>
      <c r="AX92" s="62"/>
      <c r="AY92" s="62"/>
      <c r="AZ92" s="62"/>
      <c r="BA92" s="62"/>
      <c r="BB92" s="62"/>
      <c r="BC92" s="62"/>
      <c r="BD92" s="62"/>
      <c r="BE92" s="62"/>
      <c r="BF92" s="62"/>
      <c r="BG92" s="62"/>
    </row>
    <row r="93" spans="1:59" ht="16.5" customHeight="1" x14ac:dyDescent="0.3">
      <c r="A93" s="18"/>
      <c r="B93" s="24"/>
      <c r="C93" s="14"/>
      <c r="D93" s="25"/>
      <c r="E93" s="62"/>
      <c r="F93" s="62"/>
      <c r="G93" s="62"/>
      <c r="H93" s="62"/>
      <c r="I93" s="62"/>
      <c r="J93" s="62"/>
      <c r="K93" s="62"/>
      <c r="L93" s="62"/>
      <c r="M93" s="62"/>
      <c r="N93" s="62"/>
      <c r="O93" s="62"/>
      <c r="P93" s="62"/>
      <c r="Q93" s="62"/>
      <c r="R93" s="62"/>
      <c r="S93" s="62"/>
      <c r="T93" s="62"/>
      <c r="U93" s="62"/>
      <c r="V93" s="62"/>
      <c r="W93" s="62"/>
      <c r="X93" s="62"/>
      <c r="Y93" s="62"/>
      <c r="Z93" s="62"/>
      <c r="AA93" s="62"/>
      <c r="AB93" s="62"/>
      <c r="AC93" s="62"/>
      <c r="AD93" s="62"/>
      <c r="AE93" s="62"/>
      <c r="AF93" s="62"/>
      <c r="AG93" s="62"/>
      <c r="AH93" s="62"/>
      <c r="AI93" s="62"/>
      <c r="AJ93" s="62"/>
      <c r="AK93" s="62"/>
      <c r="AL93" s="62"/>
      <c r="AM93" s="62"/>
      <c r="AN93" s="62"/>
      <c r="AO93" s="62"/>
      <c r="AP93" s="62"/>
      <c r="AQ93" s="62"/>
      <c r="AR93" s="62"/>
      <c r="AS93" s="62"/>
      <c r="AT93" s="62"/>
      <c r="AU93" s="62"/>
      <c r="AV93" s="62"/>
      <c r="AW93" s="62"/>
      <c r="AX93" s="62"/>
      <c r="AY93" s="62"/>
      <c r="AZ93" s="62"/>
      <c r="BA93" s="62"/>
      <c r="BB93" s="62"/>
      <c r="BC93" s="62"/>
      <c r="BD93" s="62"/>
      <c r="BE93" s="62"/>
      <c r="BF93" s="62"/>
      <c r="BG93" s="62"/>
    </row>
    <row r="94" spans="1:59" ht="16.5" customHeight="1" x14ac:dyDescent="0.3">
      <c r="A94" s="18"/>
      <c r="B94" s="24"/>
      <c r="C94" s="14"/>
      <c r="D94" s="25"/>
      <c r="E94" s="62"/>
      <c r="F94" s="62"/>
      <c r="G94" s="62"/>
      <c r="H94" s="62"/>
      <c r="I94" s="62"/>
      <c r="J94" s="62"/>
      <c r="K94" s="62"/>
      <c r="L94" s="62"/>
      <c r="M94" s="62"/>
      <c r="N94" s="62"/>
      <c r="O94" s="62"/>
      <c r="P94" s="62"/>
      <c r="Q94" s="62"/>
      <c r="R94" s="62"/>
      <c r="S94" s="62"/>
      <c r="T94" s="62"/>
      <c r="U94" s="62"/>
      <c r="V94" s="62"/>
      <c r="W94" s="62"/>
      <c r="X94" s="62"/>
      <c r="Y94" s="62"/>
      <c r="Z94" s="62"/>
      <c r="AA94" s="62"/>
      <c r="AB94" s="62"/>
      <c r="AC94" s="62"/>
      <c r="AD94" s="62"/>
      <c r="AE94" s="62"/>
      <c r="AF94" s="62"/>
      <c r="AG94" s="62"/>
      <c r="AH94" s="62"/>
      <c r="AI94" s="62"/>
      <c r="AJ94" s="62"/>
      <c r="AK94" s="62"/>
      <c r="AL94" s="62"/>
      <c r="AM94" s="62"/>
      <c r="AN94" s="62"/>
      <c r="AO94" s="62"/>
      <c r="AP94" s="62"/>
      <c r="AQ94" s="62"/>
      <c r="AR94" s="62"/>
      <c r="AS94" s="62"/>
      <c r="AT94" s="62"/>
      <c r="AU94" s="62"/>
      <c r="AV94" s="62"/>
      <c r="AW94" s="62"/>
      <c r="AX94" s="62"/>
      <c r="AY94" s="62"/>
      <c r="AZ94" s="62"/>
      <c r="BA94" s="62"/>
      <c r="BB94" s="62"/>
      <c r="BC94" s="62"/>
      <c r="BD94" s="62"/>
      <c r="BE94" s="62"/>
      <c r="BF94" s="62"/>
      <c r="BG94" s="62"/>
    </row>
    <row r="95" spans="1:59" ht="16.5" customHeight="1" x14ac:dyDescent="0.3">
      <c r="A95" s="18"/>
      <c r="B95" s="24"/>
      <c r="C95" s="14"/>
      <c r="D95" s="25"/>
      <c r="E95" s="62"/>
      <c r="F95" s="62"/>
      <c r="G95" s="62"/>
      <c r="H95" s="62"/>
      <c r="I95" s="62"/>
      <c r="J95" s="62"/>
      <c r="K95" s="62"/>
      <c r="L95" s="62"/>
      <c r="M95" s="62"/>
      <c r="N95" s="62"/>
      <c r="O95" s="62"/>
      <c r="P95" s="62"/>
      <c r="Q95" s="62"/>
      <c r="R95" s="62"/>
      <c r="S95" s="62"/>
      <c r="T95" s="62"/>
      <c r="U95" s="62"/>
      <c r="V95" s="62"/>
      <c r="W95" s="62"/>
      <c r="X95" s="62"/>
      <c r="Y95" s="62"/>
      <c r="Z95" s="62"/>
      <c r="AA95" s="62"/>
      <c r="AB95" s="62"/>
      <c r="AC95" s="62"/>
      <c r="AD95" s="62"/>
      <c r="AE95" s="62"/>
      <c r="AF95" s="62"/>
      <c r="AG95" s="62"/>
      <c r="AH95" s="62"/>
      <c r="AI95" s="62"/>
      <c r="AJ95" s="62"/>
      <c r="AK95" s="62"/>
      <c r="AL95" s="62"/>
      <c r="AM95" s="62"/>
      <c r="AN95" s="62"/>
      <c r="AO95" s="62"/>
      <c r="AP95" s="62"/>
      <c r="AQ95" s="62"/>
      <c r="AR95" s="62"/>
      <c r="AS95" s="62"/>
      <c r="AT95" s="62"/>
      <c r="AU95" s="62"/>
      <c r="AV95" s="62"/>
      <c r="AW95" s="62"/>
      <c r="AX95" s="62"/>
      <c r="AY95" s="62"/>
      <c r="AZ95" s="62"/>
      <c r="BA95" s="62"/>
      <c r="BB95" s="62"/>
      <c r="BC95" s="62"/>
      <c r="BD95" s="62"/>
      <c r="BE95" s="62"/>
      <c r="BF95" s="62"/>
      <c r="BG95" s="62"/>
    </row>
    <row r="96" spans="1:59" ht="16.5" customHeight="1" x14ac:dyDescent="0.3">
      <c r="A96" s="18"/>
      <c r="B96" s="24"/>
      <c r="C96" s="14"/>
      <c r="D96" s="25"/>
      <c r="E96" s="62"/>
      <c r="F96" s="62"/>
      <c r="G96" s="62"/>
      <c r="H96" s="62"/>
      <c r="I96" s="62"/>
      <c r="J96" s="62"/>
      <c r="K96" s="62"/>
      <c r="L96" s="62"/>
      <c r="M96" s="62"/>
      <c r="N96" s="62"/>
      <c r="O96" s="62"/>
      <c r="P96" s="62"/>
      <c r="Q96" s="62"/>
      <c r="R96" s="62"/>
      <c r="S96" s="62"/>
      <c r="T96" s="62"/>
      <c r="U96" s="62"/>
      <c r="V96" s="62"/>
      <c r="W96" s="62"/>
      <c r="X96" s="62"/>
      <c r="Y96" s="62"/>
      <c r="Z96" s="62"/>
      <c r="AA96" s="62"/>
      <c r="AB96" s="62"/>
      <c r="AC96" s="62"/>
      <c r="AD96" s="62"/>
      <c r="AE96" s="62"/>
      <c r="AF96" s="62"/>
      <c r="AG96" s="62"/>
      <c r="AH96" s="62"/>
      <c r="AI96" s="62"/>
      <c r="AJ96" s="62"/>
      <c r="AK96" s="62"/>
      <c r="AL96" s="62"/>
      <c r="AM96" s="62"/>
      <c r="AN96" s="62"/>
      <c r="AO96" s="62"/>
      <c r="AP96" s="62"/>
      <c r="AQ96" s="62"/>
      <c r="AR96" s="62"/>
      <c r="AS96" s="62"/>
      <c r="AT96" s="62"/>
      <c r="AU96" s="62"/>
      <c r="AV96" s="62"/>
      <c r="AW96" s="62"/>
      <c r="AX96" s="62"/>
      <c r="AY96" s="62"/>
      <c r="AZ96" s="62"/>
      <c r="BA96" s="62"/>
      <c r="BB96" s="62"/>
      <c r="BC96" s="62"/>
      <c r="BD96" s="62"/>
      <c r="BE96" s="62"/>
      <c r="BF96" s="62"/>
      <c r="BG96" s="62"/>
    </row>
    <row r="97" spans="1:4" ht="16.5" customHeight="1" x14ac:dyDescent="0.3">
      <c r="A97" s="18"/>
      <c r="B97" s="24"/>
      <c r="C97" s="14"/>
      <c r="D97" s="25"/>
    </row>
    <row r="98" spans="1:4" ht="16.5" customHeight="1" x14ac:dyDescent="0.3">
      <c r="A98" s="18"/>
      <c r="B98" s="24"/>
      <c r="C98" s="14"/>
      <c r="D98" s="25"/>
    </row>
    <row r="99" spans="1:4" ht="16.5" customHeight="1" x14ac:dyDescent="0.3">
      <c r="A99" s="18"/>
      <c r="B99" s="24"/>
      <c r="C99" s="14"/>
      <c r="D99" s="25"/>
    </row>
    <row r="100" spans="1:4" ht="16.5" customHeight="1" x14ac:dyDescent="0.3">
      <c r="A100" s="18"/>
      <c r="B100" s="24"/>
      <c r="C100" s="14"/>
      <c r="D100" s="25"/>
    </row>
    <row r="101" spans="1:4" ht="16.5" customHeight="1" x14ac:dyDescent="0.3">
      <c r="A101" s="18"/>
      <c r="B101" s="24"/>
      <c r="C101" s="14"/>
      <c r="D101" s="25"/>
    </row>
    <row r="102" spans="1:4" ht="16.5" customHeight="1" x14ac:dyDescent="0.3">
      <c r="A102" s="18"/>
      <c r="B102" s="24"/>
      <c r="C102" s="14"/>
      <c r="D102" s="25"/>
    </row>
    <row r="103" spans="1:4" ht="16.5" customHeight="1" x14ac:dyDescent="0.3">
      <c r="A103" s="18"/>
      <c r="B103" s="24"/>
      <c r="C103" s="14"/>
      <c r="D103" s="25"/>
    </row>
    <row r="104" spans="1:4" ht="16.5" customHeight="1" x14ac:dyDescent="0.3">
      <c r="A104" s="18"/>
      <c r="B104" s="24"/>
      <c r="C104" s="14"/>
      <c r="D104" s="25"/>
    </row>
    <row r="105" spans="1:4" ht="16.5" customHeight="1" x14ac:dyDescent="0.3">
      <c r="A105" s="18"/>
      <c r="B105" s="24"/>
      <c r="C105" s="14"/>
      <c r="D105" s="25"/>
    </row>
    <row r="106" spans="1:4" ht="16.5" customHeight="1" x14ac:dyDescent="0.3">
      <c r="A106" s="18"/>
      <c r="B106" s="24"/>
      <c r="C106" s="14"/>
      <c r="D106" s="25"/>
    </row>
    <row r="107" spans="1:4" ht="16.5" customHeight="1" x14ac:dyDescent="0.3">
      <c r="A107" s="18"/>
      <c r="B107" s="24"/>
      <c r="C107" s="14"/>
      <c r="D107" s="25"/>
    </row>
    <row r="108" spans="1:4" ht="16.5" customHeight="1" x14ac:dyDescent="0.3">
      <c r="A108" s="18"/>
      <c r="B108" s="24"/>
      <c r="C108" s="14"/>
      <c r="D108" s="25"/>
    </row>
    <row r="109" spans="1:4" ht="16.5" customHeight="1" x14ac:dyDescent="0.3">
      <c r="A109" s="18"/>
      <c r="B109" s="24"/>
      <c r="C109" s="14"/>
      <c r="D109" s="25"/>
    </row>
    <row r="110" spans="1:4" ht="16.5" customHeight="1" x14ac:dyDescent="0.3">
      <c r="A110" s="18"/>
      <c r="B110" s="24"/>
      <c r="C110" s="14"/>
      <c r="D110" s="25"/>
    </row>
    <row r="111" spans="1:4" ht="16.5" customHeight="1" x14ac:dyDescent="0.3">
      <c r="A111" s="18"/>
      <c r="B111" s="24"/>
      <c r="C111" s="14"/>
      <c r="D111" s="25"/>
    </row>
    <row r="112" spans="1:4" ht="16.5" customHeight="1" x14ac:dyDescent="0.3">
      <c r="A112" s="18"/>
      <c r="B112" s="24"/>
      <c r="C112" s="14"/>
      <c r="D112" s="25"/>
    </row>
    <row r="113" spans="1:4" ht="16.5" customHeight="1" x14ac:dyDescent="0.3">
      <c r="A113" s="18"/>
      <c r="B113" s="24"/>
      <c r="C113" s="14"/>
      <c r="D113" s="25"/>
    </row>
    <row r="114" spans="1:4" ht="16.5" customHeight="1" x14ac:dyDescent="0.3">
      <c r="A114" s="18"/>
      <c r="B114" s="24"/>
      <c r="C114" s="14"/>
      <c r="D114" s="25"/>
    </row>
    <row r="115" spans="1:4" ht="16.5" customHeight="1" x14ac:dyDescent="0.3">
      <c r="A115" s="18"/>
      <c r="B115" s="24"/>
      <c r="C115" s="14"/>
      <c r="D115" s="25"/>
    </row>
    <row r="116" spans="1:4" ht="16.5" customHeight="1" x14ac:dyDescent="0.3">
      <c r="A116" s="18"/>
      <c r="B116" s="24"/>
      <c r="C116" s="14"/>
      <c r="D116" s="25"/>
    </row>
    <row r="117" spans="1:4" ht="16.5" customHeight="1" x14ac:dyDescent="0.3">
      <c r="A117" s="18"/>
      <c r="B117" s="24"/>
      <c r="C117" s="14"/>
      <c r="D117" s="25"/>
    </row>
    <row r="118" spans="1:4" ht="16.5" customHeight="1" x14ac:dyDescent="0.3">
      <c r="A118" s="18"/>
      <c r="B118" s="24"/>
      <c r="C118" s="14"/>
      <c r="D118" s="25"/>
    </row>
    <row r="119" spans="1:4" ht="16.5" customHeight="1" x14ac:dyDescent="0.3">
      <c r="A119" s="18"/>
      <c r="B119" s="24"/>
      <c r="C119" s="14"/>
      <c r="D119" s="25"/>
    </row>
    <row r="120" spans="1:4" ht="16.5" customHeight="1" x14ac:dyDescent="0.3">
      <c r="A120" s="18"/>
      <c r="B120" s="24"/>
      <c r="C120" s="14"/>
      <c r="D120" s="25"/>
    </row>
    <row r="121" spans="1:4" ht="16.5" customHeight="1" x14ac:dyDescent="0.3">
      <c r="A121" s="18"/>
      <c r="B121" s="24"/>
      <c r="C121" s="14"/>
      <c r="D121" s="25"/>
    </row>
    <row r="122" spans="1:4" ht="16.5" customHeight="1" x14ac:dyDescent="0.3">
      <c r="A122" s="18"/>
      <c r="B122" s="24"/>
      <c r="C122" s="14"/>
      <c r="D122" s="25"/>
    </row>
    <row r="123" spans="1:4" ht="16.5" customHeight="1" x14ac:dyDescent="0.3">
      <c r="A123" s="18"/>
      <c r="B123" s="24"/>
      <c r="C123" s="14"/>
      <c r="D123" s="25"/>
    </row>
    <row r="124" spans="1:4" ht="16.5" customHeight="1" x14ac:dyDescent="0.3">
      <c r="A124" s="18"/>
      <c r="B124" s="24"/>
      <c r="C124" s="14"/>
      <c r="D124" s="25"/>
    </row>
    <row r="125" spans="1:4" ht="16.5" customHeight="1" x14ac:dyDescent="0.3">
      <c r="A125" s="18"/>
      <c r="B125" s="24"/>
      <c r="C125" s="14"/>
      <c r="D125" s="25"/>
    </row>
    <row r="126" spans="1:4" ht="16.5" customHeight="1" x14ac:dyDescent="0.3">
      <c r="A126" s="18"/>
      <c r="B126" s="24"/>
      <c r="C126" s="14"/>
      <c r="D126" s="25"/>
    </row>
    <row r="127" spans="1:4" ht="16.5" customHeight="1" x14ac:dyDescent="0.3">
      <c r="A127" s="18"/>
      <c r="B127" s="24"/>
      <c r="C127" s="14"/>
      <c r="D127" s="25"/>
    </row>
    <row r="128" spans="1:4" ht="16.5" customHeight="1" x14ac:dyDescent="0.3">
      <c r="A128" s="18"/>
      <c r="B128" s="24"/>
      <c r="C128" s="14"/>
      <c r="D128" s="25"/>
    </row>
    <row r="129" spans="1:4" ht="16.5" customHeight="1" x14ac:dyDescent="0.3">
      <c r="A129" s="18"/>
      <c r="B129" s="24"/>
      <c r="C129" s="14"/>
      <c r="D129" s="25"/>
    </row>
    <row r="130" spans="1:4" ht="16.5" customHeight="1" x14ac:dyDescent="0.3">
      <c r="A130" s="18"/>
      <c r="B130" s="24"/>
      <c r="C130" s="14"/>
      <c r="D130" s="25"/>
    </row>
    <row r="131" spans="1:4" ht="16.5" customHeight="1" x14ac:dyDescent="0.3">
      <c r="A131" s="18"/>
      <c r="B131" s="24"/>
      <c r="C131" s="14"/>
      <c r="D131" s="25"/>
    </row>
    <row r="132" spans="1:4" ht="16.5" customHeight="1" x14ac:dyDescent="0.3">
      <c r="A132" s="18"/>
      <c r="B132" s="24"/>
      <c r="C132" s="14"/>
      <c r="D132" s="25"/>
    </row>
    <row r="133" spans="1:4" ht="16.5" customHeight="1" x14ac:dyDescent="0.3">
      <c r="A133" s="18"/>
      <c r="B133" s="24"/>
      <c r="C133" s="14"/>
      <c r="D133" s="25"/>
    </row>
    <row r="134" spans="1:4" ht="16.5" customHeight="1" x14ac:dyDescent="0.3">
      <c r="A134" s="18"/>
      <c r="B134" s="24"/>
      <c r="C134" s="14"/>
      <c r="D134" s="25"/>
    </row>
    <row r="135" spans="1:4" ht="16.5" customHeight="1" x14ac:dyDescent="0.3">
      <c r="A135" s="18"/>
      <c r="B135" s="24"/>
      <c r="C135" s="14"/>
      <c r="D135" s="25"/>
    </row>
    <row r="136" spans="1:4" ht="16.5" customHeight="1" x14ac:dyDescent="0.3">
      <c r="A136" s="18"/>
      <c r="B136" s="24"/>
      <c r="C136" s="14"/>
      <c r="D136" s="25"/>
    </row>
    <row r="137" spans="1:4" ht="16.5" customHeight="1" x14ac:dyDescent="0.3">
      <c r="A137" s="18"/>
      <c r="B137" s="24"/>
      <c r="C137" s="14"/>
      <c r="D137" s="25"/>
    </row>
    <row r="138" spans="1:4" ht="16.5" customHeight="1" x14ac:dyDescent="0.3">
      <c r="A138" s="18"/>
      <c r="B138" s="24"/>
      <c r="C138" s="14"/>
      <c r="D138" s="25"/>
    </row>
    <row r="139" spans="1:4" ht="16.5" customHeight="1" x14ac:dyDescent="0.3">
      <c r="A139" s="18"/>
      <c r="B139" s="24"/>
      <c r="C139" s="14"/>
      <c r="D139" s="25"/>
    </row>
    <row r="140" spans="1:4" ht="16.5" customHeight="1" x14ac:dyDescent="0.3">
      <c r="A140" s="18"/>
      <c r="B140" s="24"/>
      <c r="C140" s="14"/>
      <c r="D140" s="25"/>
    </row>
    <row r="141" spans="1:4" ht="16.5" customHeight="1" x14ac:dyDescent="0.3">
      <c r="A141" s="18"/>
      <c r="B141" s="24"/>
      <c r="C141" s="14"/>
      <c r="D141" s="25"/>
    </row>
    <row r="142" spans="1:4" ht="16.5" customHeight="1" x14ac:dyDescent="0.3">
      <c r="A142" s="18"/>
      <c r="B142" s="24"/>
      <c r="C142" s="14"/>
      <c r="D142" s="25"/>
    </row>
    <row r="143" spans="1:4" ht="16.5" customHeight="1" x14ac:dyDescent="0.3">
      <c r="A143" s="18"/>
      <c r="B143" s="24"/>
      <c r="C143" s="14"/>
      <c r="D143" s="25"/>
    </row>
    <row r="144" spans="1:4" ht="16.5" customHeight="1" x14ac:dyDescent="0.3">
      <c r="A144" s="18"/>
      <c r="B144" s="24"/>
      <c r="C144" s="14"/>
      <c r="D144" s="25"/>
    </row>
    <row r="145" spans="1:4" ht="16.5" customHeight="1" x14ac:dyDescent="0.3">
      <c r="A145" s="18"/>
      <c r="B145" s="24"/>
      <c r="C145" s="14"/>
      <c r="D145" s="25"/>
    </row>
    <row r="146" spans="1:4" ht="16.5" customHeight="1" x14ac:dyDescent="0.3">
      <c r="A146" s="18"/>
      <c r="B146" s="24"/>
      <c r="C146" s="14"/>
      <c r="D146" s="25"/>
    </row>
    <row r="147" spans="1:4" ht="16.5" customHeight="1" x14ac:dyDescent="0.3">
      <c r="A147" s="18"/>
      <c r="B147" s="24"/>
      <c r="C147" s="14"/>
      <c r="D147" s="25"/>
    </row>
    <row r="148" spans="1:4" ht="16.5" customHeight="1" x14ac:dyDescent="0.3">
      <c r="A148" s="18"/>
      <c r="B148" s="24"/>
      <c r="C148" s="14"/>
      <c r="D148" s="25"/>
    </row>
    <row r="149" spans="1:4" ht="16.5" customHeight="1" x14ac:dyDescent="0.3">
      <c r="A149" s="18"/>
      <c r="B149" s="24"/>
      <c r="C149" s="14"/>
      <c r="D149" s="25"/>
    </row>
    <row r="150" spans="1:4" ht="16.5" customHeight="1" x14ac:dyDescent="0.3">
      <c r="A150" s="18"/>
      <c r="B150" s="24"/>
      <c r="C150" s="14"/>
      <c r="D150" s="25"/>
    </row>
    <row r="151" spans="1:4" ht="16.5" customHeight="1" x14ac:dyDescent="0.3">
      <c r="A151" s="18"/>
      <c r="B151" s="24"/>
      <c r="C151" s="14"/>
      <c r="D151" s="25"/>
    </row>
    <row r="152" spans="1:4" ht="16.5" customHeight="1" x14ac:dyDescent="0.3">
      <c r="A152" s="18"/>
      <c r="B152" s="24"/>
      <c r="C152" s="14"/>
      <c r="D152" s="25"/>
    </row>
    <row r="153" spans="1:4" ht="16.5" customHeight="1" x14ac:dyDescent="0.3">
      <c r="A153" s="18"/>
      <c r="B153" s="24"/>
      <c r="C153" s="14"/>
      <c r="D153" s="25"/>
    </row>
    <row r="154" spans="1:4" ht="16.5" customHeight="1" x14ac:dyDescent="0.3">
      <c r="A154" s="18"/>
      <c r="B154" s="24"/>
      <c r="C154" s="14"/>
      <c r="D154" s="25"/>
    </row>
    <row r="155" spans="1:4" ht="16.5" customHeight="1" x14ac:dyDescent="0.3">
      <c r="A155" s="18"/>
      <c r="B155" s="24"/>
      <c r="C155" s="14"/>
      <c r="D155" s="25"/>
    </row>
    <row r="156" spans="1:4" ht="16.5" customHeight="1" x14ac:dyDescent="0.3">
      <c r="A156" s="18"/>
      <c r="B156" s="24"/>
      <c r="C156" s="14"/>
      <c r="D156" s="25"/>
    </row>
    <row r="157" spans="1:4" ht="16.5" customHeight="1" x14ac:dyDescent="0.3">
      <c r="A157" s="18"/>
      <c r="B157" s="24"/>
      <c r="C157" s="14"/>
      <c r="D157" s="25"/>
    </row>
    <row r="158" spans="1:4" ht="16.5" customHeight="1" x14ac:dyDescent="0.3">
      <c r="A158" s="18"/>
      <c r="B158" s="24"/>
      <c r="C158" s="14"/>
      <c r="D158" s="25"/>
    </row>
    <row r="159" spans="1:4" ht="16.5" customHeight="1" x14ac:dyDescent="0.3">
      <c r="A159" s="18"/>
      <c r="B159" s="24"/>
      <c r="C159" s="14"/>
      <c r="D159" s="25"/>
    </row>
    <row r="160" spans="1:4" ht="16.5" customHeight="1" x14ac:dyDescent="0.3">
      <c r="A160" s="18"/>
      <c r="B160" s="24"/>
      <c r="C160" s="14"/>
      <c r="D160" s="25"/>
    </row>
    <row r="161" spans="1:4" ht="16.5" customHeight="1" x14ac:dyDescent="0.3">
      <c r="A161" s="18"/>
      <c r="B161" s="24"/>
      <c r="C161" s="14"/>
      <c r="D161" s="25"/>
    </row>
    <row r="162" spans="1:4" ht="16.5" customHeight="1" x14ac:dyDescent="0.3">
      <c r="A162" s="18"/>
      <c r="B162" s="24"/>
      <c r="C162" s="14"/>
      <c r="D162" s="25"/>
    </row>
    <row r="163" spans="1:4" ht="16.5" customHeight="1" x14ac:dyDescent="0.3">
      <c r="A163" s="18"/>
      <c r="B163" s="24"/>
      <c r="C163" s="14"/>
      <c r="D163" s="25"/>
    </row>
    <row r="164" spans="1:4" ht="16.5" customHeight="1" x14ac:dyDescent="0.3">
      <c r="A164" s="18"/>
      <c r="B164" s="24"/>
      <c r="C164" s="14"/>
      <c r="D164" s="25"/>
    </row>
    <row r="165" spans="1:4" ht="16.5" customHeight="1" x14ac:dyDescent="0.3">
      <c r="A165" s="18"/>
      <c r="B165" s="24"/>
      <c r="C165" s="14"/>
      <c r="D165" s="25"/>
    </row>
    <row r="166" spans="1:4" ht="16.5" customHeight="1" x14ac:dyDescent="0.3">
      <c r="A166" s="18"/>
      <c r="B166" s="24"/>
      <c r="C166" s="14"/>
      <c r="D166" s="25"/>
    </row>
    <row r="167" spans="1:4" ht="16.5" customHeight="1" x14ac:dyDescent="0.3">
      <c r="A167" s="18"/>
      <c r="B167" s="24"/>
      <c r="C167" s="14"/>
      <c r="D167" s="25"/>
    </row>
    <row r="168" spans="1:4" ht="16.5" customHeight="1" x14ac:dyDescent="0.3">
      <c r="A168" s="18"/>
      <c r="B168" s="24"/>
      <c r="C168" s="14"/>
      <c r="D168" s="25"/>
    </row>
    <row r="169" spans="1:4" ht="16.5" customHeight="1" x14ac:dyDescent="0.3">
      <c r="A169" s="18"/>
      <c r="B169" s="24"/>
      <c r="C169" s="14"/>
      <c r="D169" s="25"/>
    </row>
    <row r="170" spans="1:4" ht="16.5" customHeight="1" x14ac:dyDescent="0.3">
      <c r="A170" s="18"/>
      <c r="B170" s="24"/>
      <c r="C170" s="14"/>
      <c r="D170" s="25"/>
    </row>
    <row r="171" spans="1:4" ht="16.5" customHeight="1" x14ac:dyDescent="0.3">
      <c r="A171" s="18"/>
      <c r="B171" s="24"/>
      <c r="C171" s="14"/>
      <c r="D171" s="25"/>
    </row>
    <row r="172" spans="1:4" ht="16.5" customHeight="1" x14ac:dyDescent="0.3">
      <c r="A172" s="18"/>
      <c r="B172" s="24"/>
      <c r="C172" s="14"/>
      <c r="D172" s="25"/>
    </row>
    <row r="173" spans="1:4" ht="16.5" customHeight="1" x14ac:dyDescent="0.3">
      <c r="A173" s="18"/>
      <c r="B173" s="24"/>
      <c r="C173" s="14"/>
      <c r="D173" s="25"/>
    </row>
    <row r="174" spans="1:4" ht="16.5" customHeight="1" x14ac:dyDescent="0.3">
      <c r="A174" s="18"/>
      <c r="B174" s="24"/>
      <c r="C174" s="14"/>
      <c r="D174" s="25"/>
    </row>
    <row r="175" spans="1:4" ht="16.5" customHeight="1" x14ac:dyDescent="0.3">
      <c r="A175" s="18"/>
      <c r="B175" s="24"/>
      <c r="C175" s="24"/>
      <c r="D175" s="25"/>
    </row>
    <row r="176" spans="1:4" ht="16.5" customHeight="1" x14ac:dyDescent="0.3">
      <c r="A176" s="18"/>
      <c r="B176" s="24"/>
      <c r="C176" s="24"/>
      <c r="D176" s="25"/>
    </row>
    <row r="177" spans="1:4" ht="16.5" customHeight="1" x14ac:dyDescent="0.3">
      <c r="A177" s="18"/>
      <c r="B177" s="24"/>
      <c r="C177" s="24"/>
      <c r="D177" s="25"/>
    </row>
    <row r="178" spans="1:4" ht="16.5" customHeight="1" x14ac:dyDescent="0.3">
      <c r="A178" s="18"/>
      <c r="B178" s="24"/>
      <c r="C178" s="24"/>
      <c r="D178" s="25"/>
    </row>
    <row r="179" spans="1:4" ht="16.5" customHeight="1" x14ac:dyDescent="0.3">
      <c r="A179" s="18"/>
      <c r="B179" s="24"/>
      <c r="C179" s="24"/>
      <c r="D179" s="25"/>
    </row>
    <row r="180" spans="1:4" ht="16.5" customHeight="1" x14ac:dyDescent="0.3">
      <c r="A180" s="18"/>
      <c r="B180" s="24"/>
      <c r="C180" s="24"/>
      <c r="D180" s="25"/>
    </row>
    <row r="181" spans="1:4" ht="16.5" customHeight="1" x14ac:dyDescent="0.3">
      <c r="A181" s="18"/>
      <c r="B181" s="24"/>
      <c r="C181" s="24"/>
      <c r="D181" s="25"/>
    </row>
    <row r="182" spans="1:4" ht="16.5" customHeight="1" x14ac:dyDescent="0.3">
      <c r="A182" s="18"/>
      <c r="B182" s="24"/>
      <c r="C182" s="24"/>
      <c r="D182" s="25"/>
    </row>
    <row r="183" spans="1:4" ht="16.5" customHeight="1" x14ac:dyDescent="0.3">
      <c r="A183" s="18"/>
      <c r="B183" s="24"/>
      <c r="C183" s="24"/>
      <c r="D183" s="25"/>
    </row>
    <row r="184" spans="1:4" ht="16.5" customHeight="1" x14ac:dyDescent="0.3">
      <c r="A184" s="18"/>
      <c r="B184" s="24"/>
      <c r="C184" s="24"/>
      <c r="D184" s="25"/>
    </row>
    <row r="185" spans="1:4" ht="16.5" customHeight="1" x14ac:dyDescent="0.3">
      <c r="A185" s="18"/>
      <c r="B185" s="24"/>
      <c r="C185" s="24"/>
      <c r="D185" s="25"/>
    </row>
    <row r="186" spans="1:4" ht="16.5" customHeight="1" x14ac:dyDescent="0.3">
      <c r="A186" s="18"/>
      <c r="B186" s="24"/>
      <c r="C186" s="24"/>
      <c r="D186" s="25"/>
    </row>
    <row r="187" spans="1:4" ht="16.5" customHeight="1" x14ac:dyDescent="0.3">
      <c r="A187" s="18"/>
      <c r="B187" s="24"/>
      <c r="C187" s="24"/>
      <c r="D187" s="25"/>
    </row>
    <row r="188" spans="1:4" ht="16.5" customHeight="1" x14ac:dyDescent="0.3">
      <c r="A188" s="18"/>
      <c r="B188" s="24"/>
      <c r="C188" s="24"/>
      <c r="D188" s="25"/>
    </row>
    <row r="189" spans="1:4" ht="16.5" customHeight="1" x14ac:dyDescent="0.3">
      <c r="A189" s="18"/>
      <c r="B189" s="24"/>
      <c r="C189" s="24"/>
      <c r="D189" s="25"/>
    </row>
    <row r="190" spans="1:4" ht="16.5" customHeight="1" x14ac:dyDescent="0.3">
      <c r="A190" s="18"/>
      <c r="B190" s="24"/>
      <c r="C190" s="24"/>
      <c r="D190" s="25"/>
    </row>
    <row r="191" spans="1:4" ht="16.5" customHeight="1" x14ac:dyDescent="0.3">
      <c r="A191" s="18"/>
      <c r="B191" s="24"/>
      <c r="C191" s="24"/>
      <c r="D191" s="25"/>
    </row>
    <row r="192" spans="1:4" ht="16.5" customHeight="1" x14ac:dyDescent="0.3">
      <c r="A192" s="18"/>
      <c r="B192" s="24"/>
      <c r="C192" s="24"/>
      <c r="D192" s="25"/>
    </row>
    <row r="193" spans="1:4" ht="16.5" customHeight="1" x14ac:dyDescent="0.3">
      <c r="A193" s="18"/>
      <c r="B193" s="24"/>
      <c r="C193" s="24"/>
      <c r="D193" s="25"/>
    </row>
    <row r="194" spans="1:4" ht="16.5" customHeight="1" x14ac:dyDescent="0.3">
      <c r="A194" s="18"/>
      <c r="B194" s="24"/>
      <c r="C194" s="24"/>
      <c r="D194" s="25"/>
    </row>
    <row r="195" spans="1:4" ht="16.5" customHeight="1" x14ac:dyDescent="0.3">
      <c r="A195" s="18"/>
      <c r="B195" s="24"/>
      <c r="C195" s="24"/>
      <c r="D195" s="25"/>
    </row>
    <row r="196" spans="1:4" ht="16.5" customHeight="1" x14ac:dyDescent="0.3">
      <c r="A196" s="18"/>
      <c r="B196" s="24"/>
      <c r="C196" s="24"/>
      <c r="D196" s="25"/>
    </row>
    <row r="197" spans="1:4" ht="16.5" customHeight="1" x14ac:dyDescent="0.3">
      <c r="A197" s="18"/>
      <c r="B197" s="24"/>
      <c r="C197" s="24"/>
      <c r="D197" s="25"/>
    </row>
    <row r="198" spans="1:4" ht="16.5" customHeight="1" x14ac:dyDescent="0.3">
      <c r="A198" s="18"/>
      <c r="B198" s="24"/>
      <c r="C198" s="24"/>
      <c r="D198" s="25"/>
    </row>
    <row r="199" spans="1:4" ht="16.5" customHeight="1" x14ac:dyDescent="0.3">
      <c r="A199" s="18"/>
      <c r="B199" s="24"/>
      <c r="C199" s="24"/>
      <c r="D199" s="25"/>
    </row>
    <row r="200" spans="1:4" ht="16.5" customHeight="1" x14ac:dyDescent="0.3">
      <c r="A200" s="18"/>
      <c r="B200" s="24"/>
      <c r="C200" s="24"/>
      <c r="D200" s="25"/>
    </row>
    <row r="201" spans="1:4" ht="16.5" customHeight="1" x14ac:dyDescent="0.3">
      <c r="A201" s="18"/>
      <c r="B201" s="24"/>
      <c r="C201" s="24"/>
      <c r="D201" s="25"/>
    </row>
    <row r="202" spans="1:4" ht="16.5" customHeight="1" x14ac:dyDescent="0.3">
      <c r="A202" s="18"/>
      <c r="B202" s="24"/>
      <c r="C202" s="24"/>
      <c r="D202" s="25"/>
    </row>
    <row r="203" spans="1:4" ht="16.5" customHeight="1" x14ac:dyDescent="0.3">
      <c r="A203" s="18"/>
      <c r="B203" s="24"/>
      <c r="C203" s="24"/>
      <c r="D203" s="25"/>
    </row>
    <row r="204" spans="1:4" ht="16.5" customHeight="1" x14ac:dyDescent="0.3">
      <c r="A204" s="18"/>
      <c r="B204" s="24"/>
      <c r="C204" s="24"/>
      <c r="D204" s="25"/>
    </row>
    <row r="205" spans="1:4" ht="16.5" customHeight="1" x14ac:dyDescent="0.3">
      <c r="A205" s="18"/>
      <c r="B205" s="24"/>
      <c r="C205" s="24"/>
      <c r="D205" s="25"/>
    </row>
    <row r="206" spans="1:4" ht="16.5" customHeight="1" x14ac:dyDescent="0.3">
      <c r="A206" s="18"/>
      <c r="B206" s="24"/>
      <c r="C206" s="24"/>
      <c r="D206" s="25"/>
    </row>
    <row r="207" spans="1:4" ht="16.5" customHeight="1" x14ac:dyDescent="0.3">
      <c r="A207" s="18"/>
      <c r="B207" s="24"/>
      <c r="C207" s="24"/>
      <c r="D207" s="25"/>
    </row>
    <row r="208" spans="1:4" ht="16.5" customHeight="1" x14ac:dyDescent="0.3">
      <c r="A208" s="18"/>
      <c r="B208" s="24"/>
      <c r="C208" s="24"/>
      <c r="D208" s="25"/>
    </row>
    <row r="209" spans="1:4" ht="16.5" customHeight="1" x14ac:dyDescent="0.3">
      <c r="A209" s="18"/>
      <c r="B209" s="24"/>
      <c r="C209" s="24"/>
      <c r="D209" s="25"/>
    </row>
    <row r="210" spans="1:4" ht="16.5" customHeight="1" x14ac:dyDescent="0.3">
      <c r="A210" s="18"/>
      <c r="B210" s="24"/>
      <c r="C210" s="24"/>
      <c r="D210" s="25"/>
    </row>
    <row r="211" spans="1:4" ht="16.5" customHeight="1" x14ac:dyDescent="0.3">
      <c r="A211" s="18"/>
      <c r="B211" s="24"/>
      <c r="C211" s="24"/>
      <c r="D211" s="25"/>
    </row>
    <row r="212" spans="1:4" ht="16.5" customHeight="1" x14ac:dyDescent="0.3">
      <c r="A212" s="18"/>
      <c r="B212" s="24"/>
      <c r="C212" s="24"/>
      <c r="D212" s="25"/>
    </row>
    <row r="213" spans="1:4" ht="16.5" customHeight="1" x14ac:dyDescent="0.3">
      <c r="A213" s="18"/>
      <c r="B213" s="24"/>
      <c r="C213" s="24"/>
      <c r="D213" s="25"/>
    </row>
    <row r="214" spans="1:4" ht="16.5" customHeight="1" x14ac:dyDescent="0.3">
      <c r="A214" s="18"/>
      <c r="B214" s="24"/>
      <c r="C214" s="24"/>
      <c r="D214" s="25"/>
    </row>
    <row r="215" spans="1:4" ht="16.5" customHeight="1" x14ac:dyDescent="0.3">
      <c r="A215" s="18"/>
      <c r="B215" s="24"/>
      <c r="C215" s="24"/>
      <c r="D215" s="25"/>
    </row>
    <row r="216" spans="1:4" ht="16.5" customHeight="1" x14ac:dyDescent="0.3">
      <c r="A216" s="18"/>
      <c r="B216" s="24"/>
      <c r="C216" s="24"/>
      <c r="D216" s="25"/>
    </row>
    <row r="217" spans="1:4" ht="15.75" customHeight="1" x14ac:dyDescent="0.3">
      <c r="A217" s="18"/>
      <c r="B217" s="18"/>
      <c r="C217" s="18"/>
      <c r="D217" s="19"/>
    </row>
    <row r="218" spans="1:4" ht="15.75" customHeight="1" x14ac:dyDescent="0.3">
      <c r="A218" s="18"/>
      <c r="B218" s="18"/>
      <c r="C218" s="18"/>
      <c r="D218" s="19"/>
    </row>
    <row r="219" spans="1:4" ht="15.75" customHeight="1" x14ac:dyDescent="0.3">
      <c r="A219" s="18"/>
      <c r="B219" s="18"/>
      <c r="C219" s="18"/>
      <c r="D219" s="19"/>
    </row>
    <row r="220" spans="1:4" ht="15.75" customHeight="1" x14ac:dyDescent="0.3">
      <c r="A220" s="18"/>
      <c r="B220" s="18"/>
      <c r="C220" s="18"/>
      <c r="D220" s="19"/>
    </row>
    <row r="221" spans="1:4" ht="15.75" customHeight="1" x14ac:dyDescent="0.3">
      <c r="A221" s="18"/>
      <c r="B221" s="18"/>
      <c r="C221" s="18"/>
      <c r="D221" s="19"/>
    </row>
    <row r="222" spans="1:4" ht="15.75" customHeight="1" x14ac:dyDescent="0.3">
      <c r="A222" s="18"/>
      <c r="B222" s="18"/>
      <c r="C222" s="18"/>
      <c r="D222" s="19"/>
    </row>
    <row r="223" spans="1:4" ht="15.75" customHeight="1" x14ac:dyDescent="0.3">
      <c r="A223" s="18"/>
      <c r="B223" s="18"/>
      <c r="C223" s="18"/>
      <c r="D223" s="19"/>
    </row>
    <row r="224" spans="1:4" ht="15.75" customHeight="1" x14ac:dyDescent="0.3">
      <c r="A224" s="18"/>
      <c r="B224" s="18"/>
      <c r="C224" s="18"/>
      <c r="D224" s="19"/>
    </row>
    <row r="225" spans="1:4" ht="15.75" customHeight="1" x14ac:dyDescent="0.3">
      <c r="A225" s="18"/>
      <c r="B225" s="18"/>
      <c r="C225" s="18"/>
      <c r="D225" s="19"/>
    </row>
    <row r="226" spans="1:4" ht="15.75" customHeight="1" x14ac:dyDescent="0.3">
      <c r="A226" s="18"/>
      <c r="B226" s="18"/>
      <c r="C226" s="18"/>
      <c r="D226" s="19"/>
    </row>
    <row r="227" spans="1:4" ht="15.75" customHeight="1" x14ac:dyDescent="0.3">
      <c r="A227" s="18"/>
      <c r="B227" s="18"/>
      <c r="C227" s="18"/>
      <c r="D227" s="19"/>
    </row>
    <row r="228" spans="1:4" ht="15.75" customHeight="1" x14ac:dyDescent="0.3">
      <c r="A228" s="18"/>
      <c r="B228" s="18"/>
      <c r="C228" s="18"/>
      <c r="D228" s="19"/>
    </row>
    <row r="229" spans="1:4" ht="15.75" customHeight="1" x14ac:dyDescent="0.3">
      <c r="A229" s="18"/>
      <c r="B229" s="18"/>
      <c r="C229" s="18"/>
      <c r="D229" s="19"/>
    </row>
    <row r="230" spans="1:4" ht="15.75" customHeight="1" x14ac:dyDescent="0.3">
      <c r="A230" s="18"/>
      <c r="B230" s="18"/>
      <c r="C230" s="18"/>
      <c r="D230" s="19"/>
    </row>
    <row r="231" spans="1:4" ht="15.75" customHeight="1" x14ac:dyDescent="0.3">
      <c r="A231" s="18"/>
      <c r="B231" s="18"/>
      <c r="C231" s="18"/>
      <c r="D231" s="19"/>
    </row>
    <row r="232" spans="1:4" ht="15.75" customHeight="1" x14ac:dyDescent="0.3">
      <c r="A232" s="18"/>
      <c r="B232" s="18"/>
      <c r="C232" s="18"/>
      <c r="D232" s="19"/>
    </row>
    <row r="233" spans="1:4" ht="15.75" customHeight="1" x14ac:dyDescent="0.3">
      <c r="A233" s="18"/>
      <c r="B233" s="18"/>
      <c r="C233" s="18"/>
      <c r="D233" s="19"/>
    </row>
    <row r="234" spans="1:4" ht="15.75" customHeight="1" x14ac:dyDescent="0.3">
      <c r="A234" s="18"/>
      <c r="B234" s="18"/>
      <c r="C234" s="18"/>
      <c r="D234" s="19"/>
    </row>
    <row r="235" spans="1:4" ht="15.75" customHeight="1" x14ac:dyDescent="0.3">
      <c r="A235" s="18"/>
      <c r="B235" s="18"/>
      <c r="C235" s="18"/>
      <c r="D235" s="19"/>
    </row>
    <row r="236" spans="1:4" ht="15.75" customHeight="1" x14ac:dyDescent="0.3">
      <c r="A236" s="18"/>
      <c r="B236" s="18"/>
      <c r="C236" s="18"/>
      <c r="D236" s="19"/>
    </row>
    <row r="237" spans="1:4" ht="15.75" customHeight="1" x14ac:dyDescent="0.3">
      <c r="A237" s="18"/>
      <c r="B237" s="18"/>
      <c r="C237" s="18"/>
      <c r="D237" s="19"/>
    </row>
    <row r="238" spans="1:4" ht="15.75" customHeight="1" x14ac:dyDescent="0.3">
      <c r="A238" s="18"/>
      <c r="B238" s="18"/>
      <c r="C238" s="18"/>
      <c r="D238" s="19"/>
    </row>
    <row r="239" spans="1:4" ht="15.75" customHeight="1" x14ac:dyDescent="0.3">
      <c r="A239" s="18"/>
      <c r="B239" s="18"/>
      <c r="C239" s="18"/>
      <c r="D239" s="19"/>
    </row>
    <row r="240" spans="1:4" ht="15.75" customHeight="1" x14ac:dyDescent="0.3">
      <c r="A240" s="18"/>
      <c r="B240" s="18"/>
      <c r="C240" s="18"/>
      <c r="D240" s="19"/>
    </row>
    <row r="241" spans="1:4" ht="15.75" customHeight="1" x14ac:dyDescent="0.3">
      <c r="A241" s="18"/>
      <c r="B241" s="18"/>
      <c r="C241" s="18"/>
      <c r="D241" s="19"/>
    </row>
    <row r="242" spans="1:4" ht="15.75" customHeight="1" x14ac:dyDescent="0.3">
      <c r="A242" s="18"/>
      <c r="B242" s="18"/>
      <c r="C242" s="18"/>
      <c r="D242" s="19"/>
    </row>
    <row r="243" spans="1:4" ht="15.75" customHeight="1" x14ac:dyDescent="0.3">
      <c r="A243" s="18"/>
      <c r="B243" s="18"/>
      <c r="C243" s="18"/>
      <c r="D243" s="19"/>
    </row>
    <row r="244" spans="1:4" ht="15.75" customHeight="1" x14ac:dyDescent="0.3">
      <c r="A244" s="18"/>
      <c r="B244" s="18"/>
      <c r="C244" s="18"/>
      <c r="D244" s="19"/>
    </row>
    <row r="245" spans="1:4" ht="15.75" customHeight="1" x14ac:dyDescent="0.3">
      <c r="A245" s="18"/>
      <c r="B245" s="18"/>
      <c r="C245" s="18"/>
      <c r="D245" s="19"/>
    </row>
    <row r="246" spans="1:4" ht="15.75" customHeight="1" x14ac:dyDescent="0.3">
      <c r="A246" s="18"/>
      <c r="B246" s="18"/>
      <c r="C246" s="18"/>
      <c r="D246" s="19"/>
    </row>
    <row r="247" spans="1:4" ht="15.75" customHeight="1" x14ac:dyDescent="0.3">
      <c r="A247" s="18"/>
      <c r="B247" s="18"/>
      <c r="C247" s="18"/>
      <c r="D247" s="19"/>
    </row>
    <row r="248" spans="1:4" ht="15.75" customHeight="1" x14ac:dyDescent="0.3">
      <c r="A248" s="18"/>
      <c r="B248" s="18"/>
      <c r="C248" s="18"/>
      <c r="D248" s="19"/>
    </row>
    <row r="249" spans="1:4" ht="15.75" customHeight="1" x14ac:dyDescent="0.3">
      <c r="A249" s="18"/>
      <c r="B249" s="18"/>
      <c r="C249" s="18"/>
      <c r="D249" s="19"/>
    </row>
    <row r="250" spans="1:4" ht="15.75" customHeight="1" x14ac:dyDescent="0.3">
      <c r="A250" s="18"/>
      <c r="B250" s="18"/>
      <c r="C250" s="18"/>
      <c r="D250" s="19"/>
    </row>
    <row r="251" spans="1:4" ht="15.75" customHeight="1" x14ac:dyDescent="0.3">
      <c r="A251" s="18"/>
      <c r="B251" s="18"/>
      <c r="C251" s="18"/>
      <c r="D251" s="19"/>
    </row>
    <row r="252" spans="1:4" ht="15.75" customHeight="1" x14ac:dyDescent="0.3">
      <c r="A252" s="18"/>
      <c r="B252" s="18"/>
      <c r="C252" s="18"/>
      <c r="D252" s="19"/>
    </row>
    <row r="253" spans="1:4" ht="15.75" customHeight="1" x14ac:dyDescent="0.3">
      <c r="A253" s="18"/>
      <c r="B253" s="18"/>
      <c r="C253" s="18"/>
      <c r="D253" s="19"/>
    </row>
    <row r="254" spans="1:4" ht="15.75" customHeight="1" x14ac:dyDescent="0.3">
      <c r="A254" s="18"/>
      <c r="B254" s="18"/>
      <c r="C254" s="18"/>
      <c r="D254" s="19"/>
    </row>
    <row r="255" spans="1:4" ht="15.75" customHeight="1" x14ac:dyDescent="0.3">
      <c r="A255" s="18"/>
      <c r="B255" s="18"/>
      <c r="C255" s="18"/>
      <c r="D255" s="19"/>
    </row>
    <row r="256" spans="1:4" ht="15.75" customHeight="1" x14ac:dyDescent="0.3">
      <c r="A256" s="18"/>
      <c r="B256" s="18"/>
      <c r="C256" s="18"/>
      <c r="D256" s="19"/>
    </row>
    <row r="257" spans="1:4" ht="15.75" customHeight="1" x14ac:dyDescent="0.3">
      <c r="A257" s="18"/>
      <c r="B257" s="18"/>
      <c r="C257" s="18"/>
      <c r="D257" s="19"/>
    </row>
    <row r="258" spans="1:4" ht="15.75" customHeight="1" x14ac:dyDescent="0.3">
      <c r="A258" s="18"/>
      <c r="B258" s="18"/>
      <c r="C258" s="18"/>
      <c r="D258" s="19"/>
    </row>
    <row r="259" spans="1:4" ht="15.75" customHeight="1" x14ac:dyDescent="0.3">
      <c r="A259" s="18"/>
      <c r="B259" s="18"/>
      <c r="C259" s="18"/>
      <c r="D259" s="19"/>
    </row>
    <row r="260" spans="1:4" ht="15.75" customHeight="1" x14ac:dyDescent="0.3">
      <c r="A260" s="18"/>
      <c r="B260" s="18"/>
      <c r="C260" s="18"/>
      <c r="D260" s="19"/>
    </row>
    <row r="261" spans="1:4" ht="15.75" customHeight="1" x14ac:dyDescent="0.3">
      <c r="A261" s="18"/>
      <c r="B261" s="18"/>
      <c r="C261" s="18"/>
      <c r="D261" s="19"/>
    </row>
    <row r="262" spans="1:4" ht="15.75" customHeight="1" x14ac:dyDescent="0.3">
      <c r="A262" s="18"/>
      <c r="B262" s="18"/>
      <c r="C262" s="18"/>
      <c r="D262" s="19"/>
    </row>
    <row r="263" spans="1:4" ht="15.75" customHeight="1" x14ac:dyDescent="0.3">
      <c r="A263" s="18"/>
      <c r="B263" s="18"/>
      <c r="C263" s="18"/>
      <c r="D263" s="19"/>
    </row>
    <row r="264" spans="1:4" ht="15.75" customHeight="1" x14ac:dyDescent="0.3">
      <c r="A264" s="18"/>
      <c r="B264" s="18"/>
      <c r="C264" s="18"/>
      <c r="D264" s="19"/>
    </row>
    <row r="265" spans="1:4" ht="15.75" customHeight="1" x14ac:dyDescent="0.3">
      <c r="A265" s="18"/>
      <c r="B265" s="18"/>
      <c r="C265" s="18"/>
      <c r="D265" s="19"/>
    </row>
    <row r="266" spans="1:4" ht="15.75" customHeight="1" x14ac:dyDescent="0.3">
      <c r="A266" s="18"/>
      <c r="B266" s="18"/>
      <c r="C266" s="18"/>
      <c r="D266" s="19"/>
    </row>
    <row r="267" spans="1:4" ht="15.75" customHeight="1" x14ac:dyDescent="0.3">
      <c r="A267" s="18"/>
      <c r="B267" s="18"/>
      <c r="C267" s="18"/>
      <c r="D267" s="19"/>
    </row>
    <row r="268" spans="1:4" ht="15.75" customHeight="1" x14ac:dyDescent="0.3">
      <c r="A268" s="18"/>
      <c r="B268" s="18"/>
      <c r="C268" s="18"/>
      <c r="D268" s="19"/>
    </row>
    <row r="269" spans="1:4" ht="15.75" customHeight="1" x14ac:dyDescent="0.3">
      <c r="A269" s="18"/>
      <c r="B269" s="18"/>
      <c r="C269" s="18"/>
      <c r="D269" s="19"/>
    </row>
    <row r="270" spans="1:4" ht="15.75" customHeight="1" x14ac:dyDescent="0.3">
      <c r="A270" s="18"/>
      <c r="B270" s="18"/>
      <c r="C270" s="18"/>
      <c r="D270" s="19"/>
    </row>
    <row r="271" spans="1:4" ht="15.75" customHeight="1" x14ac:dyDescent="0.3">
      <c r="A271" s="18"/>
      <c r="B271" s="18"/>
      <c r="C271" s="18"/>
      <c r="D271" s="19"/>
    </row>
    <row r="272" spans="1:4" ht="15.75" customHeight="1" x14ac:dyDescent="0.3">
      <c r="A272" s="18"/>
      <c r="B272" s="18"/>
      <c r="C272" s="18"/>
      <c r="D272" s="19"/>
    </row>
    <row r="273" spans="1:4" ht="15.75" customHeight="1" x14ac:dyDescent="0.3">
      <c r="A273" s="18"/>
      <c r="B273" s="18"/>
      <c r="C273" s="18"/>
      <c r="D273" s="19"/>
    </row>
    <row r="274" spans="1:4" ht="15.75" customHeight="1" x14ac:dyDescent="0.3">
      <c r="A274" s="18"/>
      <c r="B274" s="18"/>
      <c r="C274" s="18"/>
      <c r="D274" s="19"/>
    </row>
    <row r="275" spans="1:4" ht="15.75" customHeight="1" x14ac:dyDescent="0.3">
      <c r="A275" s="18"/>
      <c r="B275" s="18"/>
      <c r="C275" s="18"/>
      <c r="D275" s="19"/>
    </row>
    <row r="276" spans="1:4" ht="15.75" customHeight="1" x14ac:dyDescent="0.3">
      <c r="A276" s="18"/>
      <c r="B276" s="18"/>
      <c r="C276" s="18"/>
      <c r="D276" s="19"/>
    </row>
    <row r="277" spans="1:4" ht="15.75" customHeight="1" x14ac:dyDescent="0.3">
      <c r="A277" s="18"/>
      <c r="B277" s="18"/>
      <c r="C277" s="18"/>
      <c r="D277" s="19"/>
    </row>
    <row r="278" spans="1:4" ht="15.75" customHeight="1" x14ac:dyDescent="0.3">
      <c r="A278" s="18"/>
      <c r="B278" s="18"/>
      <c r="C278" s="18"/>
      <c r="D278" s="19"/>
    </row>
    <row r="279" spans="1:4" ht="15.75" customHeight="1" x14ac:dyDescent="0.3">
      <c r="A279" s="18"/>
      <c r="B279" s="18"/>
      <c r="C279" s="18"/>
      <c r="D279" s="19"/>
    </row>
    <row r="280" spans="1:4" ht="15.75" customHeight="1" x14ac:dyDescent="0.3">
      <c r="A280" s="18"/>
      <c r="B280" s="18"/>
      <c r="C280" s="18"/>
      <c r="D280" s="19"/>
    </row>
    <row r="281" spans="1:4" ht="15.75" customHeight="1" x14ac:dyDescent="0.3">
      <c r="A281" s="18"/>
      <c r="B281" s="18"/>
      <c r="C281" s="18"/>
      <c r="D281" s="19"/>
    </row>
    <row r="282" spans="1:4" ht="15.75" customHeight="1" x14ac:dyDescent="0.3">
      <c r="A282" s="18"/>
      <c r="B282" s="18"/>
      <c r="C282" s="18"/>
      <c r="D282" s="19"/>
    </row>
    <row r="283" spans="1:4" ht="15.75" customHeight="1" x14ac:dyDescent="0.3">
      <c r="A283" s="18"/>
      <c r="B283" s="18"/>
      <c r="C283" s="18"/>
      <c r="D283" s="19"/>
    </row>
    <row r="284" spans="1:4" ht="15.75" customHeight="1" x14ac:dyDescent="0.3">
      <c r="A284" s="18"/>
      <c r="B284" s="18"/>
      <c r="C284" s="18"/>
      <c r="D284" s="19"/>
    </row>
    <row r="285" spans="1:4" ht="15.75" customHeight="1" x14ac:dyDescent="0.3">
      <c r="A285" s="18"/>
      <c r="B285" s="18"/>
      <c r="C285" s="18"/>
      <c r="D285" s="19"/>
    </row>
    <row r="286" spans="1:4" ht="15.75" customHeight="1" x14ac:dyDescent="0.3">
      <c r="A286" s="18"/>
      <c r="B286" s="18"/>
      <c r="C286" s="18"/>
      <c r="D286" s="19"/>
    </row>
    <row r="287" spans="1:4" ht="15.75" customHeight="1" x14ac:dyDescent="0.3">
      <c r="A287" s="18"/>
      <c r="B287" s="18"/>
      <c r="C287" s="18"/>
      <c r="D287" s="19"/>
    </row>
    <row r="288" spans="1:4" ht="15.75" customHeight="1" x14ac:dyDescent="0.3">
      <c r="A288" s="18"/>
      <c r="B288" s="18"/>
      <c r="C288" s="18"/>
      <c r="D288" s="19"/>
    </row>
    <row r="289" spans="1:4" ht="15.75" customHeight="1" x14ac:dyDescent="0.3">
      <c r="A289" s="18"/>
      <c r="B289" s="18"/>
      <c r="C289" s="18"/>
      <c r="D289" s="19"/>
    </row>
    <row r="290" spans="1:4" ht="15.75" customHeight="1" x14ac:dyDescent="0.3">
      <c r="A290" s="18"/>
      <c r="B290" s="18"/>
      <c r="C290" s="18"/>
      <c r="D290" s="19"/>
    </row>
    <row r="291" spans="1:4" ht="15.75" customHeight="1" x14ac:dyDescent="0.3">
      <c r="A291" s="18"/>
      <c r="B291" s="18"/>
      <c r="C291" s="18"/>
      <c r="D291" s="19"/>
    </row>
    <row r="292" spans="1:4" ht="15.75" customHeight="1" x14ac:dyDescent="0.3">
      <c r="A292" s="18"/>
      <c r="B292" s="18"/>
      <c r="C292" s="18"/>
      <c r="D292" s="19"/>
    </row>
    <row r="293" spans="1:4" ht="15.75" customHeight="1" x14ac:dyDescent="0.3">
      <c r="A293" s="18"/>
      <c r="B293" s="18"/>
      <c r="C293" s="18"/>
      <c r="D293" s="19"/>
    </row>
    <row r="294" spans="1:4" ht="15.75" customHeight="1" x14ac:dyDescent="0.3">
      <c r="A294" s="18"/>
      <c r="B294" s="18"/>
      <c r="C294" s="18"/>
      <c r="D294" s="19"/>
    </row>
    <row r="295" spans="1:4" ht="15.75" customHeight="1" x14ac:dyDescent="0.3">
      <c r="A295" s="18"/>
      <c r="B295" s="18"/>
      <c r="C295" s="18"/>
      <c r="D295" s="19"/>
    </row>
    <row r="296" spans="1:4" ht="15.75" customHeight="1" x14ac:dyDescent="0.3">
      <c r="A296" s="18"/>
      <c r="B296" s="18"/>
      <c r="C296" s="18"/>
      <c r="D296" s="19"/>
    </row>
    <row r="297" spans="1:4" ht="15.75" customHeight="1" x14ac:dyDescent="0.3">
      <c r="A297" s="18"/>
      <c r="B297" s="18"/>
      <c r="C297" s="18"/>
      <c r="D297" s="19"/>
    </row>
    <row r="298" spans="1:4" ht="15.75" customHeight="1" x14ac:dyDescent="0.3">
      <c r="A298" s="18"/>
      <c r="B298" s="18"/>
      <c r="C298" s="18"/>
      <c r="D298" s="19"/>
    </row>
    <row r="299" spans="1:4" ht="15.75" customHeight="1" x14ac:dyDescent="0.3">
      <c r="A299" s="18"/>
      <c r="B299" s="18"/>
      <c r="C299" s="18"/>
      <c r="D299" s="19"/>
    </row>
    <row r="300" spans="1:4" ht="15.75" customHeight="1" x14ac:dyDescent="0.3">
      <c r="A300" s="18"/>
      <c r="B300" s="18"/>
      <c r="C300" s="18"/>
      <c r="D300" s="19"/>
    </row>
    <row r="301" spans="1:4" ht="15.75" customHeight="1" x14ac:dyDescent="0.3">
      <c r="A301" s="18"/>
      <c r="B301" s="18"/>
      <c r="C301" s="18"/>
      <c r="D301" s="19"/>
    </row>
    <row r="302" spans="1:4" ht="15.75" customHeight="1" x14ac:dyDescent="0.3">
      <c r="A302" s="18"/>
      <c r="B302" s="18"/>
      <c r="C302" s="18"/>
      <c r="D302" s="19"/>
    </row>
    <row r="303" spans="1:4" ht="15.75" customHeight="1" x14ac:dyDescent="0.3">
      <c r="A303" s="18"/>
      <c r="B303" s="18"/>
      <c r="C303" s="18"/>
      <c r="D303" s="19"/>
    </row>
    <row r="304" spans="1:4" ht="15.75" customHeight="1" x14ac:dyDescent="0.3">
      <c r="A304" s="18"/>
      <c r="B304" s="18"/>
      <c r="C304" s="18"/>
      <c r="D304" s="19"/>
    </row>
    <row r="305" spans="1:4" ht="15.75" customHeight="1" x14ac:dyDescent="0.3">
      <c r="A305" s="18"/>
      <c r="B305" s="18"/>
      <c r="C305" s="18"/>
      <c r="D305" s="19"/>
    </row>
    <row r="306" spans="1:4" ht="15.75" customHeight="1" x14ac:dyDescent="0.3">
      <c r="A306" s="18"/>
      <c r="B306" s="18"/>
      <c r="C306" s="18"/>
      <c r="D306" s="19"/>
    </row>
    <row r="307" spans="1:4" ht="15.75" customHeight="1" x14ac:dyDescent="0.3">
      <c r="A307" s="18"/>
      <c r="B307" s="18"/>
      <c r="C307" s="18"/>
      <c r="D307" s="19"/>
    </row>
    <row r="308" spans="1:4" ht="15.75" customHeight="1" x14ac:dyDescent="0.3">
      <c r="A308" s="18"/>
      <c r="B308" s="18"/>
      <c r="C308" s="18"/>
      <c r="D308" s="19"/>
    </row>
    <row r="309" spans="1:4" ht="15.75" customHeight="1" x14ac:dyDescent="0.3">
      <c r="A309" s="18"/>
      <c r="B309" s="18"/>
      <c r="C309" s="18"/>
      <c r="D309" s="19"/>
    </row>
    <row r="310" spans="1:4" ht="15.75" customHeight="1" x14ac:dyDescent="0.3">
      <c r="A310" s="18"/>
      <c r="B310" s="18"/>
      <c r="C310" s="18"/>
      <c r="D310" s="19"/>
    </row>
    <row r="311" spans="1:4" ht="15.75" customHeight="1" x14ac:dyDescent="0.3">
      <c r="A311" s="18"/>
      <c r="B311" s="18"/>
      <c r="C311" s="18"/>
      <c r="D311" s="19"/>
    </row>
    <row r="312" spans="1:4" ht="15.75" customHeight="1" x14ac:dyDescent="0.3">
      <c r="A312" s="18"/>
      <c r="B312" s="18"/>
      <c r="C312" s="18"/>
      <c r="D312" s="19"/>
    </row>
    <row r="313" spans="1:4" ht="15.75" customHeight="1" x14ac:dyDescent="0.3">
      <c r="A313" s="18"/>
      <c r="B313" s="18"/>
      <c r="C313" s="18"/>
      <c r="D313" s="19"/>
    </row>
    <row r="314" spans="1:4" ht="15.75" customHeight="1" x14ac:dyDescent="0.3">
      <c r="A314" s="18"/>
      <c r="B314" s="18"/>
      <c r="C314" s="18"/>
      <c r="D314" s="19"/>
    </row>
    <row r="315" spans="1:4" ht="15.75" customHeight="1" x14ac:dyDescent="0.3">
      <c r="A315" s="18"/>
      <c r="B315" s="18"/>
      <c r="C315" s="18"/>
      <c r="D315" s="19"/>
    </row>
    <row r="316" spans="1:4" ht="15.75" customHeight="1" x14ac:dyDescent="0.3">
      <c r="A316" s="18"/>
      <c r="B316" s="18"/>
      <c r="C316" s="18"/>
      <c r="D316" s="19"/>
    </row>
    <row r="317" spans="1:4" ht="15.75" customHeight="1" x14ac:dyDescent="0.3">
      <c r="A317" s="18"/>
      <c r="B317" s="18"/>
      <c r="C317" s="18"/>
      <c r="D317" s="19"/>
    </row>
    <row r="318" spans="1:4" ht="15.75" customHeight="1" x14ac:dyDescent="0.3">
      <c r="A318" s="18"/>
      <c r="B318" s="18"/>
      <c r="C318" s="18"/>
      <c r="D318" s="19"/>
    </row>
    <row r="319" spans="1:4" ht="15.75" customHeight="1" x14ac:dyDescent="0.3">
      <c r="A319" s="18"/>
      <c r="B319" s="18"/>
      <c r="C319" s="18"/>
      <c r="D319" s="19"/>
    </row>
    <row r="320" spans="1:4" ht="15.75" customHeight="1" x14ac:dyDescent="0.3">
      <c r="A320" s="18"/>
      <c r="B320" s="18"/>
      <c r="C320" s="18"/>
      <c r="D320" s="19"/>
    </row>
    <row r="321" spans="1:4" ht="15.75" customHeight="1" x14ac:dyDescent="0.3">
      <c r="A321" s="18"/>
      <c r="B321" s="18"/>
      <c r="C321" s="18"/>
      <c r="D321" s="19"/>
    </row>
    <row r="322" spans="1:4" ht="15.75" customHeight="1" x14ac:dyDescent="0.3">
      <c r="A322" s="18"/>
      <c r="B322" s="18"/>
      <c r="C322" s="18"/>
      <c r="D322" s="19"/>
    </row>
    <row r="323" spans="1:4" ht="15.75" customHeight="1" x14ac:dyDescent="0.3">
      <c r="A323" s="18"/>
      <c r="B323" s="18"/>
      <c r="C323" s="18"/>
      <c r="D323" s="19"/>
    </row>
    <row r="324" spans="1:4" ht="15.75" customHeight="1" x14ac:dyDescent="0.3">
      <c r="A324" s="18"/>
      <c r="B324" s="18"/>
      <c r="C324" s="18"/>
      <c r="D324" s="19"/>
    </row>
    <row r="325" spans="1:4" ht="15.75" customHeight="1" x14ac:dyDescent="0.3">
      <c r="A325" s="18"/>
      <c r="B325" s="18"/>
      <c r="C325" s="18"/>
      <c r="D325" s="19"/>
    </row>
    <row r="326" spans="1:4" ht="15.75" customHeight="1" x14ac:dyDescent="0.3">
      <c r="A326" s="18"/>
      <c r="B326" s="18"/>
      <c r="C326" s="18"/>
      <c r="D326" s="19"/>
    </row>
    <row r="327" spans="1:4" ht="15.75" customHeight="1" x14ac:dyDescent="0.3">
      <c r="A327" s="18"/>
      <c r="B327" s="18"/>
      <c r="C327" s="18"/>
      <c r="D327" s="19"/>
    </row>
    <row r="328" spans="1:4" ht="15.75" customHeight="1" x14ac:dyDescent="0.3">
      <c r="A328" s="18"/>
      <c r="B328" s="18"/>
      <c r="C328" s="18"/>
      <c r="D328" s="19"/>
    </row>
    <row r="329" spans="1:4" ht="15.75" customHeight="1" x14ac:dyDescent="0.3">
      <c r="A329" s="18"/>
      <c r="B329" s="18"/>
      <c r="C329" s="18"/>
      <c r="D329" s="19"/>
    </row>
    <row r="330" spans="1:4" ht="15.75" customHeight="1" x14ac:dyDescent="0.3">
      <c r="A330" s="18"/>
      <c r="B330" s="18"/>
      <c r="C330" s="18"/>
      <c r="D330" s="19"/>
    </row>
    <row r="331" spans="1:4" ht="15.75" customHeight="1" x14ac:dyDescent="0.3">
      <c r="A331" s="18"/>
      <c r="B331" s="18"/>
      <c r="C331" s="18"/>
      <c r="D331" s="19"/>
    </row>
    <row r="332" spans="1:4" ht="15.75" customHeight="1" x14ac:dyDescent="0.3">
      <c r="A332" s="18"/>
      <c r="B332" s="18"/>
      <c r="C332" s="18"/>
      <c r="D332" s="19"/>
    </row>
    <row r="333" spans="1:4" ht="15.75" customHeight="1" x14ac:dyDescent="0.3">
      <c r="A333" s="18"/>
      <c r="B333" s="18"/>
      <c r="C333" s="18"/>
      <c r="D333" s="19"/>
    </row>
    <row r="334" spans="1:4" ht="15.75" customHeight="1" x14ac:dyDescent="0.3">
      <c r="A334" s="18"/>
      <c r="B334" s="18"/>
      <c r="C334" s="18"/>
      <c r="D334" s="19"/>
    </row>
    <row r="335" spans="1:4" ht="15.75" customHeight="1" x14ac:dyDescent="0.3">
      <c r="A335" s="18"/>
      <c r="B335" s="18"/>
      <c r="C335" s="18"/>
      <c r="D335" s="19"/>
    </row>
    <row r="336" spans="1:4" ht="15.75" customHeight="1" x14ac:dyDescent="0.3">
      <c r="A336" s="18"/>
      <c r="B336" s="18"/>
      <c r="C336" s="18"/>
      <c r="D336" s="19"/>
    </row>
    <row r="337" spans="1:4" ht="15.75" customHeight="1" x14ac:dyDescent="0.3">
      <c r="A337" s="18"/>
      <c r="B337" s="18"/>
      <c r="C337" s="18"/>
      <c r="D337" s="19"/>
    </row>
    <row r="338" spans="1:4" ht="15.75" customHeight="1" x14ac:dyDescent="0.3">
      <c r="A338" s="18"/>
      <c r="B338" s="18"/>
      <c r="C338" s="18"/>
      <c r="D338" s="19"/>
    </row>
    <row r="339" spans="1:4" ht="15.75" customHeight="1" x14ac:dyDescent="0.3">
      <c r="A339" s="18"/>
      <c r="B339" s="18"/>
      <c r="C339" s="18"/>
      <c r="D339" s="19"/>
    </row>
    <row r="340" spans="1:4" ht="15.75" customHeight="1" x14ac:dyDescent="0.3">
      <c r="A340" s="18"/>
      <c r="B340" s="18"/>
      <c r="C340" s="18"/>
      <c r="D340" s="19"/>
    </row>
    <row r="341" spans="1:4" ht="15.75" customHeight="1" x14ac:dyDescent="0.3">
      <c r="A341" s="18"/>
      <c r="B341" s="18"/>
      <c r="C341" s="18"/>
      <c r="D341" s="19"/>
    </row>
    <row r="342" spans="1:4" ht="15.75" customHeight="1" x14ac:dyDescent="0.3">
      <c r="A342" s="18"/>
      <c r="B342" s="18"/>
      <c r="C342" s="18"/>
      <c r="D342" s="19"/>
    </row>
    <row r="343" spans="1:4" ht="15.75" customHeight="1" x14ac:dyDescent="0.3">
      <c r="A343" s="18"/>
      <c r="B343" s="18"/>
      <c r="C343" s="18"/>
      <c r="D343" s="19"/>
    </row>
    <row r="344" spans="1:4" ht="15.75" customHeight="1" x14ac:dyDescent="0.3">
      <c r="A344" s="18"/>
      <c r="B344" s="18"/>
      <c r="C344" s="18"/>
      <c r="D344" s="19"/>
    </row>
    <row r="345" spans="1:4" ht="15.75" customHeight="1" x14ac:dyDescent="0.3">
      <c r="A345" s="18"/>
      <c r="B345" s="18"/>
      <c r="C345" s="18"/>
      <c r="D345" s="19"/>
    </row>
    <row r="346" spans="1:4" ht="15.75" customHeight="1" x14ac:dyDescent="0.3">
      <c r="A346" s="18"/>
      <c r="B346" s="18"/>
      <c r="C346" s="18"/>
      <c r="D346" s="19"/>
    </row>
    <row r="347" spans="1:4" ht="15.75" customHeight="1" x14ac:dyDescent="0.3">
      <c r="A347" s="18"/>
      <c r="B347" s="18"/>
      <c r="C347" s="18"/>
      <c r="D347" s="19"/>
    </row>
    <row r="348" spans="1:4" ht="15.75" customHeight="1" x14ac:dyDescent="0.3">
      <c r="A348" s="18"/>
      <c r="B348" s="18"/>
      <c r="C348" s="18"/>
      <c r="D348" s="19"/>
    </row>
    <row r="349" spans="1:4" ht="15.75" customHeight="1" x14ac:dyDescent="0.3">
      <c r="A349" s="18"/>
      <c r="B349" s="18"/>
      <c r="C349" s="18"/>
      <c r="D349" s="19"/>
    </row>
    <row r="350" spans="1:4" ht="15.75" customHeight="1" x14ac:dyDescent="0.3">
      <c r="A350" s="18"/>
      <c r="B350" s="18"/>
      <c r="C350" s="18"/>
      <c r="D350" s="19"/>
    </row>
    <row r="351" spans="1:4" ht="15.75" customHeight="1" x14ac:dyDescent="0.3">
      <c r="A351" s="18"/>
      <c r="B351" s="18"/>
      <c r="C351" s="18"/>
      <c r="D351" s="19"/>
    </row>
    <row r="352" spans="1:4" ht="15.75" customHeight="1" x14ac:dyDescent="0.3">
      <c r="A352" s="18"/>
      <c r="B352" s="18"/>
      <c r="C352" s="18"/>
      <c r="D352" s="19"/>
    </row>
    <row r="353" spans="1:4" ht="15.75" customHeight="1" x14ac:dyDescent="0.3">
      <c r="A353" s="18"/>
      <c r="B353" s="18"/>
      <c r="C353" s="18"/>
      <c r="D353" s="19"/>
    </row>
    <row r="354" spans="1:4" ht="15.75" customHeight="1" x14ac:dyDescent="0.3">
      <c r="A354" s="18"/>
      <c r="B354" s="18"/>
      <c r="C354" s="18"/>
      <c r="D354" s="19"/>
    </row>
    <row r="355" spans="1:4" ht="15.75" customHeight="1" x14ac:dyDescent="0.3">
      <c r="A355" s="18"/>
      <c r="B355" s="18"/>
      <c r="C355" s="18"/>
      <c r="D355" s="19"/>
    </row>
    <row r="356" spans="1:4" ht="15.75" customHeight="1" x14ac:dyDescent="0.3">
      <c r="A356" s="18"/>
      <c r="B356" s="18"/>
      <c r="C356" s="18"/>
      <c r="D356" s="19"/>
    </row>
    <row r="357" spans="1:4" ht="15.75" customHeight="1" x14ac:dyDescent="0.3">
      <c r="A357" s="18"/>
      <c r="B357" s="18"/>
      <c r="C357" s="18"/>
      <c r="D357" s="19"/>
    </row>
    <row r="358" spans="1:4" ht="15.75" customHeight="1" x14ac:dyDescent="0.3">
      <c r="A358" s="18"/>
      <c r="B358" s="18"/>
      <c r="C358" s="18"/>
      <c r="D358" s="19"/>
    </row>
    <row r="359" spans="1:4" ht="15.75" customHeight="1" x14ac:dyDescent="0.3">
      <c r="A359" s="18"/>
      <c r="B359" s="18"/>
      <c r="C359" s="18"/>
      <c r="D359" s="19"/>
    </row>
    <row r="360" spans="1:4" ht="15.75" customHeight="1" x14ac:dyDescent="0.3">
      <c r="A360" s="18"/>
      <c r="B360" s="18"/>
      <c r="C360" s="18"/>
      <c r="D360" s="19"/>
    </row>
    <row r="361" spans="1:4" ht="15.75" customHeight="1" x14ac:dyDescent="0.3">
      <c r="A361" s="18"/>
      <c r="B361" s="18"/>
      <c r="C361" s="18"/>
      <c r="D361" s="19"/>
    </row>
    <row r="362" spans="1:4" ht="15.75" customHeight="1" x14ac:dyDescent="0.3">
      <c r="A362" s="18"/>
      <c r="B362" s="18"/>
      <c r="C362" s="18"/>
      <c r="D362" s="19"/>
    </row>
    <row r="363" spans="1:4" ht="15.75" customHeight="1" x14ac:dyDescent="0.3">
      <c r="A363" s="18"/>
      <c r="B363" s="18"/>
      <c r="C363" s="18"/>
      <c r="D363" s="19"/>
    </row>
    <row r="364" spans="1:4" ht="15.75" customHeight="1" x14ac:dyDescent="0.3">
      <c r="A364" s="18"/>
      <c r="B364" s="18"/>
      <c r="C364" s="18"/>
      <c r="D364" s="19"/>
    </row>
    <row r="365" spans="1:4" ht="15.75" customHeight="1" x14ac:dyDescent="0.3">
      <c r="A365" s="18"/>
      <c r="B365" s="18"/>
      <c r="C365" s="18"/>
      <c r="D365" s="19"/>
    </row>
    <row r="366" spans="1:4" ht="15.75" customHeight="1" x14ac:dyDescent="0.3">
      <c r="A366" s="18"/>
      <c r="B366" s="18"/>
      <c r="C366" s="18"/>
      <c r="D366" s="19"/>
    </row>
    <row r="367" spans="1:4" ht="15.75" customHeight="1" x14ac:dyDescent="0.3">
      <c r="A367" s="18"/>
      <c r="B367" s="18"/>
      <c r="C367" s="18"/>
      <c r="D367" s="19"/>
    </row>
    <row r="368" spans="1:4" ht="15.75" customHeight="1" x14ac:dyDescent="0.3">
      <c r="A368" s="18"/>
      <c r="B368" s="18"/>
      <c r="C368" s="18"/>
      <c r="D368" s="19"/>
    </row>
    <row r="369" spans="1:4" ht="15.75" customHeight="1" x14ac:dyDescent="0.3">
      <c r="A369" s="18"/>
      <c r="B369" s="18"/>
      <c r="C369" s="18"/>
      <c r="D369" s="19"/>
    </row>
    <row r="370" spans="1:4" ht="15.75" customHeight="1" x14ac:dyDescent="0.3">
      <c r="A370" s="18"/>
      <c r="B370" s="18"/>
      <c r="C370" s="18"/>
      <c r="D370" s="19"/>
    </row>
    <row r="371" spans="1:4" ht="15.75" customHeight="1" x14ac:dyDescent="0.3">
      <c r="A371" s="18"/>
      <c r="B371" s="18"/>
      <c r="C371" s="18"/>
      <c r="D371" s="19"/>
    </row>
    <row r="372" spans="1:4" ht="15.75" customHeight="1" x14ac:dyDescent="0.3">
      <c r="A372" s="18"/>
      <c r="B372" s="18"/>
      <c r="C372" s="18"/>
      <c r="D372" s="19"/>
    </row>
    <row r="373" spans="1:4" ht="15.75" customHeight="1" x14ac:dyDescent="0.3">
      <c r="A373" s="18"/>
      <c r="B373" s="18"/>
      <c r="C373" s="18"/>
      <c r="D373" s="19"/>
    </row>
    <row r="374" spans="1:4" ht="15.75" customHeight="1" x14ac:dyDescent="0.3">
      <c r="A374" s="18"/>
      <c r="B374" s="18"/>
      <c r="C374" s="18"/>
      <c r="D374" s="19"/>
    </row>
    <row r="375" spans="1:4" ht="15.75" customHeight="1" x14ac:dyDescent="0.3">
      <c r="A375" s="18"/>
      <c r="B375" s="18"/>
      <c r="C375" s="18"/>
      <c r="D375" s="19"/>
    </row>
    <row r="376" spans="1:4" ht="15.75" customHeight="1" x14ac:dyDescent="0.3">
      <c r="A376" s="18"/>
      <c r="B376" s="18"/>
      <c r="C376" s="18"/>
      <c r="D376" s="19"/>
    </row>
    <row r="377" spans="1:4" ht="15.75" customHeight="1" x14ac:dyDescent="0.3">
      <c r="A377" s="18"/>
      <c r="B377" s="18"/>
      <c r="C377" s="18"/>
      <c r="D377" s="19"/>
    </row>
    <row r="378" spans="1:4" ht="15.75" customHeight="1" x14ac:dyDescent="0.3">
      <c r="A378" s="18"/>
      <c r="B378" s="18"/>
      <c r="C378" s="18"/>
      <c r="D378" s="19"/>
    </row>
    <row r="379" spans="1:4" ht="15.75" customHeight="1" x14ac:dyDescent="0.3">
      <c r="A379" s="18"/>
      <c r="B379" s="18"/>
      <c r="C379" s="18"/>
      <c r="D379" s="19"/>
    </row>
    <row r="380" spans="1:4" ht="15.75" customHeight="1" x14ac:dyDescent="0.3">
      <c r="A380" s="18"/>
      <c r="B380" s="18"/>
      <c r="C380" s="18"/>
      <c r="D380" s="19"/>
    </row>
    <row r="381" spans="1:4" ht="15.75" customHeight="1" x14ac:dyDescent="0.3">
      <c r="A381" s="18"/>
      <c r="B381" s="18"/>
      <c r="C381" s="18"/>
      <c r="D381" s="19"/>
    </row>
    <row r="382" spans="1:4" ht="15.75" customHeight="1" x14ac:dyDescent="0.3">
      <c r="A382" s="18"/>
      <c r="B382" s="18"/>
      <c r="C382" s="18"/>
      <c r="D382" s="19"/>
    </row>
    <row r="383" spans="1:4" ht="15.75" customHeight="1" x14ac:dyDescent="0.3">
      <c r="A383" s="18"/>
      <c r="B383" s="18"/>
      <c r="C383" s="18"/>
      <c r="D383" s="19"/>
    </row>
    <row r="384" spans="1:4" ht="15.75" customHeight="1" x14ac:dyDescent="0.3">
      <c r="A384" s="18"/>
      <c r="B384" s="18"/>
      <c r="C384" s="18"/>
      <c r="D384" s="19"/>
    </row>
    <row r="385" spans="1:4" ht="15.75" customHeight="1" x14ac:dyDescent="0.3">
      <c r="A385" s="18"/>
      <c r="B385" s="18"/>
      <c r="C385" s="18"/>
      <c r="D385" s="19"/>
    </row>
    <row r="386" spans="1:4" ht="15.75" customHeight="1" x14ac:dyDescent="0.3">
      <c r="A386" s="18"/>
      <c r="B386" s="18"/>
      <c r="C386" s="18"/>
      <c r="D386" s="19"/>
    </row>
    <row r="387" spans="1:4" ht="15.75" customHeight="1" x14ac:dyDescent="0.3">
      <c r="A387" s="18"/>
      <c r="B387" s="18"/>
      <c r="C387" s="18"/>
      <c r="D387" s="19"/>
    </row>
    <row r="388" spans="1:4" ht="15.75" customHeight="1" x14ac:dyDescent="0.3">
      <c r="A388" s="18"/>
      <c r="B388" s="18"/>
      <c r="C388" s="18"/>
      <c r="D388" s="19"/>
    </row>
    <row r="389" spans="1:4" ht="15.75" customHeight="1" x14ac:dyDescent="0.3">
      <c r="A389" s="18"/>
      <c r="B389" s="18"/>
      <c r="C389" s="18"/>
      <c r="D389" s="19"/>
    </row>
    <row r="390" spans="1:4" ht="15.75" customHeight="1" x14ac:dyDescent="0.3">
      <c r="A390" s="18"/>
      <c r="B390" s="18"/>
      <c r="C390" s="18"/>
      <c r="D390" s="19"/>
    </row>
    <row r="391" spans="1:4" ht="15.75" customHeight="1" x14ac:dyDescent="0.3">
      <c r="A391" s="18"/>
      <c r="B391" s="18"/>
      <c r="C391" s="18"/>
      <c r="D391" s="19"/>
    </row>
    <row r="392" spans="1:4" ht="15.75" customHeight="1" x14ac:dyDescent="0.3">
      <c r="A392" s="18"/>
      <c r="B392" s="18"/>
      <c r="C392" s="18"/>
      <c r="D392" s="19"/>
    </row>
    <row r="393" spans="1:4" ht="15.75" customHeight="1" x14ac:dyDescent="0.3">
      <c r="A393" s="18"/>
      <c r="B393" s="18"/>
      <c r="C393" s="18"/>
      <c r="D393" s="19"/>
    </row>
    <row r="394" spans="1:4" ht="15.75" customHeight="1" x14ac:dyDescent="0.3">
      <c r="A394" s="18"/>
      <c r="B394" s="18"/>
      <c r="C394" s="18"/>
      <c r="D394" s="19"/>
    </row>
    <row r="395" spans="1:4" ht="15.75" customHeight="1" x14ac:dyDescent="0.3">
      <c r="A395" s="18"/>
      <c r="B395" s="18"/>
      <c r="C395" s="18"/>
      <c r="D395" s="19"/>
    </row>
    <row r="396" spans="1:4" ht="15.75" customHeight="1" x14ac:dyDescent="0.3">
      <c r="A396" s="18"/>
      <c r="B396" s="18"/>
      <c r="C396" s="18"/>
      <c r="D396" s="19"/>
    </row>
    <row r="397" spans="1:4" ht="15.75" customHeight="1" x14ac:dyDescent="0.3">
      <c r="A397" s="18"/>
      <c r="B397" s="18"/>
      <c r="C397" s="18"/>
      <c r="D397" s="19"/>
    </row>
    <row r="398" spans="1:4" ht="15.75" customHeight="1" x14ac:dyDescent="0.3">
      <c r="A398" s="18"/>
      <c r="B398" s="18"/>
      <c r="C398" s="18"/>
      <c r="D398" s="19"/>
    </row>
    <row r="399" spans="1:4" ht="15.75" customHeight="1" x14ac:dyDescent="0.3">
      <c r="A399" s="18"/>
      <c r="B399" s="18"/>
      <c r="C399" s="18"/>
      <c r="D399" s="19"/>
    </row>
    <row r="400" spans="1:4" ht="15.75" customHeight="1" x14ac:dyDescent="0.3">
      <c r="A400" s="18"/>
      <c r="B400" s="18"/>
      <c r="C400" s="18"/>
      <c r="D400" s="19"/>
    </row>
    <row r="401" spans="1:4" ht="15.75" customHeight="1" x14ac:dyDescent="0.3">
      <c r="A401" s="18"/>
      <c r="B401" s="18"/>
      <c r="C401" s="18"/>
      <c r="D401" s="19"/>
    </row>
    <row r="402" spans="1:4" ht="15.75" customHeight="1" x14ac:dyDescent="0.3">
      <c r="A402" s="18"/>
      <c r="B402" s="18"/>
      <c r="C402" s="18"/>
      <c r="D402" s="19"/>
    </row>
    <row r="403" spans="1:4" ht="15.75" customHeight="1" x14ac:dyDescent="0.3">
      <c r="A403" s="18"/>
      <c r="B403" s="18"/>
      <c r="C403" s="18"/>
      <c r="D403" s="19"/>
    </row>
    <row r="404" spans="1:4" ht="15.75" customHeight="1" x14ac:dyDescent="0.3">
      <c r="A404" s="18"/>
      <c r="B404" s="18"/>
      <c r="C404" s="18"/>
      <c r="D404" s="19"/>
    </row>
    <row r="405" spans="1:4" ht="15.75" customHeight="1" x14ac:dyDescent="0.3">
      <c r="A405" s="18"/>
      <c r="B405" s="18"/>
      <c r="C405" s="18"/>
      <c r="D405" s="19"/>
    </row>
    <row r="406" spans="1:4" ht="15.75" customHeight="1" x14ac:dyDescent="0.3">
      <c r="A406" s="18"/>
      <c r="B406" s="18"/>
      <c r="C406" s="18"/>
      <c r="D406" s="19"/>
    </row>
    <row r="407" spans="1:4" ht="15.75" customHeight="1" x14ac:dyDescent="0.3">
      <c r="A407" s="18"/>
      <c r="B407" s="18"/>
      <c r="C407" s="18"/>
      <c r="D407" s="19"/>
    </row>
    <row r="408" spans="1:4" ht="15.75" customHeight="1" x14ac:dyDescent="0.3">
      <c r="A408" s="18"/>
      <c r="B408" s="18"/>
      <c r="C408" s="18"/>
      <c r="D408" s="19"/>
    </row>
    <row r="409" spans="1:4" ht="15.75" customHeight="1" x14ac:dyDescent="0.3">
      <c r="A409" s="18"/>
      <c r="B409" s="18"/>
      <c r="C409" s="18"/>
      <c r="D409" s="19"/>
    </row>
    <row r="410" spans="1:4" ht="15.75" customHeight="1" x14ac:dyDescent="0.3">
      <c r="A410" s="18"/>
      <c r="B410" s="18"/>
      <c r="C410" s="18"/>
      <c r="D410" s="19"/>
    </row>
    <row r="411" spans="1:4" ht="15.75" customHeight="1" x14ac:dyDescent="0.3">
      <c r="A411" s="18"/>
      <c r="B411" s="18"/>
      <c r="C411" s="18"/>
      <c r="D411" s="19"/>
    </row>
    <row r="412" spans="1:4" ht="15.75" customHeight="1" x14ac:dyDescent="0.3">
      <c r="A412" s="18"/>
      <c r="B412" s="18"/>
      <c r="C412" s="18"/>
      <c r="D412" s="19"/>
    </row>
    <row r="413" spans="1:4" ht="15.75" customHeight="1" x14ac:dyDescent="0.3">
      <c r="A413" s="18"/>
      <c r="B413" s="18"/>
      <c r="C413" s="18"/>
      <c r="D413" s="19"/>
    </row>
    <row r="414" spans="1:4" ht="15.75" customHeight="1" x14ac:dyDescent="0.3">
      <c r="A414" s="18"/>
      <c r="B414" s="18"/>
      <c r="C414" s="18"/>
      <c r="D414" s="19"/>
    </row>
    <row r="415" spans="1:4" ht="15.75" customHeight="1" x14ac:dyDescent="0.3">
      <c r="A415" s="18"/>
      <c r="B415" s="18"/>
      <c r="C415" s="18"/>
      <c r="D415" s="19"/>
    </row>
    <row r="416" spans="1:4" ht="15.75" customHeight="1" x14ac:dyDescent="0.3">
      <c r="A416" s="18"/>
      <c r="B416" s="18"/>
      <c r="C416" s="18"/>
      <c r="D416" s="19"/>
    </row>
    <row r="417" spans="1:4" ht="15.75" customHeight="1" x14ac:dyDescent="0.3">
      <c r="A417" s="18"/>
      <c r="B417" s="18"/>
      <c r="C417" s="18"/>
      <c r="D417" s="19"/>
    </row>
    <row r="418" spans="1:4" ht="15.75" customHeight="1" x14ac:dyDescent="0.3">
      <c r="A418" s="18"/>
      <c r="B418" s="18"/>
      <c r="C418" s="18"/>
      <c r="D418" s="19"/>
    </row>
    <row r="419" spans="1:4" ht="15.75" customHeight="1" x14ac:dyDescent="0.3">
      <c r="A419" s="18"/>
      <c r="B419" s="18"/>
      <c r="C419" s="18"/>
      <c r="D419" s="19"/>
    </row>
    <row r="420" spans="1:4" ht="15.75" customHeight="1" x14ac:dyDescent="0.3">
      <c r="A420" s="18"/>
      <c r="B420" s="18"/>
      <c r="C420" s="18"/>
      <c r="D420" s="19"/>
    </row>
    <row r="421" spans="1:4" ht="15.75" customHeight="1" x14ac:dyDescent="0.3">
      <c r="A421" s="18"/>
      <c r="B421" s="18"/>
      <c r="C421" s="18"/>
      <c r="D421" s="19"/>
    </row>
    <row r="422" spans="1:4" ht="15.75" customHeight="1" x14ac:dyDescent="0.3">
      <c r="A422" s="18"/>
      <c r="B422" s="18"/>
      <c r="C422" s="18"/>
      <c r="D422" s="19"/>
    </row>
    <row r="423" spans="1:4" ht="15.75" customHeight="1" x14ac:dyDescent="0.3">
      <c r="A423" s="18"/>
      <c r="B423" s="18"/>
      <c r="C423" s="18"/>
      <c r="D423" s="19"/>
    </row>
    <row r="424" spans="1:4" ht="15.75" customHeight="1" x14ac:dyDescent="0.3">
      <c r="A424" s="18"/>
      <c r="B424" s="18"/>
      <c r="C424" s="18"/>
      <c r="D424" s="19"/>
    </row>
    <row r="425" spans="1:4" ht="15.75" customHeight="1" x14ac:dyDescent="0.3">
      <c r="A425" s="18"/>
      <c r="B425" s="18"/>
      <c r="C425" s="18"/>
      <c r="D425" s="19"/>
    </row>
    <row r="426" spans="1:4" ht="15.75" customHeight="1" x14ac:dyDescent="0.3">
      <c r="A426" s="18"/>
      <c r="B426" s="18"/>
      <c r="C426" s="18"/>
      <c r="D426" s="19"/>
    </row>
    <row r="427" spans="1:4" ht="15.75" customHeight="1" x14ac:dyDescent="0.3">
      <c r="A427" s="18"/>
      <c r="B427" s="18"/>
      <c r="C427" s="18"/>
      <c r="D427" s="19"/>
    </row>
    <row r="428" spans="1:4" ht="15.75" customHeight="1" x14ac:dyDescent="0.3">
      <c r="A428" s="18"/>
      <c r="B428" s="18"/>
      <c r="C428" s="18"/>
      <c r="D428" s="19"/>
    </row>
    <row r="429" spans="1:4" ht="15.75" customHeight="1" x14ac:dyDescent="0.3">
      <c r="A429" s="18"/>
      <c r="B429" s="18"/>
      <c r="C429" s="18"/>
      <c r="D429" s="19"/>
    </row>
    <row r="430" spans="1:4" ht="15.75" customHeight="1" x14ac:dyDescent="0.3">
      <c r="A430" s="18"/>
      <c r="B430" s="18"/>
      <c r="C430" s="18"/>
      <c r="D430" s="19"/>
    </row>
    <row r="431" spans="1:4" ht="15.75" customHeight="1" x14ac:dyDescent="0.3">
      <c r="A431" s="18"/>
      <c r="B431" s="18"/>
      <c r="C431" s="18"/>
      <c r="D431" s="19"/>
    </row>
    <row r="432" spans="1:4" ht="15.75" customHeight="1" x14ac:dyDescent="0.3">
      <c r="A432" s="18"/>
      <c r="B432" s="18"/>
      <c r="C432" s="18"/>
      <c r="D432" s="19"/>
    </row>
    <row r="433" spans="1:4" ht="15.75" customHeight="1" x14ac:dyDescent="0.3">
      <c r="A433" s="18"/>
      <c r="B433" s="18"/>
      <c r="C433" s="18"/>
      <c r="D433" s="19"/>
    </row>
    <row r="434" spans="1:4" ht="15.75" customHeight="1" x14ac:dyDescent="0.3">
      <c r="A434" s="18"/>
      <c r="B434" s="18"/>
      <c r="C434" s="18"/>
      <c r="D434" s="19"/>
    </row>
    <row r="435" spans="1:4" ht="15.75" customHeight="1" x14ac:dyDescent="0.3">
      <c r="A435" s="18"/>
      <c r="B435" s="18"/>
      <c r="C435" s="18"/>
      <c r="D435" s="19"/>
    </row>
    <row r="436" spans="1:4" ht="15.75" customHeight="1" x14ac:dyDescent="0.3">
      <c r="A436" s="18"/>
      <c r="B436" s="18"/>
      <c r="C436" s="18"/>
      <c r="D436" s="19"/>
    </row>
    <row r="437" spans="1:4" ht="15.75" customHeight="1" x14ac:dyDescent="0.3">
      <c r="A437" s="18"/>
      <c r="B437" s="18"/>
      <c r="C437" s="18"/>
      <c r="D437" s="19"/>
    </row>
    <row r="438" spans="1:4" ht="15.75" customHeight="1" x14ac:dyDescent="0.3">
      <c r="A438" s="18"/>
      <c r="B438" s="18"/>
      <c r="C438" s="18"/>
      <c r="D438" s="19"/>
    </row>
    <row r="439" spans="1:4" ht="15.75" customHeight="1" x14ac:dyDescent="0.3">
      <c r="A439" s="18"/>
      <c r="B439" s="18"/>
      <c r="C439" s="18"/>
      <c r="D439" s="19"/>
    </row>
    <row r="440" spans="1:4" ht="15.75" customHeight="1" x14ac:dyDescent="0.3">
      <c r="A440" s="18"/>
      <c r="B440" s="18"/>
      <c r="C440" s="18"/>
      <c r="D440" s="19"/>
    </row>
    <row r="441" spans="1:4" ht="15.75" customHeight="1" x14ac:dyDescent="0.3">
      <c r="A441" s="18"/>
      <c r="B441" s="18"/>
      <c r="C441" s="18"/>
      <c r="D441" s="19"/>
    </row>
    <row r="442" spans="1:4" ht="15.75" customHeight="1" x14ac:dyDescent="0.3">
      <c r="A442" s="18"/>
      <c r="B442" s="18"/>
      <c r="C442" s="18"/>
      <c r="D442" s="19"/>
    </row>
    <row r="443" spans="1:4" ht="15.75" customHeight="1" x14ac:dyDescent="0.3">
      <c r="A443" s="18"/>
      <c r="B443" s="18"/>
      <c r="C443" s="18"/>
      <c r="D443" s="19"/>
    </row>
    <row r="444" spans="1:4" ht="15.75" customHeight="1" x14ac:dyDescent="0.3">
      <c r="A444" s="18"/>
      <c r="B444" s="18"/>
      <c r="C444" s="18"/>
      <c r="D444" s="19"/>
    </row>
    <row r="445" spans="1:4" ht="15.75" customHeight="1" x14ac:dyDescent="0.3">
      <c r="A445" s="18"/>
      <c r="B445" s="18"/>
      <c r="C445" s="18"/>
      <c r="D445" s="19"/>
    </row>
    <row r="446" spans="1:4" ht="15.75" customHeight="1" x14ac:dyDescent="0.3">
      <c r="A446" s="18"/>
      <c r="B446" s="18"/>
      <c r="C446" s="18"/>
      <c r="D446" s="19"/>
    </row>
    <row r="447" spans="1:4" ht="15.75" customHeight="1" x14ac:dyDescent="0.3">
      <c r="A447" s="18"/>
      <c r="B447" s="18"/>
      <c r="C447" s="18"/>
      <c r="D447" s="19"/>
    </row>
    <row r="448" spans="1:4" ht="15.75" customHeight="1" x14ac:dyDescent="0.3">
      <c r="A448" s="18"/>
      <c r="B448" s="18"/>
      <c r="C448" s="18"/>
      <c r="D448" s="19"/>
    </row>
    <row r="449" spans="1:4" ht="15.75" customHeight="1" x14ac:dyDescent="0.3">
      <c r="A449" s="18"/>
      <c r="B449" s="18"/>
      <c r="C449" s="18"/>
      <c r="D449" s="19"/>
    </row>
    <row r="450" spans="1:4" ht="15.75" customHeight="1" x14ac:dyDescent="0.3">
      <c r="A450" s="18"/>
      <c r="B450" s="18"/>
      <c r="C450" s="18"/>
      <c r="D450" s="19"/>
    </row>
    <row r="451" spans="1:4" ht="15.75" customHeight="1" x14ac:dyDescent="0.3">
      <c r="A451" s="18"/>
      <c r="B451" s="18"/>
      <c r="C451" s="18"/>
      <c r="D451" s="19"/>
    </row>
    <row r="452" spans="1:4" ht="15.75" customHeight="1" x14ac:dyDescent="0.3">
      <c r="A452" s="18"/>
      <c r="B452" s="18"/>
      <c r="C452" s="18"/>
      <c r="D452" s="19"/>
    </row>
    <row r="453" spans="1:4" ht="15.75" customHeight="1" x14ac:dyDescent="0.3">
      <c r="A453" s="18"/>
      <c r="B453" s="18"/>
      <c r="C453" s="18"/>
      <c r="D453" s="19"/>
    </row>
    <row r="454" spans="1:4" ht="15.75" customHeight="1" x14ac:dyDescent="0.3">
      <c r="A454" s="18"/>
      <c r="B454" s="18"/>
      <c r="C454" s="18"/>
      <c r="D454" s="19"/>
    </row>
    <row r="455" spans="1:4" ht="15.75" customHeight="1" x14ac:dyDescent="0.3">
      <c r="A455" s="18"/>
      <c r="B455" s="18"/>
      <c r="C455" s="18"/>
      <c r="D455" s="19"/>
    </row>
    <row r="456" spans="1:4" ht="15.75" customHeight="1" x14ac:dyDescent="0.3">
      <c r="A456" s="18"/>
      <c r="B456" s="18"/>
      <c r="C456" s="18"/>
      <c r="D456" s="19"/>
    </row>
    <row r="457" spans="1:4" ht="15.75" customHeight="1" x14ac:dyDescent="0.3">
      <c r="A457" s="18"/>
      <c r="B457" s="18"/>
      <c r="C457" s="18"/>
      <c r="D457" s="19"/>
    </row>
    <row r="458" spans="1:4" ht="15.75" customHeight="1" x14ac:dyDescent="0.3">
      <c r="A458" s="18"/>
      <c r="B458" s="18"/>
      <c r="C458" s="18"/>
      <c r="D458" s="19"/>
    </row>
    <row r="459" spans="1:4" ht="15.75" customHeight="1" x14ac:dyDescent="0.3">
      <c r="A459" s="18"/>
      <c r="B459" s="18"/>
      <c r="C459" s="18"/>
      <c r="D459" s="19"/>
    </row>
    <row r="460" spans="1:4" ht="15.75" customHeight="1" x14ac:dyDescent="0.3">
      <c r="A460" s="18"/>
      <c r="B460" s="18"/>
      <c r="C460" s="18"/>
      <c r="D460" s="19"/>
    </row>
    <row r="461" spans="1:4" ht="15.75" customHeight="1" x14ac:dyDescent="0.3">
      <c r="A461" s="18"/>
      <c r="B461" s="18"/>
      <c r="C461" s="18"/>
      <c r="D461" s="19"/>
    </row>
    <row r="462" spans="1:4" ht="15.75" customHeight="1" x14ac:dyDescent="0.3">
      <c r="A462" s="18"/>
      <c r="B462" s="18"/>
      <c r="C462" s="18"/>
      <c r="D462" s="19"/>
    </row>
    <row r="463" spans="1:4" ht="15.75" customHeight="1" x14ac:dyDescent="0.3">
      <c r="A463" s="18"/>
      <c r="B463" s="18"/>
      <c r="C463" s="18"/>
      <c r="D463" s="19"/>
    </row>
    <row r="464" spans="1:4" ht="15.75" customHeight="1" x14ac:dyDescent="0.3">
      <c r="A464" s="18"/>
      <c r="B464" s="18"/>
      <c r="C464" s="18"/>
      <c r="D464" s="19"/>
    </row>
    <row r="465" spans="1:4" ht="15.75" customHeight="1" x14ac:dyDescent="0.3">
      <c r="A465" s="18"/>
      <c r="B465" s="18"/>
      <c r="C465" s="18"/>
      <c r="D465" s="19"/>
    </row>
    <row r="466" spans="1:4" ht="15.75" customHeight="1" x14ac:dyDescent="0.3">
      <c r="A466" s="18"/>
      <c r="B466" s="18"/>
      <c r="C466" s="18"/>
      <c r="D466" s="19"/>
    </row>
    <row r="467" spans="1:4" ht="15.75" customHeight="1" x14ac:dyDescent="0.3">
      <c r="A467" s="18"/>
      <c r="B467" s="18"/>
      <c r="C467" s="18"/>
      <c r="D467" s="19"/>
    </row>
    <row r="468" spans="1:4" ht="15.75" customHeight="1" x14ac:dyDescent="0.3">
      <c r="A468" s="18"/>
      <c r="B468" s="18"/>
      <c r="C468" s="18"/>
      <c r="D468" s="19"/>
    </row>
    <row r="469" spans="1:4" ht="15.75" customHeight="1" x14ac:dyDescent="0.3">
      <c r="A469" s="18"/>
      <c r="B469" s="18"/>
      <c r="C469" s="18"/>
      <c r="D469" s="19"/>
    </row>
    <row r="470" spans="1:4" ht="15.75" customHeight="1" x14ac:dyDescent="0.3">
      <c r="A470" s="18"/>
      <c r="B470" s="18"/>
      <c r="C470" s="18"/>
      <c r="D470" s="19"/>
    </row>
    <row r="471" spans="1:4" ht="15.75" customHeight="1" x14ac:dyDescent="0.3">
      <c r="A471" s="18"/>
      <c r="B471" s="18"/>
      <c r="C471" s="18"/>
      <c r="D471" s="19"/>
    </row>
    <row r="472" spans="1:4" ht="15.75" customHeight="1" x14ac:dyDescent="0.3">
      <c r="A472" s="18"/>
      <c r="B472" s="18"/>
      <c r="C472" s="18"/>
      <c r="D472" s="19"/>
    </row>
    <row r="473" spans="1:4" ht="15.75" customHeight="1" x14ac:dyDescent="0.3">
      <c r="A473" s="18"/>
      <c r="B473" s="18"/>
      <c r="C473" s="18"/>
      <c r="D473" s="19"/>
    </row>
    <row r="474" spans="1:4" ht="15.75" customHeight="1" x14ac:dyDescent="0.3">
      <c r="A474" s="18"/>
      <c r="B474" s="18"/>
      <c r="C474" s="18"/>
      <c r="D474" s="19"/>
    </row>
    <row r="475" spans="1:4" ht="15.75" customHeight="1" x14ac:dyDescent="0.3">
      <c r="A475" s="18"/>
      <c r="B475" s="18"/>
      <c r="C475" s="18"/>
      <c r="D475" s="19"/>
    </row>
    <row r="476" spans="1:4" ht="15.75" customHeight="1" x14ac:dyDescent="0.3">
      <c r="A476" s="18"/>
      <c r="B476" s="18"/>
      <c r="C476" s="18"/>
      <c r="D476" s="19"/>
    </row>
    <row r="477" spans="1:4" ht="15.75" customHeight="1" x14ac:dyDescent="0.3">
      <c r="A477" s="18"/>
      <c r="B477" s="18"/>
      <c r="C477" s="18"/>
      <c r="D477" s="19"/>
    </row>
    <row r="478" spans="1:4" ht="15.75" customHeight="1" x14ac:dyDescent="0.3">
      <c r="A478" s="18"/>
      <c r="B478" s="18"/>
      <c r="C478" s="18"/>
      <c r="D478" s="19"/>
    </row>
    <row r="479" spans="1:4" ht="15.75" customHeight="1" x14ac:dyDescent="0.3">
      <c r="A479" s="18"/>
      <c r="B479" s="18"/>
      <c r="C479" s="18"/>
      <c r="D479" s="19"/>
    </row>
    <row r="480" spans="1:4" ht="15.75" customHeight="1" x14ac:dyDescent="0.3">
      <c r="A480" s="18"/>
      <c r="B480" s="18"/>
      <c r="C480" s="18"/>
      <c r="D480" s="19"/>
    </row>
    <row r="481" spans="1:4" ht="15.75" customHeight="1" x14ac:dyDescent="0.3">
      <c r="A481" s="18"/>
      <c r="B481" s="18"/>
      <c r="C481" s="18"/>
      <c r="D481" s="19"/>
    </row>
    <row r="482" spans="1:4" ht="15.75" customHeight="1" x14ac:dyDescent="0.3">
      <c r="A482" s="18"/>
      <c r="B482" s="18"/>
      <c r="C482" s="18"/>
      <c r="D482" s="19"/>
    </row>
    <row r="483" spans="1:4" ht="15.75" customHeight="1" x14ac:dyDescent="0.3">
      <c r="A483" s="18"/>
      <c r="B483" s="18"/>
      <c r="C483" s="18"/>
      <c r="D483" s="19"/>
    </row>
    <row r="484" spans="1:4" ht="15.75" customHeight="1" x14ac:dyDescent="0.3">
      <c r="A484" s="18"/>
      <c r="B484" s="18"/>
      <c r="C484" s="18"/>
      <c r="D484" s="19"/>
    </row>
    <row r="485" spans="1:4" ht="15.75" customHeight="1" x14ac:dyDescent="0.3">
      <c r="A485" s="18"/>
      <c r="B485" s="18"/>
      <c r="C485" s="18"/>
      <c r="D485" s="19"/>
    </row>
    <row r="486" spans="1:4" ht="15.75" customHeight="1" x14ac:dyDescent="0.3">
      <c r="A486" s="18"/>
      <c r="B486" s="18"/>
      <c r="C486" s="18"/>
      <c r="D486" s="19"/>
    </row>
    <row r="487" spans="1:4" ht="15.75" customHeight="1" x14ac:dyDescent="0.3">
      <c r="A487" s="18"/>
      <c r="B487" s="18"/>
      <c r="C487" s="18"/>
      <c r="D487" s="19"/>
    </row>
    <row r="488" spans="1:4" ht="15.75" customHeight="1" x14ac:dyDescent="0.3">
      <c r="A488" s="18"/>
      <c r="B488" s="18"/>
      <c r="C488" s="18"/>
      <c r="D488" s="19"/>
    </row>
    <row r="489" spans="1:4" ht="15.75" customHeight="1" x14ac:dyDescent="0.3">
      <c r="A489" s="18"/>
      <c r="B489" s="18"/>
      <c r="C489" s="18"/>
      <c r="D489" s="19"/>
    </row>
    <row r="490" spans="1:4" ht="15.75" customHeight="1" x14ac:dyDescent="0.3">
      <c r="A490" s="18"/>
      <c r="B490" s="18"/>
      <c r="C490" s="18"/>
      <c r="D490" s="19"/>
    </row>
    <row r="491" spans="1:4" ht="15.75" customHeight="1" x14ac:dyDescent="0.3">
      <c r="A491" s="18"/>
      <c r="B491" s="18"/>
      <c r="C491" s="18"/>
      <c r="D491" s="19"/>
    </row>
    <row r="492" spans="1:4" ht="15.75" customHeight="1" x14ac:dyDescent="0.3">
      <c r="A492" s="18"/>
      <c r="B492" s="18"/>
      <c r="C492" s="18"/>
      <c r="D492" s="19"/>
    </row>
    <row r="493" spans="1:4" ht="15.75" customHeight="1" x14ac:dyDescent="0.3">
      <c r="A493" s="18"/>
      <c r="B493" s="18"/>
      <c r="C493" s="18"/>
      <c r="D493" s="19"/>
    </row>
    <row r="494" spans="1:4" ht="15.75" customHeight="1" x14ac:dyDescent="0.3">
      <c r="A494" s="18"/>
      <c r="B494" s="18"/>
      <c r="C494" s="18"/>
      <c r="D494" s="19"/>
    </row>
    <row r="495" spans="1:4" ht="15.75" customHeight="1" x14ac:dyDescent="0.3">
      <c r="A495" s="18"/>
      <c r="B495" s="18"/>
      <c r="C495" s="18"/>
      <c r="D495" s="19"/>
    </row>
    <row r="496" spans="1:4" ht="15.75" customHeight="1" x14ac:dyDescent="0.3">
      <c r="A496" s="18"/>
      <c r="B496" s="18"/>
      <c r="C496" s="18"/>
      <c r="D496" s="19"/>
    </row>
    <row r="497" spans="1:4" ht="15.75" customHeight="1" x14ac:dyDescent="0.3">
      <c r="A497" s="18"/>
      <c r="B497" s="18"/>
      <c r="C497" s="18"/>
      <c r="D497" s="19"/>
    </row>
    <row r="498" spans="1:4" ht="15.75" customHeight="1" x14ac:dyDescent="0.3">
      <c r="A498" s="18"/>
      <c r="B498" s="18"/>
      <c r="C498" s="18"/>
      <c r="D498" s="19"/>
    </row>
    <row r="499" spans="1:4" ht="15.75" customHeight="1" x14ac:dyDescent="0.3">
      <c r="A499" s="18"/>
      <c r="B499" s="18"/>
      <c r="C499" s="18"/>
      <c r="D499" s="19"/>
    </row>
    <row r="500" spans="1:4" ht="15.75" customHeight="1" x14ac:dyDescent="0.3">
      <c r="A500" s="18"/>
      <c r="B500" s="18"/>
      <c r="C500" s="18"/>
      <c r="D500" s="19"/>
    </row>
    <row r="501" spans="1:4" ht="15.75" customHeight="1" x14ac:dyDescent="0.3">
      <c r="A501" s="18"/>
      <c r="B501" s="18"/>
      <c r="C501" s="18"/>
      <c r="D501" s="19"/>
    </row>
    <row r="502" spans="1:4" ht="15.75" customHeight="1" x14ac:dyDescent="0.3">
      <c r="A502" s="18"/>
      <c r="B502" s="18"/>
      <c r="C502" s="18"/>
      <c r="D502" s="19"/>
    </row>
    <row r="503" spans="1:4" ht="15.75" customHeight="1" x14ac:dyDescent="0.3">
      <c r="A503" s="18"/>
      <c r="B503" s="18"/>
      <c r="C503" s="18"/>
      <c r="D503" s="19"/>
    </row>
    <row r="504" spans="1:4" ht="15.75" customHeight="1" x14ac:dyDescent="0.3">
      <c r="A504" s="18"/>
      <c r="B504" s="18"/>
      <c r="C504" s="18"/>
      <c r="D504" s="19"/>
    </row>
    <row r="505" spans="1:4" ht="15.75" customHeight="1" x14ac:dyDescent="0.3">
      <c r="A505" s="18"/>
      <c r="B505" s="18"/>
      <c r="C505" s="18"/>
      <c r="D505" s="19"/>
    </row>
    <row r="506" spans="1:4" ht="15.75" customHeight="1" x14ac:dyDescent="0.3">
      <c r="A506" s="18"/>
      <c r="B506" s="18"/>
      <c r="C506" s="18"/>
      <c r="D506" s="19"/>
    </row>
    <row r="507" spans="1:4" ht="15.75" customHeight="1" x14ac:dyDescent="0.3">
      <c r="A507" s="18"/>
      <c r="B507" s="18"/>
      <c r="C507" s="18"/>
      <c r="D507" s="19"/>
    </row>
    <row r="508" spans="1:4" ht="15.75" customHeight="1" x14ac:dyDescent="0.3">
      <c r="A508" s="18"/>
      <c r="B508" s="18"/>
      <c r="C508" s="18"/>
      <c r="D508" s="19"/>
    </row>
    <row r="509" spans="1:4" ht="15.75" customHeight="1" x14ac:dyDescent="0.3">
      <c r="A509" s="18"/>
      <c r="B509" s="18"/>
      <c r="C509" s="18"/>
      <c r="D509" s="19"/>
    </row>
    <row r="510" spans="1:4" ht="15.75" customHeight="1" x14ac:dyDescent="0.3">
      <c r="A510" s="18"/>
      <c r="B510" s="18"/>
      <c r="C510" s="18"/>
      <c r="D510" s="19"/>
    </row>
    <row r="511" spans="1:4" ht="15.75" customHeight="1" x14ac:dyDescent="0.3">
      <c r="A511" s="18"/>
      <c r="B511" s="18"/>
      <c r="C511" s="18"/>
      <c r="D511" s="19"/>
    </row>
    <row r="512" spans="1:4" ht="15.75" customHeight="1" x14ac:dyDescent="0.3">
      <c r="A512" s="18"/>
      <c r="B512" s="18"/>
      <c r="C512" s="18"/>
      <c r="D512" s="19"/>
    </row>
    <row r="513" spans="1:4" ht="15.75" customHeight="1" x14ac:dyDescent="0.3">
      <c r="A513" s="18"/>
      <c r="B513" s="18"/>
      <c r="C513" s="18"/>
      <c r="D513" s="19"/>
    </row>
    <row r="514" spans="1:4" ht="15.75" customHeight="1" x14ac:dyDescent="0.3">
      <c r="A514" s="18"/>
      <c r="B514" s="18"/>
      <c r="C514" s="18"/>
      <c r="D514" s="19"/>
    </row>
    <row r="515" spans="1:4" ht="15.75" customHeight="1" x14ac:dyDescent="0.3">
      <c r="A515" s="18"/>
      <c r="B515" s="18"/>
      <c r="C515" s="18"/>
      <c r="D515" s="19"/>
    </row>
    <row r="516" spans="1:4" ht="15.75" customHeight="1" x14ac:dyDescent="0.3">
      <c r="A516" s="18"/>
      <c r="B516" s="18"/>
      <c r="C516" s="18"/>
      <c r="D516" s="19"/>
    </row>
    <row r="517" spans="1:4" ht="15.75" customHeight="1" x14ac:dyDescent="0.3">
      <c r="A517" s="18"/>
      <c r="B517" s="18"/>
      <c r="C517" s="18"/>
      <c r="D517" s="19"/>
    </row>
    <row r="518" spans="1:4" ht="15.75" customHeight="1" x14ac:dyDescent="0.3">
      <c r="A518" s="18"/>
      <c r="B518" s="18"/>
      <c r="C518" s="18"/>
      <c r="D518" s="19"/>
    </row>
    <row r="519" spans="1:4" ht="15.75" customHeight="1" x14ac:dyDescent="0.3">
      <c r="A519" s="18"/>
      <c r="B519" s="18"/>
      <c r="C519" s="18"/>
      <c r="D519" s="19"/>
    </row>
    <row r="520" spans="1:4" ht="15.75" customHeight="1" x14ac:dyDescent="0.3">
      <c r="A520" s="18"/>
      <c r="B520" s="18"/>
      <c r="C520" s="18"/>
      <c r="D520" s="19"/>
    </row>
    <row r="521" spans="1:4" ht="15.75" customHeight="1" x14ac:dyDescent="0.3">
      <c r="A521" s="18"/>
      <c r="B521" s="18"/>
      <c r="C521" s="18"/>
      <c r="D521" s="19"/>
    </row>
    <row r="522" spans="1:4" ht="15.75" customHeight="1" x14ac:dyDescent="0.3">
      <c r="A522" s="18"/>
      <c r="B522" s="18"/>
      <c r="C522" s="18"/>
      <c r="D522" s="19"/>
    </row>
    <row r="523" spans="1:4" ht="15.75" customHeight="1" x14ac:dyDescent="0.3">
      <c r="A523" s="18"/>
      <c r="B523" s="18"/>
      <c r="C523" s="18"/>
      <c r="D523" s="19"/>
    </row>
    <row r="524" spans="1:4" ht="15.75" customHeight="1" x14ac:dyDescent="0.3">
      <c r="A524" s="18"/>
      <c r="B524" s="18"/>
      <c r="C524" s="18"/>
      <c r="D524" s="19"/>
    </row>
    <row r="525" spans="1:4" ht="15.75" customHeight="1" x14ac:dyDescent="0.3">
      <c r="A525" s="18"/>
      <c r="B525" s="18"/>
      <c r="C525" s="18"/>
      <c r="D525" s="19"/>
    </row>
    <row r="526" spans="1:4" ht="15.75" customHeight="1" x14ac:dyDescent="0.3">
      <c r="A526" s="18"/>
      <c r="B526" s="18"/>
      <c r="C526" s="18"/>
      <c r="D526" s="19"/>
    </row>
    <row r="527" spans="1:4" ht="15.75" customHeight="1" x14ac:dyDescent="0.3">
      <c r="A527" s="18"/>
      <c r="B527" s="18"/>
      <c r="C527" s="18"/>
      <c r="D527" s="19"/>
    </row>
    <row r="528" spans="1:4" ht="15.75" customHeight="1" x14ac:dyDescent="0.3">
      <c r="A528" s="18"/>
      <c r="B528" s="18"/>
      <c r="C528" s="18"/>
      <c r="D528" s="19"/>
    </row>
    <row r="529" spans="1:4" ht="15.75" customHeight="1" x14ac:dyDescent="0.3">
      <c r="A529" s="18"/>
      <c r="B529" s="18"/>
      <c r="C529" s="18"/>
      <c r="D529" s="19"/>
    </row>
    <row r="530" spans="1:4" ht="15.75" customHeight="1" x14ac:dyDescent="0.3">
      <c r="A530" s="18"/>
      <c r="B530" s="18"/>
      <c r="C530" s="18"/>
      <c r="D530" s="19"/>
    </row>
    <row r="531" spans="1:4" ht="15.75" customHeight="1" x14ac:dyDescent="0.3">
      <c r="A531" s="18"/>
      <c r="B531" s="18"/>
      <c r="C531" s="18"/>
      <c r="D531" s="19"/>
    </row>
    <row r="532" spans="1:4" ht="15.75" customHeight="1" x14ac:dyDescent="0.3">
      <c r="A532" s="18"/>
      <c r="B532" s="18"/>
      <c r="C532" s="18"/>
      <c r="D532" s="19"/>
    </row>
    <row r="533" spans="1:4" ht="15.75" customHeight="1" x14ac:dyDescent="0.3">
      <c r="A533" s="18"/>
      <c r="B533" s="18"/>
      <c r="C533" s="18"/>
      <c r="D533" s="19"/>
    </row>
    <row r="534" spans="1:4" ht="15.75" customHeight="1" x14ac:dyDescent="0.3">
      <c r="A534" s="18"/>
      <c r="B534" s="18"/>
      <c r="C534" s="18"/>
      <c r="D534" s="19"/>
    </row>
    <row r="535" spans="1:4" ht="15.75" customHeight="1" x14ac:dyDescent="0.3">
      <c r="A535" s="18"/>
      <c r="B535" s="18"/>
      <c r="C535" s="18"/>
      <c r="D535" s="19"/>
    </row>
    <row r="536" spans="1:4" ht="15.75" customHeight="1" x14ac:dyDescent="0.3">
      <c r="A536" s="18"/>
      <c r="B536" s="18"/>
      <c r="C536" s="18"/>
      <c r="D536" s="19"/>
    </row>
    <row r="537" spans="1:4" ht="15.75" customHeight="1" x14ac:dyDescent="0.3">
      <c r="A537" s="18"/>
      <c r="B537" s="18"/>
      <c r="C537" s="18"/>
      <c r="D537" s="19"/>
    </row>
    <row r="538" spans="1:4" ht="15.75" customHeight="1" x14ac:dyDescent="0.3">
      <c r="A538" s="18"/>
      <c r="B538" s="18"/>
      <c r="C538" s="18"/>
      <c r="D538" s="19"/>
    </row>
    <row r="539" spans="1:4" ht="15.75" customHeight="1" x14ac:dyDescent="0.3">
      <c r="A539" s="18"/>
      <c r="B539" s="18"/>
      <c r="C539" s="18"/>
      <c r="D539" s="19"/>
    </row>
    <row r="540" spans="1:4" ht="15.75" customHeight="1" x14ac:dyDescent="0.3">
      <c r="A540" s="18"/>
      <c r="B540" s="18"/>
      <c r="C540" s="18"/>
      <c r="D540" s="19"/>
    </row>
    <row r="541" spans="1:4" ht="15.75" customHeight="1" x14ac:dyDescent="0.3">
      <c r="A541" s="18"/>
      <c r="B541" s="18"/>
      <c r="C541" s="18"/>
      <c r="D541" s="19"/>
    </row>
    <row r="542" spans="1:4" ht="15.75" customHeight="1" x14ac:dyDescent="0.3">
      <c r="A542" s="18"/>
      <c r="B542" s="18"/>
      <c r="C542" s="18"/>
      <c r="D542" s="19"/>
    </row>
    <row r="543" spans="1:4" ht="15.75" customHeight="1" x14ac:dyDescent="0.3">
      <c r="A543" s="18"/>
      <c r="B543" s="18"/>
      <c r="C543" s="18"/>
      <c r="D543" s="19"/>
    </row>
    <row r="544" spans="1:4" ht="15.75" customHeight="1" x14ac:dyDescent="0.3">
      <c r="A544" s="18"/>
      <c r="B544" s="18"/>
      <c r="C544" s="18"/>
      <c r="D544" s="19"/>
    </row>
    <row r="545" spans="1:4" ht="15.75" customHeight="1" x14ac:dyDescent="0.3">
      <c r="A545" s="18"/>
      <c r="B545" s="18"/>
      <c r="C545" s="18"/>
      <c r="D545" s="19"/>
    </row>
    <row r="546" spans="1:4" ht="15.75" customHeight="1" x14ac:dyDescent="0.3">
      <c r="A546" s="18"/>
      <c r="B546" s="18"/>
      <c r="C546" s="18"/>
      <c r="D546" s="19"/>
    </row>
    <row r="547" spans="1:4" ht="15.75" customHeight="1" x14ac:dyDescent="0.3">
      <c r="A547" s="18"/>
      <c r="B547" s="18"/>
      <c r="C547" s="18"/>
      <c r="D547" s="19"/>
    </row>
    <row r="548" spans="1:4" ht="15.75" customHeight="1" x14ac:dyDescent="0.3">
      <c r="A548" s="18"/>
      <c r="B548" s="18"/>
      <c r="C548" s="18"/>
      <c r="D548" s="19"/>
    </row>
    <row r="549" spans="1:4" ht="15.75" customHeight="1" x14ac:dyDescent="0.3">
      <c r="A549" s="18"/>
      <c r="B549" s="18"/>
      <c r="C549" s="18"/>
      <c r="D549" s="19"/>
    </row>
    <row r="550" spans="1:4" ht="15.75" customHeight="1" x14ac:dyDescent="0.3">
      <c r="A550" s="18"/>
      <c r="B550" s="18"/>
      <c r="C550" s="18"/>
      <c r="D550" s="19"/>
    </row>
    <row r="551" spans="1:4" ht="15.75" customHeight="1" x14ac:dyDescent="0.3">
      <c r="A551" s="18"/>
      <c r="B551" s="18"/>
      <c r="C551" s="18"/>
      <c r="D551" s="19"/>
    </row>
    <row r="552" spans="1:4" ht="15.75" customHeight="1" x14ac:dyDescent="0.3">
      <c r="A552" s="18"/>
      <c r="B552" s="18"/>
      <c r="C552" s="18"/>
      <c r="D552" s="19"/>
    </row>
    <row r="553" spans="1:4" ht="15.75" customHeight="1" x14ac:dyDescent="0.3">
      <c r="A553" s="18"/>
      <c r="B553" s="18"/>
      <c r="C553" s="18"/>
      <c r="D553" s="19"/>
    </row>
    <row r="554" spans="1:4" ht="15.75" customHeight="1" x14ac:dyDescent="0.3">
      <c r="A554" s="18"/>
      <c r="B554" s="18"/>
      <c r="C554" s="18"/>
      <c r="D554" s="19"/>
    </row>
    <row r="555" spans="1:4" ht="15.75" customHeight="1" x14ac:dyDescent="0.3">
      <c r="A555" s="18"/>
      <c r="B555" s="18"/>
      <c r="C555" s="18"/>
      <c r="D555" s="19"/>
    </row>
    <row r="556" spans="1:4" ht="15.75" customHeight="1" x14ac:dyDescent="0.3">
      <c r="A556" s="18"/>
      <c r="B556" s="18"/>
      <c r="C556" s="18"/>
      <c r="D556" s="19"/>
    </row>
    <row r="557" spans="1:4" ht="15.75" customHeight="1" x14ac:dyDescent="0.3">
      <c r="A557" s="18"/>
      <c r="B557" s="18"/>
      <c r="C557" s="18"/>
      <c r="D557" s="19"/>
    </row>
    <row r="558" spans="1:4" ht="15.75" customHeight="1" x14ac:dyDescent="0.3">
      <c r="A558" s="18"/>
      <c r="B558" s="18"/>
      <c r="C558" s="18"/>
      <c r="D558" s="19"/>
    </row>
    <row r="559" spans="1:4" ht="15.75" customHeight="1" x14ac:dyDescent="0.3">
      <c r="A559" s="18"/>
      <c r="B559" s="18"/>
      <c r="C559" s="18"/>
      <c r="D559" s="19"/>
    </row>
    <row r="560" spans="1:4" ht="15.75" customHeight="1" x14ac:dyDescent="0.3">
      <c r="A560" s="18"/>
      <c r="B560" s="18"/>
      <c r="C560" s="18"/>
      <c r="D560" s="19"/>
    </row>
    <row r="561" spans="1:4" ht="15.75" customHeight="1" x14ac:dyDescent="0.3">
      <c r="A561" s="18"/>
      <c r="B561" s="18"/>
      <c r="C561" s="18"/>
      <c r="D561" s="19"/>
    </row>
    <row r="562" spans="1:4" ht="15.75" customHeight="1" x14ac:dyDescent="0.3">
      <c r="A562" s="18"/>
      <c r="B562" s="18"/>
      <c r="C562" s="18"/>
      <c r="D562" s="19"/>
    </row>
    <row r="563" spans="1:4" ht="15.75" customHeight="1" x14ac:dyDescent="0.3">
      <c r="A563" s="18"/>
      <c r="B563" s="18"/>
      <c r="C563" s="18"/>
      <c r="D563" s="19"/>
    </row>
    <row r="564" spans="1:4" ht="15.75" customHeight="1" x14ac:dyDescent="0.3">
      <c r="A564" s="18"/>
      <c r="B564" s="18"/>
      <c r="C564" s="18"/>
      <c r="D564" s="19"/>
    </row>
    <row r="565" spans="1:4" ht="15.75" customHeight="1" x14ac:dyDescent="0.3">
      <c r="A565" s="18"/>
      <c r="B565" s="18"/>
      <c r="C565" s="18"/>
      <c r="D565" s="19"/>
    </row>
    <row r="566" spans="1:4" ht="15.75" customHeight="1" x14ac:dyDescent="0.3">
      <c r="A566" s="18"/>
      <c r="B566" s="18"/>
      <c r="C566" s="18"/>
      <c r="D566" s="19"/>
    </row>
    <row r="567" spans="1:4" ht="15.75" customHeight="1" x14ac:dyDescent="0.3">
      <c r="A567" s="18"/>
      <c r="B567" s="18"/>
      <c r="C567" s="18"/>
      <c r="D567" s="19"/>
    </row>
    <row r="568" spans="1:4" ht="15.75" customHeight="1" x14ac:dyDescent="0.3">
      <c r="A568" s="18"/>
      <c r="B568" s="18"/>
      <c r="C568" s="18"/>
      <c r="D568" s="19"/>
    </row>
    <row r="569" spans="1:4" ht="15.75" customHeight="1" x14ac:dyDescent="0.3">
      <c r="A569" s="18"/>
      <c r="B569" s="18"/>
      <c r="C569" s="18"/>
      <c r="D569" s="19"/>
    </row>
    <row r="570" spans="1:4" ht="15.75" customHeight="1" x14ac:dyDescent="0.3">
      <c r="A570" s="18"/>
      <c r="B570" s="18"/>
      <c r="C570" s="18"/>
      <c r="D570" s="19"/>
    </row>
    <row r="571" spans="1:4" ht="15.75" customHeight="1" x14ac:dyDescent="0.3">
      <c r="A571" s="18"/>
      <c r="B571" s="18"/>
      <c r="C571" s="18"/>
      <c r="D571" s="19"/>
    </row>
    <row r="572" spans="1:4" ht="15.75" customHeight="1" x14ac:dyDescent="0.3">
      <c r="A572" s="18"/>
      <c r="B572" s="18"/>
      <c r="C572" s="18"/>
      <c r="D572" s="19"/>
    </row>
    <row r="573" spans="1:4" ht="15.75" customHeight="1" x14ac:dyDescent="0.3">
      <c r="A573" s="18"/>
      <c r="B573" s="18"/>
      <c r="C573" s="18"/>
      <c r="D573" s="19"/>
    </row>
    <row r="574" spans="1:4" ht="15.75" customHeight="1" x14ac:dyDescent="0.3">
      <c r="A574" s="18"/>
      <c r="B574" s="18"/>
      <c r="C574" s="18"/>
      <c r="D574" s="19"/>
    </row>
    <row r="575" spans="1:4" ht="15.75" customHeight="1" x14ac:dyDescent="0.3">
      <c r="A575" s="18"/>
      <c r="B575" s="18"/>
      <c r="C575" s="18"/>
      <c r="D575" s="19"/>
    </row>
    <row r="576" spans="1:4" ht="15.75" customHeight="1" x14ac:dyDescent="0.3">
      <c r="A576" s="18"/>
      <c r="B576" s="18"/>
      <c r="C576" s="18"/>
      <c r="D576" s="19"/>
    </row>
    <row r="577" spans="1:4" ht="15.75" customHeight="1" x14ac:dyDescent="0.3">
      <c r="A577" s="18"/>
      <c r="B577" s="18"/>
      <c r="C577" s="18"/>
      <c r="D577" s="19"/>
    </row>
    <row r="578" spans="1:4" ht="15.75" customHeight="1" x14ac:dyDescent="0.3">
      <c r="A578" s="18"/>
      <c r="B578" s="18"/>
      <c r="C578" s="18"/>
      <c r="D578" s="19"/>
    </row>
    <row r="579" spans="1:4" ht="15.75" customHeight="1" x14ac:dyDescent="0.3">
      <c r="A579" s="18"/>
      <c r="B579" s="18"/>
      <c r="C579" s="18"/>
      <c r="D579" s="19"/>
    </row>
    <row r="580" spans="1:4" ht="15.75" customHeight="1" x14ac:dyDescent="0.3">
      <c r="A580" s="18"/>
      <c r="B580" s="18"/>
      <c r="C580" s="18"/>
      <c r="D580" s="19"/>
    </row>
    <row r="581" spans="1:4" ht="15.75" customHeight="1" x14ac:dyDescent="0.3">
      <c r="A581" s="18"/>
      <c r="B581" s="18"/>
      <c r="C581" s="18"/>
      <c r="D581" s="19"/>
    </row>
    <row r="582" spans="1:4" ht="15.75" customHeight="1" x14ac:dyDescent="0.3">
      <c r="A582" s="18"/>
      <c r="B582" s="18"/>
      <c r="C582" s="18"/>
      <c r="D582" s="19"/>
    </row>
    <row r="583" spans="1:4" ht="15.75" customHeight="1" x14ac:dyDescent="0.3">
      <c r="A583" s="18"/>
      <c r="B583" s="18"/>
      <c r="C583" s="18"/>
      <c r="D583" s="19"/>
    </row>
    <row r="584" spans="1:4" ht="15.75" customHeight="1" x14ac:dyDescent="0.3">
      <c r="A584" s="18"/>
      <c r="B584" s="18"/>
      <c r="C584" s="18"/>
      <c r="D584" s="19"/>
    </row>
    <row r="585" spans="1:4" ht="15.75" customHeight="1" x14ac:dyDescent="0.3">
      <c r="A585" s="18"/>
      <c r="B585" s="18"/>
      <c r="C585" s="18"/>
      <c r="D585" s="19"/>
    </row>
    <row r="586" spans="1:4" ht="15.75" customHeight="1" x14ac:dyDescent="0.3">
      <c r="A586" s="18"/>
      <c r="B586" s="18"/>
      <c r="C586" s="18"/>
      <c r="D586" s="19"/>
    </row>
    <row r="587" spans="1:4" ht="15.75" customHeight="1" x14ac:dyDescent="0.3">
      <c r="A587" s="18"/>
      <c r="B587" s="18"/>
      <c r="C587" s="18"/>
      <c r="D587" s="19"/>
    </row>
    <row r="588" spans="1:4" ht="15.75" customHeight="1" x14ac:dyDescent="0.3">
      <c r="A588" s="18"/>
      <c r="B588" s="18"/>
      <c r="C588" s="18"/>
      <c r="D588" s="19"/>
    </row>
    <row r="589" spans="1:4" ht="15.75" customHeight="1" x14ac:dyDescent="0.3">
      <c r="A589" s="18"/>
      <c r="B589" s="18"/>
      <c r="C589" s="18"/>
      <c r="D589" s="19"/>
    </row>
    <row r="590" spans="1:4" ht="15.75" customHeight="1" x14ac:dyDescent="0.3">
      <c r="A590" s="18"/>
      <c r="B590" s="18"/>
      <c r="C590" s="18"/>
      <c r="D590" s="19"/>
    </row>
    <row r="591" spans="1:4" ht="15.75" customHeight="1" x14ac:dyDescent="0.3">
      <c r="A591" s="18"/>
      <c r="B591" s="18"/>
      <c r="C591" s="18"/>
      <c r="D591" s="19"/>
    </row>
    <row r="592" spans="1:4" ht="15.75" customHeight="1" x14ac:dyDescent="0.3">
      <c r="A592" s="18"/>
      <c r="B592" s="18"/>
      <c r="C592" s="18"/>
      <c r="D592" s="19"/>
    </row>
    <row r="593" spans="1:4" ht="15.75" customHeight="1" x14ac:dyDescent="0.3">
      <c r="A593" s="18"/>
      <c r="B593" s="18"/>
      <c r="C593" s="18"/>
      <c r="D593" s="19"/>
    </row>
    <row r="594" spans="1:4" ht="15.75" customHeight="1" x14ac:dyDescent="0.3">
      <c r="A594" s="18"/>
      <c r="B594" s="18"/>
      <c r="C594" s="18"/>
      <c r="D594" s="19"/>
    </row>
    <row r="595" spans="1:4" ht="15.75" customHeight="1" x14ac:dyDescent="0.3">
      <c r="A595" s="18"/>
      <c r="B595" s="18"/>
      <c r="C595" s="18"/>
      <c r="D595" s="19"/>
    </row>
    <row r="596" spans="1:4" ht="15.75" customHeight="1" x14ac:dyDescent="0.3">
      <c r="A596" s="18"/>
      <c r="B596" s="18"/>
      <c r="C596" s="18"/>
      <c r="D596" s="19"/>
    </row>
    <row r="597" spans="1:4" ht="15.75" customHeight="1" x14ac:dyDescent="0.3">
      <c r="A597" s="18"/>
      <c r="B597" s="18"/>
      <c r="C597" s="18"/>
      <c r="D597" s="19"/>
    </row>
    <row r="598" spans="1:4" ht="15.75" customHeight="1" x14ac:dyDescent="0.3">
      <c r="A598" s="18"/>
      <c r="B598" s="18"/>
      <c r="C598" s="18"/>
      <c r="D598" s="19"/>
    </row>
    <row r="599" spans="1:4" ht="15.75" customHeight="1" x14ac:dyDescent="0.3">
      <c r="A599" s="18"/>
      <c r="B599" s="18"/>
      <c r="C599" s="18"/>
      <c r="D599" s="19"/>
    </row>
    <row r="600" spans="1:4" ht="15.75" customHeight="1" x14ac:dyDescent="0.3">
      <c r="A600" s="18"/>
      <c r="B600" s="18"/>
      <c r="C600" s="18"/>
      <c r="D600" s="19"/>
    </row>
    <row r="601" spans="1:4" ht="15.75" customHeight="1" x14ac:dyDescent="0.3">
      <c r="A601" s="18"/>
      <c r="B601" s="18"/>
      <c r="C601" s="18"/>
      <c r="D601" s="19"/>
    </row>
    <row r="602" spans="1:4" ht="15.75" customHeight="1" x14ac:dyDescent="0.3">
      <c r="A602" s="18"/>
      <c r="B602" s="18"/>
      <c r="C602" s="18"/>
      <c r="D602" s="19"/>
    </row>
    <row r="603" spans="1:4" ht="15.75" customHeight="1" x14ac:dyDescent="0.3">
      <c r="A603" s="18"/>
      <c r="B603" s="18"/>
      <c r="C603" s="18"/>
      <c r="D603" s="19"/>
    </row>
    <row r="604" spans="1:4" ht="15.75" customHeight="1" x14ac:dyDescent="0.3">
      <c r="A604" s="18"/>
      <c r="B604" s="18"/>
      <c r="C604" s="18"/>
      <c r="D604" s="19"/>
    </row>
    <row r="605" spans="1:4" ht="15.75" customHeight="1" x14ac:dyDescent="0.3">
      <c r="A605" s="18"/>
      <c r="B605" s="18"/>
      <c r="C605" s="18"/>
      <c r="D605" s="19"/>
    </row>
    <row r="606" spans="1:4" ht="15.75" customHeight="1" x14ac:dyDescent="0.3">
      <c r="A606" s="18"/>
      <c r="B606" s="18"/>
      <c r="C606" s="18"/>
      <c r="D606" s="19"/>
    </row>
    <row r="607" spans="1:4" ht="15.75" customHeight="1" x14ac:dyDescent="0.3">
      <c r="A607" s="18"/>
      <c r="B607" s="18"/>
      <c r="C607" s="18"/>
      <c r="D607" s="19"/>
    </row>
    <row r="608" spans="1:4" ht="15.75" customHeight="1" x14ac:dyDescent="0.3">
      <c r="A608" s="18"/>
      <c r="B608" s="18"/>
      <c r="C608" s="18"/>
      <c r="D608" s="19"/>
    </row>
    <row r="609" spans="1:4" ht="15.75" customHeight="1" x14ac:dyDescent="0.3">
      <c r="A609" s="18"/>
      <c r="B609" s="18"/>
      <c r="C609" s="18"/>
      <c r="D609" s="19"/>
    </row>
    <row r="610" spans="1:4" ht="15.75" customHeight="1" x14ac:dyDescent="0.3">
      <c r="A610" s="18"/>
      <c r="B610" s="18"/>
      <c r="C610" s="18"/>
      <c r="D610" s="19"/>
    </row>
    <row r="611" spans="1:4" ht="15.75" customHeight="1" x14ac:dyDescent="0.3">
      <c r="A611" s="18"/>
      <c r="B611" s="18"/>
      <c r="C611" s="18"/>
      <c r="D611" s="19"/>
    </row>
    <row r="612" spans="1:4" ht="15.75" customHeight="1" x14ac:dyDescent="0.3">
      <c r="A612" s="18"/>
      <c r="B612" s="18"/>
      <c r="C612" s="18"/>
      <c r="D612" s="19"/>
    </row>
    <row r="613" spans="1:4" ht="15.75" customHeight="1" x14ac:dyDescent="0.3">
      <c r="A613" s="18"/>
      <c r="B613" s="18"/>
      <c r="C613" s="18"/>
      <c r="D613" s="19"/>
    </row>
    <row r="614" spans="1:4" ht="15.75" customHeight="1" x14ac:dyDescent="0.3">
      <c r="A614" s="18"/>
      <c r="B614" s="18"/>
      <c r="C614" s="18"/>
      <c r="D614" s="19"/>
    </row>
    <row r="615" spans="1:4" ht="15.75" customHeight="1" x14ac:dyDescent="0.3">
      <c r="A615" s="18"/>
      <c r="B615" s="18"/>
      <c r="C615" s="18"/>
      <c r="D615" s="19"/>
    </row>
    <row r="616" spans="1:4" ht="15.75" customHeight="1" x14ac:dyDescent="0.3">
      <c r="A616" s="18"/>
      <c r="B616" s="18"/>
      <c r="C616" s="18"/>
      <c r="D616" s="19"/>
    </row>
    <row r="617" spans="1:4" ht="15.75" customHeight="1" x14ac:dyDescent="0.3">
      <c r="A617" s="18"/>
      <c r="B617" s="18"/>
      <c r="C617" s="18"/>
      <c r="D617" s="19"/>
    </row>
    <row r="618" spans="1:4" ht="15.75" customHeight="1" x14ac:dyDescent="0.3">
      <c r="A618" s="18"/>
      <c r="B618" s="18"/>
      <c r="C618" s="18"/>
      <c r="D618" s="19"/>
    </row>
    <row r="619" spans="1:4" ht="15.75" customHeight="1" x14ac:dyDescent="0.3">
      <c r="A619" s="18"/>
      <c r="B619" s="18"/>
      <c r="C619" s="18"/>
      <c r="D619" s="19"/>
    </row>
    <row r="620" spans="1:4" ht="15.75" customHeight="1" x14ac:dyDescent="0.3">
      <c r="A620" s="18"/>
      <c r="B620" s="18"/>
      <c r="C620" s="18"/>
      <c r="D620" s="19"/>
    </row>
    <row r="621" spans="1:4" ht="15.75" customHeight="1" x14ac:dyDescent="0.3">
      <c r="A621" s="18"/>
      <c r="B621" s="18"/>
      <c r="C621" s="18"/>
      <c r="D621" s="19"/>
    </row>
    <row r="622" spans="1:4" ht="15.75" customHeight="1" x14ac:dyDescent="0.3">
      <c r="A622" s="18"/>
      <c r="B622" s="18"/>
      <c r="C622" s="18"/>
      <c r="D622" s="19"/>
    </row>
    <row r="623" spans="1:4" ht="15.75" customHeight="1" x14ac:dyDescent="0.3">
      <c r="A623" s="18"/>
      <c r="B623" s="18"/>
      <c r="C623" s="18"/>
      <c r="D623" s="19"/>
    </row>
    <row r="624" spans="1:4" ht="15.75" customHeight="1" x14ac:dyDescent="0.3">
      <c r="A624" s="18"/>
      <c r="B624" s="18"/>
      <c r="C624" s="18"/>
      <c r="D624" s="19"/>
    </row>
    <row r="625" spans="1:4" ht="15.75" customHeight="1" x14ac:dyDescent="0.3">
      <c r="A625" s="18"/>
      <c r="B625" s="18"/>
      <c r="C625" s="18"/>
      <c r="D625" s="19"/>
    </row>
    <row r="626" spans="1:4" ht="15.75" customHeight="1" x14ac:dyDescent="0.3">
      <c r="A626" s="18"/>
      <c r="B626" s="18"/>
      <c r="C626" s="18"/>
      <c r="D626" s="19"/>
    </row>
    <row r="627" spans="1:4" ht="15.75" customHeight="1" x14ac:dyDescent="0.3">
      <c r="A627" s="18"/>
      <c r="B627" s="18"/>
      <c r="C627" s="18"/>
      <c r="D627" s="19"/>
    </row>
    <row r="628" spans="1:4" ht="15.75" customHeight="1" x14ac:dyDescent="0.3">
      <c r="A628" s="18"/>
      <c r="B628" s="18"/>
      <c r="C628" s="18"/>
      <c r="D628" s="19"/>
    </row>
    <row r="629" spans="1:4" ht="15.75" customHeight="1" x14ac:dyDescent="0.3">
      <c r="A629" s="18"/>
      <c r="B629" s="18"/>
      <c r="C629" s="18"/>
      <c r="D629" s="19"/>
    </row>
    <row r="630" spans="1:4" ht="15.75" customHeight="1" x14ac:dyDescent="0.3">
      <c r="A630" s="18"/>
      <c r="B630" s="18"/>
      <c r="C630" s="18"/>
      <c r="D630" s="19"/>
    </row>
    <row r="631" spans="1:4" ht="15.75" customHeight="1" x14ac:dyDescent="0.3">
      <c r="A631" s="18"/>
      <c r="B631" s="18"/>
      <c r="C631" s="18"/>
      <c r="D631" s="19"/>
    </row>
    <row r="632" spans="1:4" ht="15.75" customHeight="1" x14ac:dyDescent="0.3">
      <c r="A632" s="18"/>
      <c r="B632" s="18"/>
      <c r="C632" s="18"/>
      <c r="D632" s="19"/>
    </row>
    <row r="633" spans="1:4" ht="15.75" customHeight="1" x14ac:dyDescent="0.3">
      <c r="A633" s="18"/>
      <c r="B633" s="18"/>
      <c r="C633" s="18"/>
      <c r="D633" s="19"/>
    </row>
    <row r="634" spans="1:4" ht="15.75" customHeight="1" x14ac:dyDescent="0.3">
      <c r="A634" s="18"/>
      <c r="B634" s="18"/>
      <c r="C634" s="18"/>
      <c r="D634" s="19"/>
    </row>
    <row r="635" spans="1:4" ht="15.75" customHeight="1" x14ac:dyDescent="0.3">
      <c r="A635" s="18"/>
      <c r="B635" s="18"/>
      <c r="C635" s="18"/>
      <c r="D635" s="19"/>
    </row>
    <row r="636" spans="1:4" ht="15.75" customHeight="1" x14ac:dyDescent="0.3">
      <c r="A636" s="18"/>
      <c r="B636" s="18"/>
      <c r="C636" s="18"/>
      <c r="D636" s="19"/>
    </row>
    <row r="637" spans="1:4" ht="15.75" customHeight="1" x14ac:dyDescent="0.3">
      <c r="A637" s="18"/>
      <c r="B637" s="18"/>
      <c r="C637" s="18"/>
      <c r="D637" s="19"/>
    </row>
    <row r="638" spans="1:4" ht="15.75" customHeight="1" x14ac:dyDescent="0.3">
      <c r="A638" s="18"/>
      <c r="B638" s="18"/>
      <c r="C638" s="18"/>
      <c r="D638" s="19"/>
    </row>
    <row r="639" spans="1:4" ht="15.75" customHeight="1" x14ac:dyDescent="0.3">
      <c r="A639" s="18"/>
      <c r="B639" s="18"/>
      <c r="C639" s="18"/>
      <c r="D639" s="19"/>
    </row>
    <row r="640" spans="1:4" ht="15.75" customHeight="1" x14ac:dyDescent="0.3">
      <c r="A640" s="18"/>
      <c r="B640" s="18"/>
      <c r="C640" s="18"/>
      <c r="D640" s="19"/>
    </row>
    <row r="641" spans="1:4" ht="15.75" customHeight="1" x14ac:dyDescent="0.3">
      <c r="A641" s="18"/>
      <c r="B641" s="18"/>
      <c r="C641" s="18"/>
      <c r="D641" s="19"/>
    </row>
    <row r="642" spans="1:4" ht="15.75" customHeight="1" x14ac:dyDescent="0.3">
      <c r="A642" s="18"/>
      <c r="B642" s="18"/>
      <c r="C642" s="18"/>
      <c r="D642" s="19"/>
    </row>
    <row r="643" spans="1:4" ht="15.75" customHeight="1" x14ac:dyDescent="0.3">
      <c r="A643" s="18"/>
      <c r="B643" s="18"/>
      <c r="C643" s="18"/>
      <c r="D643" s="19"/>
    </row>
    <row r="644" spans="1:4" ht="15.75" customHeight="1" x14ac:dyDescent="0.3">
      <c r="A644" s="18"/>
      <c r="B644" s="18"/>
      <c r="C644" s="18"/>
      <c r="D644" s="19"/>
    </row>
    <row r="645" spans="1:4" ht="15.75" customHeight="1" x14ac:dyDescent="0.3">
      <c r="A645" s="18"/>
      <c r="B645" s="18"/>
      <c r="C645" s="18"/>
      <c r="D645" s="19"/>
    </row>
    <row r="646" spans="1:4" ht="15.75" customHeight="1" x14ac:dyDescent="0.3">
      <c r="A646" s="18"/>
      <c r="B646" s="18"/>
      <c r="C646" s="18"/>
      <c r="D646" s="19"/>
    </row>
    <row r="647" spans="1:4" ht="15.75" customHeight="1" x14ac:dyDescent="0.3">
      <c r="A647" s="18"/>
      <c r="B647" s="18"/>
      <c r="C647" s="18"/>
      <c r="D647" s="19"/>
    </row>
    <row r="648" spans="1:4" ht="15.75" customHeight="1" x14ac:dyDescent="0.3">
      <c r="A648" s="18"/>
      <c r="B648" s="18"/>
      <c r="C648" s="18"/>
      <c r="D648" s="19"/>
    </row>
    <row r="649" spans="1:4" ht="15.75" customHeight="1" x14ac:dyDescent="0.3">
      <c r="A649" s="18"/>
      <c r="B649" s="18"/>
      <c r="C649" s="18"/>
      <c r="D649" s="19"/>
    </row>
    <row r="650" spans="1:4" ht="15.75" customHeight="1" x14ac:dyDescent="0.3">
      <c r="A650" s="18"/>
      <c r="B650" s="18"/>
      <c r="C650" s="18"/>
      <c r="D650" s="19"/>
    </row>
    <row r="651" spans="1:4" ht="15.75" customHeight="1" x14ac:dyDescent="0.3">
      <c r="A651" s="18"/>
      <c r="B651" s="18"/>
      <c r="C651" s="18"/>
      <c r="D651" s="19"/>
    </row>
    <row r="652" spans="1:4" ht="15.75" customHeight="1" x14ac:dyDescent="0.3">
      <c r="A652" s="18"/>
      <c r="B652" s="18"/>
      <c r="C652" s="18"/>
      <c r="D652" s="19"/>
    </row>
    <row r="653" spans="1:4" ht="15.75" customHeight="1" x14ac:dyDescent="0.3">
      <c r="A653" s="18"/>
      <c r="B653" s="18"/>
      <c r="C653" s="18"/>
      <c r="D653" s="19"/>
    </row>
    <row r="654" spans="1:4" ht="15.75" customHeight="1" x14ac:dyDescent="0.3">
      <c r="A654" s="18"/>
      <c r="B654" s="18"/>
      <c r="C654" s="18"/>
      <c r="D654" s="19"/>
    </row>
    <row r="655" spans="1:4" ht="15.75" customHeight="1" x14ac:dyDescent="0.3">
      <c r="A655" s="18"/>
      <c r="B655" s="18"/>
      <c r="C655" s="18"/>
      <c r="D655" s="19"/>
    </row>
    <row r="656" spans="1:4" ht="15.75" customHeight="1" x14ac:dyDescent="0.3">
      <c r="A656" s="18"/>
      <c r="B656" s="18"/>
      <c r="C656" s="18"/>
      <c r="D656" s="19"/>
    </row>
    <row r="657" spans="1:4" ht="15.75" customHeight="1" x14ac:dyDescent="0.3">
      <c r="A657" s="18"/>
      <c r="B657" s="18"/>
      <c r="C657" s="18"/>
      <c r="D657" s="19"/>
    </row>
    <row r="658" spans="1:4" ht="15.75" customHeight="1" x14ac:dyDescent="0.3">
      <c r="A658" s="18"/>
      <c r="B658" s="18"/>
      <c r="C658" s="18"/>
      <c r="D658" s="19"/>
    </row>
    <row r="659" spans="1:4" ht="15.75" customHeight="1" x14ac:dyDescent="0.3">
      <c r="A659" s="18"/>
      <c r="B659" s="18"/>
      <c r="C659" s="18"/>
      <c r="D659" s="19"/>
    </row>
    <row r="660" spans="1:4" ht="15.75" customHeight="1" x14ac:dyDescent="0.3">
      <c r="A660" s="18"/>
      <c r="B660" s="18"/>
      <c r="C660" s="18"/>
      <c r="D660" s="19"/>
    </row>
    <row r="661" spans="1:4" ht="15.75" customHeight="1" x14ac:dyDescent="0.3">
      <c r="A661" s="18"/>
      <c r="B661" s="18"/>
      <c r="C661" s="18"/>
      <c r="D661" s="19"/>
    </row>
    <row r="662" spans="1:4" ht="15.75" customHeight="1" x14ac:dyDescent="0.3">
      <c r="A662" s="18"/>
      <c r="B662" s="18"/>
      <c r="C662" s="18"/>
      <c r="D662" s="19"/>
    </row>
    <row r="663" spans="1:4" ht="15.75" customHeight="1" x14ac:dyDescent="0.3">
      <c r="A663" s="18"/>
      <c r="B663" s="18"/>
      <c r="C663" s="18"/>
      <c r="D663" s="19"/>
    </row>
    <row r="664" spans="1:4" ht="15.75" customHeight="1" x14ac:dyDescent="0.3">
      <c r="A664" s="18"/>
      <c r="B664" s="18"/>
      <c r="C664" s="18"/>
      <c r="D664" s="19"/>
    </row>
    <row r="665" spans="1:4" ht="15.75" customHeight="1" x14ac:dyDescent="0.3">
      <c r="A665" s="18"/>
      <c r="B665" s="18"/>
      <c r="C665" s="18"/>
      <c r="D665" s="19"/>
    </row>
    <row r="666" spans="1:4" ht="15.75" customHeight="1" x14ac:dyDescent="0.3">
      <c r="A666" s="18"/>
      <c r="B666" s="18"/>
      <c r="C666" s="18"/>
      <c r="D666" s="19"/>
    </row>
    <row r="667" spans="1:4" ht="15.75" customHeight="1" x14ac:dyDescent="0.3">
      <c r="A667" s="18"/>
      <c r="B667" s="18"/>
      <c r="C667" s="18"/>
      <c r="D667" s="19"/>
    </row>
    <row r="668" spans="1:4" ht="15.75" customHeight="1" x14ac:dyDescent="0.3">
      <c r="A668" s="18"/>
      <c r="B668" s="18"/>
      <c r="C668" s="18"/>
      <c r="D668" s="19"/>
    </row>
    <row r="669" spans="1:4" ht="15.75" customHeight="1" x14ac:dyDescent="0.3">
      <c r="A669" s="18"/>
      <c r="B669" s="18"/>
      <c r="C669" s="18"/>
      <c r="D669" s="19"/>
    </row>
    <row r="670" spans="1:4" ht="15.75" customHeight="1" x14ac:dyDescent="0.3">
      <c r="A670" s="18"/>
      <c r="B670" s="18"/>
      <c r="C670" s="18"/>
      <c r="D670" s="19"/>
    </row>
    <row r="671" spans="1:4" ht="15.75" customHeight="1" x14ac:dyDescent="0.3">
      <c r="A671" s="18"/>
      <c r="B671" s="18"/>
      <c r="C671" s="18"/>
      <c r="D671" s="19"/>
    </row>
    <row r="672" spans="1:4" ht="15.75" customHeight="1" x14ac:dyDescent="0.3">
      <c r="A672" s="18"/>
      <c r="B672" s="18"/>
      <c r="C672" s="18"/>
      <c r="D672" s="19"/>
    </row>
    <row r="673" spans="1:4" ht="15.75" customHeight="1" x14ac:dyDescent="0.3">
      <c r="A673" s="18"/>
      <c r="B673" s="18"/>
      <c r="C673" s="18"/>
      <c r="D673" s="19"/>
    </row>
    <row r="674" spans="1:4" ht="15.75" customHeight="1" x14ac:dyDescent="0.3">
      <c r="A674" s="18"/>
      <c r="B674" s="18"/>
      <c r="C674" s="18"/>
      <c r="D674" s="19"/>
    </row>
    <row r="675" spans="1:4" ht="15.75" customHeight="1" x14ac:dyDescent="0.3">
      <c r="A675" s="18"/>
      <c r="B675" s="18"/>
      <c r="C675" s="18"/>
      <c r="D675" s="19"/>
    </row>
    <row r="676" spans="1:4" ht="15.75" customHeight="1" x14ac:dyDescent="0.3">
      <c r="A676" s="18"/>
      <c r="B676" s="18"/>
      <c r="C676" s="18"/>
      <c r="D676" s="19"/>
    </row>
    <row r="677" spans="1:4" ht="15.75" customHeight="1" x14ac:dyDescent="0.3">
      <c r="A677" s="18"/>
      <c r="B677" s="18"/>
      <c r="C677" s="18"/>
      <c r="D677" s="19"/>
    </row>
    <row r="678" spans="1:4" ht="15.75" customHeight="1" x14ac:dyDescent="0.3">
      <c r="A678" s="18"/>
      <c r="B678" s="18"/>
      <c r="C678" s="18"/>
      <c r="D678" s="19"/>
    </row>
    <row r="679" spans="1:4" ht="15.75" customHeight="1" x14ac:dyDescent="0.3">
      <c r="A679" s="18"/>
      <c r="B679" s="18"/>
      <c r="C679" s="18"/>
      <c r="D679" s="19"/>
    </row>
    <row r="680" spans="1:4" ht="15.75" customHeight="1" x14ac:dyDescent="0.3">
      <c r="A680" s="18"/>
      <c r="B680" s="18"/>
      <c r="C680" s="18"/>
      <c r="D680" s="19"/>
    </row>
    <row r="681" spans="1:4" ht="15.75" customHeight="1" x14ac:dyDescent="0.3">
      <c r="A681" s="18"/>
      <c r="B681" s="18"/>
      <c r="C681" s="18"/>
      <c r="D681" s="19"/>
    </row>
    <row r="682" spans="1:4" ht="15.75" customHeight="1" x14ac:dyDescent="0.3">
      <c r="A682" s="18"/>
      <c r="B682" s="18"/>
      <c r="C682" s="18"/>
      <c r="D682" s="19"/>
    </row>
    <row r="683" spans="1:4" ht="15.75" customHeight="1" x14ac:dyDescent="0.3">
      <c r="A683" s="18"/>
      <c r="B683" s="18"/>
      <c r="C683" s="18"/>
      <c r="D683" s="19"/>
    </row>
    <row r="684" spans="1:4" ht="15.75" customHeight="1" x14ac:dyDescent="0.3">
      <c r="A684" s="18"/>
      <c r="B684" s="18"/>
      <c r="C684" s="18"/>
      <c r="D684" s="19"/>
    </row>
    <row r="685" spans="1:4" ht="15.75" customHeight="1" x14ac:dyDescent="0.3">
      <c r="A685" s="18"/>
      <c r="B685" s="18"/>
      <c r="C685" s="18"/>
      <c r="D685" s="19"/>
    </row>
    <row r="686" spans="1:4" ht="15.75" customHeight="1" x14ac:dyDescent="0.3">
      <c r="A686" s="18"/>
      <c r="B686" s="18"/>
      <c r="C686" s="18"/>
      <c r="D686" s="19"/>
    </row>
    <row r="687" spans="1:4" ht="15.75" customHeight="1" x14ac:dyDescent="0.3">
      <c r="A687" s="18"/>
      <c r="B687" s="18"/>
      <c r="C687" s="18"/>
      <c r="D687" s="19"/>
    </row>
    <row r="688" spans="1:4" ht="15.75" customHeight="1" x14ac:dyDescent="0.3">
      <c r="A688" s="18"/>
      <c r="B688" s="18"/>
      <c r="C688" s="18"/>
      <c r="D688" s="19"/>
    </row>
    <row r="689" spans="1:4" ht="15.75" customHeight="1" x14ac:dyDescent="0.3">
      <c r="A689" s="18"/>
      <c r="B689" s="18"/>
      <c r="C689" s="18"/>
      <c r="D689" s="19"/>
    </row>
    <row r="690" spans="1:4" ht="15.75" customHeight="1" x14ac:dyDescent="0.3">
      <c r="A690" s="18"/>
      <c r="B690" s="18"/>
      <c r="C690" s="18"/>
      <c r="D690" s="19"/>
    </row>
    <row r="691" spans="1:4" ht="15.75" customHeight="1" x14ac:dyDescent="0.3">
      <c r="A691" s="18"/>
      <c r="B691" s="18"/>
      <c r="C691" s="18"/>
      <c r="D691" s="19"/>
    </row>
    <row r="692" spans="1:4" ht="15.75" customHeight="1" x14ac:dyDescent="0.3">
      <c r="A692" s="18"/>
      <c r="B692" s="18"/>
      <c r="C692" s="18"/>
      <c r="D692" s="19"/>
    </row>
    <row r="693" spans="1:4" ht="15.75" customHeight="1" x14ac:dyDescent="0.3">
      <c r="A693" s="18"/>
      <c r="B693" s="18"/>
      <c r="C693" s="18"/>
      <c r="D693" s="19"/>
    </row>
    <row r="694" spans="1:4" ht="15.75" customHeight="1" x14ac:dyDescent="0.3">
      <c r="A694" s="18"/>
      <c r="B694" s="18"/>
      <c r="C694" s="18"/>
      <c r="D694" s="19"/>
    </row>
    <row r="695" spans="1:4" ht="15.75" customHeight="1" x14ac:dyDescent="0.3">
      <c r="A695" s="18"/>
      <c r="B695" s="18"/>
      <c r="C695" s="18"/>
      <c r="D695" s="19"/>
    </row>
    <row r="696" spans="1:4" ht="15.75" customHeight="1" x14ac:dyDescent="0.3">
      <c r="A696" s="18"/>
      <c r="B696" s="18"/>
      <c r="C696" s="18"/>
      <c r="D696" s="19"/>
    </row>
    <row r="697" spans="1:4" ht="15.75" customHeight="1" x14ac:dyDescent="0.3">
      <c r="A697" s="18"/>
      <c r="B697" s="18"/>
      <c r="C697" s="18"/>
      <c r="D697" s="19"/>
    </row>
    <row r="698" spans="1:4" ht="15.75" customHeight="1" x14ac:dyDescent="0.3">
      <c r="A698" s="18"/>
      <c r="B698" s="18"/>
      <c r="C698" s="18"/>
      <c r="D698" s="19"/>
    </row>
    <row r="699" spans="1:4" ht="15.75" customHeight="1" x14ac:dyDescent="0.3">
      <c r="A699" s="18"/>
      <c r="B699" s="18"/>
      <c r="C699" s="18"/>
      <c r="D699" s="19"/>
    </row>
    <row r="700" spans="1:4" ht="15.75" customHeight="1" x14ac:dyDescent="0.3">
      <c r="A700" s="18"/>
      <c r="B700" s="18"/>
      <c r="C700" s="18"/>
      <c r="D700" s="19"/>
    </row>
    <row r="701" spans="1:4" ht="15.75" customHeight="1" x14ac:dyDescent="0.3">
      <c r="A701" s="18"/>
      <c r="B701" s="18"/>
      <c r="C701" s="18"/>
      <c r="D701" s="19"/>
    </row>
    <row r="702" spans="1:4" ht="15.75" customHeight="1" x14ac:dyDescent="0.3">
      <c r="A702" s="18"/>
      <c r="B702" s="18"/>
      <c r="C702" s="18"/>
      <c r="D702" s="19"/>
    </row>
    <row r="703" spans="1:4" ht="15.75" customHeight="1" x14ac:dyDescent="0.3">
      <c r="A703" s="18"/>
      <c r="B703" s="18"/>
      <c r="C703" s="18"/>
      <c r="D703" s="19"/>
    </row>
    <row r="704" spans="1:4" ht="15.75" customHeight="1" x14ac:dyDescent="0.3">
      <c r="A704" s="18"/>
      <c r="B704" s="18"/>
      <c r="C704" s="18"/>
      <c r="D704" s="19"/>
    </row>
    <row r="705" spans="1:4" ht="15.75" customHeight="1" x14ac:dyDescent="0.3">
      <c r="A705" s="18"/>
      <c r="B705" s="18"/>
      <c r="C705" s="18"/>
      <c r="D705" s="19"/>
    </row>
    <row r="706" spans="1:4" ht="15.75" customHeight="1" x14ac:dyDescent="0.3">
      <c r="A706" s="18"/>
      <c r="B706" s="18"/>
      <c r="C706" s="18"/>
      <c r="D706" s="19"/>
    </row>
    <row r="707" spans="1:4" ht="15.75" customHeight="1" x14ac:dyDescent="0.3">
      <c r="A707" s="18"/>
      <c r="B707" s="18"/>
      <c r="C707" s="18"/>
      <c r="D707" s="19"/>
    </row>
    <row r="708" spans="1:4" ht="15.75" customHeight="1" x14ac:dyDescent="0.3">
      <c r="A708" s="18"/>
      <c r="B708" s="18"/>
      <c r="C708" s="18"/>
      <c r="D708" s="19"/>
    </row>
    <row r="709" spans="1:4" ht="15.75" customHeight="1" x14ac:dyDescent="0.3">
      <c r="A709" s="18"/>
      <c r="B709" s="18"/>
      <c r="C709" s="18"/>
      <c r="D709" s="19"/>
    </row>
    <row r="710" spans="1:4" ht="15.75" customHeight="1" x14ac:dyDescent="0.3">
      <c r="A710" s="18"/>
      <c r="B710" s="18"/>
      <c r="C710" s="18"/>
      <c r="D710" s="19"/>
    </row>
    <row r="711" spans="1:4" ht="15.75" customHeight="1" x14ac:dyDescent="0.3">
      <c r="A711" s="18"/>
      <c r="B711" s="18"/>
      <c r="C711" s="18"/>
      <c r="D711" s="19"/>
    </row>
    <row r="712" spans="1:4" ht="15.75" customHeight="1" x14ac:dyDescent="0.3">
      <c r="A712" s="18"/>
      <c r="B712" s="18"/>
      <c r="C712" s="18"/>
      <c r="D712" s="19"/>
    </row>
    <row r="713" spans="1:4" ht="15.75" customHeight="1" x14ac:dyDescent="0.3">
      <c r="A713" s="18"/>
      <c r="B713" s="18"/>
      <c r="C713" s="18"/>
      <c r="D713" s="19"/>
    </row>
    <row r="714" spans="1:4" ht="15.75" customHeight="1" x14ac:dyDescent="0.3">
      <c r="A714" s="18"/>
      <c r="B714" s="18"/>
      <c r="C714" s="18"/>
      <c r="D714" s="19"/>
    </row>
    <row r="715" spans="1:4" ht="15.75" customHeight="1" x14ac:dyDescent="0.3">
      <c r="A715" s="18"/>
      <c r="B715" s="18"/>
      <c r="C715" s="18"/>
      <c r="D715" s="19"/>
    </row>
    <row r="716" spans="1:4" ht="15.75" customHeight="1" x14ac:dyDescent="0.3">
      <c r="A716" s="18"/>
      <c r="B716" s="18"/>
      <c r="C716" s="18"/>
      <c r="D716" s="19"/>
    </row>
    <row r="717" spans="1:4" ht="15.75" customHeight="1" x14ac:dyDescent="0.3">
      <c r="A717" s="18"/>
      <c r="B717" s="18"/>
      <c r="C717" s="18"/>
      <c r="D717" s="19"/>
    </row>
    <row r="718" spans="1:4" ht="15.75" customHeight="1" x14ac:dyDescent="0.3">
      <c r="A718" s="18"/>
      <c r="B718" s="18"/>
      <c r="C718" s="18"/>
      <c r="D718" s="19"/>
    </row>
    <row r="719" spans="1:4" ht="15.75" customHeight="1" x14ac:dyDescent="0.3">
      <c r="A719" s="18"/>
      <c r="B719" s="18"/>
      <c r="C719" s="18"/>
      <c r="D719" s="19"/>
    </row>
    <row r="720" spans="1:4" ht="15.75" customHeight="1" x14ac:dyDescent="0.3">
      <c r="A720" s="18"/>
      <c r="B720" s="18"/>
      <c r="C720" s="18"/>
      <c r="D720" s="19"/>
    </row>
    <row r="721" spans="1:4" ht="15.75" customHeight="1" x14ac:dyDescent="0.3">
      <c r="A721" s="18"/>
      <c r="B721" s="18"/>
      <c r="C721" s="18"/>
      <c r="D721" s="19"/>
    </row>
    <row r="722" spans="1:4" ht="15.75" customHeight="1" x14ac:dyDescent="0.3">
      <c r="A722" s="18"/>
      <c r="B722" s="18"/>
      <c r="C722" s="18"/>
      <c r="D722" s="19"/>
    </row>
    <row r="723" spans="1:4" ht="15.75" customHeight="1" x14ac:dyDescent="0.3">
      <c r="A723" s="18"/>
      <c r="B723" s="18"/>
      <c r="C723" s="18"/>
      <c r="D723" s="19"/>
    </row>
    <row r="724" spans="1:4" ht="15.75" customHeight="1" x14ac:dyDescent="0.3">
      <c r="A724" s="18"/>
      <c r="B724" s="18"/>
      <c r="C724" s="18"/>
      <c r="D724" s="19"/>
    </row>
    <row r="725" spans="1:4" ht="15.75" customHeight="1" x14ac:dyDescent="0.3">
      <c r="A725" s="18"/>
      <c r="B725" s="18"/>
      <c r="C725" s="18"/>
      <c r="D725" s="19"/>
    </row>
    <row r="726" spans="1:4" ht="15.75" customHeight="1" x14ac:dyDescent="0.3">
      <c r="A726" s="18"/>
      <c r="B726" s="18"/>
      <c r="C726" s="18"/>
      <c r="D726" s="19"/>
    </row>
    <row r="727" spans="1:4" ht="15.75" customHeight="1" x14ac:dyDescent="0.3">
      <c r="A727" s="18"/>
      <c r="B727" s="18"/>
      <c r="C727" s="18"/>
      <c r="D727" s="19"/>
    </row>
    <row r="728" spans="1:4" ht="15.75" customHeight="1" x14ac:dyDescent="0.3">
      <c r="A728" s="18"/>
      <c r="B728" s="18"/>
      <c r="C728" s="18"/>
      <c r="D728" s="19"/>
    </row>
    <row r="729" spans="1:4" ht="15.75" customHeight="1" x14ac:dyDescent="0.3">
      <c r="A729" s="18"/>
      <c r="B729" s="18"/>
      <c r="C729" s="18"/>
      <c r="D729" s="19"/>
    </row>
    <row r="730" spans="1:4" ht="15.75" customHeight="1" x14ac:dyDescent="0.3">
      <c r="A730" s="18"/>
      <c r="B730" s="18"/>
      <c r="C730" s="18"/>
      <c r="D730" s="19"/>
    </row>
    <row r="731" spans="1:4" ht="15.75" customHeight="1" x14ac:dyDescent="0.3">
      <c r="A731" s="18"/>
      <c r="B731" s="18"/>
      <c r="C731" s="18"/>
      <c r="D731" s="19"/>
    </row>
    <row r="732" spans="1:4" ht="15.75" customHeight="1" x14ac:dyDescent="0.3">
      <c r="A732" s="18"/>
      <c r="B732" s="18"/>
      <c r="C732" s="18"/>
      <c r="D732" s="19"/>
    </row>
    <row r="733" spans="1:4" ht="15.75" customHeight="1" x14ac:dyDescent="0.3">
      <c r="A733" s="18"/>
      <c r="B733" s="18"/>
      <c r="C733" s="18"/>
      <c r="D733" s="19"/>
    </row>
    <row r="734" spans="1:4" ht="15.75" customHeight="1" x14ac:dyDescent="0.3">
      <c r="A734" s="18"/>
      <c r="B734" s="18"/>
      <c r="C734" s="18"/>
      <c r="D734" s="19"/>
    </row>
    <row r="735" spans="1:4" ht="15.75" customHeight="1" x14ac:dyDescent="0.3">
      <c r="A735" s="18"/>
      <c r="B735" s="18"/>
      <c r="C735" s="18"/>
      <c r="D735" s="19"/>
    </row>
    <row r="736" spans="1:4" ht="15.75" customHeight="1" x14ac:dyDescent="0.3">
      <c r="A736" s="18"/>
      <c r="B736" s="18"/>
      <c r="C736" s="18"/>
      <c r="D736" s="19"/>
    </row>
    <row r="737" spans="1:4" ht="15.75" customHeight="1" x14ac:dyDescent="0.3">
      <c r="A737" s="18"/>
      <c r="B737" s="18"/>
      <c r="C737" s="18"/>
      <c r="D737" s="19"/>
    </row>
    <row r="738" spans="1:4" ht="15.75" customHeight="1" x14ac:dyDescent="0.3">
      <c r="A738" s="18"/>
      <c r="B738" s="18"/>
      <c r="C738" s="18"/>
      <c r="D738" s="19"/>
    </row>
    <row r="739" spans="1:4" ht="15.75" customHeight="1" x14ac:dyDescent="0.3">
      <c r="A739" s="18"/>
      <c r="B739" s="18"/>
      <c r="C739" s="18"/>
      <c r="D739" s="19"/>
    </row>
    <row r="740" spans="1:4" ht="15.75" customHeight="1" x14ac:dyDescent="0.3">
      <c r="A740" s="18"/>
      <c r="B740" s="18"/>
      <c r="C740" s="18"/>
      <c r="D740" s="19"/>
    </row>
    <row r="741" spans="1:4" ht="15.75" customHeight="1" x14ac:dyDescent="0.3">
      <c r="A741" s="18"/>
      <c r="B741" s="18"/>
      <c r="C741" s="18"/>
      <c r="D741" s="19"/>
    </row>
    <row r="742" spans="1:4" ht="15.75" customHeight="1" x14ac:dyDescent="0.3">
      <c r="A742" s="18"/>
      <c r="B742" s="18"/>
      <c r="C742" s="18"/>
      <c r="D742" s="19"/>
    </row>
    <row r="743" spans="1:4" ht="15.75" customHeight="1" x14ac:dyDescent="0.3">
      <c r="A743" s="18"/>
      <c r="B743" s="18"/>
      <c r="C743" s="18"/>
      <c r="D743" s="19"/>
    </row>
    <row r="744" spans="1:4" ht="15.75" customHeight="1" x14ac:dyDescent="0.3">
      <c r="A744" s="18"/>
      <c r="B744" s="18"/>
      <c r="C744" s="18"/>
      <c r="D744" s="19"/>
    </row>
    <row r="745" spans="1:4" ht="15.75" customHeight="1" x14ac:dyDescent="0.3">
      <c r="A745" s="18"/>
      <c r="B745" s="18"/>
      <c r="C745" s="18"/>
      <c r="D745" s="19"/>
    </row>
    <row r="746" spans="1:4" ht="15.75" customHeight="1" x14ac:dyDescent="0.3">
      <c r="A746" s="18"/>
      <c r="B746" s="18"/>
      <c r="C746" s="18"/>
      <c r="D746" s="19"/>
    </row>
    <row r="747" spans="1:4" ht="15.75" customHeight="1" x14ac:dyDescent="0.3">
      <c r="A747" s="18"/>
      <c r="B747" s="18"/>
      <c r="C747" s="18"/>
      <c r="D747" s="19"/>
    </row>
    <row r="748" spans="1:4" ht="15.75" customHeight="1" x14ac:dyDescent="0.3">
      <c r="A748" s="18"/>
      <c r="B748" s="18"/>
      <c r="C748" s="18"/>
      <c r="D748" s="19"/>
    </row>
    <row r="749" spans="1:4" ht="15.75" customHeight="1" x14ac:dyDescent="0.3">
      <c r="A749" s="18"/>
      <c r="B749" s="18"/>
      <c r="C749" s="18"/>
      <c r="D749" s="19"/>
    </row>
    <row r="750" spans="1:4" ht="15.75" customHeight="1" x14ac:dyDescent="0.3">
      <c r="A750" s="18"/>
      <c r="B750" s="18"/>
      <c r="C750" s="18"/>
      <c r="D750" s="19"/>
    </row>
    <row r="751" spans="1:4" ht="15.75" customHeight="1" x14ac:dyDescent="0.3">
      <c r="A751" s="18"/>
      <c r="B751" s="18"/>
      <c r="C751" s="18"/>
      <c r="D751" s="19"/>
    </row>
    <row r="752" spans="1:4" ht="15.75" customHeight="1" x14ac:dyDescent="0.3">
      <c r="A752" s="18"/>
      <c r="B752" s="18"/>
      <c r="C752" s="18"/>
      <c r="D752" s="19"/>
    </row>
    <row r="753" spans="1:4" ht="15.75" customHeight="1" x14ac:dyDescent="0.3">
      <c r="A753" s="18"/>
      <c r="B753" s="18"/>
      <c r="C753" s="18"/>
      <c r="D753" s="19"/>
    </row>
    <row r="754" spans="1:4" ht="15.75" customHeight="1" x14ac:dyDescent="0.3">
      <c r="A754" s="18"/>
      <c r="B754" s="18"/>
      <c r="C754" s="18"/>
      <c r="D754" s="19"/>
    </row>
    <row r="755" spans="1:4" ht="15.75" customHeight="1" x14ac:dyDescent="0.3">
      <c r="A755" s="18"/>
      <c r="B755" s="18"/>
      <c r="C755" s="18"/>
      <c r="D755" s="19"/>
    </row>
    <row r="756" spans="1:4" ht="15.75" customHeight="1" x14ac:dyDescent="0.3">
      <c r="A756" s="18"/>
      <c r="B756" s="18"/>
      <c r="C756" s="18"/>
      <c r="D756" s="19"/>
    </row>
    <row r="757" spans="1:4" ht="15.75" customHeight="1" x14ac:dyDescent="0.3">
      <c r="A757" s="18"/>
      <c r="B757" s="18"/>
      <c r="C757" s="18"/>
      <c r="D757" s="19"/>
    </row>
    <row r="758" spans="1:4" ht="15.75" customHeight="1" x14ac:dyDescent="0.3">
      <c r="A758" s="18"/>
      <c r="B758" s="18"/>
      <c r="C758" s="18"/>
      <c r="D758" s="19"/>
    </row>
    <row r="759" spans="1:4" ht="15.75" customHeight="1" x14ac:dyDescent="0.3">
      <c r="A759" s="18"/>
      <c r="B759" s="18"/>
      <c r="C759" s="18"/>
      <c r="D759" s="19"/>
    </row>
    <row r="760" spans="1:4" ht="15.75" customHeight="1" x14ac:dyDescent="0.3">
      <c r="A760" s="18"/>
      <c r="B760" s="18"/>
      <c r="C760" s="18"/>
      <c r="D760" s="19"/>
    </row>
    <row r="761" spans="1:4" ht="15.75" customHeight="1" x14ac:dyDescent="0.3">
      <c r="A761" s="18"/>
      <c r="B761" s="18"/>
      <c r="C761" s="18"/>
      <c r="D761" s="19"/>
    </row>
    <row r="762" spans="1:4" ht="15.75" customHeight="1" x14ac:dyDescent="0.3">
      <c r="A762" s="18"/>
      <c r="B762" s="18"/>
      <c r="C762" s="18"/>
      <c r="D762" s="19"/>
    </row>
    <row r="763" spans="1:4" ht="15.75" customHeight="1" x14ac:dyDescent="0.3">
      <c r="A763" s="18"/>
      <c r="B763" s="18"/>
      <c r="C763" s="18"/>
      <c r="D763" s="19"/>
    </row>
    <row r="764" spans="1:4" ht="15.75" customHeight="1" x14ac:dyDescent="0.3">
      <c r="A764" s="18"/>
      <c r="B764" s="18"/>
      <c r="C764" s="18"/>
      <c r="D764" s="19"/>
    </row>
    <row r="765" spans="1:4" ht="15.75" customHeight="1" x14ac:dyDescent="0.3">
      <c r="A765" s="18"/>
      <c r="B765" s="18"/>
      <c r="C765" s="18"/>
      <c r="D765" s="19"/>
    </row>
    <row r="766" spans="1:4" ht="15.75" customHeight="1" x14ac:dyDescent="0.3">
      <c r="A766" s="18"/>
      <c r="B766" s="18"/>
      <c r="C766" s="18"/>
      <c r="D766" s="19"/>
    </row>
    <row r="767" spans="1:4" ht="15.75" customHeight="1" x14ac:dyDescent="0.3">
      <c r="A767" s="18"/>
      <c r="B767" s="18"/>
      <c r="C767" s="18"/>
      <c r="D767" s="19"/>
    </row>
    <row r="768" spans="1:4" ht="15.75" customHeight="1" x14ac:dyDescent="0.3">
      <c r="A768" s="18"/>
      <c r="B768" s="18"/>
      <c r="C768" s="18"/>
      <c r="D768" s="19"/>
    </row>
    <row r="769" spans="1:4" ht="15.75" customHeight="1" x14ac:dyDescent="0.3">
      <c r="A769" s="18"/>
      <c r="B769" s="18"/>
      <c r="C769" s="18"/>
      <c r="D769" s="19"/>
    </row>
    <row r="770" spans="1:4" ht="15.75" customHeight="1" x14ac:dyDescent="0.3">
      <c r="A770" s="18"/>
      <c r="B770" s="18"/>
      <c r="C770" s="18"/>
      <c r="D770" s="19"/>
    </row>
    <row r="771" spans="1:4" ht="15.75" customHeight="1" x14ac:dyDescent="0.3">
      <c r="A771" s="18"/>
      <c r="B771" s="18"/>
      <c r="C771" s="18"/>
      <c r="D771" s="19"/>
    </row>
    <row r="772" spans="1:4" ht="15.75" customHeight="1" x14ac:dyDescent="0.3">
      <c r="A772" s="18"/>
      <c r="B772" s="18"/>
      <c r="C772" s="18"/>
      <c r="D772" s="19"/>
    </row>
    <row r="773" spans="1:4" ht="15.75" customHeight="1" x14ac:dyDescent="0.3">
      <c r="A773" s="18"/>
      <c r="B773" s="18"/>
      <c r="C773" s="18"/>
      <c r="D773" s="19"/>
    </row>
    <row r="774" spans="1:4" ht="15.75" customHeight="1" x14ac:dyDescent="0.3">
      <c r="A774" s="18"/>
      <c r="B774" s="18"/>
      <c r="C774" s="18"/>
      <c r="D774" s="19"/>
    </row>
    <row r="775" spans="1:4" ht="15.75" customHeight="1" x14ac:dyDescent="0.3">
      <c r="A775" s="18"/>
      <c r="B775" s="18"/>
      <c r="C775" s="18"/>
      <c r="D775" s="19"/>
    </row>
    <row r="776" spans="1:4" ht="15.75" customHeight="1" x14ac:dyDescent="0.3">
      <c r="A776" s="18"/>
      <c r="B776" s="18"/>
      <c r="C776" s="18"/>
      <c r="D776" s="19"/>
    </row>
    <row r="777" spans="1:4" ht="15.75" customHeight="1" x14ac:dyDescent="0.3">
      <c r="A777" s="18"/>
      <c r="B777" s="18"/>
      <c r="C777" s="18"/>
      <c r="D777" s="19"/>
    </row>
    <row r="778" spans="1:4" ht="15.75" customHeight="1" x14ac:dyDescent="0.3">
      <c r="A778" s="18"/>
      <c r="B778" s="18"/>
      <c r="C778" s="18"/>
      <c r="D778" s="19"/>
    </row>
    <row r="779" spans="1:4" ht="15.75" customHeight="1" x14ac:dyDescent="0.3">
      <c r="A779" s="18"/>
      <c r="B779" s="18"/>
      <c r="C779" s="18"/>
      <c r="D779" s="19"/>
    </row>
    <row r="780" spans="1:4" ht="15.75" customHeight="1" x14ac:dyDescent="0.3">
      <c r="A780" s="18"/>
      <c r="B780" s="18"/>
      <c r="C780" s="18"/>
      <c r="D780" s="19"/>
    </row>
    <row r="781" spans="1:4" ht="15.75" customHeight="1" x14ac:dyDescent="0.3">
      <c r="A781" s="18"/>
      <c r="B781" s="18"/>
      <c r="C781" s="18"/>
      <c r="D781" s="19"/>
    </row>
    <row r="782" spans="1:4" ht="15.75" customHeight="1" x14ac:dyDescent="0.3">
      <c r="A782" s="18"/>
      <c r="B782" s="18"/>
      <c r="C782" s="18"/>
      <c r="D782" s="19"/>
    </row>
    <row r="783" spans="1:4" ht="15.75" customHeight="1" x14ac:dyDescent="0.3">
      <c r="A783" s="18"/>
      <c r="B783" s="18"/>
      <c r="C783" s="18"/>
      <c r="D783" s="19"/>
    </row>
    <row r="784" spans="1:4" ht="15.75" customHeight="1" x14ac:dyDescent="0.3">
      <c r="A784" s="18"/>
      <c r="B784" s="18"/>
      <c r="C784" s="18"/>
      <c r="D784" s="19"/>
    </row>
    <row r="785" spans="1:4" ht="15.75" customHeight="1" x14ac:dyDescent="0.3">
      <c r="A785" s="18"/>
      <c r="B785" s="18"/>
      <c r="C785" s="18"/>
      <c r="D785" s="19"/>
    </row>
    <row r="786" spans="1:4" ht="15.75" customHeight="1" x14ac:dyDescent="0.3">
      <c r="A786" s="18"/>
      <c r="B786" s="18"/>
      <c r="C786" s="18"/>
      <c r="D786" s="19"/>
    </row>
    <row r="787" spans="1:4" ht="15.75" customHeight="1" x14ac:dyDescent="0.3">
      <c r="A787" s="18"/>
      <c r="B787" s="18"/>
      <c r="C787" s="18"/>
      <c r="D787" s="19"/>
    </row>
    <row r="788" spans="1:4" ht="15.75" customHeight="1" x14ac:dyDescent="0.3">
      <c r="A788" s="18"/>
      <c r="B788" s="18"/>
      <c r="C788" s="18"/>
      <c r="D788" s="19"/>
    </row>
    <row r="789" spans="1:4" ht="15.75" customHeight="1" x14ac:dyDescent="0.3">
      <c r="A789" s="18"/>
      <c r="B789" s="18"/>
      <c r="C789" s="18"/>
      <c r="D789" s="19"/>
    </row>
    <row r="790" spans="1:4" ht="15.75" customHeight="1" x14ac:dyDescent="0.3">
      <c r="A790" s="18"/>
      <c r="B790" s="18"/>
      <c r="C790" s="18"/>
      <c r="D790" s="19"/>
    </row>
    <row r="791" spans="1:4" ht="15.75" customHeight="1" x14ac:dyDescent="0.3">
      <c r="A791" s="18"/>
      <c r="B791" s="18"/>
      <c r="C791" s="18"/>
      <c r="D791" s="19"/>
    </row>
    <row r="792" spans="1:4" ht="15.75" customHeight="1" x14ac:dyDescent="0.3">
      <c r="A792" s="18"/>
      <c r="B792" s="18"/>
      <c r="C792" s="18"/>
      <c r="D792" s="19"/>
    </row>
    <row r="793" spans="1:4" ht="15.75" customHeight="1" x14ac:dyDescent="0.3">
      <c r="A793" s="18"/>
      <c r="B793" s="18"/>
      <c r="C793" s="18"/>
      <c r="D793" s="19"/>
    </row>
    <row r="794" spans="1:4" ht="15.75" customHeight="1" x14ac:dyDescent="0.3">
      <c r="A794" s="18"/>
      <c r="B794" s="18"/>
      <c r="C794" s="18"/>
      <c r="D794" s="19"/>
    </row>
    <row r="795" spans="1:4" ht="15.75" customHeight="1" x14ac:dyDescent="0.3">
      <c r="A795" s="18"/>
      <c r="B795" s="18"/>
      <c r="C795" s="18"/>
      <c r="D795" s="19"/>
    </row>
    <row r="796" spans="1:4" ht="15.75" customHeight="1" x14ac:dyDescent="0.3">
      <c r="A796" s="18"/>
      <c r="B796" s="18"/>
      <c r="C796" s="18"/>
      <c r="D796" s="19"/>
    </row>
    <row r="797" spans="1:4" ht="15.75" customHeight="1" x14ac:dyDescent="0.3">
      <c r="A797" s="18"/>
      <c r="B797" s="18"/>
      <c r="C797" s="18"/>
      <c r="D797" s="19"/>
    </row>
    <row r="798" spans="1:4" ht="15.75" customHeight="1" x14ac:dyDescent="0.3">
      <c r="A798" s="18"/>
      <c r="B798" s="18"/>
      <c r="C798" s="18"/>
      <c r="D798" s="19"/>
    </row>
    <row r="799" spans="1:4" ht="15.75" customHeight="1" x14ac:dyDescent="0.3">
      <c r="A799" s="18"/>
      <c r="B799" s="18"/>
      <c r="C799" s="18"/>
      <c r="D799" s="19"/>
    </row>
    <row r="800" spans="1:4" ht="15.75" customHeight="1" x14ac:dyDescent="0.3">
      <c r="A800" s="18"/>
      <c r="B800" s="18"/>
      <c r="C800" s="18"/>
      <c r="D800" s="19"/>
    </row>
    <row r="801" spans="1:4" ht="15.75" customHeight="1" x14ac:dyDescent="0.3">
      <c r="A801" s="18"/>
      <c r="B801" s="18"/>
      <c r="C801" s="18"/>
      <c r="D801" s="19"/>
    </row>
    <row r="802" spans="1:4" ht="15.75" customHeight="1" x14ac:dyDescent="0.3">
      <c r="A802" s="18"/>
      <c r="B802" s="18"/>
      <c r="C802" s="18"/>
      <c r="D802" s="19"/>
    </row>
    <row r="803" spans="1:4" ht="15.75" customHeight="1" x14ac:dyDescent="0.3">
      <c r="A803" s="18"/>
      <c r="B803" s="18"/>
      <c r="C803" s="18"/>
      <c r="D803" s="19"/>
    </row>
    <row r="804" spans="1:4" ht="15.75" customHeight="1" x14ac:dyDescent="0.3">
      <c r="A804" s="18"/>
      <c r="B804" s="18"/>
      <c r="C804" s="18"/>
      <c r="D804" s="19"/>
    </row>
    <row r="805" spans="1:4" ht="15.75" customHeight="1" x14ac:dyDescent="0.3">
      <c r="A805" s="18"/>
      <c r="B805" s="18"/>
      <c r="C805" s="18"/>
      <c r="D805" s="19"/>
    </row>
    <row r="806" spans="1:4" ht="15.75" customHeight="1" x14ac:dyDescent="0.3">
      <c r="A806" s="18"/>
      <c r="B806" s="18"/>
      <c r="C806" s="18"/>
      <c r="D806" s="19"/>
    </row>
  </sheetData>
  <mergeCells count="46">
    <mergeCell ref="BI5:CJ5"/>
    <mergeCell ref="BI6:CJ6"/>
    <mergeCell ref="B34:E34"/>
    <mergeCell ref="F7:G7"/>
    <mergeCell ref="H7:I7"/>
    <mergeCell ref="J7:K7"/>
    <mergeCell ref="L7:M7"/>
    <mergeCell ref="B28:B30"/>
    <mergeCell ref="B31:B33"/>
    <mergeCell ref="C31:C33"/>
    <mergeCell ref="B24:D24"/>
    <mergeCell ref="B25:B27"/>
    <mergeCell ref="C25:C27"/>
    <mergeCell ref="C28:C30"/>
    <mergeCell ref="B6:B7"/>
    <mergeCell ref="C6:C7"/>
    <mergeCell ref="N7:O7"/>
    <mergeCell ref="P7:Q7"/>
    <mergeCell ref="R7:S7"/>
    <mergeCell ref="D6:D8"/>
    <mergeCell ref="B8:C8"/>
    <mergeCell ref="T7:U7"/>
    <mergeCell ref="V7:W7"/>
    <mergeCell ref="AJ7:AK7"/>
    <mergeCell ref="BF7:BG7"/>
    <mergeCell ref="X7:Y7"/>
    <mergeCell ref="Z7:AA7"/>
    <mergeCell ref="AB7:AC7"/>
    <mergeCell ref="AV7:AW7"/>
    <mergeCell ref="AX7:AY7"/>
    <mergeCell ref="C2:D2"/>
    <mergeCell ref="B4:D4"/>
    <mergeCell ref="AD7:AE7"/>
    <mergeCell ref="AF7:AG7"/>
    <mergeCell ref="F5:BG5"/>
    <mergeCell ref="AZ7:BA7"/>
    <mergeCell ref="BB7:BC7"/>
    <mergeCell ref="BD7:BE7"/>
    <mergeCell ref="F6:BG6"/>
    <mergeCell ref="AL7:AM7"/>
    <mergeCell ref="AN7:AO7"/>
    <mergeCell ref="AP7:AQ7"/>
    <mergeCell ref="AR7:AS7"/>
    <mergeCell ref="AT7:AU7"/>
    <mergeCell ref="AH7:AI7"/>
    <mergeCell ref="E6:E8"/>
  </mergeCells>
  <pageMargins left="0.7" right="0.7" top="0.75" bottom="0.75" header="0" footer="0"/>
  <pageSetup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pageSetUpPr fitToPage="1"/>
  </sheetPr>
  <dimension ref="A1:H1025"/>
  <sheetViews>
    <sheetView showGridLines="0" topLeftCell="A50" zoomScale="80" zoomScaleNormal="80" workbookViewId="0">
      <selection activeCell="C191" sqref="C191"/>
    </sheetView>
  </sheetViews>
  <sheetFormatPr baseColWidth="10" defaultColWidth="12.58203125" defaultRowHeight="15" customHeight="1" x14ac:dyDescent="0.3"/>
  <cols>
    <col min="1" max="2" width="10.5" customWidth="1"/>
    <col min="3" max="3" width="75.33203125" customWidth="1"/>
    <col min="4" max="4" width="24" customWidth="1"/>
    <col min="5" max="5" width="20" customWidth="1"/>
    <col min="6" max="6" width="13.83203125" hidden="1" customWidth="1"/>
    <col min="7" max="7" width="13.58203125" hidden="1" customWidth="1"/>
    <col min="8" max="8" width="18" customWidth="1"/>
  </cols>
  <sheetData>
    <row r="1" spans="1:8" ht="39.75" customHeight="1" x14ac:dyDescent="0.5">
      <c r="A1" s="26"/>
      <c r="B1" s="15"/>
      <c r="C1" s="15" t="s">
        <v>0</v>
      </c>
      <c r="D1" s="27"/>
      <c r="E1" s="16"/>
      <c r="F1" s="28"/>
      <c r="G1" s="28"/>
    </row>
    <row r="2" spans="1:8" ht="25" customHeight="1" thickBot="1" x14ac:dyDescent="0.35">
      <c r="A2" s="16"/>
      <c r="B2" s="304" t="s">
        <v>225</v>
      </c>
      <c r="C2" s="257"/>
      <c r="D2" s="27"/>
      <c r="E2" s="16"/>
      <c r="F2" s="28"/>
      <c r="G2" s="28"/>
    </row>
    <row r="3" spans="1:8" ht="121" customHeight="1" x14ac:dyDescent="0.3">
      <c r="A3" s="16"/>
      <c r="B3" s="20"/>
      <c r="C3" s="28"/>
      <c r="D3" s="27"/>
      <c r="E3" s="163"/>
      <c r="F3" s="381" t="s">
        <v>563</v>
      </c>
      <c r="G3" s="382"/>
      <c r="H3" s="189" t="s">
        <v>565</v>
      </c>
    </row>
    <row r="4" spans="1:8" ht="37.5" customHeight="1" x14ac:dyDescent="0.3">
      <c r="A4" s="28"/>
      <c r="B4" s="30" t="s">
        <v>1</v>
      </c>
      <c r="C4" s="30" t="s">
        <v>2</v>
      </c>
      <c r="D4" s="30" t="s">
        <v>3</v>
      </c>
      <c r="E4" s="80" t="s">
        <v>226</v>
      </c>
      <c r="F4" s="377" t="s">
        <v>544</v>
      </c>
      <c r="G4" s="383" t="s">
        <v>545</v>
      </c>
      <c r="H4" s="383" t="s">
        <v>545</v>
      </c>
    </row>
    <row r="5" spans="1:8" ht="33" customHeight="1" x14ac:dyDescent="0.3">
      <c r="A5" s="28"/>
      <c r="B5" s="371" t="s">
        <v>227</v>
      </c>
      <c r="C5" s="290"/>
      <c r="D5" s="31"/>
      <c r="E5" s="81"/>
      <c r="F5" s="378"/>
      <c r="G5" s="385"/>
      <c r="H5" s="384"/>
    </row>
    <row r="6" spans="1:8" ht="14" x14ac:dyDescent="0.3">
      <c r="A6" s="16"/>
      <c r="B6" s="370">
        <v>181</v>
      </c>
      <c r="C6" s="368" t="s">
        <v>228</v>
      </c>
      <c r="D6" s="32">
        <v>1</v>
      </c>
      <c r="E6" s="164" t="s">
        <v>229</v>
      </c>
      <c r="F6" s="169">
        <v>21711932</v>
      </c>
      <c r="G6" s="183">
        <v>21277693</v>
      </c>
      <c r="H6" s="183">
        <f>G6*12.5%</f>
        <v>2659711.625</v>
      </c>
    </row>
    <row r="7" spans="1:8" ht="107.15" customHeight="1" x14ac:dyDescent="0.3">
      <c r="A7" s="16"/>
      <c r="B7" s="293"/>
      <c r="C7" s="293"/>
      <c r="D7" s="32">
        <v>1</v>
      </c>
      <c r="E7" s="164" t="s">
        <v>230</v>
      </c>
      <c r="F7" s="169">
        <v>12964721</v>
      </c>
      <c r="G7" s="183">
        <v>12705427</v>
      </c>
      <c r="H7" s="183">
        <f t="shared" ref="H7:H70" si="0">G7*12.5%</f>
        <v>1588178.375</v>
      </c>
    </row>
    <row r="8" spans="1:8" ht="14" x14ac:dyDescent="0.3">
      <c r="A8" s="16"/>
      <c r="B8" s="370">
        <v>182</v>
      </c>
      <c r="C8" s="368" t="s">
        <v>231</v>
      </c>
      <c r="D8" s="32">
        <v>1</v>
      </c>
      <c r="E8" s="164" t="s">
        <v>229</v>
      </c>
      <c r="F8" s="169">
        <v>20758815</v>
      </c>
      <c r="G8" s="183">
        <v>20343639</v>
      </c>
      <c r="H8" s="183">
        <f t="shared" si="0"/>
        <v>2542954.875</v>
      </c>
    </row>
    <row r="9" spans="1:8" ht="98.15" customHeight="1" x14ac:dyDescent="0.3">
      <c r="A9" s="16"/>
      <c r="B9" s="293"/>
      <c r="C9" s="293"/>
      <c r="D9" s="32">
        <v>1</v>
      </c>
      <c r="E9" s="164" t="s">
        <v>230</v>
      </c>
      <c r="F9" s="169">
        <v>12833667</v>
      </c>
      <c r="G9" s="183">
        <v>12576994</v>
      </c>
      <c r="H9" s="183">
        <f t="shared" si="0"/>
        <v>1572124.25</v>
      </c>
    </row>
    <row r="10" spans="1:8" ht="14" x14ac:dyDescent="0.3">
      <c r="A10" s="16"/>
      <c r="B10" s="370">
        <v>183</v>
      </c>
      <c r="C10" s="368" t="s">
        <v>232</v>
      </c>
      <c r="D10" s="32">
        <v>1</v>
      </c>
      <c r="E10" s="164" t="s">
        <v>229</v>
      </c>
      <c r="F10" s="169">
        <v>12553037</v>
      </c>
      <c r="G10" s="183">
        <v>12301976</v>
      </c>
      <c r="H10" s="183">
        <f t="shared" si="0"/>
        <v>1537747</v>
      </c>
    </row>
    <row r="11" spans="1:8" ht="95.15" customHeight="1" x14ac:dyDescent="0.3">
      <c r="A11" s="16"/>
      <c r="B11" s="293"/>
      <c r="C11" s="293"/>
      <c r="D11" s="32">
        <v>1</v>
      </c>
      <c r="E11" s="164" t="s">
        <v>230</v>
      </c>
      <c r="F11" s="169">
        <v>7984735</v>
      </c>
      <c r="G11" s="183">
        <v>7825040</v>
      </c>
      <c r="H11" s="183">
        <f t="shared" si="0"/>
        <v>978130</v>
      </c>
    </row>
    <row r="12" spans="1:8" ht="14" x14ac:dyDescent="0.3">
      <c r="A12" s="16"/>
      <c r="B12" s="370">
        <v>184</v>
      </c>
      <c r="C12" s="368" t="s">
        <v>233</v>
      </c>
      <c r="D12" s="32">
        <v>1</v>
      </c>
      <c r="E12" s="164" t="s">
        <v>229</v>
      </c>
      <c r="F12" s="169">
        <v>32965891</v>
      </c>
      <c r="G12" s="183">
        <v>10000000</v>
      </c>
      <c r="H12" s="183">
        <f t="shared" si="0"/>
        <v>1250000</v>
      </c>
    </row>
    <row r="13" spans="1:8" ht="42" customHeight="1" x14ac:dyDescent="0.3">
      <c r="A13" s="16"/>
      <c r="B13" s="293"/>
      <c r="C13" s="293"/>
      <c r="D13" s="32">
        <v>1</v>
      </c>
      <c r="E13" s="164" t="s">
        <v>230</v>
      </c>
      <c r="F13" s="169">
        <v>20106491</v>
      </c>
      <c r="G13" s="183">
        <v>8000000</v>
      </c>
      <c r="H13" s="183">
        <f t="shared" si="0"/>
        <v>1000000</v>
      </c>
    </row>
    <row r="14" spans="1:8" ht="14" x14ac:dyDescent="0.3">
      <c r="A14" s="16"/>
      <c r="B14" s="370">
        <v>185</v>
      </c>
      <c r="C14" s="368" t="s">
        <v>234</v>
      </c>
      <c r="D14" s="32">
        <v>1</v>
      </c>
      <c r="E14" s="164" t="s">
        <v>235</v>
      </c>
      <c r="F14" s="169">
        <v>37004121</v>
      </c>
      <c r="G14" s="183">
        <v>10000000</v>
      </c>
      <c r="H14" s="183">
        <f t="shared" si="0"/>
        <v>1250000</v>
      </c>
    </row>
    <row r="15" spans="1:8" ht="45" customHeight="1" x14ac:dyDescent="0.3">
      <c r="A15" s="16"/>
      <c r="B15" s="293"/>
      <c r="C15" s="293"/>
      <c r="D15" s="32">
        <v>1</v>
      </c>
      <c r="E15" s="164" t="s">
        <v>230</v>
      </c>
      <c r="F15" s="169">
        <v>28015621</v>
      </c>
      <c r="G15" s="183">
        <v>8000000</v>
      </c>
      <c r="H15" s="183">
        <f t="shared" si="0"/>
        <v>1000000</v>
      </c>
    </row>
    <row r="16" spans="1:8" ht="14" x14ac:dyDescent="0.3">
      <c r="A16" s="16"/>
      <c r="B16" s="370">
        <v>186</v>
      </c>
      <c r="C16" s="379" t="s">
        <v>236</v>
      </c>
      <c r="D16" s="32">
        <v>1</v>
      </c>
      <c r="E16" s="164" t="s">
        <v>229</v>
      </c>
      <c r="F16" s="169">
        <v>58244054</v>
      </c>
      <c r="G16" s="183">
        <v>40000000</v>
      </c>
      <c r="H16" s="183">
        <f t="shared" si="0"/>
        <v>5000000</v>
      </c>
    </row>
    <row r="17" spans="1:8" ht="66" customHeight="1" x14ac:dyDescent="0.3">
      <c r="A17" s="16"/>
      <c r="B17" s="293"/>
      <c r="C17" s="293"/>
      <c r="D17" s="32">
        <v>1</v>
      </c>
      <c r="E17" s="164" t="s">
        <v>230</v>
      </c>
      <c r="F17" s="169">
        <v>31468951</v>
      </c>
      <c r="G17" s="183">
        <v>30839572</v>
      </c>
      <c r="H17" s="183">
        <f t="shared" si="0"/>
        <v>3854946.5</v>
      </c>
    </row>
    <row r="18" spans="1:8" ht="14" x14ac:dyDescent="0.3">
      <c r="A18" s="16"/>
      <c r="B18" s="369">
        <v>187</v>
      </c>
      <c r="C18" s="368" t="s">
        <v>237</v>
      </c>
      <c r="D18" s="32">
        <v>1</v>
      </c>
      <c r="E18" s="164" t="s">
        <v>229</v>
      </c>
      <c r="F18" s="169">
        <v>42437996</v>
      </c>
      <c r="G18" s="183">
        <v>32000000</v>
      </c>
      <c r="H18" s="183">
        <f t="shared" si="0"/>
        <v>4000000</v>
      </c>
    </row>
    <row r="19" spans="1:8" ht="117" customHeight="1" x14ac:dyDescent="0.3">
      <c r="A19" s="16"/>
      <c r="B19" s="293"/>
      <c r="C19" s="293"/>
      <c r="D19" s="32">
        <v>1</v>
      </c>
      <c r="E19" s="164" t="s">
        <v>230</v>
      </c>
      <c r="F19" s="169">
        <v>25202275</v>
      </c>
      <c r="G19" s="183">
        <v>24698230</v>
      </c>
      <c r="H19" s="183">
        <f t="shared" si="0"/>
        <v>3087278.75</v>
      </c>
    </row>
    <row r="20" spans="1:8" ht="14" x14ac:dyDescent="0.3">
      <c r="A20" s="16"/>
      <c r="B20" s="369">
        <v>188</v>
      </c>
      <c r="C20" s="368" t="s">
        <v>238</v>
      </c>
      <c r="D20" s="32">
        <v>1</v>
      </c>
      <c r="E20" s="164" t="s">
        <v>229</v>
      </c>
      <c r="F20" s="169">
        <v>24570096</v>
      </c>
      <c r="G20" s="183">
        <v>24078694</v>
      </c>
      <c r="H20" s="183">
        <f t="shared" si="0"/>
        <v>3009836.75</v>
      </c>
    </row>
    <row r="21" spans="1:8" ht="116.15" customHeight="1" x14ac:dyDescent="0.3">
      <c r="A21" s="16"/>
      <c r="B21" s="293"/>
      <c r="C21" s="293"/>
      <c r="D21" s="32">
        <v>1</v>
      </c>
      <c r="E21" s="164" t="s">
        <v>230</v>
      </c>
      <c r="F21" s="169">
        <v>14717218</v>
      </c>
      <c r="G21" s="183">
        <v>14422874</v>
      </c>
      <c r="H21" s="183">
        <f t="shared" si="0"/>
        <v>1802859.25</v>
      </c>
    </row>
    <row r="22" spans="1:8" ht="14" x14ac:dyDescent="0.3">
      <c r="A22" s="16"/>
      <c r="B22" s="370">
        <v>189</v>
      </c>
      <c r="C22" s="368" t="s">
        <v>239</v>
      </c>
      <c r="D22" s="32">
        <v>1</v>
      </c>
      <c r="E22" s="164" t="s">
        <v>229</v>
      </c>
      <c r="F22" s="169">
        <v>47819485</v>
      </c>
      <c r="G22" s="183">
        <v>20000000</v>
      </c>
      <c r="H22" s="183">
        <f t="shared" si="0"/>
        <v>2500000</v>
      </c>
    </row>
    <row r="23" spans="1:8" ht="75" customHeight="1" x14ac:dyDescent="0.3">
      <c r="A23" s="16"/>
      <c r="B23" s="293"/>
      <c r="C23" s="293"/>
      <c r="D23" s="32">
        <v>1</v>
      </c>
      <c r="E23" s="164" t="s">
        <v>230</v>
      </c>
      <c r="F23" s="169">
        <v>32535997</v>
      </c>
      <c r="G23" s="183">
        <v>15000000</v>
      </c>
      <c r="H23" s="183">
        <f t="shared" si="0"/>
        <v>1875000</v>
      </c>
    </row>
    <row r="24" spans="1:8" ht="14" x14ac:dyDescent="0.3">
      <c r="A24" s="16"/>
      <c r="B24" s="370">
        <v>190</v>
      </c>
      <c r="C24" s="368" t="s">
        <v>240</v>
      </c>
      <c r="D24" s="32">
        <v>1</v>
      </c>
      <c r="E24" s="164" t="s">
        <v>229</v>
      </c>
      <c r="F24" s="169">
        <v>54438656</v>
      </c>
      <c r="G24" s="183">
        <v>32663194</v>
      </c>
      <c r="H24" s="183">
        <f t="shared" si="0"/>
        <v>4082899.25</v>
      </c>
    </row>
    <row r="25" spans="1:8" ht="117" customHeight="1" x14ac:dyDescent="0.3">
      <c r="A25" s="28"/>
      <c r="B25" s="293"/>
      <c r="C25" s="293"/>
      <c r="D25" s="32">
        <v>1</v>
      </c>
      <c r="E25" s="164" t="s">
        <v>230</v>
      </c>
      <c r="F25" s="169">
        <v>46198011</v>
      </c>
      <c r="G25" s="183">
        <v>36958409</v>
      </c>
      <c r="H25" s="183">
        <f t="shared" si="0"/>
        <v>4619801.125</v>
      </c>
    </row>
    <row r="26" spans="1:8" ht="14" x14ac:dyDescent="0.3">
      <c r="A26" s="16"/>
      <c r="B26" s="370">
        <v>191</v>
      </c>
      <c r="C26" s="372" t="s">
        <v>241</v>
      </c>
      <c r="D26" s="32">
        <v>1</v>
      </c>
      <c r="E26" s="164" t="s">
        <v>229</v>
      </c>
      <c r="F26" s="169">
        <v>46772083</v>
      </c>
      <c r="G26" s="183">
        <v>37417666</v>
      </c>
      <c r="H26" s="183">
        <f t="shared" si="0"/>
        <v>4677208.25</v>
      </c>
    </row>
    <row r="27" spans="1:8" ht="114" customHeight="1" x14ac:dyDescent="0.3">
      <c r="A27" s="28"/>
      <c r="B27" s="293"/>
      <c r="C27" s="293"/>
      <c r="D27" s="32">
        <v>1</v>
      </c>
      <c r="E27" s="164" t="s">
        <v>230</v>
      </c>
      <c r="F27" s="169">
        <v>31155820</v>
      </c>
      <c r="G27" s="183">
        <v>30532704</v>
      </c>
      <c r="H27" s="183">
        <f t="shared" si="0"/>
        <v>3816588</v>
      </c>
    </row>
    <row r="28" spans="1:8" ht="14" x14ac:dyDescent="0.3">
      <c r="A28" s="28"/>
      <c r="B28" s="370">
        <v>192</v>
      </c>
      <c r="C28" s="368" t="s">
        <v>242</v>
      </c>
      <c r="D28" s="32">
        <v>1</v>
      </c>
      <c r="E28" s="164" t="s">
        <v>229</v>
      </c>
      <c r="F28" s="169">
        <v>46975000</v>
      </c>
      <c r="G28" s="183">
        <v>20000000</v>
      </c>
      <c r="H28" s="183">
        <f t="shared" si="0"/>
        <v>2500000</v>
      </c>
    </row>
    <row r="29" spans="1:8" ht="103" customHeight="1" x14ac:dyDescent="0.3">
      <c r="A29" s="28"/>
      <c r="B29" s="293"/>
      <c r="C29" s="293"/>
      <c r="D29" s="32">
        <v>1</v>
      </c>
      <c r="E29" s="164" t="s">
        <v>230</v>
      </c>
      <c r="F29" s="169">
        <v>32212248</v>
      </c>
      <c r="G29" s="183">
        <v>15000000</v>
      </c>
      <c r="H29" s="183">
        <f t="shared" si="0"/>
        <v>1875000</v>
      </c>
    </row>
    <row r="30" spans="1:8" ht="14" x14ac:dyDescent="0.3">
      <c r="A30" s="28"/>
      <c r="B30" s="370">
        <v>193</v>
      </c>
      <c r="C30" s="368" t="s">
        <v>243</v>
      </c>
      <c r="D30" s="32">
        <v>1</v>
      </c>
      <c r="E30" s="164" t="s">
        <v>229</v>
      </c>
      <c r="F30" s="169">
        <v>28406194</v>
      </c>
      <c r="G30" s="183">
        <v>25000000</v>
      </c>
      <c r="H30" s="183">
        <f t="shared" si="0"/>
        <v>3125000</v>
      </c>
    </row>
    <row r="31" spans="1:8" ht="118" customHeight="1" x14ac:dyDescent="0.3">
      <c r="A31" s="28"/>
      <c r="B31" s="293"/>
      <c r="C31" s="293"/>
      <c r="D31" s="32">
        <v>1</v>
      </c>
      <c r="E31" s="164" t="s">
        <v>244</v>
      </c>
      <c r="F31" s="169">
        <v>20041527</v>
      </c>
      <c r="G31" s="183">
        <v>18000000</v>
      </c>
      <c r="H31" s="183">
        <f t="shared" si="0"/>
        <v>2250000</v>
      </c>
    </row>
    <row r="32" spans="1:8" ht="14" x14ac:dyDescent="0.3">
      <c r="A32" s="28"/>
      <c r="B32" s="370">
        <v>194</v>
      </c>
      <c r="C32" s="368" t="s">
        <v>245</v>
      </c>
      <c r="D32" s="32">
        <v>1</v>
      </c>
      <c r="E32" s="164" t="s">
        <v>229</v>
      </c>
      <c r="F32" s="169">
        <v>58369181</v>
      </c>
      <c r="G32" s="183">
        <v>30000000</v>
      </c>
      <c r="H32" s="183">
        <f t="shared" si="0"/>
        <v>3750000</v>
      </c>
    </row>
    <row r="33" spans="1:8" ht="113.15" customHeight="1" x14ac:dyDescent="0.3">
      <c r="A33" s="28"/>
      <c r="B33" s="293"/>
      <c r="C33" s="293"/>
      <c r="D33" s="32">
        <v>1</v>
      </c>
      <c r="E33" s="164" t="s">
        <v>244</v>
      </c>
      <c r="F33" s="169">
        <v>32212248</v>
      </c>
      <c r="G33" s="183">
        <v>17000000</v>
      </c>
      <c r="H33" s="183">
        <f t="shared" si="0"/>
        <v>2125000</v>
      </c>
    </row>
    <row r="34" spans="1:8" ht="42" x14ac:dyDescent="0.3">
      <c r="A34" s="16"/>
      <c r="B34" s="22">
        <v>195</v>
      </c>
      <c r="C34" s="34" t="s">
        <v>246</v>
      </c>
      <c r="D34" s="32">
        <v>1</v>
      </c>
      <c r="E34" s="164" t="s">
        <v>247</v>
      </c>
      <c r="F34" s="169">
        <v>16129723</v>
      </c>
      <c r="G34" s="183">
        <v>3000000</v>
      </c>
      <c r="H34" s="183">
        <f t="shared" si="0"/>
        <v>375000</v>
      </c>
    </row>
    <row r="35" spans="1:8" ht="14" x14ac:dyDescent="0.3">
      <c r="A35" s="16"/>
      <c r="B35" s="370">
        <v>196</v>
      </c>
      <c r="C35" s="380" t="s">
        <v>248</v>
      </c>
      <c r="D35" s="32">
        <v>1</v>
      </c>
      <c r="E35" s="164" t="s">
        <v>230</v>
      </c>
      <c r="F35" s="169">
        <v>9230450</v>
      </c>
      <c r="G35" s="183">
        <v>7900000</v>
      </c>
      <c r="H35" s="183">
        <f t="shared" si="0"/>
        <v>987500</v>
      </c>
    </row>
    <row r="36" spans="1:8" ht="25" customHeight="1" x14ac:dyDescent="0.3">
      <c r="A36" s="16"/>
      <c r="B36" s="293"/>
      <c r="C36" s="293"/>
      <c r="D36" s="32">
        <v>1</v>
      </c>
      <c r="E36" s="164" t="s">
        <v>229</v>
      </c>
      <c r="F36" s="169">
        <v>7904485</v>
      </c>
      <c r="G36" s="183">
        <v>7746395</v>
      </c>
      <c r="H36" s="183">
        <f t="shared" si="0"/>
        <v>968299.375</v>
      </c>
    </row>
    <row r="37" spans="1:8" ht="14" x14ac:dyDescent="0.3">
      <c r="A37" s="16"/>
      <c r="B37" s="370">
        <v>197</v>
      </c>
      <c r="C37" s="380" t="s">
        <v>249</v>
      </c>
      <c r="D37" s="32">
        <v>1</v>
      </c>
      <c r="E37" s="164" t="s">
        <v>230</v>
      </c>
      <c r="F37" s="169">
        <v>6974565</v>
      </c>
      <c r="G37" s="183">
        <v>1000000</v>
      </c>
      <c r="H37" s="183">
        <f t="shared" si="0"/>
        <v>125000</v>
      </c>
    </row>
    <row r="38" spans="1:8" ht="14" x14ac:dyDescent="0.3">
      <c r="A38" s="16"/>
      <c r="B38" s="293"/>
      <c r="C38" s="293"/>
      <c r="D38" s="32">
        <v>1</v>
      </c>
      <c r="E38" s="164" t="s">
        <v>229</v>
      </c>
      <c r="F38" s="169">
        <v>5881470</v>
      </c>
      <c r="G38" s="183">
        <v>3000000</v>
      </c>
      <c r="H38" s="183">
        <f t="shared" si="0"/>
        <v>375000</v>
      </c>
    </row>
    <row r="39" spans="1:8" ht="27" customHeight="1" x14ac:dyDescent="0.3">
      <c r="A39" s="28"/>
      <c r="B39" s="373" t="s">
        <v>250</v>
      </c>
      <c r="C39" s="290"/>
      <c r="D39" s="35"/>
      <c r="E39" s="165"/>
      <c r="F39" s="170"/>
      <c r="G39" s="183"/>
      <c r="H39" s="165"/>
    </row>
    <row r="40" spans="1:8" ht="67" customHeight="1" x14ac:dyDescent="0.3">
      <c r="A40" s="37"/>
      <c r="B40" s="38">
        <v>198</v>
      </c>
      <c r="C40" s="39" t="s">
        <v>251</v>
      </c>
      <c r="D40" s="40">
        <v>1</v>
      </c>
      <c r="E40" s="164" t="s">
        <v>252</v>
      </c>
      <c r="F40" s="169">
        <v>29300725</v>
      </c>
      <c r="G40" s="183">
        <v>19040000</v>
      </c>
      <c r="H40" s="183">
        <f t="shared" si="0"/>
        <v>2380000</v>
      </c>
    </row>
    <row r="41" spans="1:8" ht="56" x14ac:dyDescent="0.3">
      <c r="A41" s="37"/>
      <c r="B41" s="38">
        <v>199</v>
      </c>
      <c r="C41" s="39" t="s">
        <v>253</v>
      </c>
      <c r="D41" s="40">
        <v>1</v>
      </c>
      <c r="E41" s="164" t="s">
        <v>254</v>
      </c>
      <c r="F41" s="169">
        <v>46861012</v>
      </c>
      <c r="G41" s="183">
        <v>23324000</v>
      </c>
      <c r="H41" s="183">
        <f t="shared" si="0"/>
        <v>2915500</v>
      </c>
    </row>
    <row r="42" spans="1:8" ht="56" x14ac:dyDescent="0.3">
      <c r="A42" s="37"/>
      <c r="B42" s="38">
        <v>200</v>
      </c>
      <c r="C42" s="39" t="s">
        <v>255</v>
      </c>
      <c r="D42" s="40">
        <v>1</v>
      </c>
      <c r="E42" s="164" t="s">
        <v>252</v>
      </c>
      <c r="F42" s="169">
        <v>53495561</v>
      </c>
      <c r="G42" s="183">
        <v>26656000</v>
      </c>
      <c r="H42" s="183">
        <f t="shared" si="0"/>
        <v>3332000</v>
      </c>
    </row>
    <row r="43" spans="1:8" ht="56" x14ac:dyDescent="0.3">
      <c r="A43" s="37"/>
      <c r="B43" s="38">
        <v>201</v>
      </c>
      <c r="C43" s="39" t="s">
        <v>256</v>
      </c>
      <c r="D43" s="41">
        <v>1</v>
      </c>
      <c r="E43" s="166" t="s">
        <v>257</v>
      </c>
      <c r="F43" s="169">
        <v>46543045</v>
      </c>
      <c r="G43" s="183">
        <v>19992000</v>
      </c>
      <c r="H43" s="183">
        <f t="shared" si="0"/>
        <v>2499000</v>
      </c>
    </row>
    <row r="44" spans="1:8" ht="210" x14ac:dyDescent="0.3">
      <c r="A44" s="28"/>
      <c r="B44" s="32">
        <v>202</v>
      </c>
      <c r="C44" s="39" t="s">
        <v>258</v>
      </c>
      <c r="D44" s="33" t="s">
        <v>259</v>
      </c>
      <c r="E44" s="164" t="s">
        <v>259</v>
      </c>
      <c r="F44" s="169">
        <v>27720511</v>
      </c>
      <c r="G44" s="183">
        <v>19992000</v>
      </c>
      <c r="H44" s="183">
        <f t="shared" si="0"/>
        <v>2499000</v>
      </c>
    </row>
    <row r="45" spans="1:8" ht="73" customHeight="1" x14ac:dyDescent="0.3">
      <c r="A45" s="37"/>
      <c r="B45" s="38">
        <v>203</v>
      </c>
      <c r="C45" s="39" t="s">
        <v>260</v>
      </c>
      <c r="D45" s="40">
        <v>1</v>
      </c>
      <c r="E45" s="164" t="s">
        <v>261</v>
      </c>
      <c r="F45" s="169">
        <v>47863846</v>
      </c>
      <c r="G45" s="183">
        <v>19992000</v>
      </c>
      <c r="H45" s="183">
        <f t="shared" si="0"/>
        <v>2499000</v>
      </c>
    </row>
    <row r="46" spans="1:8" ht="42" x14ac:dyDescent="0.3">
      <c r="A46" s="37"/>
      <c r="B46" s="38">
        <v>204</v>
      </c>
      <c r="C46" s="39" t="s">
        <v>262</v>
      </c>
      <c r="D46" s="40">
        <v>1</v>
      </c>
      <c r="E46" s="164" t="s">
        <v>263</v>
      </c>
      <c r="F46" s="169">
        <v>78674964</v>
      </c>
      <c r="G46" s="183">
        <v>26894000</v>
      </c>
      <c r="H46" s="183">
        <f t="shared" si="0"/>
        <v>3361750</v>
      </c>
    </row>
    <row r="47" spans="1:8" ht="42" x14ac:dyDescent="0.3">
      <c r="A47" s="37"/>
      <c r="B47" s="38">
        <v>205</v>
      </c>
      <c r="C47" s="39" t="s">
        <v>264</v>
      </c>
      <c r="D47" s="40">
        <v>1</v>
      </c>
      <c r="E47" s="164" t="s">
        <v>261</v>
      </c>
      <c r="F47" s="169">
        <v>58395753</v>
      </c>
      <c r="G47" s="183">
        <v>27965000</v>
      </c>
      <c r="H47" s="183">
        <f t="shared" si="0"/>
        <v>3495625</v>
      </c>
    </row>
    <row r="48" spans="1:8" ht="42" x14ac:dyDescent="0.3">
      <c r="A48" s="37"/>
      <c r="B48" s="38">
        <v>206</v>
      </c>
      <c r="C48" s="39" t="s">
        <v>264</v>
      </c>
      <c r="D48" s="40">
        <v>1</v>
      </c>
      <c r="E48" s="164" t="s">
        <v>263</v>
      </c>
      <c r="F48" s="169">
        <v>99730853</v>
      </c>
      <c r="G48" s="183">
        <v>34986000</v>
      </c>
      <c r="H48" s="183">
        <f t="shared" si="0"/>
        <v>4373250</v>
      </c>
    </row>
    <row r="49" spans="1:8" ht="42" x14ac:dyDescent="0.3">
      <c r="A49" s="37"/>
      <c r="B49" s="38">
        <v>207</v>
      </c>
      <c r="C49" s="39" t="s">
        <v>265</v>
      </c>
      <c r="D49" s="40">
        <v>1</v>
      </c>
      <c r="E49" s="164" t="s">
        <v>261</v>
      </c>
      <c r="F49" s="169">
        <v>65517692</v>
      </c>
      <c r="G49" s="183">
        <v>38080000</v>
      </c>
      <c r="H49" s="183">
        <f t="shared" si="0"/>
        <v>4760000</v>
      </c>
    </row>
    <row r="50" spans="1:8" ht="42" x14ac:dyDescent="0.3">
      <c r="A50" s="37"/>
      <c r="B50" s="38">
        <v>208</v>
      </c>
      <c r="C50" s="39" t="s">
        <v>265</v>
      </c>
      <c r="D50" s="40">
        <v>1</v>
      </c>
      <c r="E50" s="164" t="s">
        <v>263</v>
      </c>
      <c r="F50" s="169">
        <v>116921617</v>
      </c>
      <c r="G50" s="183">
        <v>49980000</v>
      </c>
      <c r="H50" s="183">
        <f t="shared" si="0"/>
        <v>6247500</v>
      </c>
    </row>
    <row r="51" spans="1:8" ht="23.25" customHeight="1" x14ac:dyDescent="0.3">
      <c r="A51" s="28"/>
      <c r="B51" s="373" t="s">
        <v>266</v>
      </c>
      <c r="C51" s="290"/>
      <c r="D51" s="36"/>
      <c r="E51" s="165"/>
      <c r="F51" s="170"/>
      <c r="G51" s="183"/>
      <c r="H51" s="165"/>
    </row>
    <row r="52" spans="1:8" ht="14" x14ac:dyDescent="0.3">
      <c r="A52" s="28"/>
      <c r="B52" s="22">
        <v>209</v>
      </c>
      <c r="C52" s="34" t="s">
        <v>267</v>
      </c>
      <c r="D52" s="40">
        <v>1</v>
      </c>
      <c r="E52" s="164" t="s">
        <v>268</v>
      </c>
      <c r="F52" s="169">
        <v>5652277</v>
      </c>
      <c r="G52" s="183">
        <v>4521822</v>
      </c>
      <c r="H52" s="183">
        <f t="shared" si="0"/>
        <v>565227.75</v>
      </c>
    </row>
    <row r="53" spans="1:8" ht="14" x14ac:dyDescent="0.3">
      <c r="A53" s="28"/>
      <c r="B53" s="22">
        <v>210</v>
      </c>
      <c r="C53" s="34" t="s">
        <v>269</v>
      </c>
      <c r="D53" s="32" t="s">
        <v>270</v>
      </c>
      <c r="E53" s="164" t="s">
        <v>268</v>
      </c>
      <c r="F53" s="169">
        <v>5652277</v>
      </c>
      <c r="G53" s="183">
        <v>4521822</v>
      </c>
      <c r="H53" s="183">
        <f t="shared" si="0"/>
        <v>565227.75</v>
      </c>
    </row>
    <row r="54" spans="1:8" ht="14" x14ac:dyDescent="0.3">
      <c r="A54" s="28"/>
      <c r="B54" s="22">
        <v>211</v>
      </c>
      <c r="C54" s="34" t="s">
        <v>271</v>
      </c>
      <c r="D54" s="40">
        <v>1</v>
      </c>
      <c r="E54" s="164" t="s">
        <v>268</v>
      </c>
      <c r="F54" s="169">
        <v>5652277</v>
      </c>
      <c r="G54" s="183">
        <v>4521822</v>
      </c>
      <c r="H54" s="183">
        <f t="shared" si="0"/>
        <v>565227.75</v>
      </c>
    </row>
    <row r="55" spans="1:8" ht="14" x14ac:dyDescent="0.3">
      <c r="A55" s="28"/>
      <c r="B55" s="22">
        <v>212</v>
      </c>
      <c r="C55" s="34" t="s">
        <v>272</v>
      </c>
      <c r="D55" s="40">
        <v>1</v>
      </c>
      <c r="E55" s="164" t="s">
        <v>268</v>
      </c>
      <c r="F55" s="169">
        <v>5652277</v>
      </c>
      <c r="G55" s="183">
        <v>4521822</v>
      </c>
      <c r="H55" s="183">
        <f t="shared" si="0"/>
        <v>565227.75</v>
      </c>
    </row>
    <row r="56" spans="1:8" ht="14" x14ac:dyDescent="0.3">
      <c r="A56" s="28"/>
      <c r="B56" s="22">
        <v>213</v>
      </c>
      <c r="C56" s="34" t="s">
        <v>273</v>
      </c>
      <c r="D56" s="40">
        <v>1</v>
      </c>
      <c r="E56" s="164" t="s">
        <v>268</v>
      </c>
      <c r="F56" s="169">
        <v>7993527</v>
      </c>
      <c r="G56" s="183">
        <v>6394822</v>
      </c>
      <c r="H56" s="183">
        <f t="shared" si="0"/>
        <v>799352.75</v>
      </c>
    </row>
    <row r="57" spans="1:8" ht="14" x14ac:dyDescent="0.3">
      <c r="A57" s="28"/>
      <c r="B57" s="22">
        <v>214</v>
      </c>
      <c r="C57" s="34" t="s">
        <v>274</v>
      </c>
      <c r="D57" s="40">
        <v>1</v>
      </c>
      <c r="E57" s="164" t="s">
        <v>268</v>
      </c>
      <c r="F57" s="169">
        <v>7993527</v>
      </c>
      <c r="G57" s="183">
        <v>6394822</v>
      </c>
      <c r="H57" s="183">
        <f t="shared" si="0"/>
        <v>799352.75</v>
      </c>
    </row>
    <row r="58" spans="1:8" ht="14" x14ac:dyDescent="0.3">
      <c r="A58" s="28"/>
      <c r="B58" s="22">
        <v>215</v>
      </c>
      <c r="C58" s="34" t="s">
        <v>275</v>
      </c>
      <c r="D58" s="40">
        <v>1</v>
      </c>
      <c r="E58" s="164" t="s">
        <v>268</v>
      </c>
      <c r="F58" s="169">
        <v>7993527</v>
      </c>
      <c r="G58" s="183">
        <v>6394822</v>
      </c>
      <c r="H58" s="183">
        <f t="shared" si="0"/>
        <v>799352.75</v>
      </c>
    </row>
    <row r="59" spans="1:8" ht="14" x14ac:dyDescent="0.3">
      <c r="A59" s="28"/>
      <c r="B59" s="22">
        <v>216</v>
      </c>
      <c r="C59" s="34" t="s">
        <v>276</v>
      </c>
      <c r="D59" s="40">
        <v>1</v>
      </c>
      <c r="E59" s="164" t="s">
        <v>268</v>
      </c>
      <c r="F59" s="169">
        <v>7993527</v>
      </c>
      <c r="G59" s="183">
        <v>6394822</v>
      </c>
      <c r="H59" s="183">
        <f t="shared" si="0"/>
        <v>799352.75</v>
      </c>
    </row>
    <row r="60" spans="1:8" ht="21" customHeight="1" x14ac:dyDescent="0.3">
      <c r="A60" s="28"/>
      <c r="B60" s="373" t="s">
        <v>277</v>
      </c>
      <c r="C60" s="290"/>
      <c r="D60" s="36"/>
      <c r="E60" s="165"/>
      <c r="F60" s="170"/>
      <c r="G60" s="183"/>
      <c r="H60" s="165"/>
    </row>
    <row r="61" spans="1:8" ht="14" x14ac:dyDescent="0.3">
      <c r="A61" s="28"/>
      <c r="B61" s="22">
        <v>217</v>
      </c>
      <c r="C61" s="39" t="s">
        <v>278</v>
      </c>
      <c r="D61" s="32">
        <v>1000</v>
      </c>
      <c r="E61" s="164" t="s">
        <v>279</v>
      </c>
      <c r="F61" s="169">
        <v>79412023</v>
      </c>
      <c r="G61" s="183">
        <v>100000</v>
      </c>
      <c r="H61" s="183">
        <f t="shared" si="0"/>
        <v>12500</v>
      </c>
    </row>
    <row r="62" spans="1:8" ht="14" x14ac:dyDescent="0.3">
      <c r="A62" s="28"/>
      <c r="B62" s="22">
        <v>218</v>
      </c>
      <c r="C62" s="43" t="s">
        <v>280</v>
      </c>
      <c r="D62" s="32">
        <v>1000</v>
      </c>
      <c r="E62" s="164"/>
      <c r="F62" s="169">
        <v>12396714</v>
      </c>
      <c r="G62" s="183">
        <v>100000</v>
      </c>
      <c r="H62" s="183">
        <f t="shared" si="0"/>
        <v>12500</v>
      </c>
    </row>
    <row r="63" spans="1:8" ht="14" x14ac:dyDescent="0.3">
      <c r="A63" s="28"/>
      <c r="B63" s="22">
        <v>219</v>
      </c>
      <c r="C63" s="39" t="s">
        <v>281</v>
      </c>
      <c r="D63" s="32">
        <v>1000</v>
      </c>
      <c r="E63" s="164" t="s">
        <v>279</v>
      </c>
      <c r="F63" s="169">
        <v>788429</v>
      </c>
      <c r="G63" s="183">
        <v>100000</v>
      </c>
      <c r="H63" s="183">
        <f t="shared" si="0"/>
        <v>12500</v>
      </c>
    </row>
    <row r="64" spans="1:8" ht="30" customHeight="1" x14ac:dyDescent="0.3">
      <c r="A64" s="28"/>
      <c r="B64" s="22">
        <v>220</v>
      </c>
      <c r="C64" s="39" t="s">
        <v>282</v>
      </c>
      <c r="D64" s="32">
        <v>1000</v>
      </c>
      <c r="E64" s="164" t="s">
        <v>279</v>
      </c>
      <c r="F64" s="169">
        <v>116397</v>
      </c>
      <c r="G64" s="183">
        <v>114069</v>
      </c>
      <c r="H64" s="183">
        <f t="shared" si="0"/>
        <v>14258.625</v>
      </c>
    </row>
    <row r="65" spans="1:8" ht="14" x14ac:dyDescent="0.3">
      <c r="A65" s="28"/>
      <c r="B65" s="22">
        <v>221</v>
      </c>
      <c r="C65" s="39" t="s">
        <v>283</v>
      </c>
      <c r="D65" s="32">
        <v>1</v>
      </c>
      <c r="E65" s="164" t="s">
        <v>284</v>
      </c>
      <c r="F65" s="169">
        <v>1785084</v>
      </c>
      <c r="G65" s="183">
        <v>1749382</v>
      </c>
      <c r="H65" s="183">
        <f t="shared" si="0"/>
        <v>218672.75</v>
      </c>
    </row>
    <row r="66" spans="1:8" ht="14" x14ac:dyDescent="0.3">
      <c r="A66" s="28"/>
      <c r="B66" s="22">
        <v>222</v>
      </c>
      <c r="C66" s="39" t="s">
        <v>285</v>
      </c>
      <c r="D66" s="32">
        <v>1000</v>
      </c>
      <c r="E66" s="164" t="s">
        <v>279</v>
      </c>
      <c r="F66" s="169">
        <v>109314</v>
      </c>
      <c r="G66" s="183">
        <v>107128</v>
      </c>
      <c r="H66" s="183">
        <f t="shared" si="0"/>
        <v>13391</v>
      </c>
    </row>
    <row r="67" spans="1:8" ht="14" x14ac:dyDescent="0.3">
      <c r="A67" s="28"/>
      <c r="B67" s="22">
        <v>223</v>
      </c>
      <c r="C67" s="39" t="s">
        <v>286</v>
      </c>
      <c r="D67" s="32">
        <v>1</v>
      </c>
      <c r="E67" s="164" t="s">
        <v>284</v>
      </c>
      <c r="F67" s="169">
        <v>49498790</v>
      </c>
      <c r="G67" s="183">
        <v>20000000</v>
      </c>
      <c r="H67" s="183">
        <f t="shared" si="0"/>
        <v>2500000</v>
      </c>
    </row>
    <row r="68" spans="1:8" ht="14" x14ac:dyDescent="0.3">
      <c r="A68" s="28"/>
      <c r="B68" s="22">
        <v>224</v>
      </c>
      <c r="C68" s="39" t="s">
        <v>287</v>
      </c>
      <c r="D68" s="32">
        <v>1</v>
      </c>
      <c r="E68" s="164" t="s">
        <v>284</v>
      </c>
      <c r="F68" s="169">
        <v>68692864</v>
      </c>
      <c r="G68" s="183">
        <v>30000000</v>
      </c>
      <c r="H68" s="183">
        <f t="shared" si="0"/>
        <v>3750000</v>
      </c>
    </row>
    <row r="69" spans="1:8" ht="14" x14ac:dyDescent="0.3">
      <c r="A69" s="28"/>
      <c r="B69" s="22">
        <v>225</v>
      </c>
      <c r="C69" s="39" t="s">
        <v>288</v>
      </c>
      <c r="D69" s="32">
        <v>1</v>
      </c>
      <c r="E69" s="164" t="s">
        <v>289</v>
      </c>
      <c r="F69" s="169">
        <v>2093197</v>
      </c>
      <c r="G69" s="183">
        <v>2051333</v>
      </c>
      <c r="H69" s="183">
        <f t="shared" si="0"/>
        <v>256416.625</v>
      </c>
    </row>
    <row r="70" spans="1:8" ht="14" x14ac:dyDescent="0.3">
      <c r="A70" s="28"/>
      <c r="B70" s="22">
        <v>226</v>
      </c>
      <c r="C70" s="39" t="s">
        <v>290</v>
      </c>
      <c r="D70" s="32">
        <v>1000</v>
      </c>
      <c r="E70" s="164" t="s">
        <v>279</v>
      </c>
      <c r="F70" s="169">
        <v>76528</v>
      </c>
      <c r="G70" s="183">
        <v>74997</v>
      </c>
      <c r="H70" s="183">
        <f t="shared" si="0"/>
        <v>9374.625</v>
      </c>
    </row>
    <row r="71" spans="1:8" ht="14" x14ac:dyDescent="0.3">
      <c r="A71" s="28"/>
      <c r="B71" s="22">
        <v>227</v>
      </c>
      <c r="C71" s="39" t="s">
        <v>291</v>
      </c>
      <c r="D71" s="32">
        <v>1000</v>
      </c>
      <c r="E71" s="164" t="s">
        <v>279</v>
      </c>
      <c r="F71" s="169">
        <v>64670</v>
      </c>
      <c r="G71" s="183">
        <v>63377</v>
      </c>
      <c r="H71" s="183">
        <f t="shared" ref="H71:H134" si="1">G71*12.5%</f>
        <v>7922.125</v>
      </c>
    </row>
    <row r="72" spans="1:8" ht="14" x14ac:dyDescent="0.3">
      <c r="A72" s="28"/>
      <c r="B72" s="22">
        <v>228</v>
      </c>
      <c r="C72" s="39" t="s">
        <v>292</v>
      </c>
      <c r="D72" s="32">
        <v>1</v>
      </c>
      <c r="E72" s="164" t="s">
        <v>293</v>
      </c>
      <c r="F72" s="169">
        <v>57901941</v>
      </c>
      <c r="G72" s="183">
        <v>20000000</v>
      </c>
      <c r="H72" s="183">
        <f t="shared" si="1"/>
        <v>2500000</v>
      </c>
    </row>
    <row r="73" spans="1:8" ht="14" x14ac:dyDescent="0.3">
      <c r="A73" s="28"/>
      <c r="B73" s="22">
        <v>229</v>
      </c>
      <c r="C73" s="39" t="s">
        <v>294</v>
      </c>
      <c r="D73" s="32">
        <v>1</v>
      </c>
      <c r="E73" s="164" t="s">
        <v>284</v>
      </c>
      <c r="F73" s="169">
        <v>25955772</v>
      </c>
      <c r="G73" s="183">
        <v>200000</v>
      </c>
      <c r="H73" s="183">
        <f t="shared" si="1"/>
        <v>25000</v>
      </c>
    </row>
    <row r="74" spans="1:8" ht="14" x14ac:dyDescent="0.3">
      <c r="A74" s="28"/>
      <c r="B74" s="22">
        <v>230</v>
      </c>
      <c r="C74" s="44" t="s">
        <v>295</v>
      </c>
      <c r="D74" s="45">
        <v>1000</v>
      </c>
      <c r="E74" s="164" t="s">
        <v>279</v>
      </c>
      <c r="F74" s="169">
        <v>5389</v>
      </c>
      <c r="G74" s="183">
        <v>5281</v>
      </c>
      <c r="H74" s="183">
        <f t="shared" si="1"/>
        <v>660.125</v>
      </c>
    </row>
    <row r="75" spans="1:8" ht="14" x14ac:dyDescent="0.3">
      <c r="A75" s="28"/>
      <c r="B75" s="22">
        <v>231</v>
      </c>
      <c r="C75" s="39" t="s">
        <v>296</v>
      </c>
      <c r="D75" s="46" t="s">
        <v>297</v>
      </c>
      <c r="E75" s="164" t="s">
        <v>279</v>
      </c>
      <c r="F75" s="169">
        <v>1436</v>
      </c>
      <c r="G75" s="183">
        <v>1407</v>
      </c>
      <c r="H75" s="183">
        <f t="shared" si="1"/>
        <v>175.875</v>
      </c>
    </row>
    <row r="76" spans="1:8" ht="14" x14ac:dyDescent="0.3">
      <c r="A76" s="28"/>
      <c r="B76" s="22">
        <v>232</v>
      </c>
      <c r="C76" s="44" t="s">
        <v>298</v>
      </c>
      <c r="D76" s="45">
        <v>1000</v>
      </c>
      <c r="E76" s="164" t="s">
        <v>279</v>
      </c>
      <c r="F76" s="169">
        <v>5389</v>
      </c>
      <c r="G76" s="183">
        <v>5281</v>
      </c>
      <c r="H76" s="183">
        <f t="shared" si="1"/>
        <v>660.125</v>
      </c>
    </row>
    <row r="77" spans="1:8" ht="14" x14ac:dyDescent="0.3">
      <c r="A77" s="28"/>
      <c r="B77" s="22">
        <v>233</v>
      </c>
      <c r="C77" s="44" t="s">
        <v>299</v>
      </c>
      <c r="D77" s="46" t="s">
        <v>300</v>
      </c>
      <c r="E77" s="164" t="s">
        <v>279</v>
      </c>
      <c r="F77" s="169">
        <v>486</v>
      </c>
      <c r="G77" s="183">
        <v>476</v>
      </c>
      <c r="H77" s="183">
        <f t="shared" si="1"/>
        <v>59.5</v>
      </c>
    </row>
    <row r="78" spans="1:8" ht="14" x14ac:dyDescent="0.3">
      <c r="A78" s="28"/>
      <c r="B78" s="22">
        <v>234</v>
      </c>
      <c r="C78" s="44" t="s">
        <v>301</v>
      </c>
      <c r="D78" s="46" t="s">
        <v>302</v>
      </c>
      <c r="E78" s="164" t="s">
        <v>279</v>
      </c>
      <c r="F78" s="169">
        <v>5389</v>
      </c>
      <c r="G78" s="183">
        <v>5281</v>
      </c>
      <c r="H78" s="183">
        <f t="shared" si="1"/>
        <v>660.125</v>
      </c>
    </row>
    <row r="79" spans="1:8" ht="14" x14ac:dyDescent="0.3">
      <c r="A79" s="28"/>
      <c r="B79" s="22">
        <v>235</v>
      </c>
      <c r="C79" s="44" t="s">
        <v>303</v>
      </c>
      <c r="D79" s="46" t="s">
        <v>300</v>
      </c>
      <c r="E79" s="164" t="s">
        <v>279</v>
      </c>
      <c r="F79" s="169">
        <v>532</v>
      </c>
      <c r="G79" s="183">
        <v>521</v>
      </c>
      <c r="H79" s="183">
        <f t="shared" si="1"/>
        <v>65.125</v>
      </c>
    </row>
    <row r="80" spans="1:8" ht="14" x14ac:dyDescent="0.3">
      <c r="A80" s="28"/>
      <c r="B80" s="22">
        <v>236</v>
      </c>
      <c r="C80" s="44" t="s">
        <v>304</v>
      </c>
      <c r="D80" s="46" t="s">
        <v>305</v>
      </c>
      <c r="E80" s="164" t="s">
        <v>279</v>
      </c>
      <c r="F80" s="169">
        <v>2732</v>
      </c>
      <c r="G80" s="183">
        <v>2677</v>
      </c>
      <c r="H80" s="183">
        <f t="shared" si="1"/>
        <v>334.625</v>
      </c>
    </row>
    <row r="81" spans="1:8" ht="14" x14ac:dyDescent="0.3">
      <c r="A81" s="28"/>
      <c r="B81" s="22">
        <v>237</v>
      </c>
      <c r="C81" s="44" t="s">
        <v>306</v>
      </c>
      <c r="D81" s="46" t="s">
        <v>300</v>
      </c>
      <c r="E81" s="164" t="s">
        <v>279</v>
      </c>
      <c r="F81" s="169">
        <v>347</v>
      </c>
      <c r="G81" s="183">
        <v>340</v>
      </c>
      <c r="H81" s="183">
        <f t="shared" si="1"/>
        <v>42.5</v>
      </c>
    </row>
    <row r="82" spans="1:8" ht="14" x14ac:dyDescent="0.3">
      <c r="A82" s="28"/>
      <c r="B82" s="22">
        <v>238</v>
      </c>
      <c r="C82" s="44" t="s">
        <v>307</v>
      </c>
      <c r="D82" s="45">
        <v>1000</v>
      </c>
      <c r="E82" s="164" t="s">
        <v>279</v>
      </c>
      <c r="F82" s="169">
        <v>5389</v>
      </c>
      <c r="G82" s="183">
        <v>5281</v>
      </c>
      <c r="H82" s="183">
        <f t="shared" si="1"/>
        <v>660.125</v>
      </c>
    </row>
    <row r="83" spans="1:8" ht="14" x14ac:dyDescent="0.3">
      <c r="A83" s="28"/>
      <c r="B83" s="22">
        <v>239</v>
      </c>
      <c r="C83" s="44" t="s">
        <v>308</v>
      </c>
      <c r="D83" s="46" t="s">
        <v>305</v>
      </c>
      <c r="E83" s="164" t="s">
        <v>279</v>
      </c>
      <c r="F83" s="169">
        <v>3297</v>
      </c>
      <c r="G83" s="183">
        <v>3231</v>
      </c>
      <c r="H83" s="183">
        <f t="shared" si="1"/>
        <v>403.875</v>
      </c>
    </row>
    <row r="84" spans="1:8" ht="14" x14ac:dyDescent="0.3">
      <c r="A84" s="28"/>
      <c r="B84" s="22">
        <v>240</v>
      </c>
      <c r="C84" s="39" t="s">
        <v>309</v>
      </c>
      <c r="D84" s="46" t="s">
        <v>305</v>
      </c>
      <c r="E84" s="164" t="s">
        <v>279</v>
      </c>
      <c r="F84" s="169">
        <v>3297</v>
      </c>
      <c r="G84" s="183">
        <v>3231</v>
      </c>
      <c r="H84" s="183">
        <f t="shared" si="1"/>
        <v>403.875</v>
      </c>
    </row>
    <row r="85" spans="1:8" ht="14" x14ac:dyDescent="0.3">
      <c r="A85" s="28"/>
      <c r="B85" s="22">
        <v>241</v>
      </c>
      <c r="C85" s="39" t="s">
        <v>310</v>
      </c>
      <c r="D85" s="45">
        <v>1000</v>
      </c>
      <c r="E85" s="164" t="s">
        <v>279</v>
      </c>
      <c r="F85" s="169">
        <v>5632</v>
      </c>
      <c r="G85" s="183">
        <v>5519</v>
      </c>
      <c r="H85" s="183">
        <f t="shared" si="1"/>
        <v>689.875</v>
      </c>
    </row>
    <row r="86" spans="1:8" ht="14" x14ac:dyDescent="0.3">
      <c r="A86" s="28"/>
      <c r="B86" s="22">
        <v>242</v>
      </c>
      <c r="C86" s="39" t="s">
        <v>311</v>
      </c>
      <c r="D86" s="45">
        <v>1000</v>
      </c>
      <c r="E86" s="164" t="s">
        <v>279</v>
      </c>
      <c r="F86" s="169">
        <v>5632</v>
      </c>
      <c r="G86" s="183">
        <v>5519</v>
      </c>
      <c r="H86" s="183">
        <f t="shared" si="1"/>
        <v>689.875</v>
      </c>
    </row>
    <row r="87" spans="1:8" ht="14" x14ac:dyDescent="0.3">
      <c r="A87" s="28"/>
      <c r="B87" s="22">
        <v>243</v>
      </c>
      <c r="C87" s="39" t="s">
        <v>312</v>
      </c>
      <c r="D87" s="46" t="s">
        <v>300</v>
      </c>
      <c r="E87" s="164" t="s">
        <v>279</v>
      </c>
      <c r="F87" s="169">
        <v>572</v>
      </c>
      <c r="G87" s="183">
        <v>561</v>
      </c>
      <c r="H87" s="183">
        <f t="shared" si="1"/>
        <v>70.125</v>
      </c>
    </row>
    <row r="88" spans="1:8" ht="14" x14ac:dyDescent="0.3">
      <c r="A88" s="28"/>
      <c r="B88" s="22">
        <v>244</v>
      </c>
      <c r="C88" s="39" t="s">
        <v>313</v>
      </c>
      <c r="D88" s="45">
        <v>1000</v>
      </c>
      <c r="E88" s="164" t="s">
        <v>279</v>
      </c>
      <c r="F88" s="169">
        <v>5632</v>
      </c>
      <c r="G88" s="183">
        <v>5519</v>
      </c>
      <c r="H88" s="183">
        <f t="shared" si="1"/>
        <v>689.875</v>
      </c>
    </row>
    <row r="89" spans="1:8" ht="14" x14ac:dyDescent="0.3">
      <c r="A89" s="28"/>
      <c r="B89" s="22">
        <v>245</v>
      </c>
      <c r="C89" s="39" t="s">
        <v>314</v>
      </c>
      <c r="D89" s="46" t="s">
        <v>300</v>
      </c>
      <c r="E89" s="164" t="s">
        <v>279</v>
      </c>
      <c r="F89" s="169">
        <v>454</v>
      </c>
      <c r="G89" s="183">
        <v>445</v>
      </c>
      <c r="H89" s="183">
        <f t="shared" si="1"/>
        <v>55.625</v>
      </c>
    </row>
    <row r="90" spans="1:8" ht="14" x14ac:dyDescent="0.3">
      <c r="A90" s="28"/>
      <c r="B90" s="22">
        <v>246</v>
      </c>
      <c r="C90" s="39" t="s">
        <v>315</v>
      </c>
      <c r="D90" s="46" t="s">
        <v>305</v>
      </c>
      <c r="E90" s="166" t="s">
        <v>279</v>
      </c>
      <c r="F90" s="169">
        <v>4888</v>
      </c>
      <c r="G90" s="183">
        <v>4790</v>
      </c>
      <c r="H90" s="183">
        <f t="shared" si="1"/>
        <v>598.75</v>
      </c>
    </row>
    <row r="91" spans="1:8" ht="14" x14ac:dyDescent="0.3">
      <c r="A91" s="28"/>
      <c r="B91" s="22">
        <v>247</v>
      </c>
      <c r="C91" s="39" t="s">
        <v>316</v>
      </c>
      <c r="D91" s="45">
        <v>1000</v>
      </c>
      <c r="E91" s="166" t="s">
        <v>279</v>
      </c>
      <c r="F91" s="169">
        <v>18148</v>
      </c>
      <c r="G91" s="183">
        <v>17785</v>
      </c>
      <c r="H91" s="183">
        <f t="shared" si="1"/>
        <v>2223.125</v>
      </c>
    </row>
    <row r="92" spans="1:8" ht="14" x14ac:dyDescent="0.3">
      <c r="A92" s="28"/>
      <c r="B92" s="22">
        <v>248</v>
      </c>
      <c r="C92" s="39" t="s">
        <v>317</v>
      </c>
      <c r="D92" s="45">
        <v>1000</v>
      </c>
      <c r="E92" s="166" t="s">
        <v>279</v>
      </c>
      <c r="F92" s="169">
        <v>16819</v>
      </c>
      <c r="G92" s="183">
        <v>16483</v>
      </c>
      <c r="H92" s="183">
        <f t="shared" si="1"/>
        <v>2060.375</v>
      </c>
    </row>
    <row r="93" spans="1:8" ht="14" x14ac:dyDescent="0.3">
      <c r="A93" s="28"/>
      <c r="B93" s="22">
        <v>249</v>
      </c>
      <c r="C93" s="39" t="s">
        <v>318</v>
      </c>
      <c r="D93" s="45">
        <v>1000</v>
      </c>
      <c r="E93" s="166" t="s">
        <v>279</v>
      </c>
      <c r="F93" s="169">
        <v>16819</v>
      </c>
      <c r="G93" s="183">
        <v>16483</v>
      </c>
      <c r="H93" s="183">
        <f t="shared" si="1"/>
        <v>2060.375</v>
      </c>
    </row>
    <row r="94" spans="1:8" ht="14" x14ac:dyDescent="0.3">
      <c r="A94" s="28"/>
      <c r="B94" s="22">
        <v>250</v>
      </c>
      <c r="C94" s="39" t="s">
        <v>319</v>
      </c>
      <c r="D94" s="45">
        <v>1000</v>
      </c>
      <c r="E94" s="166" t="s">
        <v>279</v>
      </c>
      <c r="F94" s="169">
        <v>26838</v>
      </c>
      <c r="G94" s="183">
        <v>26301</v>
      </c>
      <c r="H94" s="183">
        <f t="shared" si="1"/>
        <v>3287.625</v>
      </c>
    </row>
    <row r="95" spans="1:8" ht="14" x14ac:dyDescent="0.3">
      <c r="A95" s="28"/>
      <c r="B95" s="22">
        <v>251</v>
      </c>
      <c r="C95" s="39" t="s">
        <v>320</v>
      </c>
      <c r="D95" s="46" t="s">
        <v>305</v>
      </c>
      <c r="E95" s="166" t="s">
        <v>279</v>
      </c>
      <c r="F95" s="169">
        <v>4968</v>
      </c>
      <c r="G95" s="183">
        <v>4869</v>
      </c>
      <c r="H95" s="183">
        <f t="shared" si="1"/>
        <v>608.625</v>
      </c>
    </row>
    <row r="96" spans="1:8" ht="14" x14ac:dyDescent="0.3">
      <c r="A96" s="28"/>
      <c r="B96" s="22">
        <v>252</v>
      </c>
      <c r="C96" s="39" t="s">
        <v>321</v>
      </c>
      <c r="D96" s="46" t="s">
        <v>302</v>
      </c>
      <c r="E96" s="166" t="s">
        <v>279</v>
      </c>
      <c r="F96" s="169">
        <v>1197</v>
      </c>
      <c r="G96" s="183">
        <v>1173</v>
      </c>
      <c r="H96" s="183">
        <f t="shared" si="1"/>
        <v>146.625</v>
      </c>
    </row>
    <row r="97" spans="1:8" ht="14" x14ac:dyDescent="0.3">
      <c r="A97" s="28"/>
      <c r="B97" s="22">
        <v>253</v>
      </c>
      <c r="C97" s="39" t="s">
        <v>322</v>
      </c>
      <c r="D97" s="46" t="s">
        <v>300</v>
      </c>
      <c r="E97" s="166" t="s">
        <v>279</v>
      </c>
      <c r="F97" s="169">
        <v>4663</v>
      </c>
      <c r="G97" s="183">
        <v>4570</v>
      </c>
      <c r="H97" s="183">
        <f t="shared" si="1"/>
        <v>571.25</v>
      </c>
    </row>
    <row r="98" spans="1:8" ht="14" x14ac:dyDescent="0.3">
      <c r="A98" s="28"/>
      <c r="B98" s="22">
        <v>254</v>
      </c>
      <c r="C98" s="39" t="s">
        <v>323</v>
      </c>
      <c r="D98" s="46" t="s">
        <v>302</v>
      </c>
      <c r="E98" s="166" t="s">
        <v>279</v>
      </c>
      <c r="F98" s="169">
        <v>1438</v>
      </c>
      <c r="G98" s="183">
        <v>1409</v>
      </c>
      <c r="H98" s="183">
        <f t="shared" si="1"/>
        <v>176.125</v>
      </c>
    </row>
    <row r="99" spans="1:8" ht="14" x14ac:dyDescent="0.3">
      <c r="A99" s="28"/>
      <c r="B99" s="22">
        <v>255</v>
      </c>
      <c r="C99" s="39" t="s">
        <v>324</v>
      </c>
      <c r="D99" s="45">
        <v>1000</v>
      </c>
      <c r="E99" s="166" t="s">
        <v>279</v>
      </c>
      <c r="F99" s="169">
        <v>7857</v>
      </c>
      <c r="G99" s="183">
        <v>7700</v>
      </c>
      <c r="H99" s="183">
        <f t="shared" si="1"/>
        <v>962.5</v>
      </c>
    </row>
    <row r="100" spans="1:8" ht="14" x14ac:dyDescent="0.3">
      <c r="A100" s="28"/>
      <c r="B100" s="22">
        <v>256</v>
      </c>
      <c r="C100" s="39" t="s">
        <v>325</v>
      </c>
      <c r="D100" s="45">
        <v>1000</v>
      </c>
      <c r="E100" s="166" t="s">
        <v>279</v>
      </c>
      <c r="F100" s="169">
        <v>7857</v>
      </c>
      <c r="G100" s="183">
        <v>7700</v>
      </c>
      <c r="H100" s="183">
        <f t="shared" si="1"/>
        <v>962.5</v>
      </c>
    </row>
    <row r="101" spans="1:8" ht="14" x14ac:dyDescent="0.3">
      <c r="A101" s="28"/>
      <c r="B101" s="22">
        <v>257</v>
      </c>
      <c r="C101" s="39" t="s">
        <v>326</v>
      </c>
      <c r="D101" s="45">
        <v>1000</v>
      </c>
      <c r="E101" s="166" t="s">
        <v>279</v>
      </c>
      <c r="F101" s="169">
        <v>7857</v>
      </c>
      <c r="G101" s="183">
        <v>7700</v>
      </c>
      <c r="H101" s="183">
        <f t="shared" si="1"/>
        <v>962.5</v>
      </c>
    </row>
    <row r="102" spans="1:8" ht="14" x14ac:dyDescent="0.3">
      <c r="A102" s="28"/>
      <c r="B102" s="22">
        <v>258</v>
      </c>
      <c r="C102" s="39" t="s">
        <v>327</v>
      </c>
      <c r="D102" s="45">
        <v>1000</v>
      </c>
      <c r="E102" s="166" t="s">
        <v>279</v>
      </c>
      <c r="F102" s="169">
        <v>7857</v>
      </c>
      <c r="G102" s="183">
        <v>7700</v>
      </c>
      <c r="H102" s="183">
        <f t="shared" si="1"/>
        <v>962.5</v>
      </c>
    </row>
    <row r="103" spans="1:8" ht="14" x14ac:dyDescent="0.3">
      <c r="A103" s="28"/>
      <c r="B103" s="22">
        <v>259</v>
      </c>
      <c r="C103" s="39" t="s">
        <v>328</v>
      </c>
      <c r="D103" s="45">
        <v>1000</v>
      </c>
      <c r="E103" s="166" t="s">
        <v>279</v>
      </c>
      <c r="F103" s="169">
        <v>7857</v>
      </c>
      <c r="G103" s="183">
        <v>7700</v>
      </c>
      <c r="H103" s="183">
        <f t="shared" si="1"/>
        <v>962.5</v>
      </c>
    </row>
    <row r="104" spans="1:8" ht="14" x14ac:dyDescent="0.3">
      <c r="A104" s="28"/>
      <c r="B104" s="22">
        <v>260</v>
      </c>
      <c r="C104" s="44" t="s">
        <v>329</v>
      </c>
      <c r="D104" s="45">
        <v>1000</v>
      </c>
      <c r="E104" s="166" t="s">
        <v>279</v>
      </c>
      <c r="F104" s="169">
        <v>19323</v>
      </c>
      <c r="G104" s="183">
        <v>18937</v>
      </c>
      <c r="H104" s="183">
        <f t="shared" si="1"/>
        <v>2367.125</v>
      </c>
    </row>
    <row r="105" spans="1:8" ht="14" x14ac:dyDescent="0.3">
      <c r="A105" s="28"/>
      <c r="B105" s="22">
        <v>261</v>
      </c>
      <c r="C105" s="39" t="s">
        <v>330</v>
      </c>
      <c r="D105" s="45">
        <v>1000</v>
      </c>
      <c r="E105" s="166" t="s">
        <v>279</v>
      </c>
      <c r="F105" s="169">
        <v>20142</v>
      </c>
      <c r="G105" s="183">
        <v>19739</v>
      </c>
      <c r="H105" s="183">
        <f t="shared" si="1"/>
        <v>2467.375</v>
      </c>
    </row>
    <row r="106" spans="1:8" ht="14" x14ac:dyDescent="0.3">
      <c r="A106" s="28"/>
      <c r="B106" s="22">
        <v>262</v>
      </c>
      <c r="C106" s="39" t="s">
        <v>331</v>
      </c>
      <c r="D106" s="42" t="s">
        <v>300</v>
      </c>
      <c r="E106" s="166" t="s">
        <v>279</v>
      </c>
      <c r="F106" s="169">
        <v>1058</v>
      </c>
      <c r="G106" s="183">
        <v>1037</v>
      </c>
      <c r="H106" s="183">
        <f t="shared" si="1"/>
        <v>129.625</v>
      </c>
    </row>
    <row r="107" spans="1:8" ht="14" x14ac:dyDescent="0.3">
      <c r="A107" s="28"/>
      <c r="B107" s="22">
        <v>263</v>
      </c>
      <c r="C107" s="44" t="s">
        <v>332</v>
      </c>
      <c r="D107" s="45">
        <v>1000</v>
      </c>
      <c r="E107" s="166" t="s">
        <v>279</v>
      </c>
      <c r="F107" s="169">
        <v>108993</v>
      </c>
      <c r="G107" s="183">
        <v>106813</v>
      </c>
      <c r="H107" s="183">
        <f t="shared" si="1"/>
        <v>13351.625</v>
      </c>
    </row>
    <row r="108" spans="1:8" ht="14" x14ac:dyDescent="0.3">
      <c r="A108" s="28"/>
      <c r="B108" s="22">
        <v>264</v>
      </c>
      <c r="C108" s="39" t="s">
        <v>333</v>
      </c>
      <c r="D108" s="45">
        <v>1000</v>
      </c>
      <c r="E108" s="166" t="s">
        <v>279</v>
      </c>
      <c r="F108" s="169">
        <v>110585</v>
      </c>
      <c r="G108" s="183">
        <v>108373</v>
      </c>
      <c r="H108" s="183">
        <f t="shared" si="1"/>
        <v>13546.625</v>
      </c>
    </row>
    <row r="109" spans="1:8" ht="14" x14ac:dyDescent="0.3">
      <c r="A109" s="28"/>
      <c r="B109" s="22">
        <v>265</v>
      </c>
      <c r="C109" s="47" t="s">
        <v>334</v>
      </c>
      <c r="D109" s="46" t="s">
        <v>302</v>
      </c>
      <c r="E109" s="166" t="s">
        <v>284</v>
      </c>
      <c r="F109" s="169">
        <v>36148735</v>
      </c>
      <c r="G109" s="183">
        <v>100000</v>
      </c>
      <c r="H109" s="183">
        <f t="shared" si="1"/>
        <v>12500</v>
      </c>
    </row>
    <row r="110" spans="1:8" ht="14" x14ac:dyDescent="0.3">
      <c r="A110" s="28"/>
      <c r="B110" s="22">
        <v>266</v>
      </c>
      <c r="C110" s="48" t="s">
        <v>335</v>
      </c>
      <c r="D110" s="49" t="s">
        <v>336</v>
      </c>
      <c r="E110" s="167" t="s">
        <v>279</v>
      </c>
      <c r="F110" s="169">
        <v>3681814</v>
      </c>
      <c r="G110" s="183">
        <v>500000</v>
      </c>
      <c r="H110" s="183">
        <f t="shared" si="1"/>
        <v>62500</v>
      </c>
    </row>
    <row r="111" spans="1:8" ht="14" x14ac:dyDescent="0.3">
      <c r="A111" s="28"/>
      <c r="B111" s="22">
        <v>267</v>
      </c>
      <c r="C111" s="48" t="s">
        <v>337</v>
      </c>
      <c r="D111" s="49" t="s">
        <v>305</v>
      </c>
      <c r="E111" s="167" t="s">
        <v>279</v>
      </c>
      <c r="F111" s="169">
        <v>15251718</v>
      </c>
      <c r="G111" s="183">
        <v>100000</v>
      </c>
      <c r="H111" s="183">
        <f t="shared" si="1"/>
        <v>12500</v>
      </c>
    </row>
    <row r="112" spans="1:8" ht="14" x14ac:dyDescent="0.3">
      <c r="A112" s="28"/>
      <c r="B112" s="22">
        <v>268</v>
      </c>
      <c r="C112" s="48" t="s">
        <v>338</v>
      </c>
      <c r="D112" s="49" t="s">
        <v>336</v>
      </c>
      <c r="E112" s="167" t="s">
        <v>279</v>
      </c>
      <c r="F112" s="169">
        <v>20103619</v>
      </c>
      <c r="G112" s="183">
        <v>500000</v>
      </c>
      <c r="H112" s="183">
        <f t="shared" si="1"/>
        <v>62500</v>
      </c>
    </row>
    <row r="113" spans="1:8" ht="14" x14ac:dyDescent="0.3">
      <c r="A113" s="28"/>
      <c r="B113" s="22">
        <v>269</v>
      </c>
      <c r="C113" s="48" t="s">
        <v>339</v>
      </c>
      <c r="D113" s="49" t="s">
        <v>336</v>
      </c>
      <c r="E113" s="167" t="s">
        <v>279</v>
      </c>
      <c r="F113" s="169">
        <v>10214417</v>
      </c>
      <c r="G113" s="183">
        <v>500000</v>
      </c>
      <c r="H113" s="183">
        <f t="shared" si="1"/>
        <v>62500</v>
      </c>
    </row>
    <row r="114" spans="1:8" ht="14" x14ac:dyDescent="0.3">
      <c r="A114" s="28"/>
      <c r="B114" s="22">
        <v>270</v>
      </c>
      <c r="C114" s="48" t="s">
        <v>340</v>
      </c>
      <c r="D114" s="49" t="s">
        <v>336</v>
      </c>
      <c r="E114" s="167" t="s">
        <v>279</v>
      </c>
      <c r="F114" s="169">
        <v>5858197</v>
      </c>
      <c r="G114" s="183">
        <v>500000</v>
      </c>
      <c r="H114" s="183">
        <f t="shared" si="1"/>
        <v>62500</v>
      </c>
    </row>
    <row r="115" spans="1:8" ht="14" x14ac:dyDescent="0.3">
      <c r="A115" s="28"/>
      <c r="B115" s="22">
        <v>271</v>
      </c>
      <c r="C115" s="48" t="s">
        <v>341</v>
      </c>
      <c r="D115" s="49" t="s">
        <v>336</v>
      </c>
      <c r="E115" s="167" t="s">
        <v>279</v>
      </c>
      <c r="F115" s="169">
        <v>4399035</v>
      </c>
      <c r="G115" s="183">
        <v>500000</v>
      </c>
      <c r="H115" s="183">
        <f t="shared" si="1"/>
        <v>62500</v>
      </c>
    </row>
    <row r="116" spans="1:8" ht="14" x14ac:dyDescent="0.3">
      <c r="A116" s="28"/>
      <c r="B116" s="22">
        <v>272</v>
      </c>
      <c r="C116" s="48" t="s">
        <v>342</v>
      </c>
      <c r="D116" s="49" t="s">
        <v>336</v>
      </c>
      <c r="E116" s="167" t="s">
        <v>279</v>
      </c>
      <c r="F116" s="169">
        <v>4661231</v>
      </c>
      <c r="G116" s="183">
        <v>500000</v>
      </c>
      <c r="H116" s="183">
        <f t="shared" si="1"/>
        <v>62500</v>
      </c>
    </row>
    <row r="117" spans="1:8" ht="14" x14ac:dyDescent="0.3">
      <c r="A117" s="28"/>
      <c r="B117" s="22">
        <v>273</v>
      </c>
      <c r="C117" s="48" t="s">
        <v>343</v>
      </c>
      <c r="D117" s="49" t="s">
        <v>336</v>
      </c>
      <c r="E117" s="167" t="s">
        <v>279</v>
      </c>
      <c r="F117" s="169">
        <v>5052269</v>
      </c>
      <c r="G117" s="183">
        <v>500000</v>
      </c>
      <c r="H117" s="183">
        <f t="shared" si="1"/>
        <v>62500</v>
      </c>
    </row>
    <row r="118" spans="1:8" ht="14" x14ac:dyDescent="0.3">
      <c r="A118" s="28"/>
      <c r="B118" s="22">
        <v>274</v>
      </c>
      <c r="C118" s="48" t="s">
        <v>344</v>
      </c>
      <c r="D118" s="49" t="s">
        <v>336</v>
      </c>
      <c r="E118" s="167" t="s">
        <v>279</v>
      </c>
      <c r="F118" s="169">
        <v>5821642</v>
      </c>
      <c r="G118" s="183">
        <v>500000</v>
      </c>
      <c r="H118" s="183">
        <f t="shared" si="1"/>
        <v>62500</v>
      </c>
    </row>
    <row r="119" spans="1:8" ht="14" x14ac:dyDescent="0.3">
      <c r="A119" s="28"/>
      <c r="B119" s="22">
        <v>275</v>
      </c>
      <c r="C119" s="48" t="s">
        <v>345</v>
      </c>
      <c r="D119" s="49" t="s">
        <v>336</v>
      </c>
      <c r="E119" s="167" t="s">
        <v>279</v>
      </c>
      <c r="F119" s="169">
        <v>33197899</v>
      </c>
      <c r="G119" s="183">
        <v>500000</v>
      </c>
      <c r="H119" s="183">
        <f t="shared" si="1"/>
        <v>62500</v>
      </c>
    </row>
    <row r="120" spans="1:8" ht="14" x14ac:dyDescent="0.3">
      <c r="A120" s="28"/>
      <c r="B120" s="22">
        <v>276</v>
      </c>
      <c r="C120" s="48" t="s">
        <v>346</v>
      </c>
      <c r="D120" s="49" t="s">
        <v>336</v>
      </c>
      <c r="E120" s="167" t="s">
        <v>279</v>
      </c>
      <c r="F120" s="169">
        <v>49916854</v>
      </c>
      <c r="G120" s="183">
        <v>500000</v>
      </c>
      <c r="H120" s="183">
        <f t="shared" si="1"/>
        <v>62500</v>
      </c>
    </row>
    <row r="121" spans="1:8" ht="14" x14ac:dyDescent="0.3">
      <c r="A121" s="28"/>
      <c r="B121" s="22">
        <v>277</v>
      </c>
      <c r="C121" s="48" t="s">
        <v>347</v>
      </c>
      <c r="D121" s="49" t="s">
        <v>336</v>
      </c>
      <c r="E121" s="167" t="s">
        <v>279</v>
      </c>
      <c r="F121" s="169">
        <v>17360983</v>
      </c>
      <c r="G121" s="183">
        <v>500000</v>
      </c>
      <c r="H121" s="183">
        <f t="shared" si="1"/>
        <v>62500</v>
      </c>
    </row>
    <row r="122" spans="1:8" ht="14" x14ac:dyDescent="0.3">
      <c r="A122" s="28"/>
      <c r="B122" s="22">
        <v>278</v>
      </c>
      <c r="C122" s="43" t="s">
        <v>348</v>
      </c>
      <c r="D122" s="49" t="s">
        <v>336</v>
      </c>
      <c r="E122" s="167" t="s">
        <v>279</v>
      </c>
      <c r="F122" s="169">
        <v>17169171</v>
      </c>
      <c r="G122" s="183">
        <v>500000</v>
      </c>
      <c r="H122" s="183">
        <f t="shared" si="1"/>
        <v>62500</v>
      </c>
    </row>
    <row r="123" spans="1:8" ht="14" x14ac:dyDescent="0.3">
      <c r="A123" s="28"/>
      <c r="B123" s="22">
        <v>279</v>
      </c>
      <c r="C123" s="47" t="s">
        <v>349</v>
      </c>
      <c r="D123" s="46" t="s">
        <v>302</v>
      </c>
      <c r="E123" s="166" t="s">
        <v>279</v>
      </c>
      <c r="F123" s="169">
        <v>26137408</v>
      </c>
      <c r="G123" s="183">
        <v>1000000</v>
      </c>
      <c r="H123" s="183">
        <f t="shared" si="1"/>
        <v>125000</v>
      </c>
    </row>
    <row r="124" spans="1:8" ht="14" x14ac:dyDescent="0.3">
      <c r="A124" s="28"/>
      <c r="B124" s="22">
        <v>280</v>
      </c>
      <c r="C124" s="47" t="s">
        <v>350</v>
      </c>
      <c r="D124" s="46" t="s">
        <v>351</v>
      </c>
      <c r="E124" s="166" t="s">
        <v>279</v>
      </c>
      <c r="F124" s="169">
        <v>23249527</v>
      </c>
      <c r="G124" s="183">
        <v>1000000</v>
      </c>
      <c r="H124" s="183">
        <f t="shared" si="1"/>
        <v>125000</v>
      </c>
    </row>
    <row r="125" spans="1:8" ht="14" x14ac:dyDescent="0.3">
      <c r="A125" s="28"/>
      <c r="B125" s="22">
        <v>281</v>
      </c>
      <c r="C125" s="44" t="s">
        <v>352</v>
      </c>
      <c r="D125" s="46" t="s">
        <v>302</v>
      </c>
      <c r="E125" s="166" t="s">
        <v>279</v>
      </c>
      <c r="F125" s="169">
        <v>82117</v>
      </c>
      <c r="G125" s="183">
        <v>82117</v>
      </c>
      <c r="H125" s="183">
        <f t="shared" si="1"/>
        <v>10264.625</v>
      </c>
    </row>
    <row r="126" spans="1:8" ht="14" x14ac:dyDescent="0.3">
      <c r="A126" s="28"/>
      <c r="B126" s="22">
        <v>282</v>
      </c>
      <c r="C126" s="44" t="s">
        <v>353</v>
      </c>
      <c r="D126" s="46" t="s">
        <v>354</v>
      </c>
      <c r="E126" s="166" t="s">
        <v>279</v>
      </c>
      <c r="F126" s="169">
        <v>107378</v>
      </c>
      <c r="G126" s="183">
        <v>105230</v>
      </c>
      <c r="H126" s="183">
        <f t="shared" si="1"/>
        <v>13153.75</v>
      </c>
    </row>
    <row r="127" spans="1:8" ht="14" x14ac:dyDescent="0.3">
      <c r="A127" s="28"/>
      <c r="B127" s="22">
        <v>283</v>
      </c>
      <c r="C127" s="44" t="s">
        <v>355</v>
      </c>
      <c r="D127" s="46" t="s">
        <v>302</v>
      </c>
      <c r="E127" s="166" t="s">
        <v>279</v>
      </c>
      <c r="F127" s="169">
        <v>99413</v>
      </c>
      <c r="G127" s="183">
        <v>97425</v>
      </c>
      <c r="H127" s="183">
        <f t="shared" si="1"/>
        <v>12178.125</v>
      </c>
    </row>
    <row r="128" spans="1:8" ht="14" x14ac:dyDescent="0.3">
      <c r="A128" s="28"/>
      <c r="B128" s="22">
        <v>284</v>
      </c>
      <c r="C128" s="44" t="s">
        <v>356</v>
      </c>
      <c r="D128" s="46" t="s">
        <v>302</v>
      </c>
      <c r="E128" s="166" t="s">
        <v>279</v>
      </c>
      <c r="F128" s="169">
        <v>102301</v>
      </c>
      <c r="G128" s="183">
        <v>100255</v>
      </c>
      <c r="H128" s="183">
        <f t="shared" si="1"/>
        <v>12531.875</v>
      </c>
    </row>
    <row r="129" spans="1:8" ht="14" x14ac:dyDescent="0.3">
      <c r="A129" s="28"/>
      <c r="B129" s="22">
        <v>285</v>
      </c>
      <c r="C129" s="44" t="s">
        <v>357</v>
      </c>
      <c r="D129" s="46" t="s">
        <v>302</v>
      </c>
      <c r="E129" s="166" t="s">
        <v>279</v>
      </c>
      <c r="F129" s="169">
        <v>104860</v>
      </c>
      <c r="G129" s="183">
        <v>102763</v>
      </c>
      <c r="H129" s="183">
        <f t="shared" si="1"/>
        <v>12845.375</v>
      </c>
    </row>
    <row r="130" spans="1:8" ht="14" x14ac:dyDescent="0.3">
      <c r="A130" s="28"/>
      <c r="B130" s="22">
        <v>286</v>
      </c>
      <c r="C130" s="39" t="s">
        <v>358</v>
      </c>
      <c r="D130" s="46" t="s">
        <v>302</v>
      </c>
      <c r="E130" s="166" t="s">
        <v>279</v>
      </c>
      <c r="F130" s="169">
        <v>3905</v>
      </c>
      <c r="G130" s="183">
        <v>3827</v>
      </c>
      <c r="H130" s="183">
        <f t="shared" si="1"/>
        <v>478.375</v>
      </c>
    </row>
    <row r="131" spans="1:8" ht="14" x14ac:dyDescent="0.3">
      <c r="A131" s="28"/>
      <c r="B131" s="22">
        <v>287</v>
      </c>
      <c r="C131" s="44" t="s">
        <v>359</v>
      </c>
      <c r="D131" s="46" t="s">
        <v>360</v>
      </c>
      <c r="E131" s="166" t="s">
        <v>279</v>
      </c>
      <c r="F131" s="169">
        <v>43113</v>
      </c>
      <c r="G131" s="183">
        <v>42251</v>
      </c>
      <c r="H131" s="183">
        <f t="shared" si="1"/>
        <v>5281.375</v>
      </c>
    </row>
    <row r="132" spans="1:8" ht="14" x14ac:dyDescent="0.3">
      <c r="A132" s="28"/>
      <c r="B132" s="22">
        <v>288</v>
      </c>
      <c r="C132" s="44" t="s">
        <v>359</v>
      </c>
      <c r="D132" s="42" t="s">
        <v>305</v>
      </c>
      <c r="E132" s="166" t="s">
        <v>279</v>
      </c>
      <c r="F132" s="169">
        <v>26207</v>
      </c>
      <c r="G132" s="183">
        <v>25683</v>
      </c>
      <c r="H132" s="183">
        <f t="shared" si="1"/>
        <v>3210.375</v>
      </c>
    </row>
    <row r="133" spans="1:8" ht="14" x14ac:dyDescent="0.3">
      <c r="A133" s="28"/>
      <c r="B133" s="22">
        <v>289</v>
      </c>
      <c r="C133" s="44" t="s">
        <v>361</v>
      </c>
      <c r="D133" s="46" t="s">
        <v>362</v>
      </c>
      <c r="E133" s="166" t="s">
        <v>284</v>
      </c>
      <c r="F133" s="169">
        <v>477292</v>
      </c>
      <c r="G133" s="183">
        <v>467746</v>
      </c>
      <c r="H133" s="183">
        <f t="shared" si="1"/>
        <v>58468.25</v>
      </c>
    </row>
    <row r="134" spans="1:8" ht="14" x14ac:dyDescent="0.3">
      <c r="A134" s="28"/>
      <c r="B134" s="22">
        <v>290</v>
      </c>
      <c r="C134" s="44" t="s">
        <v>363</v>
      </c>
      <c r="D134" s="46" t="s">
        <v>354</v>
      </c>
      <c r="E134" s="166" t="s">
        <v>279</v>
      </c>
      <c r="F134" s="169">
        <v>1808263</v>
      </c>
      <c r="G134" s="183">
        <v>500000</v>
      </c>
      <c r="H134" s="183">
        <f t="shared" si="1"/>
        <v>62500</v>
      </c>
    </row>
    <row r="135" spans="1:8" ht="14" x14ac:dyDescent="0.3">
      <c r="A135" s="28"/>
      <c r="B135" s="22">
        <v>291</v>
      </c>
      <c r="C135" s="43" t="s">
        <v>364</v>
      </c>
      <c r="D135" s="49" t="s">
        <v>365</v>
      </c>
      <c r="E135" s="167" t="s">
        <v>279</v>
      </c>
      <c r="F135" s="169">
        <v>359794</v>
      </c>
      <c r="G135" s="183">
        <v>352598</v>
      </c>
      <c r="H135" s="183">
        <f t="shared" ref="H135:H190" si="2">G135*12.5%</f>
        <v>44074.75</v>
      </c>
    </row>
    <row r="136" spans="1:8" ht="14" x14ac:dyDescent="0.3">
      <c r="A136" s="28"/>
      <c r="B136" s="22">
        <v>292</v>
      </c>
      <c r="C136" s="43" t="s">
        <v>366</v>
      </c>
      <c r="D136" s="49" t="s">
        <v>305</v>
      </c>
      <c r="E136" s="167" t="s">
        <v>279</v>
      </c>
      <c r="F136" s="169">
        <v>18477375</v>
      </c>
      <c r="G136" s="183">
        <v>100000</v>
      </c>
      <c r="H136" s="183">
        <f t="shared" si="2"/>
        <v>12500</v>
      </c>
    </row>
    <row r="137" spans="1:8" ht="14" x14ac:dyDescent="0.3">
      <c r="A137" s="28"/>
      <c r="B137" s="22">
        <v>293</v>
      </c>
      <c r="C137" s="43" t="s">
        <v>367</v>
      </c>
      <c r="D137" s="49" t="s">
        <v>300</v>
      </c>
      <c r="E137" s="167" t="s">
        <v>279</v>
      </c>
      <c r="F137" s="169">
        <v>260232</v>
      </c>
      <c r="G137" s="183">
        <v>255027</v>
      </c>
      <c r="H137" s="183">
        <f t="shared" si="2"/>
        <v>31878.375</v>
      </c>
    </row>
    <row r="138" spans="1:8" ht="14" x14ac:dyDescent="0.3">
      <c r="A138" s="28"/>
      <c r="B138" s="22">
        <v>294</v>
      </c>
      <c r="C138" s="39" t="s">
        <v>368</v>
      </c>
      <c r="D138" s="46" t="s">
        <v>302</v>
      </c>
      <c r="E138" s="166" t="s">
        <v>279</v>
      </c>
      <c r="F138" s="169">
        <v>5507065</v>
      </c>
      <c r="G138" s="183">
        <v>100000</v>
      </c>
      <c r="H138" s="183">
        <f t="shared" si="2"/>
        <v>12500</v>
      </c>
    </row>
    <row r="139" spans="1:8" ht="14" x14ac:dyDescent="0.3">
      <c r="A139" s="28"/>
      <c r="B139" s="22">
        <v>295</v>
      </c>
      <c r="C139" s="44" t="s">
        <v>369</v>
      </c>
      <c r="D139" s="46" t="s">
        <v>302</v>
      </c>
      <c r="E139" s="166" t="s">
        <v>284</v>
      </c>
      <c r="F139" s="169">
        <v>22482500</v>
      </c>
      <c r="G139" s="183">
        <v>100000</v>
      </c>
      <c r="H139" s="183">
        <f t="shared" si="2"/>
        <v>12500</v>
      </c>
    </row>
    <row r="140" spans="1:8" ht="14" x14ac:dyDescent="0.3">
      <c r="A140" s="28"/>
      <c r="B140" s="22">
        <v>296</v>
      </c>
      <c r="C140" s="44" t="s">
        <v>370</v>
      </c>
      <c r="D140" s="42" t="s">
        <v>302</v>
      </c>
      <c r="E140" s="166" t="s">
        <v>284</v>
      </c>
      <c r="F140" s="169">
        <v>42455140</v>
      </c>
      <c r="G140" s="183">
        <v>100000</v>
      </c>
      <c r="H140" s="183">
        <f t="shared" si="2"/>
        <v>12500</v>
      </c>
    </row>
    <row r="141" spans="1:8" ht="14" x14ac:dyDescent="0.3">
      <c r="A141" s="28"/>
      <c r="B141" s="22">
        <v>297</v>
      </c>
      <c r="C141" s="39" t="s">
        <v>371</v>
      </c>
      <c r="D141" s="46" t="s">
        <v>302</v>
      </c>
      <c r="E141" s="166" t="s">
        <v>279</v>
      </c>
      <c r="F141" s="169">
        <v>24492554</v>
      </c>
      <c r="G141" s="183">
        <v>100000</v>
      </c>
      <c r="H141" s="183">
        <f t="shared" si="2"/>
        <v>12500</v>
      </c>
    </row>
    <row r="142" spans="1:8" ht="14" x14ac:dyDescent="0.3">
      <c r="A142" s="28"/>
      <c r="B142" s="22">
        <v>298</v>
      </c>
      <c r="C142" s="39" t="s">
        <v>372</v>
      </c>
      <c r="D142" s="42" t="s">
        <v>354</v>
      </c>
      <c r="E142" s="166" t="s">
        <v>279</v>
      </c>
      <c r="F142" s="169">
        <v>5843059</v>
      </c>
      <c r="G142" s="183">
        <v>100000</v>
      </c>
      <c r="H142" s="183">
        <f t="shared" si="2"/>
        <v>12500</v>
      </c>
    </row>
    <row r="143" spans="1:8" ht="14" x14ac:dyDescent="0.3">
      <c r="A143" s="28"/>
      <c r="B143" s="22">
        <v>299</v>
      </c>
      <c r="C143" s="39" t="s">
        <v>373</v>
      </c>
      <c r="D143" s="46" t="s">
        <v>302</v>
      </c>
      <c r="E143" s="166" t="s">
        <v>279</v>
      </c>
      <c r="F143" s="169">
        <v>10667917</v>
      </c>
      <c r="G143" s="183">
        <v>100000</v>
      </c>
      <c r="H143" s="183">
        <f t="shared" si="2"/>
        <v>12500</v>
      </c>
    </row>
    <row r="144" spans="1:8" ht="14" x14ac:dyDescent="0.3">
      <c r="A144" s="28"/>
      <c r="B144" s="22">
        <v>300</v>
      </c>
      <c r="C144" s="39" t="s">
        <v>374</v>
      </c>
      <c r="D144" s="42" t="s">
        <v>354</v>
      </c>
      <c r="E144" s="166" t="s">
        <v>279</v>
      </c>
      <c r="F144" s="169">
        <v>15573882</v>
      </c>
      <c r="G144" s="183">
        <v>500000</v>
      </c>
      <c r="H144" s="183">
        <f t="shared" si="2"/>
        <v>62500</v>
      </c>
    </row>
    <row r="145" spans="1:8" ht="14" x14ac:dyDescent="0.3">
      <c r="A145" s="28"/>
      <c r="B145" s="22">
        <v>301</v>
      </c>
      <c r="C145" s="39" t="s">
        <v>375</v>
      </c>
      <c r="D145" s="46" t="s">
        <v>302</v>
      </c>
      <c r="E145" s="166" t="s">
        <v>279</v>
      </c>
      <c r="F145" s="169">
        <v>20104496</v>
      </c>
      <c r="G145" s="183">
        <v>100000</v>
      </c>
      <c r="H145" s="183">
        <f t="shared" si="2"/>
        <v>12500</v>
      </c>
    </row>
    <row r="146" spans="1:8" ht="14" x14ac:dyDescent="0.3">
      <c r="A146" s="28"/>
      <c r="B146" s="22">
        <v>302</v>
      </c>
      <c r="C146" s="39" t="s">
        <v>376</v>
      </c>
      <c r="D146" s="42" t="s">
        <v>354</v>
      </c>
      <c r="E146" s="166" t="s">
        <v>279</v>
      </c>
      <c r="F146" s="169">
        <v>14041589</v>
      </c>
      <c r="G146" s="183">
        <v>500000</v>
      </c>
      <c r="H146" s="183">
        <f t="shared" si="2"/>
        <v>62500</v>
      </c>
    </row>
    <row r="147" spans="1:8" ht="19.5" customHeight="1" x14ac:dyDescent="0.3">
      <c r="A147" s="28"/>
      <c r="B147" s="373" t="s">
        <v>377</v>
      </c>
      <c r="C147" s="290"/>
      <c r="D147" s="50"/>
      <c r="E147" s="82"/>
      <c r="F147" s="184"/>
      <c r="G147" s="183"/>
      <c r="H147" s="82"/>
    </row>
    <row r="148" spans="1:8" ht="14" x14ac:dyDescent="0.3">
      <c r="A148" s="28"/>
      <c r="B148" s="22">
        <v>303</v>
      </c>
      <c r="C148" s="34" t="s">
        <v>378</v>
      </c>
      <c r="D148" s="32">
        <v>1</v>
      </c>
      <c r="E148" s="164" t="s">
        <v>279</v>
      </c>
      <c r="F148" s="169">
        <v>488759</v>
      </c>
      <c r="G148" s="183">
        <v>478984</v>
      </c>
      <c r="H148" s="183">
        <f t="shared" si="2"/>
        <v>59873</v>
      </c>
    </row>
    <row r="149" spans="1:8" ht="14" x14ac:dyDescent="0.3">
      <c r="A149" s="28"/>
      <c r="B149" s="370">
        <v>304</v>
      </c>
      <c r="C149" s="379" t="s">
        <v>379</v>
      </c>
      <c r="D149" s="33" t="s">
        <v>380</v>
      </c>
      <c r="E149" s="164" t="s">
        <v>279</v>
      </c>
      <c r="F149" s="169">
        <v>691210</v>
      </c>
      <c r="G149" s="183">
        <v>677386</v>
      </c>
      <c r="H149" s="183">
        <f t="shared" si="2"/>
        <v>84673.25</v>
      </c>
    </row>
    <row r="150" spans="1:8" ht="14" x14ac:dyDescent="0.3">
      <c r="A150" s="28"/>
      <c r="B150" s="292"/>
      <c r="C150" s="292"/>
      <c r="D150" s="33" t="s">
        <v>381</v>
      </c>
      <c r="E150" s="164" t="s">
        <v>279</v>
      </c>
      <c r="F150" s="169">
        <v>1092899</v>
      </c>
      <c r="G150" s="183">
        <v>1071041</v>
      </c>
      <c r="H150" s="183">
        <f t="shared" si="2"/>
        <v>133880.125</v>
      </c>
    </row>
    <row r="151" spans="1:8" ht="14" x14ac:dyDescent="0.3">
      <c r="A151" s="28"/>
      <c r="B151" s="292"/>
      <c r="C151" s="292"/>
      <c r="D151" s="33" t="s">
        <v>382</v>
      </c>
      <c r="E151" s="164" t="s">
        <v>279</v>
      </c>
      <c r="F151" s="169">
        <v>1545593</v>
      </c>
      <c r="G151" s="183">
        <v>1514681</v>
      </c>
      <c r="H151" s="183">
        <f t="shared" si="2"/>
        <v>189335.125</v>
      </c>
    </row>
    <row r="152" spans="1:8" ht="14" x14ac:dyDescent="0.3">
      <c r="A152" s="28"/>
      <c r="B152" s="292"/>
      <c r="C152" s="292"/>
      <c r="D152" s="33" t="s">
        <v>383</v>
      </c>
      <c r="E152" s="164" t="s">
        <v>279</v>
      </c>
      <c r="F152" s="169">
        <v>2185799</v>
      </c>
      <c r="G152" s="183">
        <v>2142083</v>
      </c>
      <c r="H152" s="183">
        <f t="shared" si="2"/>
        <v>267760.375</v>
      </c>
    </row>
    <row r="153" spans="1:8" ht="14" x14ac:dyDescent="0.3">
      <c r="A153" s="28"/>
      <c r="B153" s="292"/>
      <c r="C153" s="292"/>
      <c r="D153" s="33" t="s">
        <v>384</v>
      </c>
      <c r="E153" s="164" t="s">
        <v>279</v>
      </c>
      <c r="F153" s="169">
        <v>3456051</v>
      </c>
      <c r="G153" s="183">
        <v>3386930</v>
      </c>
      <c r="H153" s="183">
        <f t="shared" si="2"/>
        <v>423366.25</v>
      </c>
    </row>
    <row r="154" spans="1:8" ht="14" x14ac:dyDescent="0.3">
      <c r="A154" s="28"/>
      <c r="B154" s="293"/>
      <c r="C154" s="293"/>
      <c r="D154" s="33" t="s">
        <v>385</v>
      </c>
      <c r="E154" s="164" t="s">
        <v>279</v>
      </c>
      <c r="F154" s="169">
        <v>3785914</v>
      </c>
      <c r="G154" s="183">
        <v>3710196</v>
      </c>
      <c r="H154" s="183">
        <f t="shared" si="2"/>
        <v>463774.5</v>
      </c>
    </row>
    <row r="155" spans="1:8" ht="14" x14ac:dyDescent="0.3">
      <c r="A155" s="28"/>
      <c r="B155" s="22">
        <v>305</v>
      </c>
      <c r="C155" s="34" t="s">
        <v>386</v>
      </c>
      <c r="D155" s="32">
        <v>1</v>
      </c>
      <c r="E155" s="164" t="s">
        <v>279</v>
      </c>
      <c r="F155" s="169">
        <v>106</v>
      </c>
      <c r="G155" s="183">
        <v>104</v>
      </c>
      <c r="H155" s="183">
        <f t="shared" si="2"/>
        <v>13</v>
      </c>
    </row>
    <row r="156" spans="1:8" ht="14" x14ac:dyDescent="0.3">
      <c r="A156" s="28"/>
      <c r="B156" s="370">
        <v>306</v>
      </c>
      <c r="C156" s="379" t="s">
        <v>387</v>
      </c>
      <c r="D156" s="33" t="s">
        <v>380</v>
      </c>
      <c r="E156" s="164" t="s">
        <v>279</v>
      </c>
      <c r="F156" s="169">
        <v>21574</v>
      </c>
      <c r="G156" s="183">
        <v>21143</v>
      </c>
      <c r="H156" s="183">
        <f t="shared" si="2"/>
        <v>2642.875</v>
      </c>
    </row>
    <row r="157" spans="1:8" ht="14" x14ac:dyDescent="0.3">
      <c r="A157" s="28"/>
      <c r="B157" s="292"/>
      <c r="C157" s="292"/>
      <c r="D157" s="33" t="s">
        <v>381</v>
      </c>
      <c r="E157" s="164" t="s">
        <v>279</v>
      </c>
      <c r="F157" s="169">
        <v>53932</v>
      </c>
      <c r="G157" s="183">
        <v>52853</v>
      </c>
      <c r="H157" s="183">
        <f t="shared" si="2"/>
        <v>6606.625</v>
      </c>
    </row>
    <row r="158" spans="1:8" ht="14" x14ac:dyDescent="0.3">
      <c r="A158" s="28"/>
      <c r="B158" s="292"/>
      <c r="C158" s="292"/>
      <c r="D158" s="33" t="s">
        <v>388</v>
      </c>
      <c r="E158" s="164" t="s">
        <v>279</v>
      </c>
      <c r="F158" s="169">
        <v>107871</v>
      </c>
      <c r="G158" s="183">
        <v>105714</v>
      </c>
      <c r="H158" s="183">
        <f t="shared" si="2"/>
        <v>13214.25</v>
      </c>
    </row>
    <row r="159" spans="1:8" ht="14" x14ac:dyDescent="0.3">
      <c r="A159" s="28"/>
      <c r="B159" s="292"/>
      <c r="C159" s="292"/>
      <c r="D159" s="33" t="s">
        <v>383</v>
      </c>
      <c r="E159" s="164" t="s">
        <v>279</v>
      </c>
      <c r="F159" s="169">
        <v>215736</v>
      </c>
      <c r="G159" s="183">
        <v>211421</v>
      </c>
      <c r="H159" s="183">
        <f t="shared" si="2"/>
        <v>26427.625</v>
      </c>
    </row>
    <row r="160" spans="1:8" ht="14" x14ac:dyDescent="0.3">
      <c r="A160" s="28"/>
      <c r="B160" s="292"/>
      <c r="C160" s="292"/>
      <c r="D160" s="33" t="s">
        <v>384</v>
      </c>
      <c r="E160" s="164" t="s">
        <v>279</v>
      </c>
      <c r="F160" s="169">
        <v>539342</v>
      </c>
      <c r="G160" s="183">
        <v>528555</v>
      </c>
      <c r="H160" s="183">
        <f t="shared" si="2"/>
        <v>66069.375</v>
      </c>
    </row>
    <row r="161" spans="1:8" ht="14" x14ac:dyDescent="0.3">
      <c r="A161" s="28"/>
      <c r="B161" s="293"/>
      <c r="C161" s="293"/>
      <c r="D161" s="33" t="s">
        <v>389</v>
      </c>
      <c r="E161" s="164" t="s">
        <v>279</v>
      </c>
      <c r="F161" s="169">
        <v>691498</v>
      </c>
      <c r="G161" s="183">
        <v>677668</v>
      </c>
      <c r="H161" s="183">
        <f t="shared" si="2"/>
        <v>84708.5</v>
      </c>
    </row>
    <row r="162" spans="1:8" ht="14" x14ac:dyDescent="0.3">
      <c r="A162" s="28"/>
      <c r="B162" s="22">
        <v>307</v>
      </c>
      <c r="C162" s="34" t="s">
        <v>390</v>
      </c>
      <c r="D162" s="32">
        <v>1</v>
      </c>
      <c r="E162" s="164" t="s">
        <v>279</v>
      </c>
      <c r="F162" s="169">
        <v>3965572</v>
      </c>
      <c r="G162" s="183">
        <v>3886261</v>
      </c>
      <c r="H162" s="183">
        <f t="shared" si="2"/>
        <v>485782.625</v>
      </c>
    </row>
    <row r="163" spans="1:8" ht="14" x14ac:dyDescent="0.3">
      <c r="A163" s="28"/>
      <c r="B163" s="370">
        <v>308</v>
      </c>
      <c r="C163" s="379" t="s">
        <v>391</v>
      </c>
      <c r="D163" s="33" t="s">
        <v>380</v>
      </c>
      <c r="E163" s="164" t="s">
        <v>279</v>
      </c>
      <c r="F163" s="169">
        <v>9846709</v>
      </c>
      <c r="G163" s="183">
        <v>3000000</v>
      </c>
      <c r="H163" s="183">
        <f t="shared" si="2"/>
        <v>375000</v>
      </c>
    </row>
    <row r="164" spans="1:8" ht="14" x14ac:dyDescent="0.3">
      <c r="A164" s="28"/>
      <c r="B164" s="292"/>
      <c r="C164" s="292"/>
      <c r="D164" s="33" t="s">
        <v>381</v>
      </c>
      <c r="E164" s="164" t="s">
        <v>279</v>
      </c>
      <c r="F164" s="169">
        <v>8866591</v>
      </c>
      <c r="G164" s="183">
        <v>8689259</v>
      </c>
      <c r="H164" s="183">
        <f t="shared" si="2"/>
        <v>1086157.375</v>
      </c>
    </row>
    <row r="165" spans="1:8" ht="14" x14ac:dyDescent="0.3">
      <c r="A165" s="28"/>
      <c r="B165" s="292"/>
      <c r="C165" s="292"/>
      <c r="D165" s="33" t="s">
        <v>382</v>
      </c>
      <c r="E165" s="164" t="s">
        <v>279</v>
      </c>
      <c r="F165" s="169">
        <v>7916389</v>
      </c>
      <c r="G165" s="183">
        <v>7758061</v>
      </c>
      <c r="H165" s="183">
        <f t="shared" si="2"/>
        <v>969757.625</v>
      </c>
    </row>
    <row r="166" spans="1:8" ht="14" x14ac:dyDescent="0.3">
      <c r="A166" s="28"/>
      <c r="B166" s="292"/>
      <c r="C166" s="292"/>
      <c r="D166" s="33" t="s">
        <v>383</v>
      </c>
      <c r="E166" s="164" t="s">
        <v>279</v>
      </c>
      <c r="F166" s="169">
        <v>6883549</v>
      </c>
      <c r="G166" s="183">
        <v>6745878</v>
      </c>
      <c r="H166" s="183">
        <f t="shared" si="2"/>
        <v>843234.75</v>
      </c>
    </row>
    <row r="167" spans="1:8" ht="14" x14ac:dyDescent="0.3">
      <c r="A167" s="28"/>
      <c r="B167" s="292"/>
      <c r="C167" s="292"/>
      <c r="D167" s="33" t="s">
        <v>384</v>
      </c>
      <c r="E167" s="164" t="s">
        <v>279</v>
      </c>
      <c r="F167" s="169">
        <v>5935066</v>
      </c>
      <c r="G167" s="183">
        <v>5816365</v>
      </c>
      <c r="H167" s="183">
        <f t="shared" si="2"/>
        <v>727045.625</v>
      </c>
    </row>
    <row r="168" spans="1:8" ht="14" x14ac:dyDescent="0.3">
      <c r="A168" s="28"/>
      <c r="B168" s="293"/>
      <c r="C168" s="293"/>
      <c r="D168" s="33" t="s">
        <v>389</v>
      </c>
      <c r="E168" s="164" t="s">
        <v>279</v>
      </c>
      <c r="F168" s="169">
        <v>4996557</v>
      </c>
      <c r="G168" s="183">
        <v>4896626</v>
      </c>
      <c r="H168" s="183">
        <f t="shared" si="2"/>
        <v>612078.25</v>
      </c>
    </row>
    <row r="169" spans="1:8" ht="19.5" customHeight="1" x14ac:dyDescent="0.3">
      <c r="A169" s="28"/>
      <c r="B169" s="373" t="s">
        <v>392</v>
      </c>
      <c r="C169" s="290"/>
      <c r="D169" s="50"/>
      <c r="E169" s="82"/>
      <c r="F169" s="185"/>
      <c r="G169" s="183"/>
      <c r="H169" s="82"/>
    </row>
    <row r="170" spans="1:8" ht="56" x14ac:dyDescent="0.3">
      <c r="A170" s="28"/>
      <c r="B170" s="22">
        <v>309</v>
      </c>
      <c r="C170" s="34" t="s">
        <v>393</v>
      </c>
      <c r="D170" s="51" t="s">
        <v>394</v>
      </c>
      <c r="E170" s="164" t="s">
        <v>395</v>
      </c>
      <c r="F170" s="169">
        <v>4760500</v>
      </c>
      <c r="G170" s="183">
        <v>4522475</v>
      </c>
      <c r="H170" s="183">
        <f t="shared" si="2"/>
        <v>565309.375</v>
      </c>
    </row>
    <row r="171" spans="1:8" ht="56" x14ac:dyDescent="0.3">
      <c r="A171" s="28"/>
      <c r="B171" s="22">
        <v>310</v>
      </c>
      <c r="C171" s="34" t="s">
        <v>396</v>
      </c>
      <c r="D171" s="51" t="s">
        <v>394</v>
      </c>
      <c r="E171" s="164" t="s">
        <v>395</v>
      </c>
      <c r="F171" s="169">
        <v>3999620</v>
      </c>
      <c r="G171" s="183">
        <v>3919628</v>
      </c>
      <c r="H171" s="183">
        <f t="shared" si="2"/>
        <v>489953.5</v>
      </c>
    </row>
    <row r="172" spans="1:8" ht="56" x14ac:dyDescent="0.3">
      <c r="A172" s="28"/>
      <c r="B172" s="22">
        <v>311</v>
      </c>
      <c r="C172" s="34" t="s">
        <v>397</v>
      </c>
      <c r="D172" s="51" t="s">
        <v>394</v>
      </c>
      <c r="E172" s="164" t="s">
        <v>395</v>
      </c>
      <c r="F172" s="169">
        <v>2626536</v>
      </c>
      <c r="G172" s="183">
        <v>2574005</v>
      </c>
      <c r="H172" s="183">
        <f t="shared" si="2"/>
        <v>321750.625</v>
      </c>
    </row>
    <row r="173" spans="1:8" ht="56" x14ac:dyDescent="0.3">
      <c r="A173" s="28"/>
      <c r="B173" s="22">
        <v>312</v>
      </c>
      <c r="C173" s="34" t="s">
        <v>398</v>
      </c>
      <c r="D173" s="51" t="s">
        <v>394</v>
      </c>
      <c r="E173" s="164" t="s">
        <v>395</v>
      </c>
      <c r="F173" s="169">
        <v>5999430</v>
      </c>
      <c r="G173" s="183">
        <v>5879441</v>
      </c>
      <c r="H173" s="183">
        <f t="shared" si="2"/>
        <v>734930.125</v>
      </c>
    </row>
    <row r="174" spans="1:8" ht="56" x14ac:dyDescent="0.3">
      <c r="A174" s="37"/>
      <c r="B174" s="22">
        <v>313</v>
      </c>
      <c r="C174" s="34" t="s">
        <v>399</v>
      </c>
      <c r="D174" s="51" t="s">
        <v>394</v>
      </c>
      <c r="E174" s="164" t="s">
        <v>395</v>
      </c>
      <c r="F174" s="169">
        <v>3794373</v>
      </c>
      <c r="G174" s="183">
        <v>3718486</v>
      </c>
      <c r="H174" s="183">
        <f t="shared" si="2"/>
        <v>464810.75</v>
      </c>
    </row>
    <row r="175" spans="1:8" ht="42" x14ac:dyDescent="0.3">
      <c r="A175" s="37"/>
      <c r="B175" s="22">
        <v>314</v>
      </c>
      <c r="C175" s="34" t="s">
        <v>400</v>
      </c>
      <c r="D175" s="51" t="s">
        <v>394</v>
      </c>
      <c r="E175" s="164" t="s">
        <v>395</v>
      </c>
      <c r="F175" s="169">
        <v>1661167</v>
      </c>
      <c r="G175" s="183">
        <v>1627944</v>
      </c>
      <c r="H175" s="183">
        <f t="shared" si="2"/>
        <v>203493</v>
      </c>
    </row>
    <row r="176" spans="1:8" ht="42" x14ac:dyDescent="0.3">
      <c r="A176" s="37"/>
      <c r="B176" s="22">
        <v>315</v>
      </c>
      <c r="C176" s="34" t="s">
        <v>401</v>
      </c>
      <c r="D176" s="51" t="s">
        <v>402</v>
      </c>
      <c r="E176" s="164" t="s">
        <v>395</v>
      </c>
      <c r="F176" s="169">
        <v>4194837</v>
      </c>
      <c r="G176" s="183">
        <v>4110940</v>
      </c>
      <c r="H176" s="183">
        <f t="shared" si="2"/>
        <v>513867.5</v>
      </c>
    </row>
    <row r="177" spans="1:8" ht="42" x14ac:dyDescent="0.3">
      <c r="A177" s="28"/>
      <c r="B177" s="22">
        <v>316</v>
      </c>
      <c r="C177" s="34" t="s">
        <v>403</v>
      </c>
      <c r="D177" s="51" t="s">
        <v>394</v>
      </c>
      <c r="E177" s="164" t="s">
        <v>395</v>
      </c>
      <c r="F177" s="169">
        <v>4109219</v>
      </c>
      <c r="G177" s="183">
        <v>4027035</v>
      </c>
      <c r="H177" s="183">
        <f t="shared" si="2"/>
        <v>503379.375</v>
      </c>
    </row>
    <row r="178" spans="1:8" ht="56.15" customHeight="1" x14ac:dyDescent="0.3">
      <c r="A178" s="28"/>
      <c r="B178" s="22">
        <v>317</v>
      </c>
      <c r="C178" s="34" t="s">
        <v>404</v>
      </c>
      <c r="D178" s="51" t="s">
        <v>394</v>
      </c>
      <c r="E178" s="164" t="s">
        <v>395</v>
      </c>
      <c r="F178" s="169">
        <v>1130281</v>
      </c>
      <c r="G178" s="183">
        <v>1107675</v>
      </c>
      <c r="H178" s="183">
        <f t="shared" si="2"/>
        <v>138459.375</v>
      </c>
    </row>
    <row r="179" spans="1:8" ht="76" customHeight="1" x14ac:dyDescent="0.3">
      <c r="A179" s="28"/>
      <c r="B179" s="22">
        <v>318</v>
      </c>
      <c r="C179" s="34" t="s">
        <v>405</v>
      </c>
      <c r="D179" s="51" t="s">
        <v>394</v>
      </c>
      <c r="E179" s="164" t="s">
        <v>395</v>
      </c>
      <c r="F179" s="169">
        <v>2004803</v>
      </c>
      <c r="G179" s="183">
        <v>1964707</v>
      </c>
      <c r="H179" s="183">
        <f t="shared" si="2"/>
        <v>245588.375</v>
      </c>
    </row>
    <row r="180" spans="1:8" ht="63" customHeight="1" x14ac:dyDescent="0.3">
      <c r="A180" s="28"/>
      <c r="B180" s="22">
        <v>319</v>
      </c>
      <c r="C180" s="34" t="s">
        <v>406</v>
      </c>
      <c r="D180" s="51" t="s">
        <v>394</v>
      </c>
      <c r="E180" s="164" t="s">
        <v>395</v>
      </c>
      <c r="F180" s="169">
        <v>4782485</v>
      </c>
      <c r="G180" s="183">
        <v>4686835</v>
      </c>
      <c r="H180" s="183">
        <f t="shared" si="2"/>
        <v>585854.375</v>
      </c>
    </row>
    <row r="181" spans="1:8" ht="58" customHeight="1" x14ac:dyDescent="0.3">
      <c r="A181" s="28"/>
      <c r="B181" s="22">
        <v>320</v>
      </c>
      <c r="C181" s="34" t="s">
        <v>407</v>
      </c>
      <c r="D181" s="51" t="s">
        <v>394</v>
      </c>
      <c r="E181" s="164" t="s">
        <v>395</v>
      </c>
      <c r="F181" s="169">
        <v>4148736</v>
      </c>
      <c r="G181" s="183">
        <v>4065761</v>
      </c>
      <c r="H181" s="183">
        <f t="shared" si="2"/>
        <v>508220.125</v>
      </c>
    </row>
    <row r="182" spans="1:8" ht="18" customHeight="1" x14ac:dyDescent="0.3">
      <c r="A182" s="16"/>
      <c r="B182" s="373" t="s">
        <v>408</v>
      </c>
      <c r="C182" s="290"/>
      <c r="D182" s="36"/>
      <c r="E182" s="165"/>
      <c r="F182" s="170"/>
      <c r="G182" s="183"/>
      <c r="H182" s="165"/>
    </row>
    <row r="183" spans="1:8" ht="53.15" customHeight="1" x14ac:dyDescent="0.3">
      <c r="A183" s="52"/>
      <c r="B183" s="22">
        <v>321</v>
      </c>
      <c r="C183" s="53" t="s">
        <v>409</v>
      </c>
      <c r="D183" s="32">
        <v>1</v>
      </c>
      <c r="E183" s="164" t="s">
        <v>410</v>
      </c>
      <c r="F183" s="169">
        <v>2153323</v>
      </c>
      <c r="G183" s="183">
        <v>1000000</v>
      </c>
      <c r="H183" s="183">
        <f t="shared" si="2"/>
        <v>125000</v>
      </c>
    </row>
    <row r="184" spans="1:8" ht="138" customHeight="1" x14ac:dyDescent="0.3">
      <c r="A184" s="16"/>
      <c r="B184" s="22">
        <v>322</v>
      </c>
      <c r="C184" s="53" t="s">
        <v>411</v>
      </c>
      <c r="D184" s="32">
        <v>4</v>
      </c>
      <c r="E184" s="164" t="s">
        <v>410</v>
      </c>
      <c r="F184" s="169">
        <v>3536594</v>
      </c>
      <c r="G184" s="183">
        <v>3182935</v>
      </c>
      <c r="H184" s="183">
        <f t="shared" si="2"/>
        <v>397866.875</v>
      </c>
    </row>
    <row r="185" spans="1:8" s="65" customFormat="1" ht="134.15" customHeight="1" x14ac:dyDescent="0.3">
      <c r="A185" s="27"/>
      <c r="B185" s="22">
        <v>323</v>
      </c>
      <c r="C185" s="64" t="s">
        <v>412</v>
      </c>
      <c r="D185" s="32">
        <v>1</v>
      </c>
      <c r="E185" s="164" t="s">
        <v>413</v>
      </c>
      <c r="F185" s="169">
        <v>141579</v>
      </c>
      <c r="G185" s="183">
        <v>138747</v>
      </c>
      <c r="H185" s="183">
        <f t="shared" si="2"/>
        <v>17343.375</v>
      </c>
    </row>
    <row r="186" spans="1:8" ht="103" customHeight="1" x14ac:dyDescent="0.3">
      <c r="A186" s="16"/>
      <c r="B186" s="22">
        <v>324</v>
      </c>
      <c r="C186" s="53" t="s">
        <v>414</v>
      </c>
      <c r="D186" s="32">
        <v>10</v>
      </c>
      <c r="E186" s="164" t="s">
        <v>413</v>
      </c>
      <c r="F186" s="169">
        <v>200222</v>
      </c>
      <c r="G186" s="183">
        <v>196218</v>
      </c>
      <c r="H186" s="183">
        <f t="shared" si="2"/>
        <v>24527.25</v>
      </c>
    </row>
    <row r="187" spans="1:8" ht="120" customHeight="1" x14ac:dyDescent="0.3">
      <c r="A187" s="16"/>
      <c r="B187" s="22">
        <v>325</v>
      </c>
      <c r="C187" s="53" t="s">
        <v>414</v>
      </c>
      <c r="D187" s="32">
        <v>60</v>
      </c>
      <c r="E187" s="164" t="s">
        <v>413</v>
      </c>
      <c r="F187" s="169">
        <v>1201334</v>
      </c>
      <c r="G187" s="183">
        <v>1177307</v>
      </c>
      <c r="H187" s="183">
        <f t="shared" si="2"/>
        <v>147163.375</v>
      </c>
    </row>
    <row r="188" spans="1:8" ht="72" customHeight="1" x14ac:dyDescent="0.3">
      <c r="A188" s="28"/>
      <c r="B188" s="22">
        <v>326</v>
      </c>
      <c r="C188" s="34" t="s">
        <v>415</v>
      </c>
      <c r="D188" s="33" t="s">
        <v>416</v>
      </c>
      <c r="E188" s="164" t="s">
        <v>279</v>
      </c>
      <c r="F188" s="169">
        <v>4944122</v>
      </c>
      <c r="G188" s="183">
        <v>4000000</v>
      </c>
      <c r="H188" s="183">
        <f t="shared" si="2"/>
        <v>500000</v>
      </c>
    </row>
    <row r="189" spans="1:8" ht="71.150000000000006" customHeight="1" thickBot="1" x14ac:dyDescent="0.35">
      <c r="A189" s="28"/>
      <c r="B189" s="88">
        <v>327</v>
      </c>
      <c r="C189" s="107" t="s">
        <v>417</v>
      </c>
      <c r="D189" s="108" t="s">
        <v>416</v>
      </c>
      <c r="E189" s="168" t="s">
        <v>279</v>
      </c>
      <c r="F189" s="240">
        <v>5619500</v>
      </c>
      <c r="G189" s="241">
        <v>5000000</v>
      </c>
      <c r="H189" s="241">
        <f t="shared" si="2"/>
        <v>625000</v>
      </c>
    </row>
    <row r="190" spans="1:8" ht="23.15" customHeight="1" thickBot="1" x14ac:dyDescent="0.35">
      <c r="A190" s="28"/>
      <c r="B190" s="374" t="s">
        <v>527</v>
      </c>
      <c r="C190" s="375"/>
      <c r="D190" s="375"/>
      <c r="E190" s="375"/>
      <c r="F190" s="376"/>
      <c r="G190" s="242">
        <f>SUM(G6:G189)</f>
        <v>1159360471</v>
      </c>
      <c r="H190" s="243">
        <f t="shared" si="2"/>
        <v>144920058.875</v>
      </c>
    </row>
    <row r="191" spans="1:8" ht="74.25" customHeight="1" x14ac:dyDescent="0.3">
      <c r="A191" s="28"/>
      <c r="B191" s="16"/>
      <c r="C191" s="16"/>
      <c r="D191" s="54"/>
      <c r="E191" s="28"/>
      <c r="F191" s="140"/>
      <c r="G191" s="28"/>
      <c r="H191" s="28"/>
    </row>
    <row r="192" spans="1:8" ht="74.25" customHeight="1" x14ac:dyDescent="0.3">
      <c r="A192" s="28"/>
      <c r="B192" s="16"/>
      <c r="C192" s="16"/>
      <c r="D192" s="54"/>
      <c r="E192" s="28"/>
      <c r="F192" s="28"/>
      <c r="G192" s="28"/>
    </row>
    <row r="193" spans="1:7" ht="74.25" customHeight="1" x14ac:dyDescent="0.3">
      <c r="A193" s="28"/>
      <c r="B193" s="28"/>
      <c r="C193" s="28"/>
      <c r="D193" s="54"/>
      <c r="E193" s="28"/>
      <c r="F193" s="28"/>
      <c r="G193" s="28"/>
    </row>
    <row r="194" spans="1:7" ht="74.25" customHeight="1" x14ac:dyDescent="0.3">
      <c r="A194" s="28"/>
      <c r="B194" s="28"/>
      <c r="C194" s="28"/>
      <c r="D194" s="54"/>
      <c r="E194" s="28"/>
      <c r="F194" s="28"/>
      <c r="G194" s="28"/>
    </row>
    <row r="195" spans="1:7" ht="74.25" customHeight="1" x14ac:dyDescent="0.3">
      <c r="A195" s="28"/>
      <c r="B195" s="28"/>
      <c r="C195" s="28"/>
      <c r="D195" s="54"/>
      <c r="E195" s="28"/>
      <c r="F195" s="28"/>
      <c r="G195" s="28"/>
    </row>
    <row r="196" spans="1:7" ht="74.25" customHeight="1" x14ac:dyDescent="0.3">
      <c r="A196" s="16" t="s">
        <v>418</v>
      </c>
      <c r="B196" s="28"/>
      <c r="C196" s="28"/>
      <c r="D196" s="54"/>
      <c r="E196" s="28"/>
      <c r="F196" s="28"/>
      <c r="G196" s="28"/>
    </row>
    <row r="197" spans="1:7" ht="74.25" customHeight="1" x14ac:dyDescent="0.3">
      <c r="A197" s="28"/>
      <c r="B197" s="56"/>
      <c r="C197" s="28"/>
      <c r="D197" s="54"/>
      <c r="E197" s="28"/>
      <c r="F197" s="28"/>
      <c r="G197" s="28"/>
    </row>
    <row r="198" spans="1:7" ht="74.25" customHeight="1" x14ac:dyDescent="0.3">
      <c r="A198" s="28"/>
      <c r="B198" s="56"/>
      <c r="C198" s="28"/>
      <c r="D198" s="54"/>
      <c r="E198" s="28"/>
      <c r="F198" s="28"/>
      <c r="G198" s="28"/>
    </row>
    <row r="199" spans="1:7" ht="74.25" customHeight="1" x14ac:dyDescent="0.3">
      <c r="A199" s="28"/>
      <c r="B199" s="56"/>
      <c r="C199" s="28"/>
      <c r="D199" s="54"/>
      <c r="E199" s="28"/>
      <c r="F199" s="28"/>
      <c r="G199" s="28"/>
    </row>
    <row r="200" spans="1:7" ht="74.25" customHeight="1" x14ac:dyDescent="0.3">
      <c r="A200" s="28"/>
      <c r="B200" s="56"/>
      <c r="C200" s="28"/>
      <c r="D200" s="54"/>
      <c r="E200" s="28"/>
      <c r="F200" s="28"/>
      <c r="G200" s="28"/>
    </row>
    <row r="201" spans="1:7" ht="74.25" customHeight="1" x14ac:dyDescent="0.3">
      <c r="A201" s="28"/>
      <c r="B201" s="56"/>
      <c r="C201" s="28"/>
      <c r="D201" s="54"/>
      <c r="E201" s="28"/>
      <c r="F201" s="28"/>
      <c r="G201" s="28"/>
    </row>
    <row r="202" spans="1:7" ht="74.25" customHeight="1" x14ac:dyDescent="0.3">
      <c r="A202" s="28"/>
      <c r="B202" s="28"/>
      <c r="C202" s="28"/>
      <c r="D202" s="54"/>
      <c r="E202" s="28"/>
      <c r="F202" s="28"/>
      <c r="G202" s="28"/>
    </row>
    <row r="203" spans="1:7" ht="74.25" customHeight="1" x14ac:dyDescent="0.3">
      <c r="A203" s="28"/>
      <c r="B203" s="28"/>
      <c r="C203" s="28"/>
      <c r="D203" s="54"/>
      <c r="E203" s="28"/>
      <c r="F203" s="28"/>
      <c r="G203" s="28"/>
    </row>
    <row r="204" spans="1:7" ht="74.25" customHeight="1" x14ac:dyDescent="0.3">
      <c r="A204" s="28"/>
      <c r="B204" s="28"/>
      <c r="C204" s="28"/>
      <c r="D204" s="54"/>
      <c r="E204" s="28"/>
      <c r="F204" s="28"/>
      <c r="G204" s="28"/>
    </row>
    <row r="205" spans="1:7" ht="74.25" customHeight="1" x14ac:dyDescent="0.3">
      <c r="A205" s="28"/>
      <c r="B205" s="28"/>
      <c r="C205" s="28"/>
      <c r="D205" s="54"/>
      <c r="E205" s="28"/>
      <c r="F205" s="28"/>
      <c r="G205" s="28"/>
    </row>
    <row r="206" spans="1:7" ht="74.25" customHeight="1" x14ac:dyDescent="0.3">
      <c r="A206" s="28"/>
      <c r="B206" s="28"/>
      <c r="C206" s="28"/>
      <c r="D206" s="54"/>
      <c r="E206" s="28"/>
      <c r="F206" s="28"/>
      <c r="G206" s="28"/>
    </row>
    <row r="207" spans="1:7" ht="74.25" customHeight="1" x14ac:dyDescent="0.3">
      <c r="A207" s="28"/>
      <c r="B207" s="28"/>
      <c r="C207" s="28"/>
      <c r="D207" s="54"/>
      <c r="E207" s="28"/>
      <c r="F207" s="28"/>
      <c r="G207" s="28"/>
    </row>
    <row r="208" spans="1:7" ht="74.25" customHeight="1" x14ac:dyDescent="0.3">
      <c r="A208" s="28"/>
      <c r="B208" s="28"/>
      <c r="C208" s="28"/>
      <c r="D208" s="54"/>
      <c r="E208" s="28"/>
      <c r="F208" s="28"/>
      <c r="G208" s="28"/>
    </row>
    <row r="209" spans="1:7" ht="74.25" customHeight="1" x14ac:dyDescent="0.3">
      <c r="A209" s="28"/>
      <c r="B209" s="28"/>
      <c r="C209" s="28"/>
      <c r="D209" s="54"/>
      <c r="E209" s="28"/>
      <c r="F209" s="28"/>
      <c r="G209" s="28"/>
    </row>
    <row r="210" spans="1:7" ht="74.25" customHeight="1" x14ac:dyDescent="0.3">
      <c r="A210" s="28"/>
      <c r="B210" s="28"/>
      <c r="C210" s="28"/>
      <c r="D210" s="54"/>
      <c r="E210" s="28"/>
      <c r="F210" s="28"/>
      <c r="G210" s="28"/>
    </row>
    <row r="211" spans="1:7" ht="74.25" customHeight="1" x14ac:dyDescent="0.3">
      <c r="A211" s="28"/>
      <c r="B211" s="28"/>
      <c r="C211" s="28"/>
      <c r="D211" s="54"/>
      <c r="E211" s="28"/>
      <c r="F211" s="28"/>
      <c r="G211" s="28"/>
    </row>
    <row r="212" spans="1:7" ht="74.25" customHeight="1" x14ac:dyDescent="0.3">
      <c r="A212" s="28"/>
      <c r="B212" s="28"/>
      <c r="C212" s="28"/>
      <c r="D212" s="54"/>
      <c r="E212" s="28"/>
      <c r="F212" s="28"/>
      <c r="G212" s="28"/>
    </row>
    <row r="213" spans="1:7" ht="74.25" customHeight="1" x14ac:dyDescent="0.3">
      <c r="A213" s="28"/>
      <c r="B213" s="28"/>
      <c r="C213" s="28"/>
      <c r="D213" s="54"/>
      <c r="E213" s="28"/>
      <c r="F213" s="28"/>
      <c r="G213" s="28"/>
    </row>
    <row r="214" spans="1:7" ht="74.25" customHeight="1" x14ac:dyDescent="0.3">
      <c r="A214" s="28"/>
      <c r="B214" s="28"/>
      <c r="C214" s="28"/>
      <c r="D214" s="54"/>
      <c r="E214" s="28"/>
      <c r="F214" s="28"/>
      <c r="G214" s="28"/>
    </row>
    <row r="215" spans="1:7" ht="74.25" customHeight="1" x14ac:dyDescent="0.3">
      <c r="A215" s="28"/>
      <c r="B215" s="28"/>
      <c r="C215" s="28"/>
      <c r="D215" s="54"/>
      <c r="E215" s="28"/>
      <c r="F215" s="28"/>
      <c r="G215" s="28"/>
    </row>
    <row r="216" spans="1:7" ht="74.25" customHeight="1" x14ac:dyDescent="0.3">
      <c r="A216" s="28"/>
      <c r="B216" s="28"/>
      <c r="C216" s="28"/>
      <c r="D216" s="54"/>
      <c r="E216" s="28"/>
      <c r="F216" s="28"/>
      <c r="G216" s="28"/>
    </row>
    <row r="217" spans="1:7" ht="74.25" customHeight="1" x14ac:dyDescent="0.3">
      <c r="A217" s="28"/>
      <c r="B217" s="28"/>
      <c r="C217" s="28"/>
      <c r="D217" s="54"/>
      <c r="E217" s="28"/>
      <c r="F217" s="28"/>
      <c r="G217" s="28"/>
    </row>
    <row r="218" spans="1:7" ht="74.25" customHeight="1" x14ac:dyDescent="0.3">
      <c r="A218" s="28"/>
      <c r="B218" s="28"/>
      <c r="C218" s="28"/>
      <c r="D218" s="54"/>
      <c r="E218" s="28"/>
      <c r="F218" s="28"/>
      <c r="G218" s="28"/>
    </row>
    <row r="219" spans="1:7" ht="74.25" customHeight="1" x14ac:dyDescent="0.3">
      <c r="A219" s="28"/>
      <c r="B219" s="28"/>
      <c r="C219" s="28"/>
      <c r="D219" s="54"/>
      <c r="E219" s="28"/>
      <c r="F219" s="28"/>
      <c r="G219" s="28"/>
    </row>
    <row r="220" spans="1:7" ht="74.25" customHeight="1" x14ac:dyDescent="0.3">
      <c r="A220" s="28"/>
      <c r="B220" s="28"/>
      <c r="C220" s="28"/>
      <c r="D220" s="54"/>
      <c r="E220" s="28"/>
      <c r="F220" s="28"/>
      <c r="G220" s="28"/>
    </row>
    <row r="221" spans="1:7" ht="74.25" customHeight="1" x14ac:dyDescent="0.3">
      <c r="A221" s="28"/>
      <c r="B221" s="28"/>
      <c r="C221" s="28"/>
      <c r="D221" s="54"/>
      <c r="E221" s="28"/>
      <c r="F221" s="28"/>
      <c r="G221" s="28"/>
    </row>
    <row r="222" spans="1:7" ht="74.25" customHeight="1" x14ac:dyDescent="0.3">
      <c r="A222" s="28"/>
      <c r="B222" s="28"/>
      <c r="C222" s="28"/>
      <c r="D222" s="54"/>
      <c r="E222" s="28"/>
      <c r="F222" s="28"/>
      <c r="G222" s="28"/>
    </row>
    <row r="223" spans="1:7" ht="74.25" customHeight="1" x14ac:dyDescent="0.3">
      <c r="A223" s="28"/>
      <c r="B223" s="28"/>
      <c r="C223" s="28"/>
      <c r="D223" s="54"/>
      <c r="E223" s="28"/>
      <c r="F223" s="28"/>
      <c r="G223" s="28"/>
    </row>
    <row r="224" spans="1:7" ht="74.25" customHeight="1" x14ac:dyDescent="0.3">
      <c r="A224" s="28"/>
      <c r="B224" s="28"/>
      <c r="C224" s="28"/>
      <c r="D224" s="54"/>
      <c r="E224" s="28"/>
      <c r="F224" s="28"/>
      <c r="G224" s="28"/>
    </row>
    <row r="225" spans="1:7" ht="74.25" customHeight="1" x14ac:dyDescent="0.3">
      <c r="A225" s="28"/>
      <c r="B225" s="28"/>
      <c r="C225" s="28"/>
      <c r="D225" s="54"/>
      <c r="E225" s="28"/>
      <c r="F225" s="28"/>
      <c r="G225" s="28"/>
    </row>
    <row r="226" spans="1:7" ht="74.25" customHeight="1" x14ac:dyDescent="0.3">
      <c r="A226" s="28"/>
      <c r="B226" s="28"/>
      <c r="C226" s="28"/>
      <c r="D226" s="54"/>
      <c r="E226" s="28"/>
      <c r="F226" s="28"/>
      <c r="G226" s="28"/>
    </row>
    <row r="227" spans="1:7" ht="74.25" customHeight="1" x14ac:dyDescent="0.3">
      <c r="A227" s="28"/>
      <c r="B227" s="28"/>
      <c r="C227" s="28"/>
      <c r="D227" s="54"/>
      <c r="E227" s="28"/>
      <c r="F227" s="28"/>
      <c r="G227" s="28"/>
    </row>
    <row r="228" spans="1:7" ht="74.25" customHeight="1" x14ac:dyDescent="0.3">
      <c r="A228" s="28"/>
      <c r="B228" s="28"/>
      <c r="C228" s="28"/>
      <c r="D228" s="54"/>
      <c r="E228" s="28"/>
      <c r="F228" s="28"/>
      <c r="G228" s="28"/>
    </row>
    <row r="229" spans="1:7" ht="74.25" customHeight="1" x14ac:dyDescent="0.3">
      <c r="A229" s="28"/>
      <c r="B229" s="28"/>
      <c r="C229" s="28"/>
      <c r="D229" s="54"/>
      <c r="E229" s="28"/>
      <c r="F229" s="28"/>
      <c r="G229" s="28"/>
    </row>
    <row r="230" spans="1:7" ht="74.25" customHeight="1" x14ac:dyDescent="0.3">
      <c r="A230" s="28"/>
      <c r="B230" s="28"/>
      <c r="C230" s="28"/>
      <c r="D230" s="54"/>
      <c r="E230" s="28"/>
      <c r="F230" s="28"/>
      <c r="G230" s="28"/>
    </row>
    <row r="231" spans="1:7" ht="74.25" customHeight="1" x14ac:dyDescent="0.3">
      <c r="A231" s="28"/>
      <c r="B231" s="28"/>
      <c r="C231" s="28"/>
      <c r="D231" s="54"/>
      <c r="E231" s="28"/>
      <c r="F231" s="28"/>
      <c r="G231" s="28"/>
    </row>
    <row r="232" spans="1:7" ht="74.25" customHeight="1" x14ac:dyDescent="0.3">
      <c r="A232" s="28"/>
      <c r="B232" s="28"/>
      <c r="C232" s="28"/>
      <c r="D232" s="54"/>
      <c r="E232" s="28"/>
      <c r="F232" s="28"/>
      <c r="G232" s="28"/>
    </row>
    <row r="233" spans="1:7" ht="74.25" customHeight="1" x14ac:dyDescent="0.3">
      <c r="A233" s="28"/>
      <c r="B233" s="28"/>
      <c r="C233" s="28"/>
      <c r="D233" s="54"/>
      <c r="E233" s="28"/>
      <c r="F233" s="28"/>
      <c r="G233" s="28"/>
    </row>
    <row r="234" spans="1:7" ht="74.25" customHeight="1" x14ac:dyDescent="0.3">
      <c r="A234" s="28"/>
      <c r="B234" s="28"/>
      <c r="C234" s="28"/>
      <c r="D234" s="54"/>
      <c r="E234" s="28"/>
      <c r="F234" s="28"/>
      <c r="G234" s="28"/>
    </row>
    <row r="235" spans="1:7" ht="74.25" customHeight="1" x14ac:dyDescent="0.3">
      <c r="A235" s="28"/>
      <c r="B235" s="28"/>
      <c r="C235" s="28"/>
      <c r="D235" s="54"/>
      <c r="E235" s="28"/>
      <c r="F235" s="28"/>
      <c r="G235" s="28"/>
    </row>
    <row r="236" spans="1:7" ht="74.25" customHeight="1" x14ac:dyDescent="0.3">
      <c r="A236" s="28"/>
      <c r="B236" s="28"/>
      <c r="C236" s="28"/>
      <c r="D236" s="54"/>
      <c r="E236" s="28"/>
      <c r="F236" s="28"/>
      <c r="G236" s="28"/>
    </row>
    <row r="237" spans="1:7" ht="74.25" customHeight="1" x14ac:dyDescent="0.3">
      <c r="A237" s="28"/>
      <c r="B237" s="28"/>
      <c r="C237" s="28"/>
      <c r="D237" s="54"/>
      <c r="E237" s="28"/>
      <c r="F237" s="28"/>
      <c r="G237" s="28"/>
    </row>
    <row r="238" spans="1:7" ht="74.25" customHeight="1" x14ac:dyDescent="0.3">
      <c r="A238" s="28"/>
      <c r="B238" s="28"/>
      <c r="C238" s="28"/>
      <c r="D238" s="54"/>
      <c r="E238" s="28"/>
      <c r="F238" s="28"/>
      <c r="G238" s="28"/>
    </row>
    <row r="239" spans="1:7" ht="74.25" customHeight="1" x14ac:dyDescent="0.3">
      <c r="A239" s="28"/>
      <c r="B239" s="28"/>
      <c r="C239" s="28"/>
      <c r="D239" s="54"/>
      <c r="E239" s="28"/>
      <c r="F239" s="28"/>
      <c r="G239" s="28"/>
    </row>
    <row r="240" spans="1:7" ht="74.25" customHeight="1" x14ac:dyDescent="0.3">
      <c r="A240" s="28"/>
      <c r="B240" s="28"/>
      <c r="C240" s="28"/>
      <c r="D240" s="54"/>
      <c r="E240" s="28"/>
      <c r="F240" s="28"/>
      <c r="G240" s="28"/>
    </row>
    <row r="241" spans="1:7" ht="74.25" customHeight="1" x14ac:dyDescent="0.3">
      <c r="A241" s="28"/>
      <c r="B241" s="28"/>
      <c r="C241" s="28"/>
      <c r="D241" s="54"/>
      <c r="E241" s="28"/>
      <c r="F241" s="28"/>
      <c r="G241" s="28"/>
    </row>
    <row r="242" spans="1:7" ht="74.25" customHeight="1" x14ac:dyDescent="0.3">
      <c r="A242" s="28"/>
      <c r="B242" s="28"/>
      <c r="C242" s="28"/>
      <c r="D242" s="54"/>
      <c r="E242" s="28"/>
      <c r="F242" s="28"/>
      <c r="G242" s="28"/>
    </row>
    <row r="243" spans="1:7" ht="74.25" customHeight="1" x14ac:dyDescent="0.3">
      <c r="A243" s="28"/>
      <c r="B243" s="28"/>
      <c r="C243" s="28"/>
      <c r="D243" s="54"/>
      <c r="E243" s="28"/>
      <c r="F243" s="28"/>
      <c r="G243" s="28"/>
    </row>
    <row r="244" spans="1:7" ht="74.25" customHeight="1" x14ac:dyDescent="0.3">
      <c r="A244" s="28"/>
      <c r="B244" s="28"/>
      <c r="C244" s="28"/>
      <c r="D244" s="54"/>
      <c r="E244" s="28"/>
      <c r="F244" s="28"/>
      <c r="G244" s="28"/>
    </row>
    <row r="245" spans="1:7" ht="74.25" customHeight="1" x14ac:dyDescent="0.3">
      <c r="A245" s="28"/>
      <c r="B245" s="28"/>
      <c r="C245" s="28"/>
      <c r="D245" s="54"/>
      <c r="E245" s="28"/>
      <c r="F245" s="28"/>
      <c r="G245" s="28"/>
    </row>
    <row r="246" spans="1:7" ht="74.25" customHeight="1" x14ac:dyDescent="0.3">
      <c r="A246" s="28"/>
      <c r="B246" s="28"/>
      <c r="C246" s="28"/>
      <c r="D246" s="54"/>
      <c r="E246" s="28"/>
      <c r="F246" s="28"/>
      <c r="G246" s="28"/>
    </row>
    <row r="247" spans="1:7" ht="74.25" customHeight="1" x14ac:dyDescent="0.3">
      <c r="A247" s="28"/>
      <c r="B247" s="28"/>
      <c r="C247" s="28"/>
      <c r="D247" s="54"/>
      <c r="E247" s="28"/>
      <c r="F247" s="28"/>
      <c r="G247" s="28"/>
    </row>
    <row r="248" spans="1:7" ht="74.25" customHeight="1" x14ac:dyDescent="0.3">
      <c r="A248" s="28"/>
      <c r="B248" s="28"/>
      <c r="C248" s="28"/>
      <c r="D248" s="54"/>
      <c r="E248" s="28"/>
      <c r="F248" s="28"/>
      <c r="G248" s="28"/>
    </row>
    <row r="249" spans="1:7" ht="74.25" customHeight="1" x14ac:dyDescent="0.3">
      <c r="A249" s="28"/>
      <c r="B249" s="28"/>
      <c r="C249" s="28"/>
      <c r="D249" s="54"/>
      <c r="E249" s="28"/>
      <c r="F249" s="28"/>
      <c r="G249" s="28"/>
    </row>
    <row r="250" spans="1:7" ht="74.25" customHeight="1" x14ac:dyDescent="0.3">
      <c r="A250" s="28"/>
      <c r="B250" s="28"/>
      <c r="C250" s="28"/>
      <c r="D250" s="54"/>
      <c r="E250" s="28"/>
      <c r="F250" s="28"/>
      <c r="G250" s="28"/>
    </row>
    <row r="251" spans="1:7" ht="74.25" customHeight="1" x14ac:dyDescent="0.3">
      <c r="A251" s="28"/>
      <c r="B251" s="28"/>
      <c r="C251" s="28"/>
      <c r="D251" s="54"/>
      <c r="E251" s="28"/>
      <c r="F251" s="28"/>
      <c r="G251" s="28"/>
    </row>
    <row r="252" spans="1:7" ht="74.25" customHeight="1" x14ac:dyDescent="0.3">
      <c r="A252" s="28"/>
      <c r="B252" s="28"/>
      <c r="C252" s="28"/>
      <c r="D252" s="54"/>
      <c r="E252" s="28"/>
      <c r="F252" s="28"/>
      <c r="G252" s="28"/>
    </row>
    <row r="253" spans="1:7" ht="74.25" customHeight="1" x14ac:dyDescent="0.3">
      <c r="A253" s="28"/>
      <c r="B253" s="28"/>
      <c r="C253" s="28"/>
      <c r="D253" s="54"/>
      <c r="E253" s="28"/>
      <c r="F253" s="28"/>
      <c r="G253" s="28"/>
    </row>
    <row r="254" spans="1:7" ht="74.25" customHeight="1" x14ac:dyDescent="0.3">
      <c r="A254" s="28"/>
      <c r="B254" s="28"/>
      <c r="C254" s="28"/>
      <c r="D254" s="54"/>
      <c r="E254" s="28"/>
      <c r="F254" s="28"/>
      <c r="G254" s="28"/>
    </row>
    <row r="255" spans="1:7" ht="74.25" customHeight="1" x14ac:dyDescent="0.3">
      <c r="A255" s="28"/>
      <c r="B255" s="28"/>
      <c r="C255" s="28"/>
      <c r="D255" s="54"/>
      <c r="E255" s="28"/>
      <c r="F255" s="28"/>
      <c r="G255" s="28"/>
    </row>
    <row r="256" spans="1:7" ht="74.25" customHeight="1" x14ac:dyDescent="0.3">
      <c r="A256" s="28"/>
      <c r="B256" s="28"/>
      <c r="C256" s="28"/>
      <c r="D256" s="54"/>
      <c r="E256" s="28"/>
      <c r="F256" s="28"/>
      <c r="G256" s="28"/>
    </row>
    <row r="257" spans="1:7" ht="74.25" customHeight="1" x14ac:dyDescent="0.3">
      <c r="A257" s="28"/>
      <c r="B257" s="28"/>
      <c r="C257" s="28"/>
      <c r="D257" s="54"/>
      <c r="E257" s="28"/>
      <c r="F257" s="28"/>
      <c r="G257" s="28"/>
    </row>
    <row r="258" spans="1:7" ht="74.25" customHeight="1" x14ac:dyDescent="0.3">
      <c r="A258" s="28"/>
      <c r="B258" s="28"/>
      <c r="C258" s="28"/>
      <c r="D258" s="54"/>
      <c r="E258" s="28"/>
      <c r="F258" s="28"/>
      <c r="G258" s="28"/>
    </row>
    <row r="259" spans="1:7" ht="74.25" customHeight="1" x14ac:dyDescent="0.3">
      <c r="A259" s="28"/>
      <c r="B259" s="28"/>
      <c r="C259" s="28"/>
      <c r="D259" s="54"/>
      <c r="E259" s="28"/>
      <c r="F259" s="28"/>
      <c r="G259" s="28"/>
    </row>
    <row r="260" spans="1:7" ht="74.25" customHeight="1" x14ac:dyDescent="0.3">
      <c r="A260" s="28"/>
      <c r="B260" s="28"/>
      <c r="C260" s="28"/>
      <c r="D260" s="54"/>
      <c r="E260" s="28"/>
      <c r="F260" s="28"/>
      <c r="G260" s="28"/>
    </row>
    <row r="261" spans="1:7" ht="74.25" customHeight="1" x14ac:dyDescent="0.3">
      <c r="A261" s="28"/>
      <c r="B261" s="28"/>
      <c r="C261" s="28"/>
      <c r="D261" s="54"/>
      <c r="E261" s="28"/>
      <c r="F261" s="28"/>
      <c r="G261" s="28"/>
    </row>
    <row r="262" spans="1:7" ht="74.25" customHeight="1" x14ac:dyDescent="0.3">
      <c r="A262" s="28"/>
      <c r="B262" s="28"/>
      <c r="C262" s="28"/>
      <c r="D262" s="54"/>
      <c r="E262" s="28"/>
      <c r="F262" s="28"/>
      <c r="G262" s="28"/>
    </row>
    <row r="263" spans="1:7" ht="74.25" customHeight="1" x14ac:dyDescent="0.3">
      <c r="A263" s="28"/>
      <c r="B263" s="28"/>
      <c r="C263" s="28"/>
      <c r="D263" s="54"/>
      <c r="E263" s="28"/>
      <c r="F263" s="28"/>
      <c r="G263" s="28"/>
    </row>
    <row r="264" spans="1:7" ht="74.25" customHeight="1" x14ac:dyDescent="0.3">
      <c r="A264" s="28"/>
      <c r="B264" s="28"/>
      <c r="C264" s="28"/>
      <c r="D264" s="54"/>
      <c r="E264" s="28"/>
      <c r="F264" s="28"/>
      <c r="G264" s="28"/>
    </row>
    <row r="265" spans="1:7" ht="74.25" customHeight="1" x14ac:dyDescent="0.3">
      <c r="A265" s="28"/>
      <c r="B265" s="28"/>
      <c r="C265" s="28"/>
      <c r="D265" s="54"/>
      <c r="E265" s="28"/>
      <c r="F265" s="28"/>
      <c r="G265" s="28"/>
    </row>
    <row r="266" spans="1:7" ht="74.25" customHeight="1" x14ac:dyDescent="0.3">
      <c r="A266" s="28"/>
      <c r="B266" s="28"/>
      <c r="C266" s="28"/>
      <c r="D266" s="54"/>
      <c r="E266" s="28"/>
      <c r="F266" s="28"/>
      <c r="G266" s="28"/>
    </row>
    <row r="267" spans="1:7" ht="74.25" customHeight="1" x14ac:dyDescent="0.3">
      <c r="A267" s="28"/>
      <c r="B267" s="28"/>
      <c r="C267" s="28"/>
      <c r="D267" s="54"/>
      <c r="E267" s="28"/>
      <c r="F267" s="28"/>
      <c r="G267" s="28"/>
    </row>
    <row r="268" spans="1:7" ht="74.25" customHeight="1" x14ac:dyDescent="0.3">
      <c r="A268" s="28"/>
      <c r="B268" s="28"/>
      <c r="C268" s="28"/>
      <c r="D268" s="54"/>
      <c r="E268" s="28"/>
      <c r="F268" s="28"/>
      <c r="G268" s="28"/>
    </row>
    <row r="269" spans="1:7" ht="74.25" customHeight="1" x14ac:dyDescent="0.3">
      <c r="A269" s="28"/>
      <c r="B269" s="28"/>
      <c r="C269" s="28"/>
      <c r="D269" s="54"/>
      <c r="E269" s="28"/>
      <c r="F269" s="28"/>
      <c r="G269" s="28"/>
    </row>
    <row r="270" spans="1:7" ht="74.25" customHeight="1" x14ac:dyDescent="0.3">
      <c r="A270" s="28"/>
      <c r="B270" s="28"/>
      <c r="C270" s="28"/>
      <c r="D270" s="54"/>
      <c r="E270" s="28"/>
      <c r="F270" s="28"/>
      <c r="G270" s="28"/>
    </row>
    <row r="271" spans="1:7" ht="74.25" customHeight="1" x14ac:dyDescent="0.3">
      <c r="A271" s="28"/>
      <c r="B271" s="28"/>
      <c r="C271" s="28"/>
      <c r="D271" s="54"/>
      <c r="E271" s="28"/>
      <c r="F271" s="28"/>
      <c r="G271" s="28"/>
    </row>
    <row r="272" spans="1:7" ht="74.25" customHeight="1" x14ac:dyDescent="0.3">
      <c r="A272" s="28"/>
      <c r="B272" s="28"/>
      <c r="C272" s="28"/>
      <c r="D272" s="54"/>
      <c r="E272" s="28"/>
      <c r="F272" s="28"/>
      <c r="G272" s="28"/>
    </row>
    <row r="273" spans="1:7" ht="74.25" customHeight="1" x14ac:dyDescent="0.3">
      <c r="A273" s="28"/>
      <c r="B273" s="28"/>
      <c r="C273" s="28"/>
      <c r="D273" s="54"/>
      <c r="E273" s="28"/>
      <c r="F273" s="28"/>
      <c r="G273" s="28"/>
    </row>
    <row r="274" spans="1:7" ht="74.25" customHeight="1" x14ac:dyDescent="0.3">
      <c r="A274" s="28"/>
      <c r="B274" s="28"/>
      <c r="C274" s="28"/>
      <c r="D274" s="54"/>
      <c r="E274" s="28"/>
      <c r="F274" s="28"/>
      <c r="G274" s="28"/>
    </row>
    <row r="275" spans="1:7" ht="74.25" customHeight="1" x14ac:dyDescent="0.3">
      <c r="A275" s="28"/>
      <c r="B275" s="28"/>
      <c r="C275" s="28"/>
      <c r="D275" s="54"/>
      <c r="E275" s="28"/>
      <c r="F275" s="28"/>
      <c r="G275" s="28"/>
    </row>
    <row r="276" spans="1:7" ht="74.25" customHeight="1" x14ac:dyDescent="0.3">
      <c r="A276" s="28"/>
      <c r="B276" s="28"/>
      <c r="C276" s="28"/>
      <c r="D276" s="54"/>
      <c r="E276" s="28"/>
      <c r="F276" s="28"/>
      <c r="G276" s="28"/>
    </row>
    <row r="277" spans="1:7" ht="74.25" customHeight="1" x14ac:dyDescent="0.3">
      <c r="A277" s="28"/>
      <c r="B277" s="28"/>
      <c r="C277" s="28"/>
      <c r="D277" s="54"/>
      <c r="E277" s="28"/>
      <c r="F277" s="28"/>
      <c r="G277" s="28"/>
    </row>
    <row r="278" spans="1:7" ht="74.25" customHeight="1" x14ac:dyDescent="0.3">
      <c r="A278" s="28"/>
      <c r="B278" s="28"/>
      <c r="C278" s="28"/>
      <c r="D278" s="54"/>
      <c r="E278" s="28"/>
      <c r="F278" s="28"/>
      <c r="G278" s="28"/>
    </row>
    <row r="279" spans="1:7" ht="74.25" customHeight="1" x14ac:dyDescent="0.3">
      <c r="A279" s="28"/>
      <c r="B279" s="28"/>
      <c r="C279" s="28"/>
      <c r="D279" s="54"/>
      <c r="E279" s="28"/>
      <c r="F279" s="28"/>
      <c r="G279" s="28"/>
    </row>
    <row r="280" spans="1:7" ht="74.25" customHeight="1" x14ac:dyDescent="0.3">
      <c r="A280" s="28"/>
      <c r="B280" s="28"/>
      <c r="C280" s="28"/>
      <c r="D280" s="54"/>
      <c r="E280" s="28"/>
      <c r="F280" s="28"/>
      <c r="G280" s="28"/>
    </row>
    <row r="281" spans="1:7" ht="74.25" customHeight="1" x14ac:dyDescent="0.3">
      <c r="A281" s="28"/>
      <c r="B281" s="28"/>
      <c r="C281" s="28"/>
      <c r="D281" s="54"/>
      <c r="E281" s="28"/>
      <c r="F281" s="28"/>
      <c r="G281" s="28"/>
    </row>
    <row r="282" spans="1:7" ht="74.25" customHeight="1" x14ac:dyDescent="0.3">
      <c r="A282" s="28"/>
      <c r="B282" s="28"/>
      <c r="C282" s="28"/>
      <c r="D282" s="54"/>
      <c r="E282" s="28"/>
      <c r="F282" s="28"/>
      <c r="G282" s="28"/>
    </row>
    <row r="283" spans="1:7" ht="74.25" customHeight="1" x14ac:dyDescent="0.3">
      <c r="A283" s="28"/>
      <c r="B283" s="28"/>
      <c r="C283" s="28"/>
      <c r="D283" s="54"/>
      <c r="E283" s="28"/>
      <c r="F283" s="28"/>
      <c r="G283" s="28"/>
    </row>
    <row r="284" spans="1:7" ht="74.25" customHeight="1" x14ac:dyDescent="0.3">
      <c r="A284" s="28"/>
      <c r="B284" s="28"/>
      <c r="C284" s="28"/>
      <c r="D284" s="54"/>
      <c r="E284" s="28"/>
      <c r="F284" s="28"/>
      <c r="G284" s="28"/>
    </row>
    <row r="285" spans="1:7" ht="74.25" customHeight="1" x14ac:dyDescent="0.3">
      <c r="A285" s="28"/>
      <c r="B285" s="28"/>
      <c r="C285" s="28"/>
      <c r="D285" s="54"/>
      <c r="E285" s="28"/>
      <c r="F285" s="28"/>
      <c r="G285" s="28"/>
    </row>
    <row r="286" spans="1:7" ht="74.25" customHeight="1" x14ac:dyDescent="0.3">
      <c r="A286" s="28"/>
      <c r="B286" s="28"/>
      <c r="C286" s="28"/>
      <c r="D286" s="54"/>
      <c r="E286" s="28"/>
      <c r="F286" s="28"/>
      <c r="G286" s="28"/>
    </row>
    <row r="287" spans="1:7" ht="74.25" customHeight="1" x14ac:dyDescent="0.3">
      <c r="A287" s="28"/>
      <c r="B287" s="28"/>
      <c r="C287" s="28"/>
      <c r="D287" s="54"/>
      <c r="E287" s="28"/>
      <c r="F287" s="28"/>
      <c r="G287" s="28"/>
    </row>
    <row r="288" spans="1:7" ht="74.25" customHeight="1" x14ac:dyDescent="0.3">
      <c r="A288" s="28"/>
      <c r="B288" s="28"/>
      <c r="C288" s="28"/>
      <c r="D288" s="54"/>
      <c r="E288" s="28"/>
      <c r="F288" s="28"/>
      <c r="G288" s="28"/>
    </row>
    <row r="289" spans="1:7" ht="74.25" customHeight="1" x14ac:dyDescent="0.3">
      <c r="A289" s="28"/>
      <c r="B289" s="28"/>
      <c r="C289" s="28"/>
      <c r="D289" s="54"/>
      <c r="E289" s="28"/>
      <c r="F289" s="28"/>
      <c r="G289" s="28"/>
    </row>
    <row r="290" spans="1:7" ht="74.25" customHeight="1" x14ac:dyDescent="0.3">
      <c r="A290" s="28"/>
      <c r="B290" s="28"/>
      <c r="C290" s="28"/>
      <c r="D290" s="54"/>
      <c r="E290" s="28"/>
      <c r="F290" s="28"/>
      <c r="G290" s="28"/>
    </row>
    <row r="291" spans="1:7" ht="74.25" customHeight="1" x14ac:dyDescent="0.3">
      <c r="A291" s="28"/>
      <c r="B291" s="28"/>
      <c r="C291" s="28"/>
      <c r="D291" s="54"/>
      <c r="E291" s="28"/>
      <c r="F291" s="28"/>
      <c r="G291" s="28"/>
    </row>
    <row r="292" spans="1:7" ht="74.25" customHeight="1" x14ac:dyDescent="0.3">
      <c r="A292" s="28"/>
      <c r="B292" s="28"/>
      <c r="C292" s="28"/>
      <c r="D292" s="54"/>
      <c r="E292" s="28"/>
      <c r="F292" s="28"/>
      <c r="G292" s="28"/>
    </row>
    <row r="293" spans="1:7" ht="74.25" customHeight="1" x14ac:dyDescent="0.3">
      <c r="A293" s="28"/>
      <c r="B293" s="28"/>
      <c r="C293" s="28"/>
      <c r="D293" s="54"/>
      <c r="E293" s="28"/>
      <c r="F293" s="28"/>
      <c r="G293" s="28"/>
    </row>
    <row r="294" spans="1:7" ht="74.25" customHeight="1" x14ac:dyDescent="0.3">
      <c r="A294" s="28"/>
      <c r="B294" s="28"/>
      <c r="C294" s="28"/>
      <c r="D294" s="54"/>
      <c r="E294" s="28"/>
      <c r="F294" s="28"/>
      <c r="G294" s="28"/>
    </row>
    <row r="295" spans="1:7" ht="74.25" customHeight="1" x14ac:dyDescent="0.3">
      <c r="A295" s="28"/>
      <c r="B295" s="28"/>
      <c r="C295" s="28"/>
      <c r="D295" s="54"/>
      <c r="E295" s="28"/>
      <c r="F295" s="28"/>
      <c r="G295" s="28"/>
    </row>
    <row r="296" spans="1:7" ht="74.25" customHeight="1" x14ac:dyDescent="0.3">
      <c r="A296" s="28"/>
      <c r="B296" s="28"/>
      <c r="C296" s="28"/>
      <c r="D296" s="54"/>
      <c r="E296" s="28"/>
      <c r="F296" s="28"/>
      <c r="G296" s="28"/>
    </row>
    <row r="297" spans="1:7" ht="74.25" customHeight="1" x14ac:dyDescent="0.3">
      <c r="A297" s="28"/>
      <c r="B297" s="28"/>
      <c r="C297" s="28"/>
      <c r="D297" s="54"/>
      <c r="E297" s="28"/>
      <c r="F297" s="28"/>
      <c r="G297" s="28"/>
    </row>
    <row r="298" spans="1:7" ht="74.25" customHeight="1" x14ac:dyDescent="0.3">
      <c r="A298" s="28"/>
      <c r="B298" s="28"/>
      <c r="C298" s="28"/>
      <c r="D298" s="54"/>
      <c r="E298" s="28"/>
      <c r="F298" s="28"/>
      <c r="G298" s="28"/>
    </row>
    <row r="299" spans="1:7" ht="74.25" customHeight="1" x14ac:dyDescent="0.3">
      <c r="A299" s="28"/>
      <c r="B299" s="28"/>
      <c r="C299" s="28"/>
      <c r="D299" s="54"/>
      <c r="E299" s="28"/>
      <c r="F299" s="28"/>
      <c r="G299" s="28"/>
    </row>
    <row r="300" spans="1:7" ht="74.25" customHeight="1" x14ac:dyDescent="0.3">
      <c r="A300" s="28"/>
      <c r="B300" s="28"/>
      <c r="C300" s="28"/>
      <c r="D300" s="54"/>
      <c r="E300" s="28"/>
      <c r="F300" s="28"/>
      <c r="G300" s="28"/>
    </row>
    <row r="301" spans="1:7" ht="74.25" customHeight="1" x14ac:dyDescent="0.3">
      <c r="A301" s="28"/>
      <c r="B301" s="28"/>
      <c r="C301" s="28"/>
      <c r="D301" s="54"/>
      <c r="E301" s="28"/>
      <c r="F301" s="28"/>
      <c r="G301" s="28"/>
    </row>
    <row r="302" spans="1:7" ht="74.25" customHeight="1" x14ac:dyDescent="0.3">
      <c r="A302" s="28"/>
      <c r="B302" s="28"/>
      <c r="C302" s="28"/>
      <c r="D302" s="54"/>
      <c r="E302" s="28"/>
      <c r="F302" s="28"/>
      <c r="G302" s="28"/>
    </row>
    <row r="303" spans="1:7" ht="74.25" customHeight="1" x14ac:dyDescent="0.3">
      <c r="A303" s="28"/>
      <c r="B303" s="28"/>
      <c r="C303" s="28"/>
      <c r="D303" s="54"/>
      <c r="E303" s="28"/>
      <c r="F303" s="28"/>
      <c r="G303" s="28"/>
    </row>
    <row r="304" spans="1:7" ht="74.25" customHeight="1" x14ac:dyDescent="0.3">
      <c r="A304" s="28"/>
      <c r="B304" s="28"/>
      <c r="C304" s="28"/>
      <c r="D304" s="54"/>
      <c r="E304" s="28"/>
      <c r="F304" s="28"/>
      <c r="G304" s="28"/>
    </row>
    <row r="305" spans="1:7" ht="74.25" customHeight="1" x14ac:dyDescent="0.3">
      <c r="A305" s="28"/>
      <c r="B305" s="28"/>
      <c r="C305" s="28"/>
      <c r="D305" s="54"/>
      <c r="E305" s="28"/>
      <c r="F305" s="28"/>
      <c r="G305" s="28"/>
    </row>
    <row r="306" spans="1:7" ht="74.25" customHeight="1" x14ac:dyDescent="0.3">
      <c r="A306" s="28"/>
      <c r="B306" s="28"/>
      <c r="C306" s="28"/>
      <c r="D306" s="54"/>
      <c r="E306" s="28"/>
      <c r="F306" s="28"/>
      <c r="G306" s="28"/>
    </row>
    <row r="307" spans="1:7" ht="74.25" customHeight="1" x14ac:dyDescent="0.3">
      <c r="A307" s="28"/>
      <c r="B307" s="28"/>
      <c r="C307" s="28"/>
      <c r="D307" s="54"/>
      <c r="E307" s="28"/>
      <c r="F307" s="28"/>
      <c r="G307" s="28"/>
    </row>
    <row r="308" spans="1:7" ht="74.25" customHeight="1" x14ac:dyDescent="0.3">
      <c r="A308" s="28"/>
      <c r="B308" s="28"/>
      <c r="C308" s="28"/>
      <c r="D308" s="54"/>
      <c r="E308" s="28"/>
      <c r="F308" s="28"/>
      <c r="G308" s="28"/>
    </row>
    <row r="309" spans="1:7" ht="74.25" customHeight="1" x14ac:dyDescent="0.3">
      <c r="A309" s="28"/>
      <c r="B309" s="28"/>
      <c r="C309" s="28"/>
      <c r="D309" s="54"/>
      <c r="E309" s="28"/>
      <c r="F309" s="28"/>
      <c r="G309" s="28"/>
    </row>
    <row r="310" spans="1:7" ht="74.25" customHeight="1" x14ac:dyDescent="0.3">
      <c r="A310" s="28"/>
      <c r="B310" s="28"/>
      <c r="C310" s="28"/>
      <c r="D310" s="54"/>
      <c r="E310" s="28"/>
      <c r="F310" s="28"/>
      <c r="G310" s="28"/>
    </row>
    <row r="311" spans="1:7" ht="74.25" customHeight="1" x14ac:dyDescent="0.3">
      <c r="A311" s="28"/>
      <c r="B311" s="28"/>
      <c r="C311" s="28"/>
      <c r="D311" s="54"/>
      <c r="E311" s="28"/>
      <c r="F311" s="28"/>
      <c r="G311" s="28"/>
    </row>
    <row r="312" spans="1:7" ht="74.25" customHeight="1" x14ac:dyDescent="0.3">
      <c r="A312" s="28"/>
      <c r="B312" s="28"/>
      <c r="C312" s="28"/>
      <c r="D312" s="54"/>
      <c r="E312" s="28"/>
      <c r="F312" s="28"/>
      <c r="G312" s="28"/>
    </row>
    <row r="313" spans="1:7" ht="74.25" customHeight="1" x14ac:dyDescent="0.3">
      <c r="A313" s="28"/>
      <c r="B313" s="28"/>
      <c r="C313" s="28"/>
      <c r="D313" s="54"/>
      <c r="E313" s="28"/>
      <c r="F313" s="28"/>
      <c r="G313" s="28"/>
    </row>
    <row r="314" spans="1:7" ht="74.25" customHeight="1" x14ac:dyDescent="0.3">
      <c r="A314" s="28"/>
      <c r="B314" s="28"/>
      <c r="C314" s="28"/>
      <c r="D314" s="54"/>
      <c r="E314" s="28"/>
      <c r="F314" s="28"/>
      <c r="G314" s="28"/>
    </row>
    <row r="315" spans="1:7" ht="74.25" customHeight="1" x14ac:dyDescent="0.3">
      <c r="A315" s="28"/>
      <c r="B315" s="28"/>
      <c r="C315" s="28"/>
      <c r="D315" s="54"/>
      <c r="E315" s="28"/>
      <c r="F315" s="28"/>
      <c r="G315" s="28"/>
    </row>
    <row r="316" spans="1:7" ht="74.25" customHeight="1" x14ac:dyDescent="0.3">
      <c r="A316" s="28"/>
      <c r="B316" s="28"/>
      <c r="C316" s="28"/>
      <c r="D316" s="54"/>
      <c r="E316" s="28"/>
      <c r="F316" s="28"/>
      <c r="G316" s="28"/>
    </row>
    <row r="317" spans="1:7" ht="74.25" customHeight="1" x14ac:dyDescent="0.3">
      <c r="A317" s="28"/>
      <c r="B317" s="28"/>
      <c r="C317" s="28"/>
      <c r="D317" s="54"/>
      <c r="E317" s="28"/>
      <c r="F317" s="28"/>
      <c r="G317" s="28"/>
    </row>
    <row r="318" spans="1:7" ht="74.25" customHeight="1" x14ac:dyDescent="0.3">
      <c r="A318" s="28"/>
      <c r="B318" s="28"/>
      <c r="C318" s="28"/>
      <c r="D318" s="54"/>
      <c r="E318" s="28"/>
      <c r="F318" s="28"/>
      <c r="G318" s="28"/>
    </row>
    <row r="319" spans="1:7" ht="74.25" customHeight="1" x14ac:dyDescent="0.3">
      <c r="A319" s="28"/>
      <c r="B319" s="28"/>
      <c r="C319" s="28"/>
      <c r="D319" s="54"/>
      <c r="E319" s="28"/>
      <c r="F319" s="28"/>
      <c r="G319" s="28"/>
    </row>
    <row r="320" spans="1:7" ht="74.25" customHeight="1" x14ac:dyDescent="0.3">
      <c r="A320" s="28"/>
      <c r="B320" s="28"/>
      <c r="C320" s="28"/>
      <c r="D320" s="54"/>
      <c r="E320" s="28"/>
      <c r="F320" s="28"/>
      <c r="G320" s="28"/>
    </row>
    <row r="321" spans="1:7" ht="74.25" customHeight="1" x14ac:dyDescent="0.3">
      <c r="A321" s="28"/>
      <c r="B321" s="28"/>
      <c r="C321" s="28"/>
      <c r="D321" s="54"/>
      <c r="E321" s="28"/>
      <c r="F321" s="28"/>
      <c r="G321" s="28"/>
    </row>
    <row r="322" spans="1:7" ht="74.25" customHeight="1" x14ac:dyDescent="0.3">
      <c r="A322" s="28"/>
      <c r="B322" s="28"/>
      <c r="C322" s="28"/>
      <c r="D322" s="54"/>
      <c r="E322" s="28"/>
      <c r="F322" s="28"/>
      <c r="G322" s="28"/>
    </row>
    <row r="323" spans="1:7" ht="74.25" customHeight="1" x14ac:dyDescent="0.3">
      <c r="A323" s="28"/>
      <c r="B323" s="28"/>
      <c r="C323" s="28"/>
      <c r="D323" s="54"/>
      <c r="E323" s="28"/>
      <c r="F323" s="28"/>
      <c r="G323" s="28"/>
    </row>
    <row r="324" spans="1:7" ht="74.25" customHeight="1" x14ac:dyDescent="0.3">
      <c r="A324" s="28"/>
      <c r="B324" s="28"/>
      <c r="C324" s="28"/>
      <c r="D324" s="54"/>
      <c r="E324" s="28"/>
      <c r="F324" s="28"/>
      <c r="G324" s="28"/>
    </row>
    <row r="325" spans="1:7" ht="74.25" customHeight="1" x14ac:dyDescent="0.3">
      <c r="A325" s="28"/>
      <c r="B325" s="28"/>
      <c r="C325" s="28"/>
      <c r="D325" s="54"/>
      <c r="E325" s="28"/>
      <c r="F325" s="28"/>
      <c r="G325" s="28"/>
    </row>
    <row r="326" spans="1:7" ht="74.25" customHeight="1" x14ac:dyDescent="0.3">
      <c r="A326" s="28"/>
      <c r="B326" s="28"/>
      <c r="C326" s="28"/>
      <c r="D326" s="54"/>
      <c r="E326" s="28"/>
      <c r="F326" s="28"/>
      <c r="G326" s="28"/>
    </row>
    <row r="327" spans="1:7" ht="74.25" customHeight="1" x14ac:dyDescent="0.3">
      <c r="A327" s="28"/>
      <c r="B327" s="28"/>
      <c r="C327" s="28"/>
      <c r="D327" s="54"/>
      <c r="E327" s="28"/>
      <c r="F327" s="28"/>
      <c r="G327" s="28"/>
    </row>
    <row r="328" spans="1:7" ht="74.25" customHeight="1" x14ac:dyDescent="0.3">
      <c r="A328" s="28"/>
      <c r="B328" s="28"/>
      <c r="C328" s="28"/>
      <c r="D328" s="54"/>
      <c r="E328" s="28"/>
      <c r="F328" s="28"/>
      <c r="G328" s="28"/>
    </row>
    <row r="329" spans="1:7" ht="74.25" customHeight="1" x14ac:dyDescent="0.3">
      <c r="A329" s="28"/>
      <c r="B329" s="28"/>
      <c r="C329" s="28"/>
      <c r="D329" s="54"/>
      <c r="E329" s="28"/>
      <c r="F329" s="28"/>
      <c r="G329" s="28"/>
    </row>
    <row r="330" spans="1:7" ht="74.25" customHeight="1" x14ac:dyDescent="0.3">
      <c r="A330" s="28"/>
      <c r="B330" s="28"/>
      <c r="C330" s="28"/>
      <c r="D330" s="54"/>
      <c r="E330" s="28"/>
      <c r="F330" s="28"/>
      <c r="G330" s="28"/>
    </row>
    <row r="331" spans="1:7" ht="74.25" customHeight="1" x14ac:dyDescent="0.3">
      <c r="A331" s="28"/>
      <c r="B331" s="28"/>
      <c r="C331" s="28"/>
      <c r="D331" s="54"/>
      <c r="E331" s="28"/>
      <c r="F331" s="28"/>
      <c r="G331" s="28"/>
    </row>
    <row r="332" spans="1:7" ht="74.25" customHeight="1" x14ac:dyDescent="0.3">
      <c r="A332" s="28"/>
      <c r="B332" s="28"/>
      <c r="C332" s="28"/>
      <c r="D332" s="54"/>
      <c r="E332" s="28"/>
      <c r="F332" s="28"/>
      <c r="G332" s="28"/>
    </row>
    <row r="333" spans="1:7" ht="74.25" customHeight="1" x14ac:dyDescent="0.3">
      <c r="A333" s="28"/>
      <c r="B333" s="28"/>
      <c r="C333" s="28"/>
      <c r="D333" s="54"/>
      <c r="E333" s="28"/>
      <c r="F333" s="28"/>
      <c r="G333" s="28"/>
    </row>
    <row r="334" spans="1:7" ht="74.25" customHeight="1" x14ac:dyDescent="0.3">
      <c r="A334" s="28"/>
      <c r="B334" s="28"/>
      <c r="C334" s="28"/>
      <c r="D334" s="54"/>
      <c r="E334" s="28"/>
      <c r="F334" s="28"/>
      <c r="G334" s="28"/>
    </row>
    <row r="335" spans="1:7" ht="74.25" customHeight="1" x14ac:dyDescent="0.3">
      <c r="A335" s="28"/>
      <c r="B335" s="28"/>
      <c r="C335" s="28"/>
      <c r="D335" s="54"/>
      <c r="E335" s="28"/>
      <c r="F335" s="28"/>
      <c r="G335" s="28"/>
    </row>
    <row r="336" spans="1:7" ht="74.25" customHeight="1" x14ac:dyDescent="0.3">
      <c r="A336" s="28"/>
      <c r="B336" s="28"/>
      <c r="C336" s="28"/>
      <c r="D336" s="54"/>
      <c r="E336" s="28"/>
      <c r="F336" s="28"/>
      <c r="G336" s="28"/>
    </row>
    <row r="337" spans="1:7" ht="74.25" customHeight="1" x14ac:dyDescent="0.3">
      <c r="A337" s="28"/>
      <c r="B337" s="28"/>
      <c r="C337" s="28"/>
      <c r="D337" s="54"/>
      <c r="E337" s="28"/>
      <c r="F337" s="28"/>
      <c r="G337" s="28"/>
    </row>
    <row r="338" spans="1:7" ht="74.25" customHeight="1" x14ac:dyDescent="0.3">
      <c r="A338" s="28"/>
      <c r="B338" s="28"/>
      <c r="C338" s="28"/>
      <c r="D338" s="54"/>
      <c r="E338" s="28"/>
      <c r="F338" s="28"/>
      <c r="G338" s="28"/>
    </row>
    <row r="339" spans="1:7" ht="74.25" customHeight="1" x14ac:dyDescent="0.3">
      <c r="A339" s="28"/>
      <c r="B339" s="28"/>
      <c r="C339" s="28"/>
      <c r="D339" s="54"/>
      <c r="E339" s="28"/>
      <c r="F339" s="28"/>
      <c r="G339" s="28"/>
    </row>
    <row r="340" spans="1:7" ht="74.25" customHeight="1" x14ac:dyDescent="0.3">
      <c r="A340" s="28"/>
      <c r="B340" s="28"/>
      <c r="C340" s="28"/>
      <c r="D340" s="54"/>
      <c r="E340" s="28"/>
      <c r="F340" s="28"/>
      <c r="G340" s="28"/>
    </row>
    <row r="341" spans="1:7" ht="74.25" customHeight="1" x14ac:dyDescent="0.3">
      <c r="A341" s="28"/>
      <c r="B341" s="28"/>
      <c r="C341" s="28"/>
      <c r="D341" s="54"/>
      <c r="E341" s="28"/>
      <c r="F341" s="28"/>
      <c r="G341" s="28"/>
    </row>
    <row r="342" spans="1:7" ht="74.25" customHeight="1" x14ac:dyDescent="0.3">
      <c r="A342" s="28"/>
      <c r="B342" s="28"/>
      <c r="C342" s="28"/>
      <c r="D342" s="54"/>
      <c r="E342" s="28"/>
      <c r="F342" s="28"/>
      <c r="G342" s="28"/>
    </row>
    <row r="343" spans="1:7" ht="74.25" customHeight="1" x14ac:dyDescent="0.3">
      <c r="A343" s="28"/>
      <c r="B343" s="28"/>
      <c r="C343" s="28"/>
      <c r="D343" s="54"/>
      <c r="E343" s="28"/>
      <c r="F343" s="28"/>
      <c r="G343" s="28"/>
    </row>
    <row r="344" spans="1:7" ht="74.25" customHeight="1" x14ac:dyDescent="0.3">
      <c r="A344" s="28"/>
      <c r="B344" s="28"/>
      <c r="C344" s="28"/>
      <c r="D344" s="54"/>
      <c r="E344" s="28"/>
      <c r="F344" s="28"/>
      <c r="G344" s="28"/>
    </row>
    <row r="345" spans="1:7" ht="74.25" customHeight="1" x14ac:dyDescent="0.3">
      <c r="A345" s="28"/>
      <c r="B345" s="28"/>
      <c r="C345" s="28"/>
      <c r="D345" s="54"/>
      <c r="E345" s="28"/>
      <c r="F345" s="28"/>
      <c r="G345" s="28"/>
    </row>
    <row r="346" spans="1:7" ht="74.25" customHeight="1" x14ac:dyDescent="0.3">
      <c r="A346" s="28"/>
      <c r="B346" s="28"/>
      <c r="C346" s="28"/>
      <c r="D346" s="54"/>
      <c r="E346" s="28"/>
      <c r="F346" s="28"/>
      <c r="G346" s="28"/>
    </row>
    <row r="347" spans="1:7" ht="74.25" customHeight="1" x14ac:dyDescent="0.3">
      <c r="A347" s="28"/>
      <c r="B347" s="28"/>
      <c r="C347" s="28"/>
      <c r="D347" s="54"/>
      <c r="E347" s="28"/>
      <c r="F347" s="28"/>
      <c r="G347" s="28"/>
    </row>
    <row r="348" spans="1:7" ht="74.25" customHeight="1" x14ac:dyDescent="0.3">
      <c r="A348" s="28"/>
      <c r="B348" s="28"/>
      <c r="C348" s="28"/>
      <c r="D348" s="54"/>
      <c r="E348" s="28"/>
      <c r="F348" s="28"/>
      <c r="G348" s="28"/>
    </row>
    <row r="349" spans="1:7" ht="74.25" customHeight="1" x14ac:dyDescent="0.3">
      <c r="A349" s="28"/>
      <c r="B349" s="28"/>
      <c r="C349" s="28"/>
      <c r="D349" s="54"/>
      <c r="E349" s="28"/>
      <c r="F349" s="28"/>
      <c r="G349" s="28"/>
    </row>
    <row r="350" spans="1:7" ht="74.25" customHeight="1" x14ac:dyDescent="0.3">
      <c r="A350" s="28"/>
      <c r="B350" s="28"/>
      <c r="C350" s="28"/>
      <c r="D350" s="54"/>
      <c r="E350" s="28"/>
      <c r="F350" s="28"/>
      <c r="G350" s="28"/>
    </row>
    <row r="351" spans="1:7" ht="74.25" customHeight="1" x14ac:dyDescent="0.3">
      <c r="A351" s="28"/>
      <c r="B351" s="28"/>
      <c r="C351" s="28"/>
      <c r="D351" s="54"/>
      <c r="E351" s="28"/>
      <c r="F351" s="28"/>
      <c r="G351" s="28"/>
    </row>
    <row r="352" spans="1:7" ht="74.25" customHeight="1" x14ac:dyDescent="0.3">
      <c r="A352" s="28"/>
      <c r="B352" s="28"/>
      <c r="C352" s="28"/>
      <c r="D352" s="54"/>
      <c r="E352" s="28"/>
      <c r="F352" s="28"/>
      <c r="G352" s="28"/>
    </row>
    <row r="353" spans="1:7" ht="74.25" customHeight="1" x14ac:dyDescent="0.3">
      <c r="A353" s="28"/>
      <c r="B353" s="28"/>
      <c r="C353" s="28"/>
      <c r="D353" s="54"/>
      <c r="E353" s="28"/>
      <c r="F353" s="28"/>
      <c r="G353" s="28"/>
    </row>
    <row r="354" spans="1:7" ht="74.25" customHeight="1" x14ac:dyDescent="0.3">
      <c r="A354" s="28"/>
      <c r="B354" s="28"/>
      <c r="C354" s="28"/>
      <c r="D354" s="54"/>
      <c r="E354" s="28"/>
      <c r="F354" s="28"/>
      <c r="G354" s="28"/>
    </row>
    <row r="355" spans="1:7" ht="74.25" customHeight="1" x14ac:dyDescent="0.3">
      <c r="A355" s="28"/>
      <c r="B355" s="28"/>
      <c r="C355" s="28"/>
      <c r="D355" s="54"/>
      <c r="E355" s="28"/>
      <c r="F355" s="28"/>
      <c r="G355" s="28"/>
    </row>
    <row r="356" spans="1:7" ht="74.25" customHeight="1" x14ac:dyDescent="0.3">
      <c r="A356" s="28"/>
      <c r="B356" s="28"/>
      <c r="C356" s="28"/>
      <c r="D356" s="54"/>
      <c r="E356" s="28"/>
      <c r="F356" s="28"/>
      <c r="G356" s="28"/>
    </row>
    <row r="357" spans="1:7" ht="74.25" customHeight="1" x14ac:dyDescent="0.3">
      <c r="A357" s="28"/>
      <c r="B357" s="28"/>
      <c r="C357" s="28"/>
      <c r="D357" s="54"/>
      <c r="E357" s="28"/>
      <c r="F357" s="28"/>
      <c r="G357" s="28"/>
    </row>
    <row r="358" spans="1:7" ht="74.25" customHeight="1" x14ac:dyDescent="0.3">
      <c r="A358" s="28"/>
      <c r="B358" s="28"/>
      <c r="C358" s="28"/>
      <c r="D358" s="54"/>
      <c r="E358" s="28"/>
      <c r="F358" s="28"/>
      <c r="G358" s="28"/>
    </row>
    <row r="359" spans="1:7" ht="74.25" customHeight="1" x14ac:dyDescent="0.3">
      <c r="A359" s="28"/>
      <c r="B359" s="28"/>
      <c r="C359" s="28"/>
      <c r="D359" s="54"/>
      <c r="E359" s="28"/>
      <c r="F359" s="28"/>
      <c r="G359" s="28"/>
    </row>
    <row r="360" spans="1:7" ht="74.25" customHeight="1" x14ac:dyDescent="0.3">
      <c r="A360" s="28"/>
      <c r="B360" s="28"/>
      <c r="C360" s="28"/>
      <c r="D360" s="54"/>
      <c r="E360" s="28"/>
      <c r="F360" s="28"/>
      <c r="G360" s="28"/>
    </row>
    <row r="361" spans="1:7" ht="74.25" customHeight="1" x14ac:dyDescent="0.3">
      <c r="A361" s="28"/>
      <c r="B361" s="28"/>
      <c r="C361" s="28"/>
      <c r="D361" s="54"/>
      <c r="E361" s="28"/>
      <c r="F361" s="28"/>
      <c r="G361" s="28"/>
    </row>
    <row r="362" spans="1:7" ht="74.25" customHeight="1" x14ac:dyDescent="0.3">
      <c r="A362" s="28"/>
      <c r="B362" s="28"/>
      <c r="C362" s="28"/>
      <c r="D362" s="54"/>
      <c r="E362" s="28"/>
      <c r="F362" s="28"/>
      <c r="G362" s="28"/>
    </row>
    <row r="363" spans="1:7" ht="74.25" customHeight="1" x14ac:dyDescent="0.3">
      <c r="A363" s="28"/>
      <c r="B363" s="28"/>
      <c r="C363" s="28"/>
      <c r="D363" s="54"/>
      <c r="E363" s="28"/>
      <c r="F363" s="28"/>
      <c r="G363" s="28"/>
    </row>
    <row r="364" spans="1:7" ht="74.25" customHeight="1" x14ac:dyDescent="0.3">
      <c r="A364" s="28"/>
      <c r="B364" s="28"/>
      <c r="C364" s="28"/>
      <c r="D364" s="54"/>
      <c r="E364" s="28"/>
      <c r="F364" s="28"/>
      <c r="G364" s="28"/>
    </row>
    <row r="365" spans="1:7" ht="74.25" customHeight="1" x14ac:dyDescent="0.3">
      <c r="A365" s="28"/>
      <c r="B365" s="28"/>
      <c r="C365" s="28"/>
      <c r="D365" s="54"/>
      <c r="E365" s="28"/>
      <c r="F365" s="28"/>
      <c r="G365" s="28"/>
    </row>
    <row r="366" spans="1:7" ht="74.25" customHeight="1" x14ac:dyDescent="0.3">
      <c r="A366" s="28"/>
      <c r="B366" s="28"/>
      <c r="C366" s="28"/>
      <c r="D366" s="54"/>
      <c r="E366" s="28"/>
      <c r="F366" s="28"/>
      <c r="G366" s="28"/>
    </row>
    <row r="367" spans="1:7" ht="74.25" customHeight="1" x14ac:dyDescent="0.3">
      <c r="A367" s="28"/>
      <c r="B367" s="28"/>
      <c r="C367" s="28"/>
      <c r="D367" s="54"/>
      <c r="E367" s="28"/>
      <c r="F367" s="28"/>
      <c r="G367" s="28"/>
    </row>
    <row r="368" spans="1:7" ht="74.25" customHeight="1" x14ac:dyDescent="0.3">
      <c r="A368" s="28"/>
      <c r="B368" s="28"/>
      <c r="C368" s="28"/>
      <c r="D368" s="54"/>
      <c r="E368" s="28"/>
      <c r="F368" s="28"/>
      <c r="G368" s="28"/>
    </row>
    <row r="369" spans="1:7" ht="74.25" customHeight="1" x14ac:dyDescent="0.3">
      <c r="A369" s="28"/>
      <c r="B369" s="28"/>
      <c r="C369" s="28"/>
      <c r="D369" s="54"/>
      <c r="E369" s="28"/>
      <c r="F369" s="28"/>
      <c r="G369" s="28"/>
    </row>
    <row r="370" spans="1:7" ht="74.25" customHeight="1" x14ac:dyDescent="0.3">
      <c r="A370" s="28"/>
      <c r="B370" s="28"/>
      <c r="C370" s="28"/>
      <c r="D370" s="54"/>
      <c r="E370" s="28"/>
      <c r="F370" s="28"/>
      <c r="G370" s="28"/>
    </row>
    <row r="371" spans="1:7" ht="74.25" customHeight="1" x14ac:dyDescent="0.3">
      <c r="A371" s="28"/>
      <c r="B371" s="28"/>
      <c r="C371" s="28"/>
      <c r="D371" s="54"/>
      <c r="E371" s="28"/>
      <c r="F371" s="28"/>
      <c r="G371" s="28"/>
    </row>
    <row r="372" spans="1:7" ht="74.25" customHeight="1" x14ac:dyDescent="0.3">
      <c r="A372" s="28"/>
      <c r="B372" s="28"/>
      <c r="C372" s="28"/>
      <c r="D372" s="54"/>
      <c r="E372" s="28"/>
      <c r="F372" s="28"/>
      <c r="G372" s="28"/>
    </row>
    <row r="373" spans="1:7" ht="74.25" customHeight="1" x14ac:dyDescent="0.3">
      <c r="A373" s="28"/>
      <c r="B373" s="28"/>
      <c r="C373" s="28"/>
      <c r="D373" s="54"/>
      <c r="E373" s="28"/>
      <c r="F373" s="28"/>
      <c r="G373" s="28"/>
    </row>
    <row r="374" spans="1:7" ht="74.25" customHeight="1" x14ac:dyDescent="0.3">
      <c r="A374" s="28"/>
      <c r="B374" s="28"/>
      <c r="C374" s="28"/>
      <c r="D374" s="54"/>
      <c r="E374" s="28"/>
      <c r="F374" s="28"/>
      <c r="G374" s="28"/>
    </row>
    <row r="375" spans="1:7" ht="74.25" customHeight="1" x14ac:dyDescent="0.3">
      <c r="A375" s="28"/>
      <c r="B375" s="28"/>
      <c r="C375" s="28"/>
      <c r="D375" s="54"/>
      <c r="E375" s="28"/>
      <c r="F375" s="28"/>
      <c r="G375" s="28"/>
    </row>
    <row r="376" spans="1:7" ht="74.25" customHeight="1" x14ac:dyDescent="0.3">
      <c r="A376" s="28"/>
      <c r="B376" s="28"/>
      <c r="C376" s="28"/>
      <c r="D376" s="54"/>
      <c r="E376" s="28"/>
      <c r="F376" s="28"/>
      <c r="G376" s="28"/>
    </row>
    <row r="377" spans="1:7" ht="74.25" customHeight="1" x14ac:dyDescent="0.3">
      <c r="A377" s="28"/>
      <c r="B377" s="28"/>
      <c r="C377" s="28"/>
      <c r="D377" s="54"/>
      <c r="E377" s="28"/>
      <c r="F377" s="28"/>
      <c r="G377" s="28"/>
    </row>
    <row r="378" spans="1:7" ht="74.25" customHeight="1" x14ac:dyDescent="0.3">
      <c r="A378" s="28"/>
      <c r="B378" s="28"/>
      <c r="C378" s="28"/>
      <c r="D378" s="54"/>
      <c r="E378" s="28"/>
      <c r="F378" s="28"/>
      <c r="G378" s="28"/>
    </row>
    <row r="379" spans="1:7" ht="74.25" customHeight="1" x14ac:dyDescent="0.3">
      <c r="A379" s="28"/>
      <c r="B379" s="28"/>
      <c r="C379" s="28"/>
      <c r="D379" s="54"/>
      <c r="E379" s="28"/>
      <c r="F379" s="28"/>
      <c r="G379" s="28"/>
    </row>
    <row r="380" spans="1:7" ht="74.25" customHeight="1" x14ac:dyDescent="0.3">
      <c r="A380" s="28"/>
      <c r="B380" s="28"/>
      <c r="C380" s="28"/>
      <c r="D380" s="54"/>
      <c r="E380" s="28"/>
      <c r="F380" s="28"/>
      <c r="G380" s="28"/>
    </row>
    <row r="381" spans="1:7" ht="74.25" customHeight="1" x14ac:dyDescent="0.3">
      <c r="A381" s="28"/>
      <c r="B381" s="28"/>
      <c r="C381" s="28"/>
      <c r="D381" s="54"/>
      <c r="E381" s="28"/>
      <c r="F381" s="28"/>
      <c r="G381" s="28"/>
    </row>
    <row r="382" spans="1:7" ht="74.25" customHeight="1" x14ac:dyDescent="0.3">
      <c r="A382" s="28"/>
      <c r="B382" s="28"/>
      <c r="C382" s="28"/>
      <c r="D382" s="54"/>
      <c r="E382" s="28"/>
      <c r="F382" s="28"/>
      <c r="G382" s="28"/>
    </row>
    <row r="383" spans="1:7" ht="74.25" customHeight="1" x14ac:dyDescent="0.3">
      <c r="A383" s="28"/>
      <c r="B383" s="28"/>
      <c r="C383" s="28"/>
      <c r="D383" s="54"/>
      <c r="E383" s="28"/>
      <c r="F383" s="28"/>
      <c r="G383" s="28"/>
    </row>
    <row r="384" spans="1:7" ht="74.25" customHeight="1" x14ac:dyDescent="0.3">
      <c r="A384" s="28"/>
      <c r="B384" s="28"/>
      <c r="C384" s="28"/>
      <c r="D384" s="54"/>
      <c r="E384" s="28"/>
      <c r="F384" s="28"/>
      <c r="G384" s="28"/>
    </row>
    <row r="385" spans="1:7" ht="74.25" customHeight="1" x14ac:dyDescent="0.3">
      <c r="A385" s="28"/>
      <c r="B385" s="28"/>
      <c r="C385" s="28"/>
      <c r="D385" s="54"/>
      <c r="E385" s="28"/>
      <c r="F385" s="28"/>
      <c r="G385" s="28"/>
    </row>
    <row r="386" spans="1:7" ht="74.25" customHeight="1" x14ac:dyDescent="0.3">
      <c r="A386" s="28"/>
      <c r="B386" s="28"/>
      <c r="C386" s="28"/>
      <c r="D386" s="54"/>
      <c r="E386" s="28"/>
      <c r="F386" s="28"/>
      <c r="G386" s="28"/>
    </row>
    <row r="387" spans="1:7" ht="74.25" customHeight="1" x14ac:dyDescent="0.3">
      <c r="A387" s="28"/>
      <c r="B387" s="28"/>
      <c r="C387" s="28"/>
      <c r="D387" s="54"/>
      <c r="E387" s="28"/>
      <c r="F387" s="28"/>
      <c r="G387" s="28"/>
    </row>
    <row r="388" spans="1:7" ht="74.25" customHeight="1" x14ac:dyDescent="0.3">
      <c r="A388" s="28"/>
      <c r="B388" s="28"/>
      <c r="C388" s="28"/>
      <c r="D388" s="54"/>
      <c r="E388" s="28"/>
      <c r="F388" s="28"/>
      <c r="G388" s="28"/>
    </row>
    <row r="389" spans="1:7" ht="74.25" customHeight="1" x14ac:dyDescent="0.3">
      <c r="A389" s="28"/>
      <c r="B389" s="28"/>
      <c r="C389" s="28"/>
      <c r="D389" s="54"/>
      <c r="E389" s="28"/>
      <c r="F389" s="28"/>
      <c r="G389" s="28"/>
    </row>
    <row r="390" spans="1:7" ht="74.25" customHeight="1" x14ac:dyDescent="0.3">
      <c r="A390" s="28"/>
      <c r="B390" s="28"/>
      <c r="C390" s="28"/>
      <c r="D390" s="54"/>
      <c r="E390" s="28"/>
      <c r="F390" s="28"/>
      <c r="G390" s="28"/>
    </row>
    <row r="391" spans="1:7" ht="74.25" customHeight="1" x14ac:dyDescent="0.3">
      <c r="A391" s="28"/>
      <c r="B391" s="28"/>
      <c r="C391" s="28"/>
      <c r="D391" s="54"/>
      <c r="E391" s="28"/>
      <c r="F391" s="28"/>
      <c r="G391" s="28"/>
    </row>
    <row r="392" spans="1:7" ht="74.25" customHeight="1" x14ac:dyDescent="0.3">
      <c r="A392" s="28"/>
      <c r="B392" s="28"/>
      <c r="C392" s="28"/>
      <c r="D392" s="54"/>
      <c r="E392" s="28"/>
      <c r="F392" s="28"/>
      <c r="G392" s="28"/>
    </row>
    <row r="393" spans="1:7" ht="74.25" customHeight="1" x14ac:dyDescent="0.3">
      <c r="A393" s="28"/>
      <c r="B393" s="28"/>
      <c r="C393" s="28"/>
      <c r="D393" s="54"/>
      <c r="E393" s="28"/>
      <c r="F393" s="28"/>
      <c r="G393" s="28"/>
    </row>
    <row r="394" spans="1:7" ht="74.25" customHeight="1" x14ac:dyDescent="0.3">
      <c r="A394" s="28"/>
      <c r="B394" s="28"/>
      <c r="C394" s="28"/>
      <c r="D394" s="54"/>
      <c r="E394" s="28"/>
      <c r="F394" s="28"/>
      <c r="G394" s="28"/>
    </row>
    <row r="395" spans="1:7" ht="74.25" customHeight="1" x14ac:dyDescent="0.3">
      <c r="A395" s="28"/>
      <c r="B395" s="28"/>
      <c r="C395" s="28"/>
      <c r="D395" s="54"/>
      <c r="E395" s="28"/>
      <c r="F395" s="28"/>
      <c r="G395" s="28"/>
    </row>
    <row r="396" spans="1:7" ht="74.25" customHeight="1" x14ac:dyDescent="0.3">
      <c r="A396" s="28"/>
      <c r="B396" s="28"/>
      <c r="C396" s="28"/>
      <c r="D396" s="54"/>
      <c r="E396" s="28"/>
      <c r="F396" s="28"/>
      <c r="G396" s="28"/>
    </row>
    <row r="397" spans="1:7" ht="74.25" customHeight="1" x14ac:dyDescent="0.3">
      <c r="A397" s="28"/>
      <c r="B397" s="28"/>
      <c r="C397" s="28"/>
      <c r="D397" s="54"/>
      <c r="E397" s="28"/>
      <c r="F397" s="28"/>
      <c r="G397" s="28"/>
    </row>
    <row r="398" spans="1:7" ht="74.25" customHeight="1" x14ac:dyDescent="0.3">
      <c r="A398" s="28"/>
      <c r="B398" s="28"/>
      <c r="C398" s="28"/>
      <c r="D398" s="54"/>
      <c r="E398" s="28"/>
      <c r="F398" s="28"/>
      <c r="G398" s="28"/>
    </row>
    <row r="399" spans="1:7" ht="74.25" customHeight="1" x14ac:dyDescent="0.3">
      <c r="A399" s="28"/>
      <c r="B399" s="28"/>
      <c r="C399" s="28"/>
      <c r="D399" s="54"/>
      <c r="E399" s="28"/>
      <c r="F399" s="28"/>
      <c r="G399" s="28"/>
    </row>
    <row r="400" spans="1:7" ht="74.25" customHeight="1" x14ac:dyDescent="0.3">
      <c r="A400" s="28"/>
      <c r="B400" s="28"/>
      <c r="C400" s="28"/>
      <c r="D400" s="54"/>
      <c r="E400" s="28"/>
      <c r="F400" s="28"/>
      <c r="G400" s="28"/>
    </row>
    <row r="401" spans="1:7" ht="74.25" customHeight="1" x14ac:dyDescent="0.3">
      <c r="A401" s="28"/>
      <c r="B401" s="28"/>
      <c r="C401" s="28"/>
      <c r="D401" s="54"/>
      <c r="E401" s="28"/>
      <c r="F401" s="28"/>
      <c r="G401" s="28"/>
    </row>
    <row r="402" spans="1:7" ht="74.25" customHeight="1" x14ac:dyDescent="0.3">
      <c r="A402" s="28"/>
      <c r="B402" s="28"/>
      <c r="C402" s="28"/>
      <c r="D402" s="54"/>
      <c r="E402" s="28"/>
      <c r="F402" s="28"/>
      <c r="G402" s="28"/>
    </row>
    <row r="403" spans="1:7" ht="74.25" customHeight="1" x14ac:dyDescent="0.3">
      <c r="A403" s="28"/>
      <c r="B403" s="28"/>
      <c r="C403" s="28"/>
      <c r="D403" s="54"/>
      <c r="E403" s="28"/>
      <c r="F403" s="28"/>
      <c r="G403" s="28"/>
    </row>
    <row r="404" spans="1:7" ht="74.25" customHeight="1" x14ac:dyDescent="0.3">
      <c r="A404" s="28"/>
      <c r="B404" s="28"/>
      <c r="C404" s="28"/>
      <c r="D404" s="54"/>
      <c r="E404" s="28"/>
      <c r="F404" s="28"/>
      <c r="G404" s="28"/>
    </row>
    <row r="405" spans="1:7" ht="74.25" customHeight="1" x14ac:dyDescent="0.3">
      <c r="A405" s="28"/>
      <c r="B405" s="28"/>
      <c r="C405" s="28"/>
      <c r="D405" s="54"/>
      <c r="E405" s="28"/>
      <c r="F405" s="28"/>
      <c r="G405" s="28"/>
    </row>
    <row r="406" spans="1:7" ht="74.25" customHeight="1" x14ac:dyDescent="0.3">
      <c r="A406" s="28"/>
      <c r="B406" s="28"/>
      <c r="C406" s="28"/>
      <c r="D406" s="54"/>
      <c r="E406" s="28"/>
      <c r="F406" s="28"/>
      <c r="G406" s="28"/>
    </row>
    <row r="407" spans="1:7" ht="74.25" customHeight="1" x14ac:dyDescent="0.3">
      <c r="A407" s="28"/>
      <c r="B407" s="28"/>
      <c r="C407" s="28"/>
      <c r="D407" s="54"/>
      <c r="E407" s="28"/>
      <c r="F407" s="28"/>
      <c r="G407" s="28"/>
    </row>
    <row r="408" spans="1:7" ht="74.25" customHeight="1" x14ac:dyDescent="0.3">
      <c r="A408" s="28"/>
      <c r="B408" s="28"/>
      <c r="C408" s="28"/>
      <c r="D408" s="54"/>
      <c r="E408" s="28"/>
      <c r="F408" s="28"/>
      <c r="G408" s="28"/>
    </row>
    <row r="409" spans="1:7" ht="74.25" customHeight="1" x14ac:dyDescent="0.3">
      <c r="A409" s="28"/>
      <c r="B409" s="28"/>
      <c r="C409" s="28"/>
      <c r="D409" s="54"/>
      <c r="E409" s="28"/>
      <c r="F409" s="28"/>
      <c r="G409" s="28"/>
    </row>
    <row r="410" spans="1:7" ht="74.25" customHeight="1" x14ac:dyDescent="0.3">
      <c r="A410" s="28"/>
      <c r="B410" s="28"/>
      <c r="C410" s="28"/>
      <c r="D410" s="54"/>
      <c r="E410" s="28"/>
      <c r="F410" s="28"/>
      <c r="G410" s="28"/>
    </row>
    <row r="411" spans="1:7" ht="74.25" customHeight="1" x14ac:dyDescent="0.3">
      <c r="A411" s="28"/>
      <c r="B411" s="28"/>
      <c r="C411" s="28"/>
      <c r="D411" s="54"/>
      <c r="E411" s="28"/>
      <c r="F411" s="28"/>
      <c r="G411" s="28"/>
    </row>
    <row r="412" spans="1:7" ht="74.25" customHeight="1" x14ac:dyDescent="0.3">
      <c r="A412" s="28"/>
      <c r="B412" s="28"/>
      <c r="C412" s="28"/>
      <c r="D412" s="54"/>
      <c r="E412" s="28"/>
      <c r="F412" s="28"/>
      <c r="G412" s="28"/>
    </row>
    <row r="413" spans="1:7" ht="74.25" customHeight="1" x14ac:dyDescent="0.3">
      <c r="A413" s="28"/>
      <c r="B413" s="28"/>
      <c r="C413" s="28"/>
      <c r="D413" s="54"/>
      <c r="E413" s="28"/>
      <c r="F413" s="28"/>
      <c r="G413" s="28"/>
    </row>
    <row r="414" spans="1:7" ht="74.25" customHeight="1" x14ac:dyDescent="0.3">
      <c r="A414" s="28"/>
      <c r="B414" s="28"/>
      <c r="C414" s="28"/>
      <c r="D414" s="54"/>
      <c r="E414" s="28"/>
      <c r="F414" s="28"/>
      <c r="G414" s="28"/>
    </row>
    <row r="415" spans="1:7" ht="74.25" customHeight="1" x14ac:dyDescent="0.3">
      <c r="A415" s="28"/>
      <c r="B415" s="28"/>
      <c r="C415" s="28"/>
      <c r="D415" s="54"/>
      <c r="E415" s="28"/>
      <c r="F415" s="28"/>
      <c r="G415" s="28"/>
    </row>
    <row r="416" spans="1:7" ht="74.25" customHeight="1" x14ac:dyDescent="0.3">
      <c r="A416" s="28"/>
      <c r="B416" s="28"/>
      <c r="C416" s="28"/>
      <c r="D416" s="54"/>
      <c r="E416" s="28"/>
      <c r="F416" s="28"/>
      <c r="G416" s="28"/>
    </row>
    <row r="417" spans="1:7" ht="74.25" customHeight="1" x14ac:dyDescent="0.3">
      <c r="A417" s="28"/>
      <c r="B417" s="28"/>
      <c r="C417" s="28"/>
      <c r="D417" s="54"/>
      <c r="E417" s="28"/>
      <c r="F417" s="28"/>
      <c r="G417" s="28"/>
    </row>
    <row r="418" spans="1:7" ht="74.25" customHeight="1" x14ac:dyDescent="0.3">
      <c r="A418" s="28"/>
      <c r="B418" s="28"/>
      <c r="C418" s="28"/>
      <c r="D418" s="54"/>
      <c r="E418" s="28"/>
      <c r="F418" s="28"/>
      <c r="G418" s="28"/>
    </row>
    <row r="419" spans="1:7" ht="74.25" customHeight="1" x14ac:dyDescent="0.3">
      <c r="A419" s="28"/>
      <c r="B419" s="28"/>
      <c r="C419" s="28"/>
      <c r="D419" s="54"/>
      <c r="E419" s="28"/>
      <c r="F419" s="28"/>
      <c r="G419" s="28"/>
    </row>
    <row r="420" spans="1:7" ht="74.25" customHeight="1" x14ac:dyDescent="0.3">
      <c r="A420" s="28"/>
      <c r="B420" s="28"/>
      <c r="C420" s="28"/>
      <c r="D420" s="54"/>
      <c r="E420" s="28"/>
      <c r="F420" s="28"/>
      <c r="G420" s="28"/>
    </row>
    <row r="421" spans="1:7" ht="74.25" customHeight="1" x14ac:dyDescent="0.3">
      <c r="A421" s="28"/>
      <c r="B421" s="28"/>
      <c r="C421" s="28"/>
      <c r="D421" s="54"/>
      <c r="E421" s="28"/>
      <c r="F421" s="28"/>
      <c r="G421" s="28"/>
    </row>
    <row r="422" spans="1:7" ht="74.25" customHeight="1" x14ac:dyDescent="0.3">
      <c r="A422" s="28"/>
      <c r="B422" s="28"/>
      <c r="C422" s="28"/>
      <c r="D422" s="54"/>
      <c r="E422" s="28"/>
      <c r="F422" s="28"/>
      <c r="G422" s="28"/>
    </row>
    <row r="423" spans="1:7" ht="74.25" customHeight="1" x14ac:dyDescent="0.3">
      <c r="A423" s="28"/>
      <c r="B423" s="28"/>
      <c r="C423" s="28"/>
      <c r="D423" s="54"/>
      <c r="E423" s="28"/>
      <c r="F423" s="28"/>
      <c r="G423" s="28"/>
    </row>
    <row r="424" spans="1:7" ht="74.25" customHeight="1" x14ac:dyDescent="0.3">
      <c r="A424" s="28"/>
      <c r="B424" s="28"/>
      <c r="C424" s="28"/>
      <c r="D424" s="54"/>
      <c r="E424" s="28"/>
      <c r="F424" s="28"/>
      <c r="G424" s="28"/>
    </row>
    <row r="425" spans="1:7" ht="74.25" customHeight="1" x14ac:dyDescent="0.3">
      <c r="A425" s="28"/>
      <c r="B425" s="28"/>
      <c r="C425" s="28"/>
      <c r="D425" s="54"/>
      <c r="E425" s="28"/>
      <c r="F425" s="28"/>
      <c r="G425" s="28"/>
    </row>
    <row r="426" spans="1:7" ht="74.25" customHeight="1" x14ac:dyDescent="0.3">
      <c r="A426" s="28"/>
      <c r="B426" s="28"/>
      <c r="C426" s="28"/>
      <c r="D426" s="54"/>
      <c r="E426" s="28"/>
      <c r="F426" s="28"/>
      <c r="G426" s="28"/>
    </row>
    <row r="427" spans="1:7" ht="74.25" customHeight="1" x14ac:dyDescent="0.3">
      <c r="A427" s="28"/>
      <c r="B427" s="28"/>
      <c r="C427" s="28"/>
      <c r="D427" s="54"/>
      <c r="E427" s="28"/>
      <c r="F427" s="28"/>
      <c r="G427" s="28"/>
    </row>
    <row r="428" spans="1:7" ht="74.25" customHeight="1" x14ac:dyDescent="0.3">
      <c r="A428" s="28"/>
      <c r="B428" s="28"/>
      <c r="C428" s="28"/>
      <c r="D428" s="54"/>
      <c r="E428" s="28"/>
      <c r="F428" s="28"/>
      <c r="G428" s="28"/>
    </row>
    <row r="429" spans="1:7" ht="74.25" customHeight="1" x14ac:dyDescent="0.3">
      <c r="A429" s="28"/>
      <c r="B429" s="28"/>
      <c r="C429" s="28"/>
      <c r="D429" s="54"/>
      <c r="E429" s="28"/>
      <c r="F429" s="28"/>
      <c r="G429" s="28"/>
    </row>
    <row r="430" spans="1:7" ht="74.25" customHeight="1" x14ac:dyDescent="0.3">
      <c r="A430" s="28"/>
      <c r="B430" s="28"/>
      <c r="C430" s="28"/>
      <c r="D430" s="54"/>
      <c r="E430" s="28"/>
      <c r="F430" s="28"/>
      <c r="G430" s="28"/>
    </row>
    <row r="431" spans="1:7" ht="74.25" customHeight="1" x14ac:dyDescent="0.3">
      <c r="A431" s="28"/>
      <c r="B431" s="28"/>
      <c r="C431" s="28"/>
      <c r="D431" s="54"/>
      <c r="E431" s="28"/>
      <c r="F431" s="28"/>
      <c r="G431" s="28"/>
    </row>
    <row r="432" spans="1:7" ht="74.25" customHeight="1" x14ac:dyDescent="0.3">
      <c r="A432" s="28"/>
      <c r="B432" s="28"/>
      <c r="C432" s="28"/>
      <c r="D432" s="54"/>
      <c r="E432" s="28"/>
      <c r="F432" s="28"/>
      <c r="G432" s="28"/>
    </row>
    <row r="433" spans="1:7" ht="74.25" customHeight="1" x14ac:dyDescent="0.3">
      <c r="A433" s="28"/>
      <c r="B433" s="28"/>
      <c r="C433" s="28"/>
      <c r="D433" s="54"/>
      <c r="E433" s="28"/>
      <c r="F433" s="28"/>
      <c r="G433" s="28"/>
    </row>
    <row r="434" spans="1:7" ht="74.25" customHeight="1" x14ac:dyDescent="0.3">
      <c r="A434" s="28"/>
      <c r="B434" s="28"/>
      <c r="C434" s="28"/>
      <c r="D434" s="54"/>
      <c r="E434" s="28"/>
      <c r="F434" s="28"/>
      <c r="G434" s="28"/>
    </row>
    <row r="435" spans="1:7" ht="74.25" customHeight="1" x14ac:dyDescent="0.3">
      <c r="A435" s="28"/>
      <c r="B435" s="28"/>
      <c r="C435" s="28"/>
      <c r="D435" s="54"/>
      <c r="E435" s="28"/>
      <c r="F435" s="28"/>
      <c r="G435" s="28"/>
    </row>
    <row r="436" spans="1:7" ht="74.25" customHeight="1" x14ac:dyDescent="0.3">
      <c r="A436" s="28"/>
      <c r="B436" s="28"/>
      <c r="C436" s="28"/>
      <c r="D436" s="54"/>
      <c r="E436" s="28"/>
      <c r="F436" s="28"/>
      <c r="G436" s="28"/>
    </row>
    <row r="437" spans="1:7" ht="74.25" customHeight="1" x14ac:dyDescent="0.3">
      <c r="A437" s="28"/>
      <c r="B437" s="28"/>
      <c r="C437" s="28"/>
      <c r="D437" s="54"/>
      <c r="E437" s="28"/>
      <c r="F437" s="28"/>
      <c r="G437" s="28"/>
    </row>
    <row r="438" spans="1:7" ht="74.25" customHeight="1" x14ac:dyDescent="0.3">
      <c r="A438" s="28"/>
      <c r="B438" s="28"/>
      <c r="C438" s="28"/>
      <c r="D438" s="54"/>
      <c r="E438" s="28"/>
      <c r="F438" s="28"/>
      <c r="G438" s="28"/>
    </row>
    <row r="439" spans="1:7" ht="74.25" customHeight="1" x14ac:dyDescent="0.3">
      <c r="A439" s="28"/>
      <c r="B439" s="28"/>
      <c r="C439" s="28"/>
      <c r="D439" s="54"/>
      <c r="E439" s="28"/>
      <c r="F439" s="28"/>
      <c r="G439" s="28"/>
    </row>
    <row r="440" spans="1:7" ht="74.25" customHeight="1" x14ac:dyDescent="0.3">
      <c r="A440" s="28"/>
      <c r="B440" s="28"/>
      <c r="C440" s="28"/>
      <c r="D440" s="54"/>
      <c r="E440" s="28"/>
      <c r="F440" s="28"/>
      <c r="G440" s="28"/>
    </row>
    <row r="441" spans="1:7" ht="74.25" customHeight="1" x14ac:dyDescent="0.3">
      <c r="A441" s="28"/>
      <c r="B441" s="28"/>
      <c r="C441" s="28"/>
      <c r="D441" s="54"/>
      <c r="E441" s="28"/>
      <c r="F441" s="28"/>
      <c r="G441" s="28"/>
    </row>
    <row r="442" spans="1:7" ht="74.25" customHeight="1" x14ac:dyDescent="0.3">
      <c r="A442" s="28"/>
      <c r="B442" s="28"/>
      <c r="C442" s="28"/>
      <c r="D442" s="54"/>
      <c r="E442" s="28"/>
      <c r="F442" s="28"/>
      <c r="G442" s="28"/>
    </row>
    <row r="443" spans="1:7" ht="74.25" customHeight="1" x14ac:dyDescent="0.3">
      <c r="A443" s="28"/>
      <c r="B443" s="28"/>
      <c r="C443" s="28"/>
      <c r="D443" s="54"/>
      <c r="E443" s="28"/>
      <c r="F443" s="28"/>
      <c r="G443" s="28"/>
    </row>
    <row r="444" spans="1:7" ht="74.25" customHeight="1" x14ac:dyDescent="0.3">
      <c r="A444" s="28"/>
      <c r="B444" s="28"/>
      <c r="C444" s="28"/>
      <c r="D444" s="54"/>
      <c r="E444" s="28"/>
      <c r="F444" s="28"/>
      <c r="G444" s="28"/>
    </row>
    <row r="445" spans="1:7" ht="74.25" customHeight="1" x14ac:dyDescent="0.3">
      <c r="A445" s="28"/>
      <c r="B445" s="28"/>
      <c r="C445" s="28"/>
      <c r="D445" s="54"/>
      <c r="E445" s="28"/>
      <c r="F445" s="28"/>
      <c r="G445" s="28"/>
    </row>
    <row r="446" spans="1:7" ht="74.25" customHeight="1" x14ac:dyDescent="0.3">
      <c r="A446" s="28"/>
      <c r="B446" s="28"/>
      <c r="C446" s="28"/>
      <c r="D446" s="54"/>
      <c r="E446" s="28"/>
      <c r="F446" s="28"/>
      <c r="G446" s="28"/>
    </row>
    <row r="447" spans="1:7" ht="74.25" customHeight="1" x14ac:dyDescent="0.3">
      <c r="A447" s="28"/>
      <c r="B447" s="28"/>
      <c r="C447" s="28"/>
      <c r="D447" s="54"/>
      <c r="E447" s="28"/>
      <c r="F447" s="28"/>
      <c r="G447" s="28"/>
    </row>
    <row r="448" spans="1:7" ht="74.25" customHeight="1" x14ac:dyDescent="0.3">
      <c r="A448" s="28"/>
      <c r="B448" s="28"/>
      <c r="C448" s="28"/>
      <c r="D448" s="54"/>
      <c r="E448" s="28"/>
      <c r="F448" s="28"/>
      <c r="G448" s="28"/>
    </row>
    <row r="449" spans="1:7" ht="74.25" customHeight="1" x14ac:dyDescent="0.3">
      <c r="A449" s="28"/>
      <c r="B449" s="28"/>
      <c r="C449" s="28"/>
      <c r="D449" s="54"/>
      <c r="E449" s="28"/>
      <c r="F449" s="28"/>
      <c r="G449" s="28"/>
    </row>
    <row r="450" spans="1:7" ht="74.25" customHeight="1" x14ac:dyDescent="0.3">
      <c r="A450" s="28"/>
      <c r="B450" s="28"/>
      <c r="C450" s="28"/>
      <c r="D450" s="54"/>
      <c r="E450" s="28"/>
      <c r="F450" s="28"/>
      <c r="G450" s="28"/>
    </row>
    <row r="451" spans="1:7" ht="74.25" customHeight="1" x14ac:dyDescent="0.3">
      <c r="A451" s="28"/>
      <c r="B451" s="28"/>
      <c r="C451" s="28"/>
      <c r="D451" s="54"/>
      <c r="E451" s="28"/>
      <c r="F451" s="28"/>
      <c r="G451" s="28"/>
    </row>
    <row r="452" spans="1:7" ht="74.25" customHeight="1" x14ac:dyDescent="0.3">
      <c r="A452" s="28"/>
      <c r="B452" s="28"/>
      <c r="C452" s="28"/>
      <c r="D452" s="54"/>
      <c r="E452" s="28"/>
      <c r="F452" s="28"/>
      <c r="G452" s="28"/>
    </row>
    <row r="453" spans="1:7" ht="74.25" customHeight="1" x14ac:dyDescent="0.3">
      <c r="A453" s="28"/>
      <c r="B453" s="28"/>
      <c r="C453" s="28"/>
      <c r="D453" s="54"/>
      <c r="E453" s="28"/>
      <c r="F453" s="28"/>
      <c r="G453" s="28"/>
    </row>
    <row r="454" spans="1:7" ht="74.25" customHeight="1" x14ac:dyDescent="0.3">
      <c r="A454" s="28"/>
      <c r="B454" s="28"/>
      <c r="C454" s="28"/>
      <c r="D454" s="54"/>
      <c r="E454" s="28"/>
      <c r="F454" s="28"/>
      <c r="G454" s="28"/>
    </row>
    <row r="455" spans="1:7" ht="74.25" customHeight="1" x14ac:dyDescent="0.3">
      <c r="A455" s="28"/>
      <c r="B455" s="28"/>
      <c r="C455" s="28"/>
      <c r="D455" s="54"/>
      <c r="E455" s="28"/>
      <c r="F455" s="28"/>
      <c r="G455" s="28"/>
    </row>
    <row r="456" spans="1:7" ht="74.25" customHeight="1" x14ac:dyDescent="0.3">
      <c r="A456" s="28"/>
      <c r="B456" s="28"/>
      <c r="C456" s="28"/>
      <c r="D456" s="54"/>
      <c r="E456" s="28"/>
      <c r="F456" s="28"/>
      <c r="G456" s="28"/>
    </row>
    <row r="457" spans="1:7" ht="74.25" customHeight="1" x14ac:dyDescent="0.3">
      <c r="A457" s="28"/>
      <c r="B457" s="28"/>
      <c r="C457" s="28"/>
      <c r="D457" s="54"/>
      <c r="E457" s="28"/>
      <c r="F457" s="28"/>
      <c r="G457" s="28"/>
    </row>
    <row r="458" spans="1:7" ht="74.25" customHeight="1" x14ac:dyDescent="0.3">
      <c r="A458" s="28"/>
      <c r="B458" s="28"/>
      <c r="C458" s="28"/>
      <c r="D458" s="54"/>
      <c r="E458" s="28"/>
      <c r="F458" s="28"/>
      <c r="G458" s="28"/>
    </row>
    <row r="459" spans="1:7" ht="74.25" customHeight="1" x14ac:dyDescent="0.3">
      <c r="A459" s="28"/>
      <c r="B459" s="28"/>
      <c r="C459" s="28"/>
      <c r="D459" s="54"/>
      <c r="E459" s="28"/>
      <c r="F459" s="28"/>
      <c r="G459" s="28"/>
    </row>
    <row r="460" spans="1:7" ht="74.25" customHeight="1" x14ac:dyDescent="0.3">
      <c r="A460" s="28"/>
      <c r="B460" s="28"/>
      <c r="C460" s="28"/>
      <c r="D460" s="54"/>
      <c r="E460" s="28"/>
      <c r="F460" s="28"/>
      <c r="G460" s="28"/>
    </row>
    <row r="461" spans="1:7" ht="74.25" customHeight="1" x14ac:dyDescent="0.3">
      <c r="A461" s="28"/>
      <c r="B461" s="28"/>
      <c r="C461" s="28"/>
      <c r="D461" s="54"/>
      <c r="E461" s="28"/>
      <c r="F461" s="28"/>
      <c r="G461" s="28"/>
    </row>
    <row r="462" spans="1:7" ht="74.25" customHeight="1" x14ac:dyDescent="0.3">
      <c r="A462" s="28"/>
      <c r="B462" s="28"/>
      <c r="C462" s="28"/>
      <c r="D462" s="54"/>
      <c r="E462" s="28"/>
      <c r="F462" s="28"/>
      <c r="G462" s="28"/>
    </row>
    <row r="463" spans="1:7" ht="74.25" customHeight="1" x14ac:dyDescent="0.3">
      <c r="A463" s="28"/>
      <c r="B463" s="28"/>
      <c r="C463" s="28"/>
      <c r="D463" s="54"/>
      <c r="E463" s="28"/>
      <c r="F463" s="28"/>
      <c r="G463" s="28"/>
    </row>
    <row r="464" spans="1:7" ht="74.25" customHeight="1" x14ac:dyDescent="0.3">
      <c r="A464" s="28"/>
      <c r="B464" s="28"/>
      <c r="C464" s="28"/>
      <c r="D464" s="54"/>
      <c r="E464" s="28"/>
      <c r="F464" s="28"/>
      <c r="G464" s="28"/>
    </row>
    <row r="465" spans="1:7" ht="74.25" customHeight="1" x14ac:dyDescent="0.3">
      <c r="A465" s="28"/>
      <c r="B465" s="28"/>
      <c r="C465" s="28"/>
      <c r="D465" s="54"/>
      <c r="E465" s="28"/>
      <c r="F465" s="28"/>
      <c r="G465" s="28"/>
    </row>
    <row r="466" spans="1:7" ht="74.25" customHeight="1" x14ac:dyDescent="0.3">
      <c r="A466" s="28"/>
      <c r="B466" s="28"/>
      <c r="C466" s="28"/>
      <c r="D466" s="54"/>
      <c r="E466" s="28"/>
      <c r="F466" s="28"/>
      <c r="G466" s="28"/>
    </row>
    <row r="467" spans="1:7" ht="74.25" customHeight="1" x14ac:dyDescent="0.3">
      <c r="A467" s="28"/>
      <c r="B467" s="28"/>
      <c r="C467" s="28"/>
      <c r="D467" s="54"/>
      <c r="E467" s="28"/>
      <c r="F467" s="28"/>
      <c r="G467" s="28"/>
    </row>
    <row r="468" spans="1:7" ht="74.25" customHeight="1" x14ac:dyDescent="0.3">
      <c r="A468" s="28"/>
      <c r="B468" s="28"/>
      <c r="C468" s="28"/>
      <c r="D468" s="54"/>
      <c r="E468" s="28"/>
      <c r="F468" s="28"/>
      <c r="G468" s="28"/>
    </row>
    <row r="469" spans="1:7" ht="74.25" customHeight="1" x14ac:dyDescent="0.3">
      <c r="A469" s="28"/>
      <c r="B469" s="28"/>
      <c r="C469" s="28"/>
      <c r="D469" s="54"/>
      <c r="E469" s="28"/>
      <c r="F469" s="28"/>
      <c r="G469" s="28"/>
    </row>
    <row r="470" spans="1:7" ht="74.25" customHeight="1" x14ac:dyDescent="0.3">
      <c r="A470" s="28"/>
      <c r="B470" s="28"/>
      <c r="C470" s="28"/>
      <c r="D470" s="54"/>
      <c r="E470" s="28"/>
      <c r="F470" s="28"/>
      <c r="G470" s="28"/>
    </row>
    <row r="471" spans="1:7" ht="74.25" customHeight="1" x14ac:dyDescent="0.3">
      <c r="A471" s="28"/>
      <c r="B471" s="28"/>
      <c r="C471" s="28"/>
      <c r="D471" s="54"/>
      <c r="E471" s="28"/>
      <c r="F471" s="28"/>
      <c r="G471" s="28"/>
    </row>
    <row r="472" spans="1:7" ht="74.25" customHeight="1" x14ac:dyDescent="0.3">
      <c r="A472" s="28"/>
      <c r="B472" s="28"/>
      <c r="C472" s="28"/>
      <c r="D472" s="54"/>
      <c r="E472" s="28"/>
      <c r="F472" s="28"/>
      <c r="G472" s="28"/>
    </row>
    <row r="473" spans="1:7" ht="74.25" customHeight="1" x14ac:dyDescent="0.3">
      <c r="A473" s="28"/>
      <c r="B473" s="28"/>
      <c r="C473" s="28"/>
      <c r="D473" s="54"/>
      <c r="E473" s="28"/>
      <c r="F473" s="28"/>
      <c r="G473" s="28"/>
    </row>
    <row r="474" spans="1:7" ht="74.25" customHeight="1" x14ac:dyDescent="0.3">
      <c r="A474" s="28"/>
      <c r="B474" s="28"/>
      <c r="C474" s="28"/>
      <c r="D474" s="54"/>
      <c r="E474" s="28"/>
      <c r="F474" s="28"/>
      <c r="G474" s="28"/>
    </row>
    <row r="475" spans="1:7" ht="74.25" customHeight="1" x14ac:dyDescent="0.3">
      <c r="A475" s="28"/>
      <c r="B475" s="28"/>
      <c r="C475" s="28"/>
      <c r="D475" s="54"/>
      <c r="E475" s="28"/>
      <c r="F475" s="28"/>
      <c r="G475" s="28"/>
    </row>
    <row r="476" spans="1:7" ht="74.25" customHeight="1" x14ac:dyDescent="0.3">
      <c r="A476" s="28"/>
      <c r="B476" s="28"/>
      <c r="C476" s="28"/>
      <c r="D476" s="54"/>
      <c r="E476" s="28"/>
      <c r="F476" s="28"/>
      <c r="G476" s="28"/>
    </row>
    <row r="477" spans="1:7" ht="74.25" customHeight="1" x14ac:dyDescent="0.3">
      <c r="A477" s="28"/>
      <c r="B477" s="28"/>
      <c r="C477" s="28"/>
      <c r="D477" s="54"/>
      <c r="E477" s="28"/>
      <c r="F477" s="28"/>
      <c r="G477" s="28"/>
    </row>
    <row r="478" spans="1:7" ht="74.25" customHeight="1" x14ac:dyDescent="0.3">
      <c r="A478" s="28"/>
      <c r="B478" s="28"/>
      <c r="C478" s="28"/>
      <c r="D478" s="54"/>
      <c r="E478" s="28"/>
      <c r="F478" s="28"/>
      <c r="G478" s="28"/>
    </row>
    <row r="479" spans="1:7" ht="74.25" customHeight="1" x14ac:dyDescent="0.3">
      <c r="A479" s="28"/>
      <c r="B479" s="28"/>
      <c r="C479" s="28"/>
      <c r="D479" s="54"/>
      <c r="E479" s="28"/>
      <c r="F479" s="28"/>
      <c r="G479" s="28"/>
    </row>
    <row r="480" spans="1:7" ht="74.25" customHeight="1" x14ac:dyDescent="0.3">
      <c r="A480" s="28"/>
      <c r="B480" s="28"/>
      <c r="C480" s="28"/>
      <c r="D480" s="54"/>
      <c r="E480" s="28"/>
      <c r="F480" s="28"/>
      <c r="G480" s="28"/>
    </row>
    <row r="481" spans="1:7" ht="74.25" customHeight="1" x14ac:dyDescent="0.3">
      <c r="A481" s="28"/>
      <c r="B481" s="28"/>
      <c r="C481" s="28"/>
      <c r="D481" s="54"/>
      <c r="E481" s="28"/>
      <c r="F481" s="28"/>
      <c r="G481" s="28"/>
    </row>
    <row r="482" spans="1:7" ht="74.25" customHeight="1" x14ac:dyDescent="0.3">
      <c r="A482" s="28"/>
      <c r="B482" s="28"/>
      <c r="C482" s="28"/>
      <c r="D482" s="54"/>
      <c r="E482" s="28"/>
      <c r="F482" s="28"/>
      <c r="G482" s="28"/>
    </row>
    <row r="483" spans="1:7" ht="74.25" customHeight="1" x14ac:dyDescent="0.3">
      <c r="A483" s="28"/>
      <c r="B483" s="28"/>
      <c r="C483" s="28"/>
      <c r="D483" s="54"/>
      <c r="E483" s="28"/>
      <c r="F483" s="28"/>
      <c r="G483" s="28"/>
    </row>
    <row r="484" spans="1:7" ht="74.25" customHeight="1" x14ac:dyDescent="0.3">
      <c r="A484" s="28"/>
      <c r="B484" s="28"/>
      <c r="C484" s="28"/>
      <c r="D484" s="54"/>
      <c r="E484" s="28"/>
      <c r="F484" s="28"/>
      <c r="G484" s="28"/>
    </row>
    <row r="485" spans="1:7" ht="74.25" customHeight="1" x14ac:dyDescent="0.3">
      <c r="A485" s="28"/>
      <c r="B485" s="28"/>
      <c r="C485" s="28"/>
      <c r="D485" s="54"/>
      <c r="E485" s="28"/>
      <c r="F485" s="28"/>
      <c r="G485" s="28"/>
    </row>
    <row r="486" spans="1:7" ht="74.25" customHeight="1" x14ac:dyDescent="0.3">
      <c r="A486" s="28"/>
      <c r="B486" s="28"/>
      <c r="C486" s="28"/>
      <c r="D486" s="54"/>
      <c r="E486" s="28"/>
      <c r="F486" s="28"/>
      <c r="G486" s="28"/>
    </row>
    <row r="487" spans="1:7" ht="74.25" customHeight="1" x14ac:dyDescent="0.3">
      <c r="A487" s="28"/>
      <c r="B487" s="28"/>
      <c r="C487" s="28"/>
      <c r="D487" s="54"/>
      <c r="E487" s="28"/>
      <c r="F487" s="28"/>
      <c r="G487" s="28"/>
    </row>
    <row r="488" spans="1:7" ht="74.25" customHeight="1" x14ac:dyDescent="0.3">
      <c r="A488" s="28"/>
      <c r="B488" s="28"/>
      <c r="C488" s="28"/>
      <c r="D488" s="54"/>
      <c r="E488" s="28"/>
      <c r="F488" s="28"/>
      <c r="G488" s="28"/>
    </row>
    <row r="489" spans="1:7" ht="74.25" customHeight="1" x14ac:dyDescent="0.3">
      <c r="A489" s="28"/>
      <c r="B489" s="28"/>
      <c r="C489" s="28"/>
      <c r="D489" s="54"/>
      <c r="E489" s="28"/>
      <c r="F489" s="28"/>
      <c r="G489" s="28"/>
    </row>
    <row r="490" spans="1:7" ht="74.25" customHeight="1" x14ac:dyDescent="0.3">
      <c r="A490" s="28"/>
      <c r="B490" s="28"/>
      <c r="C490" s="28"/>
      <c r="D490" s="54"/>
      <c r="E490" s="28"/>
      <c r="F490" s="28"/>
      <c r="G490" s="28"/>
    </row>
    <row r="491" spans="1:7" ht="74.25" customHeight="1" x14ac:dyDescent="0.3">
      <c r="A491" s="28"/>
      <c r="B491" s="28"/>
      <c r="C491" s="28"/>
      <c r="D491" s="54"/>
      <c r="E491" s="28"/>
      <c r="F491" s="28"/>
      <c r="G491" s="28"/>
    </row>
    <row r="492" spans="1:7" ht="74.25" customHeight="1" x14ac:dyDescent="0.3">
      <c r="A492" s="28"/>
      <c r="B492" s="28"/>
      <c r="C492" s="28"/>
      <c r="D492" s="54"/>
      <c r="E492" s="28"/>
      <c r="F492" s="28"/>
      <c r="G492" s="28"/>
    </row>
    <row r="493" spans="1:7" ht="74.25" customHeight="1" x14ac:dyDescent="0.3">
      <c r="A493" s="28"/>
      <c r="B493" s="28"/>
      <c r="C493" s="28"/>
      <c r="D493" s="54"/>
      <c r="E493" s="28"/>
      <c r="F493" s="28"/>
      <c r="G493" s="28"/>
    </row>
    <row r="494" spans="1:7" ht="74.25" customHeight="1" x14ac:dyDescent="0.3">
      <c r="A494" s="28"/>
      <c r="B494" s="28"/>
      <c r="C494" s="28"/>
      <c r="D494" s="54"/>
      <c r="E494" s="28"/>
      <c r="F494" s="28"/>
      <c r="G494" s="28"/>
    </row>
    <row r="495" spans="1:7" ht="74.25" customHeight="1" x14ac:dyDescent="0.3">
      <c r="A495" s="28"/>
      <c r="B495" s="28"/>
      <c r="C495" s="28"/>
      <c r="D495" s="54"/>
      <c r="E495" s="28"/>
      <c r="F495" s="28"/>
      <c r="G495" s="28"/>
    </row>
    <row r="496" spans="1:7" ht="74.25" customHeight="1" x14ac:dyDescent="0.3">
      <c r="A496" s="28"/>
      <c r="B496" s="28"/>
      <c r="C496" s="28"/>
      <c r="D496" s="54"/>
      <c r="E496" s="28"/>
      <c r="F496" s="28"/>
      <c r="G496" s="28"/>
    </row>
    <row r="497" spans="1:7" ht="74.25" customHeight="1" x14ac:dyDescent="0.3">
      <c r="A497" s="28"/>
      <c r="B497" s="28"/>
      <c r="C497" s="28"/>
      <c r="D497" s="54"/>
      <c r="E497" s="28"/>
      <c r="F497" s="28"/>
      <c r="G497" s="28"/>
    </row>
    <row r="498" spans="1:7" ht="74.25" customHeight="1" x14ac:dyDescent="0.3">
      <c r="A498" s="28"/>
      <c r="B498" s="28"/>
      <c r="C498" s="28"/>
      <c r="D498" s="54"/>
      <c r="E498" s="28"/>
      <c r="F498" s="28"/>
      <c r="G498" s="28"/>
    </row>
    <row r="499" spans="1:7" ht="74.25" customHeight="1" x14ac:dyDescent="0.3">
      <c r="A499" s="28"/>
      <c r="B499" s="28"/>
      <c r="C499" s="28"/>
      <c r="D499" s="54"/>
      <c r="E499" s="28"/>
      <c r="F499" s="28"/>
      <c r="G499" s="28"/>
    </row>
    <row r="500" spans="1:7" ht="74.25" customHeight="1" x14ac:dyDescent="0.3">
      <c r="A500" s="28"/>
      <c r="B500" s="28"/>
      <c r="C500" s="28"/>
      <c r="D500" s="54"/>
      <c r="E500" s="28"/>
      <c r="F500" s="28"/>
      <c r="G500" s="28"/>
    </row>
    <row r="501" spans="1:7" ht="74.25" customHeight="1" x14ac:dyDescent="0.3">
      <c r="A501" s="28"/>
      <c r="B501" s="28"/>
      <c r="C501" s="28"/>
      <c r="D501" s="54"/>
      <c r="E501" s="28"/>
      <c r="F501" s="28"/>
      <c r="G501" s="28"/>
    </row>
    <row r="502" spans="1:7" ht="74.25" customHeight="1" x14ac:dyDescent="0.3">
      <c r="A502" s="28"/>
      <c r="B502" s="28"/>
      <c r="C502" s="28"/>
      <c r="D502" s="54"/>
      <c r="E502" s="28"/>
      <c r="F502" s="28"/>
      <c r="G502" s="28"/>
    </row>
    <row r="503" spans="1:7" ht="74.25" customHeight="1" x14ac:dyDescent="0.3">
      <c r="A503" s="28"/>
      <c r="B503" s="28"/>
      <c r="C503" s="28"/>
      <c r="D503" s="54"/>
      <c r="E503" s="28"/>
      <c r="F503" s="28"/>
      <c r="G503" s="28"/>
    </row>
    <row r="504" spans="1:7" ht="74.25" customHeight="1" x14ac:dyDescent="0.3">
      <c r="A504" s="28"/>
      <c r="B504" s="28"/>
      <c r="C504" s="28"/>
      <c r="D504" s="54"/>
      <c r="E504" s="28"/>
      <c r="F504" s="28"/>
      <c r="G504" s="28"/>
    </row>
    <row r="505" spans="1:7" ht="74.25" customHeight="1" x14ac:dyDescent="0.3">
      <c r="A505" s="28"/>
      <c r="B505" s="28"/>
      <c r="C505" s="28"/>
      <c r="D505" s="54"/>
      <c r="E505" s="28"/>
      <c r="F505" s="28"/>
      <c r="G505" s="28"/>
    </row>
    <row r="506" spans="1:7" ht="74.25" customHeight="1" x14ac:dyDescent="0.3">
      <c r="A506" s="28"/>
      <c r="B506" s="28"/>
      <c r="C506" s="28"/>
      <c r="D506" s="54"/>
      <c r="E506" s="28"/>
      <c r="F506" s="28"/>
      <c r="G506" s="28"/>
    </row>
    <row r="507" spans="1:7" ht="74.25" customHeight="1" x14ac:dyDescent="0.3">
      <c r="A507" s="28"/>
      <c r="B507" s="28"/>
      <c r="C507" s="28"/>
      <c r="D507" s="54"/>
      <c r="E507" s="28"/>
      <c r="F507" s="28"/>
      <c r="G507" s="28"/>
    </row>
    <row r="508" spans="1:7" ht="74.25" customHeight="1" x14ac:dyDescent="0.3">
      <c r="A508" s="28"/>
      <c r="B508" s="28"/>
      <c r="C508" s="28"/>
      <c r="D508" s="54"/>
      <c r="E508" s="28"/>
      <c r="F508" s="28"/>
      <c r="G508" s="28"/>
    </row>
    <row r="509" spans="1:7" ht="74.25" customHeight="1" x14ac:dyDescent="0.3">
      <c r="A509" s="28"/>
      <c r="B509" s="28"/>
      <c r="C509" s="28"/>
      <c r="D509" s="54"/>
      <c r="E509" s="28"/>
      <c r="F509" s="28"/>
      <c r="G509" s="28"/>
    </row>
    <row r="510" spans="1:7" ht="74.25" customHeight="1" x14ac:dyDescent="0.3">
      <c r="A510" s="28"/>
      <c r="B510" s="28"/>
      <c r="C510" s="28"/>
      <c r="D510" s="54"/>
      <c r="E510" s="28"/>
      <c r="F510" s="28"/>
      <c r="G510" s="28"/>
    </row>
    <row r="511" spans="1:7" ht="74.25" customHeight="1" x14ac:dyDescent="0.3">
      <c r="A511" s="28"/>
      <c r="B511" s="28"/>
      <c r="C511" s="28"/>
      <c r="D511" s="54"/>
      <c r="E511" s="28"/>
      <c r="F511" s="28"/>
      <c r="G511" s="28"/>
    </row>
    <row r="512" spans="1:7" ht="74.25" customHeight="1" x14ac:dyDescent="0.3">
      <c r="A512" s="28"/>
      <c r="B512" s="28"/>
      <c r="C512" s="28"/>
      <c r="D512" s="54"/>
      <c r="E512" s="28"/>
      <c r="F512" s="28"/>
      <c r="G512" s="28"/>
    </row>
    <row r="513" spans="1:7" ht="74.25" customHeight="1" x14ac:dyDescent="0.3">
      <c r="A513" s="28"/>
      <c r="B513" s="28"/>
      <c r="C513" s="28"/>
      <c r="D513" s="54"/>
      <c r="E513" s="28"/>
      <c r="F513" s="28"/>
      <c r="G513" s="28"/>
    </row>
    <row r="514" spans="1:7" ht="74.25" customHeight="1" x14ac:dyDescent="0.3">
      <c r="A514" s="28"/>
      <c r="B514" s="28"/>
      <c r="C514" s="28"/>
      <c r="D514" s="54"/>
      <c r="E514" s="28"/>
      <c r="F514" s="28"/>
      <c r="G514" s="28"/>
    </row>
    <row r="515" spans="1:7" ht="74.25" customHeight="1" x14ac:dyDescent="0.3">
      <c r="A515" s="28"/>
      <c r="B515" s="28"/>
      <c r="C515" s="28"/>
      <c r="D515" s="54"/>
      <c r="E515" s="28"/>
      <c r="F515" s="28"/>
      <c r="G515" s="28"/>
    </row>
    <row r="516" spans="1:7" ht="74.25" customHeight="1" x14ac:dyDescent="0.3">
      <c r="A516" s="28"/>
      <c r="B516" s="28"/>
      <c r="C516" s="28"/>
      <c r="D516" s="54"/>
      <c r="E516" s="28"/>
      <c r="F516" s="28"/>
      <c r="G516" s="28"/>
    </row>
    <row r="517" spans="1:7" ht="74.25" customHeight="1" x14ac:dyDescent="0.3">
      <c r="A517" s="28"/>
      <c r="B517" s="28"/>
      <c r="C517" s="28"/>
      <c r="D517" s="54"/>
      <c r="E517" s="28"/>
      <c r="F517" s="28"/>
      <c r="G517" s="28"/>
    </row>
    <row r="518" spans="1:7" ht="74.25" customHeight="1" x14ac:dyDescent="0.3">
      <c r="A518" s="28"/>
      <c r="B518" s="28"/>
      <c r="C518" s="28"/>
      <c r="D518" s="54"/>
      <c r="E518" s="28"/>
      <c r="F518" s="28"/>
      <c r="G518" s="28"/>
    </row>
    <row r="519" spans="1:7" ht="74.25" customHeight="1" x14ac:dyDescent="0.3">
      <c r="A519" s="28"/>
      <c r="B519" s="28"/>
      <c r="C519" s="28"/>
      <c r="D519" s="54"/>
      <c r="E519" s="28"/>
      <c r="F519" s="28"/>
      <c r="G519" s="28"/>
    </row>
    <row r="520" spans="1:7" ht="74.25" customHeight="1" x14ac:dyDescent="0.3">
      <c r="A520" s="28"/>
      <c r="B520" s="28"/>
      <c r="C520" s="28"/>
      <c r="D520" s="54"/>
      <c r="E520" s="28"/>
      <c r="F520" s="28"/>
      <c r="G520" s="28"/>
    </row>
    <row r="521" spans="1:7" ht="74.25" customHeight="1" x14ac:dyDescent="0.3">
      <c r="A521" s="28"/>
      <c r="B521" s="28"/>
      <c r="C521" s="28"/>
      <c r="D521" s="54"/>
      <c r="E521" s="28"/>
      <c r="F521" s="28"/>
      <c r="G521" s="28"/>
    </row>
    <row r="522" spans="1:7" ht="74.25" customHeight="1" x14ac:dyDescent="0.3">
      <c r="A522" s="28"/>
      <c r="B522" s="28"/>
      <c r="C522" s="28"/>
      <c r="D522" s="54"/>
      <c r="E522" s="28"/>
      <c r="F522" s="28"/>
      <c r="G522" s="28"/>
    </row>
    <row r="523" spans="1:7" ht="74.25" customHeight="1" x14ac:dyDescent="0.3">
      <c r="A523" s="28"/>
      <c r="B523" s="28"/>
      <c r="C523" s="28"/>
      <c r="D523" s="54"/>
      <c r="E523" s="28"/>
      <c r="F523" s="28"/>
      <c r="G523" s="28"/>
    </row>
    <row r="524" spans="1:7" ht="74.25" customHeight="1" x14ac:dyDescent="0.3">
      <c r="A524" s="28"/>
      <c r="B524" s="28"/>
      <c r="C524" s="28"/>
      <c r="D524" s="54"/>
      <c r="E524" s="28"/>
      <c r="F524" s="28"/>
      <c r="G524" s="28"/>
    </row>
    <row r="525" spans="1:7" ht="74.25" customHeight="1" x14ac:dyDescent="0.3">
      <c r="A525" s="28"/>
      <c r="B525" s="28"/>
      <c r="C525" s="28"/>
      <c r="D525" s="54"/>
      <c r="E525" s="28"/>
      <c r="F525" s="28"/>
      <c r="G525" s="28"/>
    </row>
    <row r="526" spans="1:7" ht="74.25" customHeight="1" x14ac:dyDescent="0.3">
      <c r="A526" s="28"/>
      <c r="B526" s="28"/>
      <c r="C526" s="28"/>
      <c r="D526" s="54"/>
      <c r="E526" s="28"/>
      <c r="F526" s="28"/>
      <c r="G526" s="28"/>
    </row>
    <row r="527" spans="1:7" ht="74.25" customHeight="1" x14ac:dyDescent="0.3">
      <c r="A527" s="28"/>
      <c r="B527" s="28"/>
      <c r="C527" s="28"/>
      <c r="D527" s="54"/>
      <c r="E527" s="28"/>
      <c r="F527" s="28"/>
      <c r="G527" s="28"/>
    </row>
    <row r="528" spans="1:7" ht="74.25" customHeight="1" x14ac:dyDescent="0.3">
      <c r="A528" s="28"/>
      <c r="B528" s="28"/>
      <c r="C528" s="28"/>
      <c r="D528" s="54"/>
      <c r="E528" s="28"/>
      <c r="F528" s="28"/>
      <c r="G528" s="28"/>
    </row>
    <row r="529" spans="1:7" ht="74.25" customHeight="1" x14ac:dyDescent="0.3">
      <c r="A529" s="28"/>
      <c r="B529" s="28"/>
      <c r="C529" s="28"/>
      <c r="D529" s="54"/>
      <c r="E529" s="28"/>
      <c r="F529" s="28"/>
      <c r="G529" s="28"/>
    </row>
    <row r="530" spans="1:7" ht="74.25" customHeight="1" x14ac:dyDescent="0.3">
      <c r="A530" s="28"/>
      <c r="B530" s="28"/>
      <c r="C530" s="28"/>
      <c r="D530" s="54"/>
      <c r="E530" s="28"/>
      <c r="F530" s="28"/>
      <c r="G530" s="28"/>
    </row>
    <row r="531" spans="1:7" ht="74.25" customHeight="1" x14ac:dyDescent="0.3">
      <c r="A531" s="28"/>
      <c r="B531" s="28"/>
      <c r="C531" s="28"/>
      <c r="D531" s="54"/>
      <c r="E531" s="28"/>
      <c r="F531" s="28"/>
      <c r="G531" s="28"/>
    </row>
    <row r="532" spans="1:7" ht="74.25" customHeight="1" x14ac:dyDescent="0.3">
      <c r="A532" s="28"/>
      <c r="B532" s="28"/>
      <c r="C532" s="28"/>
      <c r="D532" s="54"/>
      <c r="E532" s="28"/>
      <c r="F532" s="28"/>
      <c r="G532" s="28"/>
    </row>
    <row r="533" spans="1:7" ht="74.25" customHeight="1" x14ac:dyDescent="0.3">
      <c r="A533" s="28"/>
      <c r="B533" s="28"/>
      <c r="C533" s="28"/>
      <c r="D533" s="54"/>
      <c r="E533" s="28"/>
      <c r="F533" s="28"/>
      <c r="G533" s="28"/>
    </row>
    <row r="534" spans="1:7" ht="74.25" customHeight="1" x14ac:dyDescent="0.3">
      <c r="A534" s="28"/>
      <c r="B534" s="28"/>
      <c r="C534" s="28"/>
      <c r="D534" s="54"/>
      <c r="E534" s="28"/>
      <c r="F534" s="28"/>
      <c r="G534" s="28"/>
    </row>
    <row r="535" spans="1:7" ht="74.25" customHeight="1" x14ac:dyDescent="0.3">
      <c r="A535" s="28"/>
      <c r="B535" s="28"/>
      <c r="C535" s="28"/>
      <c r="D535" s="54"/>
      <c r="E535" s="28"/>
      <c r="F535" s="28"/>
      <c r="G535" s="28"/>
    </row>
    <row r="536" spans="1:7" ht="74.25" customHeight="1" x14ac:dyDescent="0.3">
      <c r="A536" s="28"/>
      <c r="B536" s="28"/>
      <c r="C536" s="28"/>
      <c r="D536" s="54"/>
      <c r="E536" s="28"/>
      <c r="F536" s="28"/>
      <c r="G536" s="28"/>
    </row>
    <row r="537" spans="1:7" ht="74.25" customHeight="1" x14ac:dyDescent="0.3">
      <c r="A537" s="28"/>
      <c r="B537" s="28"/>
      <c r="C537" s="28"/>
      <c r="D537" s="54"/>
      <c r="E537" s="28"/>
      <c r="F537" s="28"/>
      <c r="G537" s="28"/>
    </row>
    <row r="538" spans="1:7" ht="74.25" customHeight="1" x14ac:dyDescent="0.3">
      <c r="A538" s="28"/>
      <c r="B538" s="28"/>
      <c r="C538" s="28"/>
      <c r="D538" s="54"/>
      <c r="E538" s="28"/>
      <c r="F538" s="28"/>
      <c r="G538" s="28"/>
    </row>
    <row r="539" spans="1:7" ht="74.25" customHeight="1" x14ac:dyDescent="0.3">
      <c r="A539" s="28"/>
      <c r="B539" s="28"/>
      <c r="C539" s="28"/>
      <c r="D539" s="54"/>
      <c r="E539" s="28"/>
      <c r="F539" s="28"/>
      <c r="G539" s="28"/>
    </row>
    <row r="540" spans="1:7" ht="74.25" customHeight="1" x14ac:dyDescent="0.3">
      <c r="A540" s="28"/>
      <c r="B540" s="28"/>
      <c r="C540" s="28"/>
      <c r="D540" s="54"/>
      <c r="E540" s="28"/>
      <c r="F540" s="28"/>
      <c r="G540" s="28"/>
    </row>
    <row r="541" spans="1:7" ht="74.25" customHeight="1" x14ac:dyDescent="0.3">
      <c r="A541" s="28"/>
      <c r="B541" s="28"/>
      <c r="C541" s="28"/>
      <c r="D541" s="54"/>
      <c r="E541" s="28"/>
      <c r="F541" s="28"/>
      <c r="G541" s="28"/>
    </row>
    <row r="542" spans="1:7" ht="74.25" customHeight="1" x14ac:dyDescent="0.3">
      <c r="A542" s="28"/>
      <c r="B542" s="28"/>
      <c r="C542" s="28"/>
      <c r="D542" s="54"/>
      <c r="E542" s="28"/>
      <c r="F542" s="28"/>
      <c r="G542" s="28"/>
    </row>
    <row r="543" spans="1:7" ht="74.25" customHeight="1" x14ac:dyDescent="0.3">
      <c r="A543" s="28"/>
      <c r="B543" s="28"/>
      <c r="C543" s="28"/>
      <c r="D543" s="54"/>
      <c r="E543" s="28"/>
      <c r="F543" s="28"/>
      <c r="G543" s="28"/>
    </row>
    <row r="544" spans="1:7" ht="74.25" customHeight="1" x14ac:dyDescent="0.3">
      <c r="A544" s="28"/>
      <c r="B544" s="28"/>
      <c r="C544" s="28"/>
      <c r="D544" s="54"/>
      <c r="E544" s="28"/>
      <c r="F544" s="28"/>
      <c r="G544" s="28"/>
    </row>
    <row r="545" spans="1:7" ht="74.25" customHeight="1" x14ac:dyDescent="0.3">
      <c r="A545" s="28"/>
      <c r="B545" s="28"/>
      <c r="C545" s="28"/>
      <c r="D545" s="54"/>
      <c r="E545" s="28"/>
      <c r="F545" s="28"/>
      <c r="G545" s="28"/>
    </row>
    <row r="546" spans="1:7" ht="74.25" customHeight="1" x14ac:dyDescent="0.3">
      <c r="A546" s="28"/>
      <c r="B546" s="28"/>
      <c r="C546" s="28"/>
      <c r="D546" s="54"/>
      <c r="E546" s="28"/>
      <c r="F546" s="28"/>
      <c r="G546" s="28"/>
    </row>
    <row r="547" spans="1:7" ht="74.25" customHeight="1" x14ac:dyDescent="0.3">
      <c r="A547" s="28"/>
      <c r="B547" s="28"/>
      <c r="C547" s="28"/>
      <c r="D547" s="54"/>
      <c r="E547" s="28"/>
      <c r="F547" s="28"/>
      <c r="G547" s="28"/>
    </row>
    <row r="548" spans="1:7" ht="74.25" customHeight="1" x14ac:dyDescent="0.3">
      <c r="A548" s="28"/>
      <c r="B548" s="28"/>
      <c r="C548" s="28"/>
      <c r="D548" s="54"/>
      <c r="E548" s="28"/>
      <c r="F548" s="28"/>
      <c r="G548" s="28"/>
    </row>
    <row r="549" spans="1:7" ht="74.25" customHeight="1" x14ac:dyDescent="0.3">
      <c r="A549" s="28"/>
      <c r="B549" s="28"/>
      <c r="C549" s="28"/>
      <c r="D549" s="54"/>
      <c r="E549" s="28"/>
      <c r="F549" s="28"/>
      <c r="G549" s="28"/>
    </row>
    <row r="550" spans="1:7" ht="74.25" customHeight="1" x14ac:dyDescent="0.3">
      <c r="A550" s="28"/>
      <c r="B550" s="28"/>
      <c r="C550" s="28"/>
      <c r="D550" s="54"/>
      <c r="E550" s="28"/>
      <c r="F550" s="28"/>
      <c r="G550" s="28"/>
    </row>
    <row r="551" spans="1:7" ht="74.25" customHeight="1" x14ac:dyDescent="0.3">
      <c r="A551" s="28"/>
      <c r="B551" s="28"/>
      <c r="C551" s="28"/>
      <c r="D551" s="54"/>
      <c r="E551" s="28"/>
      <c r="F551" s="28"/>
      <c r="G551" s="28"/>
    </row>
    <row r="552" spans="1:7" ht="74.25" customHeight="1" x14ac:dyDescent="0.3">
      <c r="A552" s="28"/>
      <c r="B552" s="28"/>
      <c r="C552" s="28"/>
      <c r="D552" s="54"/>
      <c r="E552" s="28"/>
      <c r="F552" s="28"/>
      <c r="G552" s="28"/>
    </row>
    <row r="553" spans="1:7" ht="74.25" customHeight="1" x14ac:dyDescent="0.3">
      <c r="A553" s="28"/>
      <c r="B553" s="28"/>
      <c r="C553" s="28"/>
      <c r="D553" s="54"/>
      <c r="E553" s="28"/>
      <c r="F553" s="28"/>
      <c r="G553" s="28"/>
    </row>
    <row r="554" spans="1:7" ht="74.25" customHeight="1" x14ac:dyDescent="0.3">
      <c r="A554" s="28"/>
      <c r="B554" s="28"/>
      <c r="C554" s="28"/>
      <c r="D554" s="54"/>
      <c r="E554" s="28"/>
      <c r="F554" s="28"/>
      <c r="G554" s="28"/>
    </row>
    <row r="555" spans="1:7" ht="74.25" customHeight="1" x14ac:dyDescent="0.3">
      <c r="A555" s="28"/>
      <c r="B555" s="28"/>
      <c r="C555" s="28"/>
      <c r="D555" s="54"/>
      <c r="E555" s="28"/>
      <c r="F555" s="28"/>
      <c r="G555" s="28"/>
    </row>
    <row r="556" spans="1:7" ht="74.25" customHeight="1" x14ac:dyDescent="0.3">
      <c r="A556" s="28"/>
      <c r="B556" s="28"/>
      <c r="C556" s="28"/>
      <c r="D556" s="54"/>
      <c r="E556" s="28"/>
      <c r="F556" s="28"/>
      <c r="G556" s="28"/>
    </row>
    <row r="557" spans="1:7" ht="74.25" customHeight="1" x14ac:dyDescent="0.3">
      <c r="A557" s="28"/>
      <c r="B557" s="28"/>
      <c r="C557" s="28"/>
      <c r="D557" s="54"/>
      <c r="E557" s="28"/>
      <c r="F557" s="28"/>
      <c r="G557" s="28"/>
    </row>
    <row r="558" spans="1:7" ht="74.25" customHeight="1" x14ac:dyDescent="0.3">
      <c r="A558" s="28"/>
      <c r="B558" s="28"/>
      <c r="C558" s="28"/>
      <c r="D558" s="54"/>
      <c r="E558" s="28"/>
      <c r="F558" s="28"/>
      <c r="G558" s="28"/>
    </row>
    <row r="559" spans="1:7" ht="74.25" customHeight="1" x14ac:dyDescent="0.3">
      <c r="A559" s="28"/>
      <c r="B559" s="28"/>
      <c r="C559" s="28"/>
      <c r="D559" s="54"/>
      <c r="E559" s="28"/>
      <c r="F559" s="28"/>
      <c r="G559" s="28"/>
    </row>
    <row r="560" spans="1:7" ht="74.25" customHeight="1" x14ac:dyDescent="0.3">
      <c r="A560" s="28"/>
      <c r="B560" s="28"/>
      <c r="C560" s="28"/>
      <c r="D560" s="54"/>
      <c r="E560" s="28"/>
      <c r="F560" s="28"/>
      <c r="G560" s="28"/>
    </row>
    <row r="561" spans="1:7" ht="74.25" customHeight="1" x14ac:dyDescent="0.3">
      <c r="A561" s="28"/>
      <c r="B561" s="28"/>
      <c r="C561" s="28"/>
      <c r="D561" s="54"/>
      <c r="E561" s="28"/>
      <c r="F561" s="28"/>
      <c r="G561" s="28"/>
    </row>
    <row r="562" spans="1:7" ht="74.25" customHeight="1" x14ac:dyDescent="0.3">
      <c r="A562" s="28"/>
      <c r="B562" s="28"/>
      <c r="C562" s="28"/>
      <c r="D562" s="54"/>
      <c r="E562" s="28"/>
      <c r="F562" s="28"/>
      <c r="G562" s="28"/>
    </row>
    <row r="563" spans="1:7" ht="74.25" customHeight="1" x14ac:dyDescent="0.3">
      <c r="A563" s="28"/>
      <c r="B563" s="28"/>
      <c r="C563" s="28"/>
      <c r="D563" s="54"/>
      <c r="E563" s="28"/>
      <c r="F563" s="28"/>
      <c r="G563" s="28"/>
    </row>
    <row r="564" spans="1:7" ht="74.25" customHeight="1" x14ac:dyDescent="0.3">
      <c r="A564" s="28"/>
      <c r="B564" s="28"/>
      <c r="C564" s="28"/>
      <c r="D564" s="54"/>
      <c r="E564" s="28"/>
      <c r="F564" s="28"/>
      <c r="G564" s="28"/>
    </row>
    <row r="565" spans="1:7" ht="74.25" customHeight="1" x14ac:dyDescent="0.3">
      <c r="A565" s="28"/>
      <c r="B565" s="28"/>
      <c r="C565" s="28"/>
      <c r="D565" s="54"/>
      <c r="E565" s="28"/>
      <c r="F565" s="28"/>
      <c r="G565" s="28"/>
    </row>
    <row r="566" spans="1:7" ht="74.25" customHeight="1" x14ac:dyDescent="0.3">
      <c r="A566" s="28"/>
      <c r="B566" s="28"/>
      <c r="C566" s="28"/>
      <c r="D566" s="54"/>
      <c r="E566" s="28"/>
      <c r="F566" s="28"/>
      <c r="G566" s="28"/>
    </row>
    <row r="567" spans="1:7" ht="74.25" customHeight="1" x14ac:dyDescent="0.3">
      <c r="A567" s="28"/>
      <c r="B567" s="28"/>
      <c r="C567" s="28"/>
      <c r="D567" s="54"/>
      <c r="E567" s="28"/>
      <c r="F567" s="28"/>
      <c r="G567" s="28"/>
    </row>
    <row r="568" spans="1:7" ht="74.25" customHeight="1" x14ac:dyDescent="0.3">
      <c r="A568" s="28"/>
      <c r="B568" s="28"/>
      <c r="C568" s="28"/>
      <c r="D568" s="54"/>
      <c r="E568" s="28"/>
      <c r="F568" s="28"/>
      <c r="G568" s="28"/>
    </row>
    <row r="569" spans="1:7" ht="74.25" customHeight="1" x14ac:dyDescent="0.3">
      <c r="A569" s="28"/>
      <c r="B569" s="28"/>
      <c r="C569" s="28"/>
      <c r="D569" s="54"/>
      <c r="E569" s="28"/>
      <c r="F569" s="28"/>
      <c r="G569" s="28"/>
    </row>
    <row r="570" spans="1:7" ht="74.25" customHeight="1" x14ac:dyDescent="0.3">
      <c r="A570" s="28"/>
      <c r="B570" s="28"/>
      <c r="C570" s="28"/>
      <c r="D570" s="54"/>
      <c r="E570" s="28"/>
      <c r="F570" s="28"/>
      <c r="G570" s="28"/>
    </row>
    <row r="571" spans="1:7" ht="74.25" customHeight="1" x14ac:dyDescent="0.3">
      <c r="A571" s="28"/>
      <c r="B571" s="28"/>
      <c r="C571" s="28"/>
      <c r="D571" s="54"/>
      <c r="E571" s="28"/>
      <c r="F571" s="28"/>
      <c r="G571" s="28"/>
    </row>
    <row r="572" spans="1:7" ht="74.25" customHeight="1" x14ac:dyDescent="0.3">
      <c r="A572" s="28"/>
      <c r="B572" s="28"/>
      <c r="C572" s="28"/>
      <c r="D572" s="54"/>
      <c r="E572" s="28"/>
      <c r="F572" s="28"/>
      <c r="G572" s="28"/>
    </row>
    <row r="573" spans="1:7" ht="74.25" customHeight="1" x14ac:dyDescent="0.3">
      <c r="A573" s="28"/>
      <c r="B573" s="28"/>
      <c r="C573" s="28"/>
      <c r="D573" s="54"/>
      <c r="E573" s="28"/>
      <c r="F573" s="28"/>
      <c r="G573" s="28"/>
    </row>
    <row r="574" spans="1:7" ht="74.25" customHeight="1" x14ac:dyDescent="0.3">
      <c r="A574" s="28"/>
      <c r="B574" s="28"/>
      <c r="C574" s="28"/>
      <c r="D574" s="54"/>
      <c r="E574" s="28"/>
      <c r="F574" s="28"/>
      <c r="G574" s="28"/>
    </row>
    <row r="575" spans="1:7" ht="74.25" customHeight="1" x14ac:dyDescent="0.3">
      <c r="A575" s="28"/>
      <c r="B575" s="28"/>
      <c r="C575" s="28"/>
      <c r="D575" s="54"/>
      <c r="E575" s="28"/>
      <c r="F575" s="28"/>
      <c r="G575" s="28"/>
    </row>
    <row r="576" spans="1:7" ht="74.25" customHeight="1" x14ac:dyDescent="0.3">
      <c r="A576" s="28"/>
      <c r="B576" s="28"/>
      <c r="C576" s="28"/>
      <c r="D576" s="54"/>
      <c r="E576" s="28"/>
      <c r="F576" s="28"/>
      <c r="G576" s="28"/>
    </row>
    <row r="577" spans="1:7" ht="74.25" customHeight="1" x14ac:dyDescent="0.3">
      <c r="A577" s="28"/>
      <c r="B577" s="28"/>
      <c r="C577" s="28"/>
      <c r="D577" s="54"/>
      <c r="E577" s="28"/>
      <c r="F577" s="28"/>
      <c r="G577" s="28"/>
    </row>
    <row r="578" spans="1:7" ht="74.25" customHeight="1" x14ac:dyDescent="0.3">
      <c r="A578" s="28"/>
      <c r="B578" s="28"/>
      <c r="C578" s="28"/>
      <c r="D578" s="54"/>
      <c r="E578" s="28"/>
      <c r="F578" s="28"/>
      <c r="G578" s="28"/>
    </row>
    <row r="579" spans="1:7" ht="74.25" customHeight="1" x14ac:dyDescent="0.3">
      <c r="A579" s="28"/>
      <c r="B579" s="28"/>
      <c r="C579" s="28"/>
      <c r="D579" s="54"/>
      <c r="E579" s="28"/>
      <c r="F579" s="28"/>
      <c r="G579" s="28"/>
    </row>
    <row r="580" spans="1:7" ht="74.25" customHeight="1" x14ac:dyDescent="0.3">
      <c r="A580" s="28"/>
      <c r="B580" s="28"/>
      <c r="C580" s="28"/>
      <c r="D580" s="54"/>
      <c r="E580" s="28"/>
      <c r="F580" s="28"/>
      <c r="G580" s="28"/>
    </row>
    <row r="581" spans="1:7" ht="74.25" customHeight="1" x14ac:dyDescent="0.3">
      <c r="A581" s="28"/>
      <c r="B581" s="28"/>
      <c r="C581" s="28"/>
      <c r="D581" s="54"/>
      <c r="E581" s="28"/>
      <c r="F581" s="28"/>
      <c r="G581" s="28"/>
    </row>
    <row r="582" spans="1:7" ht="74.25" customHeight="1" x14ac:dyDescent="0.3">
      <c r="A582" s="28"/>
      <c r="B582" s="28"/>
      <c r="C582" s="28"/>
      <c r="D582" s="54"/>
      <c r="E582" s="28"/>
      <c r="F582" s="28"/>
      <c r="G582" s="28"/>
    </row>
    <row r="583" spans="1:7" ht="74.25" customHeight="1" x14ac:dyDescent="0.3">
      <c r="A583" s="28"/>
      <c r="B583" s="28"/>
      <c r="C583" s="28"/>
      <c r="D583" s="54"/>
      <c r="E583" s="28"/>
      <c r="F583" s="28"/>
      <c r="G583" s="28"/>
    </row>
    <row r="584" spans="1:7" ht="74.25" customHeight="1" x14ac:dyDescent="0.3">
      <c r="A584" s="28"/>
      <c r="B584" s="28"/>
      <c r="C584" s="28"/>
      <c r="D584" s="54"/>
      <c r="E584" s="28"/>
      <c r="F584" s="28"/>
      <c r="G584" s="28"/>
    </row>
    <row r="585" spans="1:7" ht="74.25" customHeight="1" x14ac:dyDescent="0.3">
      <c r="A585" s="28"/>
      <c r="B585" s="28"/>
      <c r="C585" s="28"/>
      <c r="D585" s="54"/>
      <c r="E585" s="28"/>
      <c r="F585" s="28"/>
      <c r="G585" s="28"/>
    </row>
    <row r="586" spans="1:7" ht="74.25" customHeight="1" x14ac:dyDescent="0.3">
      <c r="A586" s="28"/>
      <c r="B586" s="28"/>
      <c r="C586" s="28"/>
      <c r="D586" s="54"/>
      <c r="E586" s="28"/>
      <c r="F586" s="28"/>
      <c r="G586" s="28"/>
    </row>
    <row r="587" spans="1:7" ht="74.25" customHeight="1" x14ac:dyDescent="0.3">
      <c r="A587" s="28"/>
      <c r="B587" s="28"/>
      <c r="C587" s="28"/>
      <c r="D587" s="54"/>
      <c r="E587" s="28"/>
      <c r="F587" s="28"/>
      <c r="G587" s="28"/>
    </row>
    <row r="588" spans="1:7" ht="74.25" customHeight="1" x14ac:dyDescent="0.3">
      <c r="A588" s="28"/>
      <c r="B588" s="28"/>
      <c r="C588" s="28"/>
      <c r="D588" s="54"/>
      <c r="E588" s="28"/>
      <c r="F588" s="28"/>
      <c r="G588" s="28"/>
    </row>
    <row r="589" spans="1:7" ht="74.25" customHeight="1" x14ac:dyDescent="0.3">
      <c r="A589" s="28"/>
      <c r="B589" s="28"/>
      <c r="C589" s="28"/>
      <c r="D589" s="54"/>
      <c r="E589" s="28"/>
      <c r="F589" s="28"/>
      <c r="G589" s="28"/>
    </row>
    <row r="590" spans="1:7" ht="74.25" customHeight="1" x14ac:dyDescent="0.3">
      <c r="A590" s="28"/>
      <c r="B590" s="28"/>
      <c r="C590" s="28"/>
      <c r="D590" s="54"/>
      <c r="E590" s="28"/>
      <c r="F590" s="28"/>
      <c r="G590" s="28"/>
    </row>
    <row r="591" spans="1:7" ht="74.25" customHeight="1" x14ac:dyDescent="0.3">
      <c r="A591" s="28"/>
      <c r="B591" s="28"/>
      <c r="C591" s="28"/>
      <c r="D591" s="54"/>
      <c r="E591" s="28"/>
      <c r="F591" s="28"/>
      <c r="G591" s="28"/>
    </row>
    <row r="592" spans="1:7" ht="74.25" customHeight="1" x14ac:dyDescent="0.3">
      <c r="A592" s="28"/>
      <c r="B592" s="28"/>
      <c r="C592" s="28"/>
      <c r="D592" s="54"/>
      <c r="E592" s="28"/>
      <c r="F592" s="28"/>
      <c r="G592" s="28"/>
    </row>
    <row r="593" spans="1:7" ht="74.25" customHeight="1" x14ac:dyDescent="0.3">
      <c r="A593" s="28"/>
      <c r="B593" s="28"/>
      <c r="C593" s="28"/>
      <c r="D593" s="54"/>
      <c r="E593" s="28"/>
      <c r="F593" s="28"/>
      <c r="G593" s="28"/>
    </row>
    <row r="594" spans="1:7" ht="74.25" customHeight="1" x14ac:dyDescent="0.3">
      <c r="A594" s="28"/>
      <c r="B594" s="28"/>
      <c r="C594" s="28"/>
      <c r="D594" s="54"/>
      <c r="E594" s="28"/>
      <c r="F594" s="28"/>
      <c r="G594" s="28"/>
    </row>
    <row r="595" spans="1:7" ht="74.25" customHeight="1" x14ac:dyDescent="0.3">
      <c r="A595" s="28"/>
      <c r="B595" s="28"/>
      <c r="C595" s="28"/>
      <c r="D595" s="54"/>
      <c r="E595" s="28"/>
      <c r="F595" s="28"/>
      <c r="G595" s="28"/>
    </row>
    <row r="596" spans="1:7" ht="74.25" customHeight="1" x14ac:dyDescent="0.3">
      <c r="A596" s="28"/>
      <c r="B596" s="28"/>
      <c r="C596" s="28"/>
      <c r="D596" s="54"/>
      <c r="E596" s="28"/>
      <c r="F596" s="28"/>
      <c r="G596" s="28"/>
    </row>
    <row r="597" spans="1:7" ht="74.25" customHeight="1" x14ac:dyDescent="0.3">
      <c r="A597" s="28"/>
      <c r="B597" s="28"/>
      <c r="C597" s="28"/>
      <c r="D597" s="54"/>
      <c r="E597" s="28"/>
      <c r="F597" s="28"/>
      <c r="G597" s="28"/>
    </row>
    <row r="598" spans="1:7" ht="74.25" customHeight="1" x14ac:dyDescent="0.3">
      <c r="A598" s="28"/>
      <c r="B598" s="28"/>
      <c r="C598" s="28"/>
      <c r="D598" s="54"/>
      <c r="E598" s="28"/>
      <c r="F598" s="28"/>
      <c r="G598" s="28"/>
    </row>
    <row r="599" spans="1:7" ht="74.25" customHeight="1" x14ac:dyDescent="0.3">
      <c r="A599" s="28"/>
      <c r="B599" s="28"/>
      <c r="C599" s="28"/>
      <c r="D599" s="54"/>
      <c r="E599" s="28"/>
      <c r="F599" s="28"/>
      <c r="G599" s="28"/>
    </row>
    <row r="600" spans="1:7" ht="74.25" customHeight="1" x14ac:dyDescent="0.3">
      <c r="A600" s="28"/>
      <c r="B600" s="28"/>
      <c r="C600" s="28"/>
      <c r="D600" s="54"/>
      <c r="E600" s="28"/>
      <c r="F600" s="28"/>
      <c r="G600" s="28"/>
    </row>
    <row r="601" spans="1:7" ht="74.25" customHeight="1" x14ac:dyDescent="0.3">
      <c r="A601" s="28"/>
      <c r="B601" s="28"/>
      <c r="C601" s="28"/>
      <c r="D601" s="54"/>
      <c r="E601" s="28"/>
      <c r="F601" s="28"/>
      <c r="G601" s="28"/>
    </row>
    <row r="602" spans="1:7" ht="74.25" customHeight="1" x14ac:dyDescent="0.3">
      <c r="A602" s="28"/>
      <c r="B602" s="28"/>
      <c r="C602" s="28"/>
      <c r="D602" s="54"/>
      <c r="E602" s="28"/>
      <c r="F602" s="28"/>
      <c r="G602" s="28"/>
    </row>
    <row r="603" spans="1:7" ht="74.25" customHeight="1" x14ac:dyDescent="0.3">
      <c r="A603" s="28"/>
      <c r="B603" s="28"/>
      <c r="C603" s="28"/>
      <c r="D603" s="54"/>
      <c r="E603" s="28"/>
      <c r="F603" s="28"/>
      <c r="G603" s="28"/>
    </row>
    <row r="604" spans="1:7" ht="74.25" customHeight="1" x14ac:dyDescent="0.3">
      <c r="A604" s="28"/>
      <c r="B604" s="28"/>
      <c r="C604" s="28"/>
      <c r="D604" s="54"/>
      <c r="E604" s="28"/>
      <c r="F604" s="28"/>
      <c r="G604" s="28"/>
    </row>
    <row r="605" spans="1:7" ht="74.25" customHeight="1" x14ac:dyDescent="0.3">
      <c r="A605" s="28"/>
      <c r="B605" s="28"/>
      <c r="C605" s="28"/>
      <c r="D605" s="54"/>
      <c r="E605" s="28"/>
      <c r="F605" s="28"/>
      <c r="G605" s="28"/>
    </row>
    <row r="606" spans="1:7" ht="74.25" customHeight="1" x14ac:dyDescent="0.3">
      <c r="A606" s="28"/>
      <c r="B606" s="28"/>
      <c r="C606" s="28"/>
      <c r="D606" s="54"/>
      <c r="E606" s="28"/>
      <c r="F606" s="28"/>
      <c r="G606" s="28"/>
    </row>
    <row r="607" spans="1:7" ht="74.25" customHeight="1" x14ac:dyDescent="0.3">
      <c r="A607" s="28"/>
      <c r="B607" s="28"/>
      <c r="C607" s="28"/>
      <c r="D607" s="54"/>
      <c r="E607" s="28"/>
      <c r="F607" s="28"/>
      <c r="G607" s="28"/>
    </row>
    <row r="608" spans="1:7" ht="74.25" customHeight="1" x14ac:dyDescent="0.3">
      <c r="A608" s="28"/>
      <c r="B608" s="28"/>
      <c r="C608" s="28"/>
      <c r="D608" s="54"/>
      <c r="E608" s="28"/>
      <c r="F608" s="28"/>
      <c r="G608" s="28"/>
    </row>
    <row r="609" spans="1:7" ht="74.25" customHeight="1" x14ac:dyDescent="0.3">
      <c r="A609" s="28"/>
      <c r="B609" s="28"/>
      <c r="C609" s="28"/>
      <c r="D609" s="54"/>
      <c r="E609" s="28"/>
      <c r="F609" s="28"/>
      <c r="G609" s="28"/>
    </row>
    <row r="610" spans="1:7" ht="74.25" customHeight="1" x14ac:dyDescent="0.3">
      <c r="A610" s="28"/>
      <c r="B610" s="28"/>
      <c r="C610" s="28"/>
      <c r="D610" s="54"/>
      <c r="E610" s="28"/>
      <c r="F610" s="28"/>
      <c r="G610" s="28"/>
    </row>
    <row r="611" spans="1:7" ht="74.25" customHeight="1" x14ac:dyDescent="0.3">
      <c r="A611" s="28"/>
      <c r="B611" s="28"/>
      <c r="C611" s="28"/>
      <c r="D611" s="54"/>
      <c r="E611" s="28"/>
      <c r="F611" s="28"/>
      <c r="G611" s="28"/>
    </row>
    <row r="612" spans="1:7" ht="74.25" customHeight="1" x14ac:dyDescent="0.3">
      <c r="A612" s="28"/>
      <c r="B612" s="28"/>
      <c r="C612" s="28"/>
      <c r="D612" s="54"/>
      <c r="E612" s="28"/>
      <c r="F612" s="28"/>
      <c r="G612" s="28"/>
    </row>
    <row r="613" spans="1:7" ht="74.25" customHeight="1" x14ac:dyDescent="0.3">
      <c r="A613" s="28"/>
      <c r="B613" s="28"/>
      <c r="C613" s="28"/>
      <c r="D613" s="54"/>
      <c r="E613" s="28"/>
      <c r="F613" s="28"/>
      <c r="G613" s="28"/>
    </row>
    <row r="614" spans="1:7" ht="74.25" customHeight="1" x14ac:dyDescent="0.3">
      <c r="A614" s="28"/>
      <c r="B614" s="28"/>
      <c r="C614" s="28"/>
      <c r="D614" s="54"/>
      <c r="E614" s="28"/>
      <c r="F614" s="28"/>
      <c r="G614" s="28"/>
    </row>
    <row r="615" spans="1:7" ht="74.25" customHeight="1" x14ac:dyDescent="0.3">
      <c r="A615" s="28"/>
      <c r="B615" s="28"/>
      <c r="C615" s="28"/>
      <c r="D615" s="54"/>
      <c r="E615" s="28"/>
      <c r="F615" s="28"/>
      <c r="G615" s="28"/>
    </row>
    <row r="616" spans="1:7" ht="74.25" customHeight="1" x14ac:dyDescent="0.3">
      <c r="A616" s="28"/>
      <c r="B616" s="28"/>
      <c r="C616" s="28"/>
      <c r="D616" s="54"/>
      <c r="E616" s="28"/>
      <c r="F616" s="28"/>
      <c r="G616" s="28"/>
    </row>
    <row r="617" spans="1:7" ht="74.25" customHeight="1" x14ac:dyDescent="0.3">
      <c r="A617" s="28"/>
      <c r="B617" s="28"/>
      <c r="C617" s="28"/>
      <c r="D617" s="54"/>
      <c r="E617" s="28"/>
      <c r="F617" s="28"/>
      <c r="G617" s="28"/>
    </row>
    <row r="618" spans="1:7" ht="74.25" customHeight="1" x14ac:dyDescent="0.3">
      <c r="A618" s="28"/>
      <c r="B618" s="28"/>
      <c r="C618" s="28"/>
      <c r="D618" s="54"/>
      <c r="E618" s="28"/>
      <c r="F618" s="28"/>
      <c r="G618" s="28"/>
    </row>
    <row r="619" spans="1:7" ht="74.25" customHeight="1" x14ac:dyDescent="0.3">
      <c r="A619" s="28"/>
      <c r="B619" s="28"/>
      <c r="C619" s="28"/>
      <c r="D619" s="54"/>
      <c r="E619" s="28"/>
      <c r="F619" s="28"/>
      <c r="G619" s="28"/>
    </row>
    <row r="620" spans="1:7" ht="74.25" customHeight="1" x14ac:dyDescent="0.3">
      <c r="A620" s="28"/>
      <c r="B620" s="28"/>
      <c r="C620" s="28"/>
      <c r="D620" s="54"/>
      <c r="E620" s="28"/>
      <c r="F620" s="28"/>
      <c r="G620" s="28"/>
    </row>
    <row r="621" spans="1:7" ht="74.25" customHeight="1" x14ac:dyDescent="0.3">
      <c r="A621" s="28"/>
      <c r="B621" s="28"/>
      <c r="C621" s="28"/>
      <c r="D621" s="54"/>
      <c r="E621" s="28"/>
      <c r="F621" s="28"/>
      <c r="G621" s="28"/>
    </row>
    <row r="622" spans="1:7" ht="74.25" customHeight="1" x14ac:dyDescent="0.3">
      <c r="A622" s="28"/>
      <c r="B622" s="28"/>
      <c r="C622" s="28"/>
      <c r="D622" s="54"/>
      <c r="E622" s="28"/>
      <c r="F622" s="28"/>
      <c r="G622" s="28"/>
    </row>
    <row r="623" spans="1:7" ht="74.25" customHeight="1" x14ac:dyDescent="0.3">
      <c r="A623" s="28"/>
      <c r="B623" s="28"/>
      <c r="C623" s="28"/>
      <c r="D623" s="54"/>
      <c r="E623" s="28"/>
      <c r="F623" s="28"/>
      <c r="G623" s="28"/>
    </row>
    <row r="624" spans="1:7" ht="74.25" customHeight="1" x14ac:dyDescent="0.3">
      <c r="A624" s="28"/>
      <c r="B624" s="28"/>
      <c r="C624" s="28"/>
      <c r="D624" s="54"/>
      <c r="E624" s="28"/>
      <c r="F624" s="28"/>
      <c r="G624" s="28"/>
    </row>
    <row r="625" spans="1:7" ht="74.25" customHeight="1" x14ac:dyDescent="0.3">
      <c r="A625" s="28"/>
      <c r="B625" s="28"/>
      <c r="C625" s="28"/>
      <c r="D625" s="54"/>
      <c r="E625" s="28"/>
      <c r="F625" s="28"/>
      <c r="G625" s="28"/>
    </row>
    <row r="626" spans="1:7" ht="74.25" customHeight="1" x14ac:dyDescent="0.3">
      <c r="A626" s="28"/>
      <c r="B626" s="28"/>
      <c r="C626" s="28"/>
      <c r="D626" s="54"/>
      <c r="E626" s="28"/>
      <c r="F626" s="28"/>
      <c r="G626" s="28"/>
    </row>
    <row r="627" spans="1:7" ht="74.25" customHeight="1" x14ac:dyDescent="0.3">
      <c r="A627" s="28"/>
      <c r="B627" s="28"/>
      <c r="C627" s="28"/>
      <c r="D627" s="54"/>
      <c r="E627" s="28"/>
      <c r="F627" s="28"/>
      <c r="G627" s="28"/>
    </row>
    <row r="628" spans="1:7" ht="74.25" customHeight="1" x14ac:dyDescent="0.3">
      <c r="A628" s="28"/>
      <c r="B628" s="28"/>
      <c r="C628" s="28"/>
      <c r="D628" s="54"/>
      <c r="E628" s="28"/>
      <c r="F628" s="28"/>
      <c r="G628" s="28"/>
    </row>
    <row r="629" spans="1:7" ht="74.25" customHeight="1" x14ac:dyDescent="0.3">
      <c r="A629" s="28"/>
      <c r="B629" s="28"/>
      <c r="C629" s="28"/>
      <c r="D629" s="54"/>
      <c r="E629" s="28"/>
      <c r="F629" s="28"/>
      <c r="G629" s="28"/>
    </row>
    <row r="630" spans="1:7" ht="74.25" customHeight="1" x14ac:dyDescent="0.3">
      <c r="A630" s="28"/>
      <c r="B630" s="28"/>
      <c r="C630" s="28"/>
      <c r="D630" s="54"/>
      <c r="E630" s="28"/>
      <c r="F630" s="28"/>
      <c r="G630" s="28"/>
    </row>
    <row r="631" spans="1:7" ht="74.25" customHeight="1" x14ac:dyDescent="0.3">
      <c r="A631" s="28"/>
      <c r="B631" s="28"/>
      <c r="C631" s="28"/>
      <c r="D631" s="54"/>
      <c r="E631" s="28"/>
      <c r="F631" s="28"/>
      <c r="G631" s="28"/>
    </row>
    <row r="632" spans="1:7" ht="74.25" customHeight="1" x14ac:dyDescent="0.3">
      <c r="A632" s="28"/>
      <c r="B632" s="28"/>
      <c r="C632" s="28"/>
      <c r="D632" s="54"/>
      <c r="E632" s="28"/>
      <c r="F632" s="28"/>
      <c r="G632" s="28"/>
    </row>
    <row r="633" spans="1:7" ht="74.25" customHeight="1" x14ac:dyDescent="0.3">
      <c r="A633" s="28"/>
      <c r="B633" s="28"/>
      <c r="C633" s="28"/>
      <c r="D633" s="54"/>
      <c r="E633" s="28"/>
      <c r="F633" s="28"/>
      <c r="G633" s="28"/>
    </row>
    <row r="634" spans="1:7" ht="74.25" customHeight="1" x14ac:dyDescent="0.3">
      <c r="A634" s="28"/>
      <c r="B634" s="28"/>
      <c r="C634" s="28"/>
      <c r="D634" s="54"/>
      <c r="E634" s="28"/>
      <c r="F634" s="28"/>
      <c r="G634" s="28"/>
    </row>
    <row r="635" spans="1:7" ht="74.25" customHeight="1" x14ac:dyDescent="0.3">
      <c r="A635" s="28"/>
      <c r="B635" s="28"/>
      <c r="C635" s="28"/>
      <c r="D635" s="54"/>
      <c r="E635" s="28"/>
      <c r="F635" s="28"/>
      <c r="G635" s="28"/>
    </row>
    <row r="636" spans="1:7" ht="74.25" customHeight="1" x14ac:dyDescent="0.3">
      <c r="A636" s="28"/>
      <c r="B636" s="28"/>
      <c r="C636" s="28"/>
      <c r="D636" s="54"/>
      <c r="E636" s="28"/>
      <c r="F636" s="28"/>
      <c r="G636" s="28"/>
    </row>
    <row r="637" spans="1:7" ht="74.25" customHeight="1" x14ac:dyDescent="0.3">
      <c r="A637" s="28"/>
      <c r="B637" s="28"/>
      <c r="C637" s="28"/>
      <c r="D637" s="54"/>
      <c r="E637" s="28"/>
      <c r="F637" s="28"/>
      <c r="G637" s="28"/>
    </row>
    <row r="638" spans="1:7" ht="74.25" customHeight="1" x14ac:dyDescent="0.3">
      <c r="A638" s="28"/>
      <c r="B638" s="28"/>
      <c r="C638" s="28"/>
      <c r="D638" s="54"/>
      <c r="E638" s="28"/>
      <c r="F638" s="28"/>
      <c r="G638" s="28"/>
    </row>
    <row r="639" spans="1:7" ht="74.25" customHeight="1" x14ac:dyDescent="0.3">
      <c r="A639" s="28"/>
      <c r="B639" s="28"/>
      <c r="C639" s="28"/>
      <c r="D639" s="54"/>
      <c r="E639" s="28"/>
      <c r="F639" s="28"/>
      <c r="G639" s="28"/>
    </row>
    <row r="640" spans="1:7" ht="74.25" customHeight="1" x14ac:dyDescent="0.3">
      <c r="A640" s="28"/>
      <c r="B640" s="28"/>
      <c r="C640" s="28"/>
      <c r="D640" s="54"/>
      <c r="E640" s="28"/>
      <c r="F640" s="28"/>
      <c r="G640" s="28"/>
    </row>
    <row r="641" spans="1:7" ht="74.25" customHeight="1" x14ac:dyDescent="0.3">
      <c r="A641" s="28"/>
      <c r="B641" s="28"/>
      <c r="C641" s="28"/>
      <c r="D641" s="54"/>
      <c r="E641" s="28"/>
      <c r="F641" s="28"/>
      <c r="G641" s="28"/>
    </row>
    <row r="642" spans="1:7" ht="74.25" customHeight="1" x14ac:dyDescent="0.3">
      <c r="A642" s="28"/>
      <c r="B642" s="28"/>
      <c r="C642" s="28"/>
      <c r="D642" s="54"/>
      <c r="E642" s="28"/>
      <c r="F642" s="28"/>
      <c r="G642" s="28"/>
    </row>
    <row r="643" spans="1:7" ht="74.25" customHeight="1" x14ac:dyDescent="0.3">
      <c r="A643" s="28"/>
      <c r="B643" s="28"/>
      <c r="C643" s="28"/>
      <c r="D643" s="54"/>
      <c r="E643" s="28"/>
      <c r="F643" s="28"/>
      <c r="G643" s="28"/>
    </row>
    <row r="644" spans="1:7" ht="74.25" customHeight="1" x14ac:dyDescent="0.3">
      <c r="A644" s="28"/>
      <c r="B644" s="28"/>
      <c r="C644" s="28"/>
      <c r="D644" s="54"/>
      <c r="E644" s="28"/>
      <c r="F644" s="28"/>
      <c r="G644" s="28"/>
    </row>
    <row r="645" spans="1:7" ht="74.25" customHeight="1" x14ac:dyDescent="0.3">
      <c r="A645" s="28"/>
      <c r="B645" s="28"/>
      <c r="C645" s="28"/>
      <c r="D645" s="54"/>
      <c r="E645" s="28"/>
      <c r="F645" s="28"/>
      <c r="G645" s="28"/>
    </row>
    <row r="646" spans="1:7" ht="74.25" customHeight="1" x14ac:dyDescent="0.3">
      <c r="A646" s="28"/>
      <c r="B646" s="28"/>
      <c r="C646" s="28"/>
      <c r="D646" s="54"/>
      <c r="E646" s="28"/>
      <c r="F646" s="28"/>
      <c r="G646" s="28"/>
    </row>
    <row r="647" spans="1:7" ht="74.25" customHeight="1" x14ac:dyDescent="0.3">
      <c r="A647" s="28"/>
      <c r="B647" s="28"/>
      <c r="C647" s="28"/>
      <c r="D647" s="54"/>
      <c r="E647" s="28"/>
      <c r="F647" s="28"/>
      <c r="G647" s="28"/>
    </row>
    <row r="648" spans="1:7" ht="74.25" customHeight="1" x14ac:dyDescent="0.3">
      <c r="A648" s="28"/>
      <c r="B648" s="28"/>
      <c r="C648" s="28"/>
      <c r="D648" s="54"/>
      <c r="E648" s="28"/>
      <c r="F648" s="28"/>
      <c r="G648" s="28"/>
    </row>
    <row r="649" spans="1:7" ht="74.25" customHeight="1" x14ac:dyDescent="0.3">
      <c r="A649" s="28"/>
      <c r="B649" s="28"/>
      <c r="C649" s="28"/>
      <c r="D649" s="54"/>
      <c r="E649" s="28"/>
      <c r="F649" s="28"/>
      <c r="G649" s="28"/>
    </row>
    <row r="650" spans="1:7" ht="74.25" customHeight="1" x14ac:dyDescent="0.3">
      <c r="A650" s="28"/>
      <c r="B650" s="28"/>
      <c r="C650" s="28"/>
      <c r="D650" s="54"/>
      <c r="E650" s="28"/>
      <c r="F650" s="28"/>
      <c r="G650" s="28"/>
    </row>
    <row r="651" spans="1:7" ht="74.25" customHeight="1" x14ac:dyDescent="0.3">
      <c r="A651" s="28"/>
      <c r="B651" s="28"/>
      <c r="C651" s="28"/>
      <c r="D651" s="54"/>
      <c r="E651" s="28"/>
      <c r="F651" s="28"/>
      <c r="G651" s="28"/>
    </row>
    <row r="652" spans="1:7" ht="74.25" customHeight="1" x14ac:dyDescent="0.3">
      <c r="A652" s="28"/>
      <c r="B652" s="28"/>
      <c r="C652" s="28"/>
      <c r="D652" s="54"/>
      <c r="E652" s="28"/>
      <c r="F652" s="28"/>
      <c r="G652" s="28"/>
    </row>
    <row r="653" spans="1:7" ht="74.25" customHeight="1" x14ac:dyDescent="0.3">
      <c r="A653" s="28"/>
      <c r="B653" s="28"/>
      <c r="C653" s="28"/>
      <c r="D653" s="54"/>
      <c r="E653" s="28"/>
      <c r="F653" s="28"/>
      <c r="G653" s="28"/>
    </row>
    <row r="654" spans="1:7" ht="74.25" customHeight="1" x14ac:dyDescent="0.3">
      <c r="A654" s="28"/>
      <c r="B654" s="28"/>
      <c r="C654" s="28"/>
      <c r="D654" s="54"/>
      <c r="E654" s="28"/>
      <c r="F654" s="28"/>
      <c r="G654" s="28"/>
    </row>
    <row r="655" spans="1:7" ht="74.25" customHeight="1" x14ac:dyDescent="0.3">
      <c r="A655" s="28"/>
      <c r="B655" s="28"/>
      <c r="C655" s="28"/>
      <c r="D655" s="54"/>
      <c r="E655" s="28"/>
      <c r="F655" s="28"/>
      <c r="G655" s="28"/>
    </row>
    <row r="656" spans="1:7" ht="74.25" customHeight="1" x14ac:dyDescent="0.3">
      <c r="A656" s="28"/>
      <c r="B656" s="28"/>
      <c r="C656" s="28"/>
      <c r="D656" s="54"/>
      <c r="E656" s="28"/>
      <c r="F656" s="28"/>
      <c r="G656" s="28"/>
    </row>
    <row r="657" spans="1:7" ht="74.25" customHeight="1" x14ac:dyDescent="0.3">
      <c r="A657" s="28"/>
      <c r="B657" s="28"/>
      <c r="C657" s="28"/>
      <c r="D657" s="54"/>
      <c r="E657" s="28"/>
      <c r="F657" s="28"/>
      <c r="G657" s="28"/>
    </row>
    <row r="658" spans="1:7" ht="74.25" customHeight="1" x14ac:dyDescent="0.3">
      <c r="A658" s="28"/>
      <c r="B658" s="28"/>
      <c r="C658" s="28"/>
      <c r="D658" s="54"/>
      <c r="E658" s="28"/>
      <c r="F658" s="28"/>
      <c r="G658" s="28"/>
    </row>
    <row r="659" spans="1:7" ht="74.25" customHeight="1" x14ac:dyDescent="0.3">
      <c r="A659" s="28"/>
      <c r="B659" s="28"/>
      <c r="C659" s="28"/>
      <c r="D659" s="54"/>
      <c r="E659" s="28"/>
      <c r="F659" s="28"/>
      <c r="G659" s="28"/>
    </row>
    <row r="660" spans="1:7" ht="74.25" customHeight="1" x14ac:dyDescent="0.3">
      <c r="A660" s="28"/>
      <c r="B660" s="28"/>
      <c r="C660" s="28"/>
      <c r="D660" s="54"/>
      <c r="E660" s="28"/>
      <c r="F660" s="28"/>
      <c r="G660" s="28"/>
    </row>
    <row r="661" spans="1:7" ht="74.25" customHeight="1" x14ac:dyDescent="0.3">
      <c r="A661" s="28"/>
      <c r="B661" s="28"/>
      <c r="C661" s="28"/>
      <c r="D661" s="54"/>
      <c r="E661" s="28"/>
      <c r="F661" s="28"/>
      <c r="G661" s="28"/>
    </row>
    <row r="662" spans="1:7" ht="74.25" customHeight="1" x14ac:dyDescent="0.3">
      <c r="A662" s="28"/>
      <c r="B662" s="28"/>
      <c r="C662" s="28"/>
      <c r="D662" s="54"/>
      <c r="E662" s="28"/>
      <c r="F662" s="28"/>
      <c r="G662" s="28"/>
    </row>
    <row r="663" spans="1:7" ht="74.25" customHeight="1" x14ac:dyDescent="0.3">
      <c r="A663" s="28"/>
      <c r="B663" s="28"/>
      <c r="C663" s="28"/>
      <c r="D663" s="54"/>
      <c r="E663" s="28"/>
      <c r="F663" s="28"/>
      <c r="G663" s="28"/>
    </row>
    <row r="664" spans="1:7" ht="74.25" customHeight="1" x14ac:dyDescent="0.3">
      <c r="A664" s="28"/>
      <c r="B664" s="28"/>
      <c r="C664" s="28"/>
      <c r="D664" s="54"/>
      <c r="E664" s="28"/>
      <c r="F664" s="28"/>
      <c r="G664" s="28"/>
    </row>
    <row r="665" spans="1:7" ht="74.25" customHeight="1" x14ac:dyDescent="0.3">
      <c r="A665" s="28"/>
      <c r="B665" s="28"/>
      <c r="C665" s="28"/>
      <c r="D665" s="54"/>
      <c r="E665" s="28"/>
      <c r="F665" s="28"/>
      <c r="G665" s="28"/>
    </row>
    <row r="666" spans="1:7" ht="74.25" customHeight="1" x14ac:dyDescent="0.3">
      <c r="A666" s="28"/>
      <c r="B666" s="28"/>
      <c r="C666" s="28"/>
      <c r="D666" s="54"/>
      <c r="E666" s="28"/>
      <c r="F666" s="28"/>
      <c r="G666" s="28"/>
    </row>
    <row r="667" spans="1:7" ht="74.25" customHeight="1" x14ac:dyDescent="0.3">
      <c r="A667" s="28"/>
      <c r="B667" s="28"/>
      <c r="C667" s="28"/>
      <c r="D667" s="54"/>
      <c r="E667" s="28"/>
      <c r="F667" s="28"/>
      <c r="G667" s="28"/>
    </row>
    <row r="668" spans="1:7" ht="74.25" customHeight="1" x14ac:dyDescent="0.3">
      <c r="A668" s="28"/>
      <c r="B668" s="28"/>
      <c r="C668" s="28"/>
      <c r="D668" s="54"/>
      <c r="E668" s="28"/>
      <c r="F668" s="28"/>
      <c r="G668" s="28"/>
    </row>
    <row r="669" spans="1:7" ht="74.25" customHeight="1" x14ac:dyDescent="0.3">
      <c r="A669" s="28"/>
      <c r="B669" s="28"/>
      <c r="C669" s="28"/>
      <c r="D669" s="54"/>
      <c r="E669" s="28"/>
      <c r="F669" s="28"/>
      <c r="G669" s="28"/>
    </row>
    <row r="670" spans="1:7" ht="74.25" customHeight="1" x14ac:dyDescent="0.3">
      <c r="A670" s="28"/>
      <c r="B670" s="28"/>
      <c r="C670" s="28"/>
      <c r="D670" s="54"/>
      <c r="E670" s="28"/>
      <c r="F670" s="28"/>
      <c r="G670" s="28"/>
    </row>
    <row r="671" spans="1:7" ht="74.25" customHeight="1" x14ac:dyDescent="0.3">
      <c r="A671" s="28"/>
      <c r="B671" s="28"/>
      <c r="C671" s="28"/>
      <c r="D671" s="54"/>
      <c r="E671" s="28"/>
      <c r="F671" s="28"/>
      <c r="G671" s="28"/>
    </row>
    <row r="672" spans="1:7" ht="74.25" customHeight="1" x14ac:dyDescent="0.3">
      <c r="A672" s="28"/>
      <c r="B672" s="28"/>
      <c r="C672" s="28"/>
      <c r="D672" s="54"/>
      <c r="E672" s="28"/>
      <c r="F672" s="28"/>
      <c r="G672" s="28"/>
    </row>
    <row r="673" spans="1:7" ht="74.25" customHeight="1" x14ac:dyDescent="0.3">
      <c r="A673" s="28"/>
      <c r="B673" s="28"/>
      <c r="C673" s="28"/>
      <c r="D673" s="54"/>
      <c r="E673" s="28"/>
      <c r="F673" s="28"/>
      <c r="G673" s="28"/>
    </row>
    <row r="674" spans="1:7" ht="74.25" customHeight="1" x14ac:dyDescent="0.3">
      <c r="A674" s="28"/>
      <c r="B674" s="28"/>
      <c r="C674" s="28"/>
      <c r="D674" s="54"/>
      <c r="E674" s="28"/>
      <c r="F674" s="28"/>
      <c r="G674" s="28"/>
    </row>
    <row r="675" spans="1:7" ht="74.25" customHeight="1" x14ac:dyDescent="0.3">
      <c r="A675" s="28"/>
      <c r="B675" s="28"/>
      <c r="C675" s="28"/>
      <c r="D675" s="54"/>
      <c r="E675" s="28"/>
      <c r="F675" s="28"/>
      <c r="G675" s="28"/>
    </row>
    <row r="676" spans="1:7" ht="74.25" customHeight="1" x14ac:dyDescent="0.3">
      <c r="A676" s="28"/>
      <c r="B676" s="28"/>
      <c r="C676" s="28"/>
      <c r="D676" s="54"/>
      <c r="E676" s="28"/>
      <c r="F676" s="28"/>
      <c r="G676" s="28"/>
    </row>
    <row r="677" spans="1:7" ht="74.25" customHeight="1" x14ac:dyDescent="0.3">
      <c r="A677" s="28"/>
      <c r="B677" s="28"/>
      <c r="C677" s="28"/>
      <c r="D677" s="54"/>
      <c r="E677" s="28"/>
      <c r="F677" s="28"/>
      <c r="G677" s="28"/>
    </row>
    <row r="678" spans="1:7" ht="74.25" customHeight="1" x14ac:dyDescent="0.3">
      <c r="A678" s="28"/>
      <c r="B678" s="28"/>
      <c r="C678" s="28"/>
      <c r="D678" s="54"/>
      <c r="E678" s="28"/>
      <c r="F678" s="28"/>
      <c r="G678" s="28"/>
    </row>
    <row r="679" spans="1:7" ht="74.25" customHeight="1" x14ac:dyDescent="0.3">
      <c r="A679" s="28"/>
      <c r="B679" s="28"/>
      <c r="C679" s="28"/>
      <c r="D679" s="54"/>
      <c r="E679" s="28"/>
      <c r="F679" s="28"/>
      <c r="G679" s="28"/>
    </row>
    <row r="680" spans="1:7" ht="74.25" customHeight="1" x14ac:dyDescent="0.3">
      <c r="A680" s="28"/>
      <c r="B680" s="28"/>
      <c r="C680" s="28"/>
      <c r="D680" s="54"/>
      <c r="E680" s="28"/>
      <c r="F680" s="28"/>
      <c r="G680" s="28"/>
    </row>
    <row r="681" spans="1:7" ht="74.25" customHeight="1" x14ac:dyDescent="0.3">
      <c r="A681" s="28"/>
      <c r="B681" s="28"/>
      <c r="C681" s="28"/>
      <c r="D681" s="54"/>
      <c r="E681" s="28"/>
      <c r="F681" s="28"/>
      <c r="G681" s="28"/>
    </row>
    <row r="682" spans="1:7" ht="74.25" customHeight="1" x14ac:dyDescent="0.3">
      <c r="A682" s="28"/>
      <c r="B682" s="28"/>
      <c r="C682" s="28"/>
      <c r="D682" s="54"/>
      <c r="E682" s="28"/>
      <c r="F682" s="28"/>
      <c r="G682" s="28"/>
    </row>
    <row r="683" spans="1:7" ht="74.25" customHeight="1" x14ac:dyDescent="0.3">
      <c r="A683" s="28"/>
      <c r="B683" s="28"/>
      <c r="C683" s="28"/>
      <c r="D683" s="54"/>
      <c r="E683" s="28"/>
      <c r="F683" s="28"/>
      <c r="G683" s="28"/>
    </row>
    <row r="684" spans="1:7" ht="74.25" customHeight="1" x14ac:dyDescent="0.3">
      <c r="A684" s="28"/>
      <c r="B684" s="28"/>
      <c r="C684" s="28"/>
      <c r="D684" s="54"/>
      <c r="E684" s="28"/>
      <c r="F684" s="28"/>
      <c r="G684" s="28"/>
    </row>
    <row r="685" spans="1:7" ht="74.25" customHeight="1" x14ac:dyDescent="0.3">
      <c r="A685" s="28"/>
      <c r="B685" s="28"/>
      <c r="C685" s="28"/>
      <c r="D685" s="54"/>
      <c r="E685" s="28"/>
      <c r="F685" s="28"/>
      <c r="G685" s="28"/>
    </row>
    <row r="686" spans="1:7" ht="74.25" customHeight="1" x14ac:dyDescent="0.3">
      <c r="A686" s="28"/>
      <c r="B686" s="28"/>
      <c r="C686" s="28"/>
      <c r="D686" s="54"/>
      <c r="E686" s="28"/>
      <c r="F686" s="28"/>
      <c r="G686" s="28"/>
    </row>
    <row r="687" spans="1:7" ht="74.25" customHeight="1" x14ac:dyDescent="0.3">
      <c r="A687" s="28"/>
      <c r="B687" s="28"/>
      <c r="C687" s="28"/>
      <c r="D687" s="54"/>
      <c r="E687" s="28"/>
      <c r="F687" s="28"/>
      <c r="G687" s="28"/>
    </row>
    <row r="688" spans="1:7" ht="74.25" customHeight="1" x14ac:dyDescent="0.3">
      <c r="A688" s="28"/>
      <c r="B688" s="28"/>
      <c r="C688" s="28"/>
      <c r="D688" s="54"/>
      <c r="E688" s="28"/>
      <c r="F688" s="28"/>
      <c r="G688" s="28"/>
    </row>
    <row r="689" spans="1:7" ht="74.25" customHeight="1" x14ac:dyDescent="0.3">
      <c r="A689" s="28"/>
      <c r="B689" s="28"/>
      <c r="C689" s="28"/>
      <c r="D689" s="54"/>
      <c r="E689" s="28"/>
      <c r="F689" s="28"/>
      <c r="G689" s="28"/>
    </row>
    <row r="690" spans="1:7" ht="74.25" customHeight="1" x14ac:dyDescent="0.3">
      <c r="A690" s="28"/>
      <c r="B690" s="28"/>
      <c r="C690" s="28"/>
      <c r="D690" s="54"/>
      <c r="E690" s="28"/>
      <c r="F690" s="28"/>
      <c r="G690" s="28"/>
    </row>
    <row r="691" spans="1:7" ht="74.25" customHeight="1" x14ac:dyDescent="0.3">
      <c r="A691" s="28"/>
      <c r="B691" s="28"/>
      <c r="C691" s="28"/>
      <c r="D691" s="54"/>
      <c r="E691" s="28"/>
      <c r="F691" s="28"/>
      <c r="G691" s="28"/>
    </row>
    <row r="692" spans="1:7" ht="74.25" customHeight="1" x14ac:dyDescent="0.3">
      <c r="A692" s="28"/>
      <c r="B692" s="28"/>
      <c r="C692" s="28"/>
      <c r="D692" s="54"/>
      <c r="E692" s="28"/>
      <c r="F692" s="28"/>
      <c r="G692" s="28"/>
    </row>
    <row r="693" spans="1:7" ht="74.25" customHeight="1" x14ac:dyDescent="0.3">
      <c r="A693" s="28"/>
      <c r="B693" s="28"/>
      <c r="C693" s="28"/>
      <c r="D693" s="54"/>
      <c r="E693" s="28"/>
      <c r="F693" s="28"/>
      <c r="G693" s="28"/>
    </row>
    <row r="694" spans="1:7" ht="74.25" customHeight="1" x14ac:dyDescent="0.3">
      <c r="A694" s="28"/>
      <c r="B694" s="28"/>
      <c r="C694" s="28"/>
      <c r="D694" s="54"/>
      <c r="E694" s="28"/>
      <c r="F694" s="28"/>
      <c r="G694" s="28"/>
    </row>
    <row r="695" spans="1:7" ht="74.25" customHeight="1" x14ac:dyDescent="0.3">
      <c r="A695" s="28"/>
      <c r="B695" s="28"/>
      <c r="C695" s="28"/>
      <c r="D695" s="54"/>
      <c r="E695" s="28"/>
      <c r="F695" s="28"/>
      <c r="G695" s="28"/>
    </row>
    <row r="696" spans="1:7" ht="74.25" customHeight="1" x14ac:dyDescent="0.3">
      <c r="A696" s="28"/>
      <c r="B696" s="28"/>
      <c r="C696" s="28"/>
      <c r="D696" s="54"/>
      <c r="E696" s="28"/>
      <c r="F696" s="28"/>
      <c r="G696" s="28"/>
    </row>
    <row r="697" spans="1:7" ht="74.25" customHeight="1" x14ac:dyDescent="0.3">
      <c r="A697" s="28"/>
      <c r="B697" s="28"/>
      <c r="C697" s="28"/>
      <c r="D697" s="54"/>
      <c r="E697" s="28"/>
      <c r="F697" s="28"/>
      <c r="G697" s="28"/>
    </row>
    <row r="698" spans="1:7" ht="74.25" customHeight="1" x14ac:dyDescent="0.3">
      <c r="A698" s="28"/>
      <c r="B698" s="28"/>
      <c r="C698" s="28"/>
      <c r="D698" s="54"/>
      <c r="E698" s="28"/>
      <c r="F698" s="28"/>
      <c r="G698" s="28"/>
    </row>
    <row r="699" spans="1:7" ht="74.25" customHeight="1" x14ac:dyDescent="0.3">
      <c r="A699" s="28"/>
      <c r="B699" s="28"/>
      <c r="C699" s="28"/>
      <c r="D699" s="54"/>
      <c r="E699" s="28"/>
      <c r="F699" s="28"/>
      <c r="G699" s="28"/>
    </row>
    <row r="700" spans="1:7" ht="74.25" customHeight="1" x14ac:dyDescent="0.3">
      <c r="A700" s="28"/>
      <c r="B700" s="28"/>
      <c r="C700" s="28"/>
      <c r="D700" s="54"/>
      <c r="E700" s="28"/>
      <c r="F700" s="28"/>
      <c r="G700" s="28"/>
    </row>
    <row r="701" spans="1:7" ht="74.25" customHeight="1" x14ac:dyDescent="0.3">
      <c r="A701" s="28"/>
      <c r="B701" s="28"/>
      <c r="C701" s="28"/>
      <c r="D701" s="54"/>
      <c r="E701" s="28"/>
      <c r="F701" s="28"/>
      <c r="G701" s="28"/>
    </row>
    <row r="702" spans="1:7" ht="74.25" customHeight="1" x14ac:dyDescent="0.3">
      <c r="A702" s="28"/>
      <c r="B702" s="28"/>
      <c r="C702" s="28"/>
      <c r="D702" s="54"/>
      <c r="E702" s="28"/>
      <c r="F702" s="28"/>
      <c r="G702" s="28"/>
    </row>
    <row r="703" spans="1:7" ht="74.25" customHeight="1" x14ac:dyDescent="0.3">
      <c r="A703" s="28"/>
      <c r="B703" s="28"/>
      <c r="C703" s="28"/>
      <c r="D703" s="54"/>
      <c r="E703" s="28"/>
      <c r="F703" s="28"/>
      <c r="G703" s="28"/>
    </row>
    <row r="704" spans="1:7" ht="74.25" customHeight="1" x14ac:dyDescent="0.3">
      <c r="A704" s="28"/>
      <c r="B704" s="28"/>
      <c r="C704" s="28"/>
      <c r="D704" s="54"/>
      <c r="E704" s="28"/>
      <c r="F704" s="28"/>
      <c r="G704" s="28"/>
    </row>
    <row r="705" spans="1:7" ht="74.25" customHeight="1" x14ac:dyDescent="0.3">
      <c r="A705" s="28"/>
      <c r="B705" s="28"/>
      <c r="C705" s="28"/>
      <c r="D705" s="54"/>
      <c r="E705" s="28"/>
      <c r="F705" s="28"/>
      <c r="G705" s="28"/>
    </row>
    <row r="706" spans="1:7" ht="74.25" customHeight="1" x14ac:dyDescent="0.3">
      <c r="A706" s="28"/>
      <c r="B706" s="28"/>
      <c r="C706" s="28"/>
      <c r="D706" s="54"/>
      <c r="E706" s="28"/>
      <c r="F706" s="28"/>
      <c r="G706" s="28"/>
    </row>
    <row r="707" spans="1:7" ht="74.25" customHeight="1" x14ac:dyDescent="0.3">
      <c r="A707" s="28"/>
      <c r="B707" s="28"/>
      <c r="C707" s="28"/>
      <c r="D707" s="54"/>
      <c r="E707" s="28"/>
      <c r="F707" s="28"/>
      <c r="G707" s="28"/>
    </row>
    <row r="708" spans="1:7" ht="74.25" customHeight="1" x14ac:dyDescent="0.3">
      <c r="A708" s="28"/>
      <c r="B708" s="28"/>
      <c r="C708" s="28"/>
      <c r="D708" s="54"/>
      <c r="E708" s="28"/>
      <c r="F708" s="28"/>
      <c r="G708" s="28"/>
    </row>
    <row r="709" spans="1:7" ht="74.25" customHeight="1" x14ac:dyDescent="0.3">
      <c r="A709" s="28"/>
      <c r="B709" s="28"/>
      <c r="C709" s="28"/>
      <c r="D709" s="54"/>
      <c r="E709" s="28"/>
      <c r="F709" s="28"/>
      <c r="G709" s="28"/>
    </row>
    <row r="710" spans="1:7" ht="74.25" customHeight="1" x14ac:dyDescent="0.3">
      <c r="A710" s="28"/>
      <c r="B710" s="28"/>
      <c r="C710" s="28"/>
      <c r="D710" s="54"/>
      <c r="E710" s="28"/>
      <c r="F710" s="28"/>
      <c r="G710" s="28"/>
    </row>
    <row r="711" spans="1:7" ht="74.25" customHeight="1" x14ac:dyDescent="0.3">
      <c r="A711" s="28"/>
      <c r="B711" s="28"/>
      <c r="C711" s="28"/>
      <c r="D711" s="54"/>
      <c r="E711" s="28"/>
      <c r="F711" s="28"/>
      <c r="G711" s="28"/>
    </row>
    <row r="712" spans="1:7" ht="74.25" customHeight="1" x14ac:dyDescent="0.3">
      <c r="A712" s="28"/>
      <c r="B712" s="28"/>
      <c r="C712" s="28"/>
      <c r="D712" s="54"/>
      <c r="E712" s="28"/>
      <c r="F712" s="28"/>
      <c r="G712" s="28"/>
    </row>
    <row r="713" spans="1:7" ht="74.25" customHeight="1" x14ac:dyDescent="0.3">
      <c r="A713" s="28"/>
      <c r="B713" s="28"/>
      <c r="C713" s="28"/>
      <c r="D713" s="54"/>
      <c r="E713" s="28"/>
      <c r="F713" s="28"/>
      <c r="G713" s="28"/>
    </row>
    <row r="714" spans="1:7" ht="74.25" customHeight="1" x14ac:dyDescent="0.3">
      <c r="A714" s="28"/>
      <c r="B714" s="28"/>
      <c r="C714" s="28"/>
      <c r="D714" s="54"/>
      <c r="E714" s="28"/>
      <c r="F714" s="28"/>
      <c r="G714" s="28"/>
    </row>
    <row r="715" spans="1:7" ht="74.25" customHeight="1" x14ac:dyDescent="0.3">
      <c r="A715" s="28"/>
      <c r="B715" s="28"/>
      <c r="C715" s="28"/>
      <c r="D715" s="54"/>
      <c r="E715" s="28"/>
      <c r="F715" s="28"/>
      <c r="G715" s="28"/>
    </row>
    <row r="716" spans="1:7" ht="74.25" customHeight="1" x14ac:dyDescent="0.3">
      <c r="A716" s="28"/>
      <c r="B716" s="28"/>
      <c r="C716" s="28"/>
      <c r="D716" s="54"/>
      <c r="E716" s="28"/>
      <c r="F716" s="28"/>
      <c r="G716" s="28"/>
    </row>
    <row r="717" spans="1:7" ht="74.25" customHeight="1" x14ac:dyDescent="0.3">
      <c r="A717" s="28"/>
      <c r="B717" s="28"/>
      <c r="C717" s="28"/>
      <c r="D717" s="54"/>
      <c r="E717" s="28"/>
      <c r="F717" s="28"/>
      <c r="G717" s="28"/>
    </row>
    <row r="718" spans="1:7" ht="74.25" customHeight="1" x14ac:dyDescent="0.3">
      <c r="A718" s="28"/>
      <c r="B718" s="28"/>
      <c r="C718" s="28"/>
      <c r="D718" s="54"/>
      <c r="E718" s="28"/>
      <c r="F718" s="28"/>
      <c r="G718" s="28"/>
    </row>
    <row r="719" spans="1:7" ht="74.25" customHeight="1" x14ac:dyDescent="0.3">
      <c r="A719" s="28"/>
      <c r="B719" s="28"/>
      <c r="C719" s="28"/>
      <c r="D719" s="54"/>
      <c r="E719" s="28"/>
      <c r="F719" s="28"/>
      <c r="G719" s="28"/>
    </row>
    <row r="720" spans="1:7" ht="74.25" customHeight="1" x14ac:dyDescent="0.3">
      <c r="A720" s="28"/>
      <c r="B720" s="28"/>
      <c r="C720" s="28"/>
      <c r="D720" s="54"/>
      <c r="E720" s="28"/>
      <c r="F720" s="28"/>
      <c r="G720" s="28"/>
    </row>
    <row r="721" spans="1:7" ht="74.25" customHeight="1" x14ac:dyDescent="0.3">
      <c r="A721" s="28"/>
      <c r="B721" s="28"/>
      <c r="C721" s="28"/>
      <c r="D721" s="54"/>
      <c r="E721" s="28"/>
      <c r="F721" s="28"/>
      <c r="G721" s="28"/>
    </row>
    <row r="722" spans="1:7" ht="74.25" customHeight="1" x14ac:dyDescent="0.3">
      <c r="A722" s="28"/>
      <c r="B722" s="28"/>
      <c r="C722" s="28"/>
      <c r="D722" s="54"/>
      <c r="E722" s="28"/>
      <c r="F722" s="28"/>
      <c r="G722" s="28"/>
    </row>
    <row r="723" spans="1:7" ht="74.25" customHeight="1" x14ac:dyDescent="0.3">
      <c r="A723" s="28"/>
      <c r="B723" s="28"/>
      <c r="C723" s="28"/>
      <c r="D723" s="54"/>
      <c r="E723" s="28"/>
      <c r="F723" s="28"/>
      <c r="G723" s="28"/>
    </row>
    <row r="724" spans="1:7" ht="74.25" customHeight="1" x14ac:dyDescent="0.3">
      <c r="A724" s="28"/>
      <c r="B724" s="28"/>
      <c r="C724" s="28"/>
      <c r="D724" s="54"/>
      <c r="E724" s="28"/>
      <c r="F724" s="28"/>
      <c r="G724" s="28"/>
    </row>
    <row r="725" spans="1:7" ht="74.25" customHeight="1" x14ac:dyDescent="0.3">
      <c r="A725" s="28"/>
      <c r="B725" s="28"/>
      <c r="C725" s="28"/>
      <c r="D725" s="54"/>
      <c r="E725" s="28"/>
      <c r="F725" s="28"/>
      <c r="G725" s="28"/>
    </row>
    <row r="726" spans="1:7" ht="74.25" customHeight="1" x14ac:dyDescent="0.3">
      <c r="A726" s="28"/>
      <c r="B726" s="28"/>
      <c r="C726" s="28"/>
      <c r="D726" s="54"/>
      <c r="E726" s="28"/>
      <c r="F726" s="28"/>
      <c r="G726" s="28"/>
    </row>
    <row r="727" spans="1:7" ht="74.25" customHeight="1" x14ac:dyDescent="0.3">
      <c r="A727" s="28"/>
      <c r="B727" s="28"/>
      <c r="C727" s="28"/>
      <c r="D727" s="54"/>
      <c r="E727" s="28"/>
      <c r="F727" s="28"/>
      <c r="G727" s="28"/>
    </row>
    <row r="728" spans="1:7" ht="74.25" customHeight="1" x14ac:dyDescent="0.3">
      <c r="A728" s="28"/>
      <c r="B728" s="28"/>
      <c r="C728" s="28"/>
      <c r="D728" s="54"/>
      <c r="E728" s="28"/>
      <c r="F728" s="28"/>
      <c r="G728" s="28"/>
    </row>
    <row r="729" spans="1:7" ht="74.25" customHeight="1" x14ac:dyDescent="0.3">
      <c r="A729" s="28"/>
      <c r="B729" s="28"/>
      <c r="C729" s="28"/>
      <c r="D729" s="54"/>
      <c r="E729" s="28"/>
      <c r="F729" s="28"/>
      <c r="G729" s="28"/>
    </row>
    <row r="730" spans="1:7" ht="74.25" customHeight="1" x14ac:dyDescent="0.3">
      <c r="A730" s="28"/>
      <c r="B730" s="28"/>
      <c r="C730" s="28"/>
      <c r="D730" s="54"/>
      <c r="E730" s="28"/>
      <c r="F730" s="28"/>
      <c r="G730" s="28"/>
    </row>
    <row r="731" spans="1:7" ht="74.25" customHeight="1" x14ac:dyDescent="0.3">
      <c r="A731" s="28"/>
      <c r="B731" s="28"/>
      <c r="C731" s="28"/>
      <c r="D731" s="54"/>
      <c r="E731" s="28"/>
      <c r="F731" s="28"/>
      <c r="G731" s="28"/>
    </row>
    <row r="732" spans="1:7" ht="74.25" customHeight="1" x14ac:dyDescent="0.3">
      <c r="A732" s="28"/>
      <c r="B732" s="28"/>
      <c r="C732" s="28"/>
      <c r="D732" s="54"/>
      <c r="E732" s="28"/>
      <c r="F732" s="28"/>
      <c r="G732" s="28"/>
    </row>
    <row r="733" spans="1:7" ht="74.25" customHeight="1" x14ac:dyDescent="0.3">
      <c r="A733" s="28"/>
      <c r="B733" s="28"/>
      <c r="C733" s="28"/>
      <c r="D733" s="54"/>
      <c r="E733" s="28"/>
      <c r="F733" s="28"/>
      <c r="G733" s="28"/>
    </row>
    <row r="734" spans="1:7" ht="74.25" customHeight="1" x14ac:dyDescent="0.3">
      <c r="A734" s="28"/>
      <c r="B734" s="28"/>
      <c r="C734" s="28"/>
      <c r="D734" s="54"/>
      <c r="E734" s="28"/>
      <c r="F734" s="28"/>
      <c r="G734" s="28"/>
    </row>
    <row r="735" spans="1:7" ht="74.25" customHeight="1" x14ac:dyDescent="0.3">
      <c r="A735" s="28"/>
      <c r="B735" s="28"/>
      <c r="C735" s="28"/>
      <c r="D735" s="54"/>
      <c r="E735" s="28"/>
      <c r="F735" s="28"/>
      <c r="G735" s="28"/>
    </row>
    <row r="736" spans="1:7" ht="74.25" customHeight="1" x14ac:dyDescent="0.3">
      <c r="A736" s="28"/>
      <c r="B736" s="28"/>
      <c r="C736" s="28"/>
      <c r="D736" s="54"/>
      <c r="E736" s="28"/>
      <c r="F736" s="28"/>
      <c r="G736" s="28"/>
    </row>
    <row r="737" spans="1:7" ht="74.25" customHeight="1" x14ac:dyDescent="0.3">
      <c r="A737" s="28"/>
      <c r="B737" s="28"/>
      <c r="C737" s="28"/>
      <c r="D737" s="54"/>
      <c r="E737" s="28"/>
      <c r="F737" s="28"/>
      <c r="G737" s="28"/>
    </row>
    <row r="738" spans="1:7" ht="74.25" customHeight="1" x14ac:dyDescent="0.3">
      <c r="A738" s="28"/>
      <c r="B738" s="28"/>
      <c r="C738" s="28"/>
      <c r="D738" s="54"/>
      <c r="E738" s="28"/>
      <c r="F738" s="28"/>
      <c r="G738" s="28"/>
    </row>
    <row r="739" spans="1:7" ht="74.25" customHeight="1" x14ac:dyDescent="0.3">
      <c r="A739" s="28"/>
      <c r="B739" s="28"/>
      <c r="C739" s="28"/>
      <c r="D739" s="54"/>
      <c r="E739" s="28"/>
      <c r="F739" s="28"/>
      <c r="G739" s="28"/>
    </row>
    <row r="740" spans="1:7" ht="74.25" customHeight="1" x14ac:dyDescent="0.3">
      <c r="A740" s="28"/>
      <c r="B740" s="28"/>
      <c r="C740" s="28"/>
      <c r="D740" s="54"/>
      <c r="E740" s="28"/>
      <c r="F740" s="28"/>
      <c r="G740" s="28"/>
    </row>
    <row r="741" spans="1:7" ht="74.25" customHeight="1" x14ac:dyDescent="0.3">
      <c r="A741" s="28"/>
      <c r="B741" s="28"/>
      <c r="C741" s="28"/>
      <c r="D741" s="54"/>
      <c r="E741" s="28"/>
      <c r="F741" s="28"/>
      <c r="G741" s="28"/>
    </row>
    <row r="742" spans="1:7" ht="74.25" customHeight="1" x14ac:dyDescent="0.3">
      <c r="A742" s="28"/>
      <c r="B742" s="28"/>
      <c r="C742" s="28"/>
      <c r="D742" s="54"/>
      <c r="E742" s="28"/>
      <c r="F742" s="28"/>
      <c r="G742" s="28"/>
    </row>
    <row r="743" spans="1:7" ht="74.25" customHeight="1" x14ac:dyDescent="0.3">
      <c r="A743" s="28"/>
      <c r="B743" s="28"/>
      <c r="C743" s="28"/>
      <c r="D743" s="54"/>
      <c r="E743" s="28"/>
      <c r="F743" s="28"/>
      <c r="G743" s="28"/>
    </row>
    <row r="744" spans="1:7" ht="74.25" customHeight="1" x14ac:dyDescent="0.3">
      <c r="A744" s="28"/>
      <c r="B744" s="28"/>
      <c r="C744" s="28"/>
      <c r="D744" s="54"/>
      <c r="E744" s="28"/>
      <c r="F744" s="28"/>
      <c r="G744" s="28"/>
    </row>
    <row r="745" spans="1:7" ht="74.25" customHeight="1" x14ac:dyDescent="0.3">
      <c r="A745" s="28"/>
      <c r="B745" s="28"/>
      <c r="C745" s="28"/>
      <c r="D745" s="54"/>
      <c r="E745" s="28"/>
      <c r="F745" s="28"/>
      <c r="G745" s="28"/>
    </row>
    <row r="746" spans="1:7" ht="74.25" customHeight="1" x14ac:dyDescent="0.3">
      <c r="A746" s="28"/>
      <c r="B746" s="28"/>
      <c r="C746" s="28"/>
      <c r="D746" s="54"/>
      <c r="E746" s="28"/>
      <c r="F746" s="28"/>
      <c r="G746" s="28"/>
    </row>
    <row r="747" spans="1:7" ht="74.25" customHeight="1" x14ac:dyDescent="0.3">
      <c r="A747" s="28"/>
      <c r="B747" s="28"/>
      <c r="C747" s="28"/>
      <c r="D747" s="54"/>
      <c r="E747" s="28"/>
      <c r="F747" s="28"/>
      <c r="G747" s="28"/>
    </row>
    <row r="748" spans="1:7" ht="74.25" customHeight="1" x14ac:dyDescent="0.3">
      <c r="A748" s="28"/>
      <c r="B748" s="28"/>
      <c r="C748" s="28"/>
      <c r="D748" s="54"/>
      <c r="E748" s="28"/>
      <c r="F748" s="28"/>
      <c r="G748" s="28"/>
    </row>
    <row r="749" spans="1:7" ht="74.25" customHeight="1" x14ac:dyDescent="0.3">
      <c r="A749" s="28"/>
      <c r="B749" s="28"/>
      <c r="C749" s="28"/>
      <c r="D749" s="54"/>
      <c r="E749" s="28"/>
      <c r="F749" s="28"/>
      <c r="G749" s="28"/>
    </row>
    <row r="750" spans="1:7" ht="74.25" customHeight="1" x14ac:dyDescent="0.3">
      <c r="A750" s="28"/>
      <c r="B750" s="28"/>
      <c r="C750" s="28"/>
      <c r="D750" s="54"/>
      <c r="E750" s="28"/>
      <c r="F750" s="28"/>
      <c r="G750" s="28"/>
    </row>
    <row r="751" spans="1:7" ht="74.25" customHeight="1" x14ac:dyDescent="0.3">
      <c r="A751" s="28"/>
      <c r="B751" s="28"/>
      <c r="C751" s="28"/>
      <c r="D751" s="54"/>
      <c r="E751" s="28"/>
      <c r="F751" s="28"/>
      <c r="G751" s="28"/>
    </row>
    <row r="752" spans="1:7" ht="74.25" customHeight="1" x14ac:dyDescent="0.3">
      <c r="A752" s="28"/>
      <c r="B752" s="28"/>
      <c r="C752" s="28"/>
      <c r="D752" s="54"/>
      <c r="E752" s="28"/>
      <c r="F752" s="28"/>
      <c r="G752" s="28"/>
    </row>
    <row r="753" spans="1:7" ht="74.25" customHeight="1" x14ac:dyDescent="0.3">
      <c r="A753" s="28"/>
      <c r="B753" s="28"/>
      <c r="C753" s="28"/>
      <c r="D753" s="54"/>
      <c r="E753" s="28"/>
      <c r="F753" s="28"/>
      <c r="G753" s="28"/>
    </row>
    <row r="754" spans="1:7" ht="74.25" customHeight="1" x14ac:dyDescent="0.3">
      <c r="A754" s="28"/>
      <c r="B754" s="28"/>
      <c r="C754" s="28"/>
      <c r="D754" s="54"/>
      <c r="E754" s="28"/>
      <c r="F754" s="28"/>
      <c r="G754" s="28"/>
    </row>
    <row r="755" spans="1:7" ht="74.25" customHeight="1" x14ac:dyDescent="0.3">
      <c r="A755" s="28"/>
      <c r="B755" s="28"/>
      <c r="C755" s="28"/>
      <c r="D755" s="54"/>
      <c r="E755" s="28"/>
      <c r="F755" s="28"/>
      <c r="G755" s="28"/>
    </row>
    <row r="756" spans="1:7" ht="74.25" customHeight="1" x14ac:dyDescent="0.3">
      <c r="A756" s="28"/>
      <c r="B756" s="28"/>
      <c r="C756" s="28"/>
      <c r="D756" s="54"/>
      <c r="E756" s="28"/>
      <c r="F756" s="28"/>
      <c r="G756" s="28"/>
    </row>
    <row r="757" spans="1:7" ht="74.25" customHeight="1" x14ac:dyDescent="0.3">
      <c r="A757" s="28"/>
      <c r="B757" s="28"/>
      <c r="C757" s="28"/>
      <c r="D757" s="54"/>
      <c r="E757" s="28"/>
      <c r="F757" s="28"/>
      <c r="G757" s="28"/>
    </row>
    <row r="758" spans="1:7" ht="74.25" customHeight="1" x14ac:dyDescent="0.3">
      <c r="A758" s="28"/>
      <c r="B758" s="28"/>
      <c r="C758" s="28"/>
      <c r="D758" s="54"/>
      <c r="E758" s="28"/>
      <c r="F758" s="28"/>
      <c r="G758" s="28"/>
    </row>
    <row r="759" spans="1:7" ht="74.25" customHeight="1" x14ac:dyDescent="0.3">
      <c r="A759" s="28"/>
      <c r="B759" s="28"/>
      <c r="C759" s="28"/>
      <c r="D759" s="54"/>
      <c r="E759" s="28"/>
      <c r="F759" s="28"/>
      <c r="G759" s="28"/>
    </row>
    <row r="760" spans="1:7" ht="74.25" customHeight="1" x14ac:dyDescent="0.3">
      <c r="A760" s="28"/>
      <c r="B760" s="28"/>
      <c r="C760" s="28"/>
      <c r="D760" s="54"/>
      <c r="E760" s="28"/>
      <c r="F760" s="28"/>
      <c r="G760" s="28"/>
    </row>
    <row r="761" spans="1:7" ht="74.25" customHeight="1" x14ac:dyDescent="0.3">
      <c r="A761" s="28"/>
      <c r="B761" s="28"/>
      <c r="C761" s="28"/>
      <c r="D761" s="54"/>
      <c r="E761" s="28"/>
      <c r="F761" s="28"/>
      <c r="G761" s="28"/>
    </row>
    <row r="762" spans="1:7" ht="74.25" customHeight="1" x14ac:dyDescent="0.3">
      <c r="A762" s="28"/>
      <c r="B762" s="28"/>
      <c r="C762" s="28"/>
      <c r="D762" s="54"/>
      <c r="E762" s="28"/>
      <c r="F762" s="28"/>
      <c r="G762" s="28"/>
    </row>
    <row r="763" spans="1:7" ht="74.25" customHeight="1" x14ac:dyDescent="0.3">
      <c r="A763" s="28"/>
      <c r="B763" s="28"/>
      <c r="C763" s="28"/>
      <c r="D763" s="54"/>
      <c r="E763" s="28"/>
      <c r="F763" s="28"/>
      <c r="G763" s="28"/>
    </row>
    <row r="764" spans="1:7" ht="74.25" customHeight="1" x14ac:dyDescent="0.3">
      <c r="A764" s="28"/>
      <c r="B764" s="28"/>
      <c r="C764" s="28"/>
      <c r="D764" s="54"/>
      <c r="E764" s="28"/>
      <c r="F764" s="28"/>
      <c r="G764" s="28"/>
    </row>
    <row r="765" spans="1:7" ht="74.25" customHeight="1" x14ac:dyDescent="0.3">
      <c r="A765" s="28"/>
      <c r="B765" s="28"/>
      <c r="C765" s="28"/>
      <c r="D765" s="54"/>
      <c r="E765" s="28"/>
      <c r="F765" s="28"/>
      <c r="G765" s="28"/>
    </row>
    <row r="766" spans="1:7" ht="74.25" customHeight="1" x14ac:dyDescent="0.3">
      <c r="A766" s="28"/>
      <c r="B766" s="28"/>
      <c r="C766" s="28"/>
      <c r="D766" s="54"/>
      <c r="E766" s="28"/>
      <c r="F766" s="28"/>
      <c r="G766" s="28"/>
    </row>
    <row r="767" spans="1:7" ht="74.25" customHeight="1" x14ac:dyDescent="0.3">
      <c r="A767" s="28"/>
      <c r="B767" s="28"/>
      <c r="C767" s="28"/>
      <c r="D767" s="54"/>
      <c r="E767" s="28"/>
      <c r="F767" s="28"/>
      <c r="G767" s="28"/>
    </row>
    <row r="768" spans="1:7" ht="74.25" customHeight="1" x14ac:dyDescent="0.3">
      <c r="A768" s="28"/>
      <c r="B768" s="28"/>
      <c r="C768" s="28"/>
      <c r="D768" s="54"/>
      <c r="E768" s="28"/>
      <c r="F768" s="28"/>
      <c r="G768" s="28"/>
    </row>
    <row r="769" spans="1:7" ht="74.25" customHeight="1" x14ac:dyDescent="0.3">
      <c r="A769" s="28"/>
      <c r="B769" s="28"/>
      <c r="C769" s="28"/>
      <c r="D769" s="54"/>
      <c r="E769" s="28"/>
      <c r="F769" s="28"/>
      <c r="G769" s="28"/>
    </row>
    <row r="770" spans="1:7" ht="74.25" customHeight="1" x14ac:dyDescent="0.3">
      <c r="A770" s="28"/>
      <c r="B770" s="28"/>
      <c r="C770" s="28"/>
      <c r="D770" s="54"/>
      <c r="E770" s="28"/>
      <c r="F770" s="28"/>
      <c r="G770" s="28"/>
    </row>
    <row r="771" spans="1:7" ht="74.25" customHeight="1" x14ac:dyDescent="0.3">
      <c r="A771" s="28"/>
      <c r="B771" s="28"/>
      <c r="C771" s="28"/>
      <c r="D771" s="54"/>
      <c r="E771" s="28"/>
      <c r="F771" s="28"/>
      <c r="G771" s="28"/>
    </row>
    <row r="772" spans="1:7" ht="74.25" customHeight="1" x14ac:dyDescent="0.3">
      <c r="A772" s="28"/>
      <c r="B772" s="28"/>
      <c r="C772" s="28"/>
      <c r="D772" s="54"/>
      <c r="E772" s="28"/>
      <c r="F772" s="28"/>
      <c r="G772" s="28"/>
    </row>
    <row r="773" spans="1:7" ht="74.25" customHeight="1" x14ac:dyDescent="0.3">
      <c r="A773" s="28"/>
      <c r="B773" s="28"/>
      <c r="C773" s="28"/>
      <c r="D773" s="54"/>
      <c r="E773" s="28"/>
      <c r="F773" s="28"/>
      <c r="G773" s="28"/>
    </row>
    <row r="774" spans="1:7" ht="74.25" customHeight="1" x14ac:dyDescent="0.3">
      <c r="A774" s="28"/>
      <c r="B774" s="28"/>
      <c r="C774" s="28"/>
      <c r="D774" s="54"/>
      <c r="E774" s="28"/>
      <c r="F774" s="28"/>
      <c r="G774" s="28"/>
    </row>
    <row r="775" spans="1:7" ht="74.25" customHeight="1" x14ac:dyDescent="0.3">
      <c r="A775" s="28"/>
      <c r="B775" s="28"/>
      <c r="C775" s="28"/>
      <c r="D775" s="54"/>
      <c r="E775" s="28"/>
      <c r="F775" s="28"/>
      <c r="G775" s="28"/>
    </row>
    <row r="776" spans="1:7" ht="74.25" customHeight="1" x14ac:dyDescent="0.3">
      <c r="A776" s="28"/>
      <c r="B776" s="28"/>
      <c r="C776" s="28"/>
      <c r="D776" s="54"/>
      <c r="E776" s="28"/>
      <c r="F776" s="28"/>
      <c r="G776" s="28"/>
    </row>
    <row r="777" spans="1:7" ht="74.25" customHeight="1" x14ac:dyDescent="0.3">
      <c r="A777" s="28"/>
      <c r="B777" s="28"/>
      <c r="C777" s="28"/>
      <c r="D777" s="54"/>
      <c r="E777" s="28"/>
      <c r="F777" s="28"/>
      <c r="G777" s="28"/>
    </row>
    <row r="778" spans="1:7" ht="74.25" customHeight="1" x14ac:dyDescent="0.3">
      <c r="A778" s="28"/>
      <c r="B778" s="28"/>
      <c r="C778" s="28"/>
      <c r="D778" s="54"/>
      <c r="E778" s="28"/>
      <c r="F778" s="28"/>
      <c r="G778" s="28"/>
    </row>
    <row r="779" spans="1:7" ht="74.25" customHeight="1" x14ac:dyDescent="0.3">
      <c r="A779" s="28"/>
      <c r="B779" s="28"/>
      <c r="C779" s="28"/>
      <c r="D779" s="54"/>
      <c r="E779" s="28"/>
      <c r="F779" s="28"/>
      <c r="G779" s="28"/>
    </row>
    <row r="780" spans="1:7" ht="74.25" customHeight="1" x14ac:dyDescent="0.3">
      <c r="A780" s="28"/>
      <c r="B780" s="28"/>
      <c r="C780" s="28"/>
      <c r="D780" s="54"/>
      <c r="E780" s="28"/>
      <c r="F780" s="28"/>
      <c r="G780" s="28"/>
    </row>
    <row r="781" spans="1:7" ht="74.25" customHeight="1" x14ac:dyDescent="0.3">
      <c r="A781" s="28"/>
      <c r="B781" s="28"/>
      <c r="C781" s="28"/>
      <c r="D781" s="54"/>
      <c r="E781" s="28"/>
      <c r="F781" s="28"/>
      <c r="G781" s="28"/>
    </row>
    <row r="782" spans="1:7" ht="74.25" customHeight="1" x14ac:dyDescent="0.3">
      <c r="A782" s="28"/>
      <c r="B782" s="28"/>
      <c r="C782" s="28"/>
      <c r="D782" s="54"/>
      <c r="E782" s="28"/>
      <c r="F782" s="28"/>
      <c r="G782" s="28"/>
    </row>
    <row r="783" spans="1:7" ht="74.25" customHeight="1" x14ac:dyDescent="0.3">
      <c r="A783" s="28"/>
      <c r="B783" s="28"/>
      <c r="C783" s="28"/>
      <c r="D783" s="54"/>
      <c r="E783" s="28"/>
      <c r="F783" s="28"/>
      <c r="G783" s="28"/>
    </row>
    <row r="784" spans="1:7" ht="74.25" customHeight="1" x14ac:dyDescent="0.3">
      <c r="A784" s="28"/>
      <c r="B784" s="28"/>
      <c r="C784" s="28"/>
      <c r="D784" s="54"/>
      <c r="E784" s="28"/>
      <c r="F784" s="28"/>
      <c r="G784" s="28"/>
    </row>
    <row r="785" spans="1:7" ht="74.25" customHeight="1" x14ac:dyDescent="0.3">
      <c r="A785" s="28"/>
      <c r="B785" s="28"/>
      <c r="C785" s="28"/>
      <c r="D785" s="54"/>
      <c r="E785" s="28"/>
      <c r="F785" s="28"/>
      <c r="G785" s="28"/>
    </row>
    <row r="786" spans="1:7" ht="74.25" customHeight="1" x14ac:dyDescent="0.3">
      <c r="A786" s="28"/>
      <c r="B786" s="28"/>
      <c r="C786" s="28"/>
      <c r="D786" s="54"/>
      <c r="E786" s="28"/>
      <c r="F786" s="28"/>
      <c r="G786" s="28"/>
    </row>
    <row r="787" spans="1:7" ht="74.25" customHeight="1" x14ac:dyDescent="0.3">
      <c r="A787" s="28"/>
      <c r="B787" s="28"/>
      <c r="C787" s="28"/>
      <c r="D787" s="54"/>
      <c r="E787" s="28"/>
      <c r="F787" s="28"/>
      <c r="G787" s="28"/>
    </row>
    <row r="788" spans="1:7" ht="74.25" customHeight="1" x14ac:dyDescent="0.3">
      <c r="A788" s="28"/>
      <c r="B788" s="28"/>
      <c r="C788" s="28"/>
      <c r="D788" s="54"/>
      <c r="E788" s="28"/>
      <c r="F788" s="28"/>
      <c r="G788" s="28"/>
    </row>
    <row r="789" spans="1:7" ht="74.25" customHeight="1" x14ac:dyDescent="0.3">
      <c r="A789" s="28"/>
      <c r="B789" s="28"/>
      <c r="C789" s="28"/>
      <c r="D789" s="54"/>
      <c r="E789" s="28"/>
      <c r="F789" s="28"/>
      <c r="G789" s="28"/>
    </row>
    <row r="790" spans="1:7" ht="74.25" customHeight="1" x14ac:dyDescent="0.3">
      <c r="A790" s="28"/>
      <c r="B790" s="28"/>
      <c r="C790" s="28"/>
      <c r="D790" s="54"/>
      <c r="E790" s="28"/>
      <c r="F790" s="28"/>
      <c r="G790" s="28"/>
    </row>
    <row r="791" spans="1:7" ht="74.25" customHeight="1" x14ac:dyDescent="0.3">
      <c r="A791" s="28"/>
      <c r="B791" s="28"/>
      <c r="C791" s="28"/>
      <c r="D791" s="54"/>
      <c r="E791" s="28"/>
      <c r="F791" s="28"/>
      <c r="G791" s="28"/>
    </row>
    <row r="792" spans="1:7" ht="74.25" customHeight="1" x14ac:dyDescent="0.3">
      <c r="A792" s="28"/>
      <c r="B792" s="28"/>
      <c r="C792" s="28"/>
      <c r="D792" s="54"/>
      <c r="E792" s="28"/>
      <c r="F792" s="28"/>
      <c r="G792" s="28"/>
    </row>
    <row r="793" spans="1:7" ht="74.25" customHeight="1" x14ac:dyDescent="0.3">
      <c r="A793" s="28"/>
      <c r="B793" s="28"/>
      <c r="C793" s="28"/>
      <c r="D793" s="54"/>
      <c r="E793" s="28"/>
      <c r="F793" s="28"/>
      <c r="G793" s="28"/>
    </row>
    <row r="794" spans="1:7" ht="74.25" customHeight="1" x14ac:dyDescent="0.3">
      <c r="A794" s="28"/>
      <c r="B794" s="28"/>
      <c r="C794" s="28"/>
      <c r="D794" s="54"/>
      <c r="E794" s="28"/>
      <c r="F794" s="28"/>
      <c r="G794" s="28"/>
    </row>
    <row r="795" spans="1:7" ht="74.25" customHeight="1" x14ac:dyDescent="0.3">
      <c r="A795" s="28"/>
      <c r="B795" s="28"/>
      <c r="C795" s="28"/>
      <c r="D795" s="54"/>
      <c r="E795" s="28"/>
      <c r="F795" s="28"/>
      <c r="G795" s="28"/>
    </row>
    <row r="796" spans="1:7" ht="74.25" customHeight="1" x14ac:dyDescent="0.3">
      <c r="A796" s="28"/>
      <c r="B796" s="28"/>
      <c r="C796" s="28"/>
      <c r="D796" s="54"/>
      <c r="E796" s="28"/>
      <c r="F796" s="28"/>
      <c r="G796" s="28"/>
    </row>
    <row r="797" spans="1:7" ht="74.25" customHeight="1" x14ac:dyDescent="0.3">
      <c r="A797" s="28"/>
      <c r="B797" s="28"/>
      <c r="C797" s="28"/>
      <c r="D797" s="54"/>
      <c r="E797" s="28"/>
      <c r="F797" s="28"/>
      <c r="G797" s="28"/>
    </row>
    <row r="798" spans="1:7" ht="74.25" customHeight="1" x14ac:dyDescent="0.3">
      <c r="A798" s="28"/>
      <c r="B798" s="28"/>
      <c r="C798" s="28"/>
      <c r="D798" s="54"/>
      <c r="E798" s="28"/>
      <c r="F798" s="28"/>
      <c r="G798" s="28"/>
    </row>
    <row r="799" spans="1:7" ht="74.25" customHeight="1" x14ac:dyDescent="0.3">
      <c r="A799" s="28"/>
      <c r="B799" s="28"/>
      <c r="C799" s="28"/>
      <c r="D799" s="54"/>
      <c r="E799" s="28"/>
      <c r="F799" s="28"/>
      <c r="G799" s="28"/>
    </row>
    <row r="800" spans="1:7" ht="74.25" customHeight="1" x14ac:dyDescent="0.3">
      <c r="A800" s="28"/>
      <c r="B800" s="28"/>
      <c r="C800" s="28"/>
      <c r="D800" s="54"/>
      <c r="E800" s="28"/>
      <c r="F800" s="28"/>
      <c r="G800" s="28"/>
    </row>
    <row r="801" spans="1:7" ht="74.25" customHeight="1" x14ac:dyDescent="0.3">
      <c r="A801" s="28"/>
      <c r="B801" s="28"/>
      <c r="C801" s="28"/>
      <c r="D801" s="54"/>
      <c r="E801" s="28"/>
      <c r="F801" s="28"/>
      <c r="G801" s="28"/>
    </row>
    <row r="802" spans="1:7" ht="74.25" customHeight="1" x14ac:dyDescent="0.3">
      <c r="A802" s="28"/>
      <c r="B802" s="28"/>
      <c r="C802" s="28"/>
      <c r="D802" s="54"/>
      <c r="E802" s="28"/>
      <c r="F802" s="28"/>
      <c r="G802" s="28"/>
    </row>
    <row r="803" spans="1:7" ht="74.25" customHeight="1" x14ac:dyDescent="0.3">
      <c r="A803" s="28"/>
      <c r="B803" s="28"/>
      <c r="C803" s="28"/>
      <c r="D803" s="54"/>
      <c r="E803" s="28"/>
      <c r="F803" s="28"/>
      <c r="G803" s="28"/>
    </row>
    <row r="804" spans="1:7" ht="74.25" customHeight="1" x14ac:dyDescent="0.3">
      <c r="A804" s="28"/>
      <c r="B804" s="28"/>
      <c r="C804" s="28"/>
      <c r="D804" s="54"/>
      <c r="E804" s="28"/>
      <c r="F804" s="28"/>
      <c r="G804" s="28"/>
    </row>
    <row r="805" spans="1:7" ht="74.25" customHeight="1" x14ac:dyDescent="0.3">
      <c r="A805" s="28"/>
      <c r="B805" s="28"/>
      <c r="C805" s="28"/>
      <c r="D805" s="54"/>
      <c r="E805" s="28"/>
      <c r="F805" s="28"/>
      <c r="G805" s="28"/>
    </row>
    <row r="806" spans="1:7" ht="74.25" customHeight="1" x14ac:dyDescent="0.3">
      <c r="A806" s="28"/>
      <c r="B806" s="28"/>
      <c r="C806" s="28"/>
      <c r="D806" s="54"/>
      <c r="E806" s="28"/>
      <c r="F806" s="28"/>
      <c r="G806" s="28"/>
    </row>
    <row r="807" spans="1:7" ht="74.25" customHeight="1" x14ac:dyDescent="0.3">
      <c r="A807" s="28"/>
      <c r="B807" s="28"/>
      <c r="C807" s="28"/>
      <c r="D807" s="54"/>
      <c r="E807" s="28"/>
      <c r="F807" s="28"/>
      <c r="G807" s="28"/>
    </row>
    <row r="808" spans="1:7" ht="74.25" customHeight="1" x14ac:dyDescent="0.3">
      <c r="A808" s="28"/>
      <c r="B808" s="28"/>
      <c r="C808" s="28"/>
      <c r="D808" s="54"/>
      <c r="E808" s="28"/>
      <c r="F808" s="28"/>
      <c r="G808" s="28"/>
    </row>
    <row r="809" spans="1:7" ht="74.25" customHeight="1" x14ac:dyDescent="0.3">
      <c r="A809" s="28"/>
      <c r="B809" s="28"/>
      <c r="C809" s="28"/>
      <c r="D809" s="54"/>
      <c r="E809" s="28"/>
      <c r="F809" s="28"/>
      <c r="G809" s="28"/>
    </row>
    <row r="810" spans="1:7" ht="74.25" customHeight="1" x14ac:dyDescent="0.3">
      <c r="A810" s="28"/>
      <c r="B810" s="28"/>
      <c r="C810" s="28"/>
      <c r="D810" s="54"/>
      <c r="E810" s="28"/>
      <c r="F810" s="28"/>
      <c r="G810" s="28"/>
    </row>
    <row r="811" spans="1:7" ht="74.25" customHeight="1" x14ac:dyDescent="0.3">
      <c r="A811" s="28"/>
      <c r="B811" s="28"/>
      <c r="C811" s="28"/>
      <c r="D811" s="54"/>
      <c r="E811" s="28"/>
      <c r="F811" s="28"/>
      <c r="G811" s="28"/>
    </row>
    <row r="812" spans="1:7" ht="74.25" customHeight="1" x14ac:dyDescent="0.3">
      <c r="A812" s="28"/>
      <c r="B812" s="28"/>
      <c r="C812" s="28"/>
      <c r="D812" s="54"/>
      <c r="E812" s="28"/>
      <c r="F812" s="28"/>
      <c r="G812" s="28"/>
    </row>
    <row r="813" spans="1:7" ht="74.25" customHeight="1" x14ac:dyDescent="0.3">
      <c r="A813" s="28"/>
      <c r="B813" s="28"/>
      <c r="C813" s="28"/>
      <c r="D813" s="54"/>
      <c r="E813" s="28"/>
      <c r="F813" s="28"/>
      <c r="G813" s="28"/>
    </row>
    <row r="814" spans="1:7" ht="74.25" customHeight="1" x14ac:dyDescent="0.3">
      <c r="A814" s="28"/>
      <c r="B814" s="28"/>
      <c r="C814" s="28"/>
      <c r="D814" s="54"/>
      <c r="E814" s="28"/>
      <c r="F814" s="28"/>
      <c r="G814" s="28"/>
    </row>
    <row r="815" spans="1:7" ht="74.25" customHeight="1" x14ac:dyDescent="0.3">
      <c r="A815" s="28"/>
      <c r="B815" s="28"/>
      <c r="C815" s="28"/>
      <c r="D815" s="54"/>
      <c r="E815" s="28"/>
      <c r="F815" s="28"/>
      <c r="G815" s="28"/>
    </row>
    <row r="816" spans="1:7" ht="74.25" customHeight="1" x14ac:dyDescent="0.3">
      <c r="A816" s="28"/>
      <c r="B816" s="28"/>
      <c r="C816" s="28"/>
      <c r="D816" s="54"/>
      <c r="E816" s="28"/>
      <c r="F816" s="28"/>
      <c r="G816" s="28"/>
    </row>
    <row r="817" spans="1:7" ht="74.25" customHeight="1" x14ac:dyDescent="0.3">
      <c r="A817" s="28"/>
      <c r="B817" s="28"/>
      <c r="C817" s="28"/>
      <c r="D817" s="54"/>
      <c r="E817" s="28"/>
      <c r="F817" s="28"/>
      <c r="G817" s="28"/>
    </row>
    <row r="818" spans="1:7" ht="74.25" customHeight="1" x14ac:dyDescent="0.3">
      <c r="A818" s="28"/>
      <c r="B818" s="28"/>
      <c r="C818" s="28"/>
      <c r="D818" s="54"/>
      <c r="E818" s="28"/>
      <c r="F818" s="28"/>
      <c r="G818" s="28"/>
    </row>
    <row r="819" spans="1:7" ht="74.25" customHeight="1" x14ac:dyDescent="0.3">
      <c r="A819" s="28"/>
      <c r="B819" s="28"/>
      <c r="C819" s="28"/>
      <c r="D819" s="54"/>
      <c r="E819" s="28"/>
      <c r="F819" s="28"/>
      <c r="G819" s="28"/>
    </row>
    <row r="820" spans="1:7" ht="74.25" customHeight="1" x14ac:dyDescent="0.3">
      <c r="A820" s="28"/>
      <c r="B820" s="28"/>
      <c r="C820" s="28"/>
      <c r="D820" s="54"/>
      <c r="E820" s="28"/>
      <c r="F820" s="28"/>
      <c r="G820" s="28"/>
    </row>
    <row r="821" spans="1:7" ht="74.25" customHeight="1" x14ac:dyDescent="0.3">
      <c r="A821" s="28"/>
      <c r="B821" s="28"/>
      <c r="C821" s="28"/>
      <c r="D821" s="54"/>
      <c r="E821" s="28"/>
      <c r="F821" s="28"/>
      <c r="G821" s="28"/>
    </row>
    <row r="822" spans="1:7" ht="74.25" customHeight="1" x14ac:dyDescent="0.3">
      <c r="A822" s="28"/>
      <c r="B822" s="28"/>
      <c r="C822" s="28"/>
      <c r="D822" s="54"/>
      <c r="E822" s="28"/>
      <c r="F822" s="28"/>
      <c r="G822" s="28"/>
    </row>
    <row r="823" spans="1:7" ht="74.25" customHeight="1" x14ac:dyDescent="0.3">
      <c r="A823" s="28"/>
      <c r="B823" s="28"/>
      <c r="C823" s="28"/>
      <c r="D823" s="54"/>
      <c r="E823" s="28"/>
      <c r="F823" s="28"/>
      <c r="G823" s="28"/>
    </row>
    <row r="824" spans="1:7" ht="74.25" customHeight="1" x14ac:dyDescent="0.3">
      <c r="A824" s="28"/>
      <c r="B824" s="28"/>
      <c r="C824" s="28"/>
      <c r="D824" s="54"/>
      <c r="E824" s="28"/>
      <c r="F824" s="28"/>
      <c r="G824" s="28"/>
    </row>
    <row r="825" spans="1:7" ht="74.25" customHeight="1" x14ac:dyDescent="0.3">
      <c r="A825" s="28"/>
      <c r="B825" s="28"/>
      <c r="C825" s="28"/>
      <c r="D825" s="54"/>
      <c r="E825" s="28"/>
      <c r="F825" s="28"/>
      <c r="G825" s="28"/>
    </row>
    <row r="826" spans="1:7" ht="74.25" customHeight="1" x14ac:dyDescent="0.3">
      <c r="A826" s="28"/>
      <c r="B826" s="28"/>
      <c r="C826" s="28"/>
      <c r="D826" s="54"/>
      <c r="E826" s="28"/>
      <c r="F826" s="28"/>
      <c r="G826" s="28"/>
    </row>
    <row r="827" spans="1:7" ht="74.25" customHeight="1" x14ac:dyDescent="0.3">
      <c r="A827" s="28"/>
      <c r="B827" s="28"/>
      <c r="C827" s="28"/>
      <c r="D827" s="54"/>
      <c r="E827" s="28"/>
      <c r="F827" s="28"/>
      <c r="G827" s="28"/>
    </row>
    <row r="828" spans="1:7" ht="74.25" customHeight="1" x14ac:dyDescent="0.3">
      <c r="A828" s="28"/>
      <c r="B828" s="28"/>
      <c r="C828" s="28"/>
      <c r="D828" s="54"/>
      <c r="E828" s="28"/>
      <c r="F828" s="28"/>
      <c r="G828" s="28"/>
    </row>
    <row r="829" spans="1:7" ht="74.25" customHeight="1" x14ac:dyDescent="0.3">
      <c r="A829" s="28"/>
      <c r="B829" s="28"/>
      <c r="C829" s="28"/>
      <c r="D829" s="54"/>
      <c r="E829" s="28"/>
      <c r="F829" s="28"/>
      <c r="G829" s="28"/>
    </row>
    <row r="830" spans="1:7" ht="74.25" customHeight="1" x14ac:dyDescent="0.3">
      <c r="A830" s="28"/>
      <c r="B830" s="28"/>
      <c r="C830" s="28"/>
      <c r="D830" s="54"/>
      <c r="E830" s="28"/>
      <c r="F830" s="28"/>
      <c r="G830" s="28"/>
    </row>
    <row r="831" spans="1:7" ht="74.25" customHeight="1" x14ac:dyDescent="0.3">
      <c r="A831" s="28"/>
      <c r="B831" s="28"/>
      <c r="C831" s="28"/>
      <c r="D831" s="54"/>
      <c r="E831" s="28"/>
      <c r="F831" s="28"/>
      <c r="G831" s="28"/>
    </row>
    <row r="832" spans="1:7" ht="74.25" customHeight="1" x14ac:dyDescent="0.3">
      <c r="A832" s="28"/>
      <c r="B832" s="28"/>
      <c r="C832" s="28"/>
      <c r="D832" s="54"/>
      <c r="E832" s="28"/>
      <c r="F832" s="28"/>
      <c r="G832" s="28"/>
    </row>
    <row r="833" spans="1:7" ht="74.25" customHeight="1" x14ac:dyDescent="0.3">
      <c r="A833" s="28"/>
      <c r="B833" s="28"/>
      <c r="C833" s="28"/>
      <c r="D833" s="54"/>
      <c r="E833" s="28"/>
      <c r="F833" s="28"/>
      <c r="G833" s="28"/>
    </row>
    <row r="834" spans="1:7" ht="74.25" customHeight="1" x14ac:dyDescent="0.3">
      <c r="A834" s="28"/>
      <c r="B834" s="28"/>
      <c r="C834" s="28"/>
      <c r="D834" s="54"/>
      <c r="E834" s="28"/>
      <c r="F834" s="28"/>
      <c r="G834" s="28"/>
    </row>
    <row r="835" spans="1:7" ht="74.25" customHeight="1" x14ac:dyDescent="0.3">
      <c r="A835" s="28"/>
      <c r="B835" s="28"/>
      <c r="C835" s="28"/>
      <c r="D835" s="54"/>
      <c r="E835" s="28"/>
      <c r="F835" s="28"/>
      <c r="G835" s="28"/>
    </row>
    <row r="836" spans="1:7" ht="74.25" customHeight="1" x14ac:dyDescent="0.3">
      <c r="A836" s="28"/>
      <c r="B836" s="28"/>
      <c r="C836" s="28"/>
      <c r="D836" s="54"/>
      <c r="E836" s="28"/>
      <c r="F836" s="28"/>
      <c r="G836" s="28"/>
    </row>
    <row r="837" spans="1:7" ht="74.25" customHeight="1" x14ac:dyDescent="0.3">
      <c r="A837" s="28"/>
      <c r="B837" s="28"/>
      <c r="C837" s="28"/>
      <c r="D837" s="54"/>
      <c r="E837" s="28"/>
      <c r="F837" s="28"/>
      <c r="G837" s="28"/>
    </row>
    <row r="838" spans="1:7" ht="74.25" customHeight="1" x14ac:dyDescent="0.3">
      <c r="A838" s="28"/>
      <c r="B838" s="28"/>
      <c r="C838" s="28"/>
      <c r="D838" s="54"/>
      <c r="E838" s="28"/>
      <c r="F838" s="28"/>
      <c r="G838" s="28"/>
    </row>
    <row r="839" spans="1:7" ht="74.25" customHeight="1" x14ac:dyDescent="0.3">
      <c r="A839" s="28"/>
      <c r="B839" s="28"/>
      <c r="C839" s="28"/>
      <c r="D839" s="54"/>
      <c r="E839" s="28"/>
      <c r="F839" s="28"/>
      <c r="G839" s="28"/>
    </row>
    <row r="840" spans="1:7" ht="74.25" customHeight="1" x14ac:dyDescent="0.3">
      <c r="A840" s="28"/>
      <c r="B840" s="28"/>
      <c r="C840" s="28"/>
      <c r="D840" s="54"/>
      <c r="E840" s="28"/>
      <c r="F840" s="28"/>
      <c r="G840" s="28"/>
    </row>
    <row r="841" spans="1:7" ht="74.25" customHeight="1" x14ac:dyDescent="0.3">
      <c r="A841" s="28"/>
      <c r="B841" s="28"/>
      <c r="C841" s="28"/>
      <c r="D841" s="54"/>
      <c r="E841" s="28"/>
      <c r="F841" s="28"/>
      <c r="G841" s="28"/>
    </row>
    <row r="842" spans="1:7" ht="74.25" customHeight="1" x14ac:dyDescent="0.3">
      <c r="A842" s="28"/>
      <c r="B842" s="28"/>
      <c r="C842" s="28"/>
      <c r="D842" s="54"/>
      <c r="E842" s="28"/>
      <c r="F842" s="28"/>
      <c r="G842" s="28"/>
    </row>
    <row r="843" spans="1:7" ht="74.25" customHeight="1" x14ac:dyDescent="0.3">
      <c r="A843" s="28"/>
      <c r="B843" s="28"/>
      <c r="C843" s="28"/>
      <c r="D843" s="54"/>
      <c r="E843" s="28"/>
      <c r="F843" s="28"/>
      <c r="G843" s="28"/>
    </row>
    <row r="844" spans="1:7" ht="74.25" customHeight="1" x14ac:dyDescent="0.3">
      <c r="A844" s="28"/>
      <c r="B844" s="28"/>
      <c r="C844" s="28"/>
      <c r="D844" s="54"/>
      <c r="E844" s="28"/>
      <c r="F844" s="28"/>
      <c r="G844" s="28"/>
    </row>
    <row r="845" spans="1:7" ht="74.25" customHeight="1" x14ac:dyDescent="0.3">
      <c r="A845" s="28"/>
      <c r="B845" s="28"/>
      <c r="C845" s="28"/>
      <c r="D845" s="54"/>
      <c r="E845" s="28"/>
      <c r="F845" s="28"/>
      <c r="G845" s="28"/>
    </row>
    <row r="846" spans="1:7" ht="74.25" customHeight="1" x14ac:dyDescent="0.3">
      <c r="A846" s="28"/>
      <c r="B846" s="28"/>
      <c r="C846" s="28"/>
      <c r="D846" s="54"/>
      <c r="E846" s="28"/>
      <c r="F846" s="28"/>
      <c r="G846" s="28"/>
    </row>
    <row r="847" spans="1:7" ht="74.25" customHeight="1" x14ac:dyDescent="0.3">
      <c r="A847" s="28"/>
      <c r="B847" s="28"/>
      <c r="C847" s="28"/>
      <c r="D847" s="54"/>
      <c r="E847" s="28"/>
      <c r="F847" s="28"/>
      <c r="G847" s="28"/>
    </row>
    <row r="848" spans="1:7" ht="74.25" customHeight="1" x14ac:dyDescent="0.3">
      <c r="A848" s="28"/>
      <c r="B848" s="28"/>
      <c r="C848" s="28"/>
      <c r="D848" s="54"/>
      <c r="E848" s="28"/>
      <c r="F848" s="28"/>
      <c r="G848" s="28"/>
    </row>
    <row r="849" spans="1:7" ht="74.25" customHeight="1" x14ac:dyDescent="0.3">
      <c r="A849" s="28"/>
      <c r="B849" s="28"/>
      <c r="C849" s="28"/>
      <c r="D849" s="54"/>
      <c r="E849" s="28"/>
      <c r="F849" s="28"/>
      <c r="G849" s="28"/>
    </row>
    <row r="850" spans="1:7" ht="74.25" customHeight="1" x14ac:dyDescent="0.3">
      <c r="A850" s="28"/>
      <c r="B850" s="28"/>
      <c r="C850" s="28"/>
      <c r="D850" s="54"/>
      <c r="E850" s="28"/>
      <c r="F850" s="28"/>
      <c r="G850" s="28"/>
    </row>
    <row r="851" spans="1:7" ht="74.25" customHeight="1" x14ac:dyDescent="0.3">
      <c r="A851" s="28"/>
      <c r="B851" s="28"/>
      <c r="C851" s="28"/>
      <c r="D851" s="54"/>
      <c r="E851" s="28"/>
      <c r="F851" s="28"/>
      <c r="G851" s="28"/>
    </row>
    <row r="852" spans="1:7" ht="74.25" customHeight="1" x14ac:dyDescent="0.3">
      <c r="A852" s="28"/>
      <c r="B852" s="28"/>
      <c r="C852" s="28"/>
      <c r="D852" s="54"/>
      <c r="E852" s="28"/>
      <c r="F852" s="28"/>
      <c r="G852" s="28"/>
    </row>
    <row r="853" spans="1:7" ht="74.25" customHeight="1" x14ac:dyDescent="0.3">
      <c r="A853" s="28"/>
      <c r="B853" s="28"/>
      <c r="C853" s="28"/>
      <c r="D853" s="54"/>
      <c r="E853" s="28"/>
      <c r="F853" s="28"/>
      <c r="G853" s="28"/>
    </row>
    <row r="854" spans="1:7" ht="74.25" customHeight="1" x14ac:dyDescent="0.3">
      <c r="A854" s="28"/>
      <c r="B854" s="28"/>
      <c r="C854" s="28"/>
      <c r="D854" s="54"/>
      <c r="E854" s="28"/>
      <c r="F854" s="28"/>
      <c r="G854" s="28"/>
    </row>
    <row r="855" spans="1:7" ht="74.25" customHeight="1" x14ac:dyDescent="0.3">
      <c r="A855" s="28"/>
      <c r="B855" s="28"/>
      <c r="C855" s="28"/>
      <c r="D855" s="54"/>
      <c r="E855" s="28"/>
      <c r="F855" s="28"/>
      <c r="G855" s="28"/>
    </row>
    <row r="856" spans="1:7" ht="74.25" customHeight="1" x14ac:dyDescent="0.3">
      <c r="A856" s="28"/>
      <c r="B856" s="28"/>
      <c r="C856" s="28"/>
      <c r="D856" s="54"/>
      <c r="E856" s="28"/>
      <c r="F856" s="28"/>
      <c r="G856" s="28"/>
    </row>
    <row r="857" spans="1:7" ht="74.25" customHeight="1" x14ac:dyDescent="0.3">
      <c r="A857" s="28"/>
      <c r="B857" s="28"/>
      <c r="C857" s="28"/>
      <c r="D857" s="54"/>
      <c r="E857" s="28"/>
      <c r="F857" s="28"/>
      <c r="G857" s="28"/>
    </row>
    <row r="858" spans="1:7" ht="74.25" customHeight="1" x14ac:dyDescent="0.3">
      <c r="A858" s="28"/>
      <c r="B858" s="28"/>
      <c r="C858" s="28"/>
      <c r="D858" s="54"/>
      <c r="E858" s="28"/>
      <c r="F858" s="28"/>
      <c r="G858" s="28"/>
    </row>
    <row r="859" spans="1:7" ht="74.25" customHeight="1" x14ac:dyDescent="0.3">
      <c r="A859" s="28"/>
      <c r="B859" s="28"/>
      <c r="C859" s="28"/>
      <c r="D859" s="54"/>
      <c r="E859" s="28"/>
      <c r="F859" s="28"/>
      <c r="G859" s="28"/>
    </row>
    <row r="860" spans="1:7" ht="74.25" customHeight="1" x14ac:dyDescent="0.3">
      <c r="A860" s="28"/>
      <c r="B860" s="28"/>
      <c r="C860" s="28"/>
      <c r="D860" s="54"/>
      <c r="E860" s="28"/>
      <c r="F860" s="28"/>
      <c r="G860" s="28"/>
    </row>
    <row r="861" spans="1:7" ht="74.25" customHeight="1" x14ac:dyDescent="0.3">
      <c r="A861" s="28"/>
      <c r="B861" s="28"/>
      <c r="C861" s="28"/>
      <c r="D861" s="54"/>
      <c r="E861" s="28"/>
      <c r="F861" s="28"/>
      <c r="G861" s="28"/>
    </row>
    <row r="862" spans="1:7" ht="74.25" customHeight="1" x14ac:dyDescent="0.3">
      <c r="A862" s="28"/>
      <c r="B862" s="28"/>
      <c r="C862" s="28"/>
      <c r="D862" s="54"/>
      <c r="E862" s="28"/>
      <c r="F862" s="28"/>
      <c r="G862" s="28"/>
    </row>
    <row r="863" spans="1:7" ht="74.25" customHeight="1" x14ac:dyDescent="0.3">
      <c r="A863" s="28"/>
      <c r="B863" s="28"/>
      <c r="C863" s="28"/>
      <c r="D863" s="54"/>
      <c r="E863" s="28"/>
      <c r="F863" s="28"/>
      <c r="G863" s="28"/>
    </row>
    <row r="864" spans="1:7" ht="74.25" customHeight="1" x14ac:dyDescent="0.3">
      <c r="A864" s="28"/>
      <c r="B864" s="28"/>
      <c r="C864" s="28"/>
      <c r="D864" s="54"/>
      <c r="E864" s="28"/>
      <c r="F864" s="28"/>
      <c r="G864" s="28"/>
    </row>
    <row r="865" spans="1:7" ht="74.25" customHeight="1" x14ac:dyDescent="0.3">
      <c r="A865" s="28"/>
      <c r="B865" s="28"/>
      <c r="C865" s="28"/>
      <c r="D865" s="54"/>
      <c r="E865" s="28"/>
      <c r="F865" s="28"/>
      <c r="G865" s="28"/>
    </row>
    <row r="866" spans="1:7" ht="74.25" customHeight="1" x14ac:dyDescent="0.3">
      <c r="A866" s="28"/>
      <c r="B866" s="28"/>
      <c r="C866" s="28"/>
      <c r="D866" s="54"/>
      <c r="E866" s="28"/>
      <c r="F866" s="28"/>
      <c r="G866" s="28"/>
    </row>
    <row r="867" spans="1:7" ht="74.25" customHeight="1" x14ac:dyDescent="0.3">
      <c r="A867" s="28"/>
      <c r="B867" s="28"/>
      <c r="C867" s="28"/>
      <c r="D867" s="54"/>
      <c r="E867" s="28"/>
      <c r="F867" s="28"/>
      <c r="G867" s="28"/>
    </row>
    <row r="868" spans="1:7" ht="74.25" customHeight="1" x14ac:dyDescent="0.3">
      <c r="A868" s="28"/>
      <c r="B868" s="28"/>
      <c r="C868" s="28"/>
      <c r="D868" s="54"/>
      <c r="E868" s="28"/>
      <c r="F868" s="28"/>
      <c r="G868" s="28"/>
    </row>
    <row r="869" spans="1:7" ht="74.25" customHeight="1" x14ac:dyDescent="0.3">
      <c r="A869" s="28"/>
      <c r="B869" s="28"/>
      <c r="C869" s="28"/>
      <c r="D869" s="54"/>
      <c r="E869" s="28"/>
      <c r="F869" s="28"/>
      <c r="G869" s="28"/>
    </row>
    <row r="870" spans="1:7" ht="74.25" customHeight="1" x14ac:dyDescent="0.3">
      <c r="A870" s="28"/>
      <c r="B870" s="28"/>
      <c r="C870" s="28"/>
      <c r="D870" s="54"/>
      <c r="E870" s="28"/>
      <c r="F870" s="28"/>
      <c r="G870" s="28"/>
    </row>
    <row r="871" spans="1:7" ht="74.25" customHeight="1" x14ac:dyDescent="0.3">
      <c r="A871" s="28"/>
      <c r="B871" s="28"/>
      <c r="C871" s="28"/>
      <c r="D871" s="54"/>
      <c r="E871" s="28"/>
      <c r="F871" s="28"/>
      <c r="G871" s="28"/>
    </row>
    <row r="872" spans="1:7" ht="74.25" customHeight="1" x14ac:dyDescent="0.3">
      <c r="A872" s="28"/>
      <c r="B872" s="28"/>
      <c r="C872" s="28"/>
      <c r="D872" s="54"/>
      <c r="E872" s="28"/>
      <c r="F872" s="28"/>
      <c r="G872" s="28"/>
    </row>
    <row r="873" spans="1:7" ht="74.25" customHeight="1" x14ac:dyDescent="0.3">
      <c r="A873" s="28"/>
      <c r="B873" s="28"/>
      <c r="C873" s="28"/>
      <c r="D873" s="54"/>
      <c r="E873" s="28"/>
      <c r="F873" s="28"/>
      <c r="G873" s="28"/>
    </row>
    <row r="874" spans="1:7" ht="74.25" customHeight="1" x14ac:dyDescent="0.3">
      <c r="A874" s="28"/>
      <c r="B874" s="28"/>
      <c r="C874" s="28"/>
      <c r="D874" s="54"/>
      <c r="E874" s="28"/>
      <c r="F874" s="28"/>
      <c r="G874" s="28"/>
    </row>
    <row r="875" spans="1:7" ht="74.25" customHeight="1" x14ac:dyDescent="0.3">
      <c r="A875" s="28"/>
      <c r="B875" s="28"/>
      <c r="C875" s="28"/>
      <c r="D875" s="54"/>
      <c r="E875" s="28"/>
      <c r="F875" s="28"/>
      <c r="G875" s="28"/>
    </row>
    <row r="876" spans="1:7" ht="74.25" customHeight="1" x14ac:dyDescent="0.3">
      <c r="A876" s="28"/>
      <c r="B876" s="28"/>
      <c r="C876" s="28"/>
      <c r="D876" s="54"/>
      <c r="E876" s="28"/>
      <c r="F876" s="28"/>
      <c r="G876" s="28"/>
    </row>
    <row r="877" spans="1:7" ht="74.25" customHeight="1" x14ac:dyDescent="0.3">
      <c r="A877" s="28"/>
      <c r="B877" s="28"/>
      <c r="C877" s="28"/>
      <c r="D877" s="54"/>
      <c r="E877" s="28"/>
      <c r="F877" s="28"/>
      <c r="G877" s="28"/>
    </row>
    <row r="878" spans="1:7" ht="74.25" customHeight="1" x14ac:dyDescent="0.3">
      <c r="A878" s="28"/>
      <c r="B878" s="28"/>
      <c r="C878" s="28"/>
      <c r="D878" s="54"/>
      <c r="E878" s="28"/>
      <c r="F878" s="28"/>
      <c r="G878" s="28"/>
    </row>
    <row r="879" spans="1:7" ht="74.25" customHeight="1" x14ac:dyDescent="0.3">
      <c r="A879" s="28"/>
      <c r="B879" s="28"/>
      <c r="C879" s="28"/>
      <c r="D879" s="54"/>
      <c r="E879" s="28"/>
      <c r="F879" s="28"/>
      <c r="G879" s="28"/>
    </row>
    <row r="880" spans="1:7" ht="74.25" customHeight="1" x14ac:dyDescent="0.3">
      <c r="A880" s="28"/>
      <c r="B880" s="28"/>
      <c r="C880" s="28"/>
      <c r="D880" s="54"/>
      <c r="E880" s="28"/>
      <c r="F880" s="28"/>
      <c r="G880" s="28"/>
    </row>
    <row r="881" spans="1:7" ht="74.25" customHeight="1" x14ac:dyDescent="0.3">
      <c r="A881" s="28"/>
      <c r="B881" s="28"/>
      <c r="C881" s="28"/>
      <c r="D881" s="54"/>
      <c r="E881" s="28"/>
      <c r="F881" s="28"/>
      <c r="G881" s="28"/>
    </row>
    <row r="882" spans="1:7" ht="74.25" customHeight="1" x14ac:dyDescent="0.3">
      <c r="A882" s="28"/>
      <c r="B882" s="28"/>
      <c r="C882" s="28"/>
      <c r="D882" s="54"/>
      <c r="E882" s="28"/>
      <c r="F882" s="28"/>
      <c r="G882" s="28"/>
    </row>
    <row r="883" spans="1:7" ht="74.25" customHeight="1" x14ac:dyDescent="0.3">
      <c r="A883" s="28"/>
      <c r="B883" s="28"/>
      <c r="C883" s="28"/>
      <c r="D883" s="54"/>
      <c r="E883" s="28"/>
      <c r="F883" s="28"/>
      <c r="G883" s="28"/>
    </row>
    <row r="884" spans="1:7" ht="74.25" customHeight="1" x14ac:dyDescent="0.3">
      <c r="A884" s="28"/>
      <c r="B884" s="28"/>
      <c r="C884" s="28"/>
      <c r="D884" s="54"/>
      <c r="E884" s="28"/>
      <c r="F884" s="28"/>
      <c r="G884" s="28"/>
    </row>
    <row r="885" spans="1:7" ht="74.25" customHeight="1" x14ac:dyDescent="0.3">
      <c r="A885" s="28"/>
      <c r="B885" s="28"/>
      <c r="C885" s="28"/>
      <c r="D885" s="54"/>
      <c r="E885" s="28"/>
      <c r="F885" s="28"/>
      <c r="G885" s="28"/>
    </row>
    <row r="886" spans="1:7" ht="74.25" customHeight="1" x14ac:dyDescent="0.3">
      <c r="A886" s="28"/>
      <c r="B886" s="28"/>
      <c r="C886" s="28"/>
      <c r="D886" s="54"/>
      <c r="E886" s="28"/>
      <c r="F886" s="28"/>
      <c r="G886" s="28"/>
    </row>
    <row r="887" spans="1:7" ht="74.25" customHeight="1" x14ac:dyDescent="0.3">
      <c r="A887" s="28"/>
      <c r="B887" s="28"/>
      <c r="C887" s="28"/>
      <c r="D887" s="54"/>
      <c r="E887" s="28"/>
      <c r="F887" s="28"/>
      <c r="G887" s="28"/>
    </row>
    <row r="888" spans="1:7" ht="74.25" customHeight="1" x14ac:dyDescent="0.3">
      <c r="A888" s="28"/>
      <c r="B888" s="28"/>
      <c r="C888" s="28"/>
      <c r="D888" s="54"/>
      <c r="E888" s="28"/>
      <c r="F888" s="28"/>
      <c r="G888" s="28"/>
    </row>
    <row r="889" spans="1:7" ht="74.25" customHeight="1" x14ac:dyDescent="0.3">
      <c r="A889" s="28"/>
      <c r="B889" s="28"/>
      <c r="C889" s="28"/>
      <c r="D889" s="54"/>
      <c r="E889" s="28"/>
      <c r="F889" s="28"/>
      <c r="G889" s="28"/>
    </row>
    <row r="890" spans="1:7" ht="74.25" customHeight="1" x14ac:dyDescent="0.3">
      <c r="A890" s="28"/>
      <c r="B890" s="28"/>
      <c r="C890" s="28"/>
      <c r="D890" s="54"/>
      <c r="E890" s="28"/>
      <c r="F890" s="28"/>
      <c r="G890" s="28"/>
    </row>
    <row r="891" spans="1:7" ht="74.25" customHeight="1" x14ac:dyDescent="0.3">
      <c r="A891" s="28"/>
      <c r="B891" s="28"/>
      <c r="C891" s="28"/>
      <c r="D891" s="54"/>
      <c r="E891" s="28"/>
      <c r="F891" s="28"/>
      <c r="G891" s="28"/>
    </row>
    <row r="892" spans="1:7" ht="74.25" customHeight="1" x14ac:dyDescent="0.3">
      <c r="A892" s="28"/>
      <c r="B892" s="28"/>
      <c r="C892" s="28"/>
      <c r="D892" s="54"/>
      <c r="E892" s="28"/>
      <c r="F892" s="28"/>
      <c r="G892" s="28"/>
    </row>
    <row r="893" spans="1:7" ht="74.25" customHeight="1" x14ac:dyDescent="0.3">
      <c r="A893" s="28"/>
      <c r="B893" s="28"/>
      <c r="C893" s="28"/>
      <c r="D893" s="54"/>
      <c r="E893" s="28"/>
      <c r="F893" s="28"/>
      <c r="G893" s="28"/>
    </row>
    <row r="894" spans="1:7" ht="74.25" customHeight="1" x14ac:dyDescent="0.3">
      <c r="A894" s="28"/>
      <c r="B894" s="28"/>
      <c r="C894" s="28"/>
      <c r="D894" s="54"/>
      <c r="E894" s="28"/>
      <c r="F894" s="28"/>
      <c r="G894" s="28"/>
    </row>
    <row r="895" spans="1:7" ht="74.25" customHeight="1" x14ac:dyDescent="0.3">
      <c r="A895" s="28"/>
      <c r="B895" s="28"/>
      <c r="C895" s="28"/>
      <c r="D895" s="54"/>
      <c r="E895" s="28"/>
      <c r="F895" s="28"/>
      <c r="G895" s="28"/>
    </row>
    <row r="896" spans="1:7" ht="74.25" customHeight="1" x14ac:dyDescent="0.3">
      <c r="A896" s="28"/>
      <c r="B896" s="28"/>
      <c r="C896" s="28"/>
      <c r="D896" s="54"/>
      <c r="E896" s="28"/>
      <c r="F896" s="28"/>
      <c r="G896" s="28"/>
    </row>
    <row r="897" spans="1:7" ht="74.25" customHeight="1" x14ac:dyDescent="0.3">
      <c r="A897" s="28"/>
      <c r="B897" s="28"/>
      <c r="C897" s="28"/>
      <c r="D897" s="54"/>
      <c r="E897" s="28"/>
      <c r="F897" s="28"/>
      <c r="G897" s="28"/>
    </row>
    <row r="898" spans="1:7" ht="74.25" customHeight="1" x14ac:dyDescent="0.3">
      <c r="A898" s="28"/>
      <c r="B898" s="28"/>
      <c r="C898" s="28"/>
      <c r="D898" s="54"/>
      <c r="E898" s="28"/>
      <c r="F898" s="28"/>
      <c r="G898" s="28"/>
    </row>
    <row r="899" spans="1:7" ht="74.25" customHeight="1" x14ac:dyDescent="0.3">
      <c r="A899" s="28"/>
      <c r="B899" s="28"/>
      <c r="C899" s="28"/>
      <c r="D899" s="54"/>
      <c r="E899" s="28"/>
      <c r="F899" s="28"/>
      <c r="G899" s="28"/>
    </row>
    <row r="900" spans="1:7" ht="74.25" customHeight="1" x14ac:dyDescent="0.3">
      <c r="A900" s="28"/>
      <c r="B900" s="28"/>
      <c r="C900" s="28"/>
      <c r="D900" s="54"/>
      <c r="E900" s="28"/>
      <c r="F900" s="28"/>
      <c r="G900" s="28"/>
    </row>
    <row r="901" spans="1:7" ht="74.25" customHeight="1" x14ac:dyDescent="0.3">
      <c r="A901" s="28"/>
      <c r="B901" s="28"/>
      <c r="C901" s="28"/>
      <c r="D901" s="54"/>
      <c r="E901" s="28"/>
      <c r="F901" s="28"/>
      <c r="G901" s="28"/>
    </row>
    <row r="902" spans="1:7" ht="74.25" customHeight="1" x14ac:dyDescent="0.3">
      <c r="A902" s="28"/>
      <c r="B902" s="28"/>
      <c r="C902" s="28"/>
      <c r="D902" s="54"/>
      <c r="E902" s="28"/>
      <c r="F902" s="28"/>
      <c r="G902" s="28"/>
    </row>
    <row r="903" spans="1:7" ht="74.25" customHeight="1" x14ac:dyDescent="0.3">
      <c r="A903" s="28"/>
      <c r="B903" s="28"/>
      <c r="C903" s="28"/>
      <c r="D903" s="54"/>
      <c r="E903" s="28"/>
      <c r="F903" s="28"/>
      <c r="G903" s="28"/>
    </row>
    <row r="904" spans="1:7" ht="74.25" customHeight="1" x14ac:dyDescent="0.3">
      <c r="A904" s="28"/>
      <c r="B904" s="28"/>
      <c r="C904" s="28"/>
      <c r="D904" s="54"/>
      <c r="E904" s="28"/>
      <c r="F904" s="28"/>
      <c r="G904" s="28"/>
    </row>
    <row r="905" spans="1:7" ht="74.25" customHeight="1" x14ac:dyDescent="0.3">
      <c r="A905" s="28"/>
      <c r="B905" s="28"/>
      <c r="C905" s="28"/>
      <c r="D905" s="54"/>
      <c r="E905" s="28"/>
      <c r="F905" s="28"/>
      <c r="G905" s="28"/>
    </row>
    <row r="906" spans="1:7" ht="74.25" customHeight="1" x14ac:dyDescent="0.3">
      <c r="A906" s="28"/>
      <c r="B906" s="28"/>
      <c r="C906" s="28"/>
      <c r="D906" s="54"/>
      <c r="E906" s="28"/>
      <c r="F906" s="28"/>
      <c r="G906" s="28"/>
    </row>
    <row r="907" spans="1:7" ht="74.25" customHeight="1" x14ac:dyDescent="0.3">
      <c r="A907" s="28"/>
      <c r="B907" s="28"/>
      <c r="C907" s="28"/>
      <c r="D907" s="54"/>
      <c r="E907" s="28"/>
      <c r="F907" s="28"/>
      <c r="G907" s="28"/>
    </row>
    <row r="908" spans="1:7" ht="74.25" customHeight="1" x14ac:dyDescent="0.3">
      <c r="A908" s="28"/>
      <c r="B908" s="28"/>
      <c r="C908" s="28"/>
      <c r="D908" s="54"/>
      <c r="E908" s="28"/>
      <c r="F908" s="28"/>
      <c r="G908" s="28"/>
    </row>
    <row r="909" spans="1:7" ht="74.25" customHeight="1" x14ac:dyDescent="0.3">
      <c r="A909" s="28"/>
      <c r="B909" s="28"/>
      <c r="C909" s="28"/>
      <c r="D909" s="54"/>
      <c r="E909" s="28"/>
      <c r="F909" s="28"/>
      <c r="G909" s="28"/>
    </row>
    <row r="910" spans="1:7" ht="74.25" customHeight="1" x14ac:dyDescent="0.3">
      <c r="A910" s="28"/>
      <c r="B910" s="28"/>
      <c r="C910" s="28"/>
      <c r="D910" s="54"/>
      <c r="E910" s="28"/>
      <c r="F910" s="28"/>
      <c r="G910" s="28"/>
    </row>
    <row r="911" spans="1:7" ht="74.25" customHeight="1" x14ac:dyDescent="0.3">
      <c r="A911" s="28"/>
      <c r="B911" s="28"/>
      <c r="C911" s="28"/>
      <c r="D911" s="54"/>
      <c r="E911" s="28"/>
      <c r="F911" s="28"/>
      <c r="G911" s="28"/>
    </row>
    <row r="912" spans="1:7" ht="74.25" customHeight="1" x14ac:dyDescent="0.3">
      <c r="A912" s="28"/>
      <c r="B912" s="28"/>
      <c r="C912" s="28"/>
      <c r="D912" s="54"/>
      <c r="E912" s="28"/>
      <c r="F912" s="28"/>
      <c r="G912" s="28"/>
    </row>
    <row r="913" spans="1:7" ht="74.25" customHeight="1" x14ac:dyDescent="0.3">
      <c r="A913" s="28"/>
      <c r="B913" s="28"/>
      <c r="C913" s="28"/>
      <c r="D913" s="54"/>
      <c r="E913" s="28"/>
      <c r="F913" s="28"/>
      <c r="G913" s="28"/>
    </row>
    <row r="914" spans="1:7" ht="74.25" customHeight="1" x14ac:dyDescent="0.3">
      <c r="A914" s="28"/>
      <c r="B914" s="28"/>
      <c r="C914" s="28"/>
      <c r="D914" s="54"/>
      <c r="E914" s="28"/>
      <c r="F914" s="28"/>
      <c r="G914" s="28"/>
    </row>
    <row r="915" spans="1:7" ht="74.25" customHeight="1" x14ac:dyDescent="0.3">
      <c r="A915" s="28"/>
      <c r="B915" s="28"/>
      <c r="C915" s="28"/>
      <c r="D915" s="54"/>
      <c r="E915" s="28"/>
      <c r="F915" s="28"/>
      <c r="G915" s="28"/>
    </row>
    <row r="916" spans="1:7" ht="74.25" customHeight="1" x14ac:dyDescent="0.3">
      <c r="A916" s="28"/>
      <c r="B916" s="28"/>
      <c r="C916" s="28"/>
      <c r="D916" s="54"/>
      <c r="E916" s="28"/>
      <c r="F916" s="28"/>
      <c r="G916" s="28"/>
    </row>
    <row r="917" spans="1:7" ht="74.25" customHeight="1" x14ac:dyDescent="0.3">
      <c r="A917" s="28"/>
      <c r="B917" s="28"/>
      <c r="C917" s="28"/>
      <c r="D917" s="54"/>
      <c r="E917" s="28"/>
      <c r="F917" s="28"/>
      <c r="G917" s="28"/>
    </row>
    <row r="918" spans="1:7" ht="74.25" customHeight="1" x14ac:dyDescent="0.3">
      <c r="A918" s="28"/>
      <c r="B918" s="28"/>
      <c r="C918" s="28"/>
      <c r="D918" s="54"/>
      <c r="E918" s="28"/>
      <c r="F918" s="28"/>
      <c r="G918" s="28"/>
    </row>
    <row r="919" spans="1:7" ht="74.25" customHeight="1" x14ac:dyDescent="0.3">
      <c r="A919" s="28"/>
      <c r="B919" s="28"/>
      <c r="C919" s="28"/>
      <c r="D919" s="54"/>
      <c r="E919" s="28"/>
      <c r="F919" s="28"/>
      <c r="G919" s="28"/>
    </row>
    <row r="920" spans="1:7" ht="74.25" customHeight="1" x14ac:dyDescent="0.3">
      <c r="A920" s="28"/>
      <c r="B920" s="28"/>
      <c r="C920" s="28"/>
      <c r="D920" s="54"/>
      <c r="E920" s="28"/>
      <c r="F920" s="28"/>
      <c r="G920" s="28"/>
    </row>
    <row r="921" spans="1:7" ht="74.25" customHeight="1" x14ac:dyDescent="0.3">
      <c r="A921" s="28"/>
      <c r="B921" s="28"/>
      <c r="C921" s="28"/>
      <c r="D921" s="54"/>
      <c r="E921" s="28"/>
      <c r="F921" s="28"/>
      <c r="G921" s="28"/>
    </row>
    <row r="922" spans="1:7" ht="74.25" customHeight="1" x14ac:dyDescent="0.3">
      <c r="A922" s="28"/>
      <c r="B922" s="28"/>
      <c r="C922" s="28"/>
      <c r="D922" s="54"/>
      <c r="E922" s="28"/>
      <c r="F922" s="28"/>
      <c r="G922" s="28"/>
    </row>
    <row r="923" spans="1:7" ht="74.25" customHeight="1" x14ac:dyDescent="0.3">
      <c r="A923" s="28"/>
      <c r="B923" s="28"/>
      <c r="C923" s="28"/>
      <c r="D923" s="54"/>
      <c r="E923" s="28"/>
      <c r="F923" s="28"/>
      <c r="G923" s="28"/>
    </row>
    <row r="924" spans="1:7" ht="74.25" customHeight="1" x14ac:dyDescent="0.3">
      <c r="A924" s="28"/>
      <c r="B924" s="28"/>
      <c r="C924" s="28"/>
      <c r="D924" s="54"/>
      <c r="E924" s="28"/>
      <c r="F924" s="28"/>
      <c r="G924" s="28"/>
    </row>
    <row r="925" spans="1:7" ht="74.25" customHeight="1" x14ac:dyDescent="0.3">
      <c r="A925" s="28"/>
      <c r="B925" s="28"/>
      <c r="C925" s="28"/>
      <c r="D925" s="54"/>
      <c r="E925" s="28"/>
      <c r="F925" s="28"/>
      <c r="G925" s="28"/>
    </row>
    <row r="926" spans="1:7" ht="74.25" customHeight="1" x14ac:dyDescent="0.3">
      <c r="A926" s="28"/>
      <c r="B926" s="28"/>
      <c r="C926" s="28"/>
      <c r="D926" s="54"/>
      <c r="E926" s="28"/>
      <c r="F926" s="28"/>
      <c r="G926" s="28"/>
    </row>
    <row r="927" spans="1:7" ht="74.25" customHeight="1" x14ac:dyDescent="0.3">
      <c r="A927" s="28"/>
      <c r="B927" s="28"/>
      <c r="C927" s="28"/>
      <c r="D927" s="54"/>
      <c r="E927" s="28"/>
      <c r="F927" s="28"/>
      <c r="G927" s="28"/>
    </row>
    <row r="928" spans="1:7" ht="74.25" customHeight="1" x14ac:dyDescent="0.3">
      <c r="A928" s="28"/>
      <c r="B928" s="28"/>
      <c r="C928" s="28"/>
      <c r="D928" s="54"/>
      <c r="E928" s="28"/>
      <c r="F928" s="28"/>
      <c r="G928" s="28"/>
    </row>
    <row r="929" spans="1:7" ht="74.25" customHeight="1" x14ac:dyDescent="0.3">
      <c r="A929" s="28"/>
      <c r="B929" s="28"/>
      <c r="C929" s="28"/>
      <c r="D929" s="54"/>
      <c r="E929" s="28"/>
      <c r="F929" s="28"/>
      <c r="G929" s="28"/>
    </row>
    <row r="930" spans="1:7" ht="74.25" customHeight="1" x14ac:dyDescent="0.3">
      <c r="A930" s="28"/>
      <c r="B930" s="28"/>
      <c r="C930" s="28"/>
      <c r="D930" s="54"/>
      <c r="E930" s="28"/>
      <c r="F930" s="28"/>
      <c r="G930" s="28"/>
    </row>
    <row r="931" spans="1:7" ht="74.25" customHeight="1" x14ac:dyDescent="0.3">
      <c r="A931" s="28"/>
      <c r="B931" s="28"/>
      <c r="C931" s="28"/>
      <c r="D931" s="54"/>
      <c r="E931" s="28"/>
      <c r="F931" s="28"/>
      <c r="G931" s="28"/>
    </row>
    <row r="932" spans="1:7" ht="74.25" customHeight="1" x14ac:dyDescent="0.3">
      <c r="A932" s="28"/>
      <c r="B932" s="28"/>
      <c r="C932" s="28"/>
      <c r="D932" s="54"/>
      <c r="E932" s="28"/>
      <c r="F932" s="28"/>
      <c r="G932" s="28"/>
    </row>
    <row r="933" spans="1:7" ht="74.25" customHeight="1" x14ac:dyDescent="0.3">
      <c r="A933" s="28"/>
      <c r="B933" s="28"/>
      <c r="C933" s="28"/>
      <c r="D933" s="54"/>
      <c r="E933" s="28"/>
      <c r="F933" s="28"/>
      <c r="G933" s="28"/>
    </row>
    <row r="934" spans="1:7" ht="74.25" customHeight="1" x14ac:dyDescent="0.3">
      <c r="A934" s="28"/>
      <c r="B934" s="28"/>
      <c r="C934" s="28"/>
      <c r="D934" s="54"/>
      <c r="E934" s="28"/>
      <c r="F934" s="28"/>
      <c r="G934" s="28"/>
    </row>
    <row r="935" spans="1:7" ht="74.25" customHeight="1" x14ac:dyDescent="0.3">
      <c r="A935" s="28"/>
      <c r="B935" s="28"/>
      <c r="C935" s="28"/>
      <c r="D935" s="54"/>
      <c r="E935" s="28"/>
      <c r="F935" s="28"/>
      <c r="G935" s="28"/>
    </row>
    <row r="936" spans="1:7" ht="74.25" customHeight="1" x14ac:dyDescent="0.3">
      <c r="A936" s="28"/>
      <c r="B936" s="28"/>
      <c r="C936" s="28"/>
      <c r="D936" s="54"/>
      <c r="E936" s="28"/>
      <c r="F936" s="28"/>
      <c r="G936" s="28"/>
    </row>
    <row r="937" spans="1:7" ht="74.25" customHeight="1" x14ac:dyDescent="0.3">
      <c r="A937" s="28"/>
      <c r="B937" s="28"/>
      <c r="C937" s="28"/>
      <c r="D937" s="54"/>
      <c r="E937" s="28"/>
      <c r="F937" s="28"/>
      <c r="G937" s="28"/>
    </row>
    <row r="938" spans="1:7" ht="74.25" customHeight="1" x14ac:dyDescent="0.3">
      <c r="A938" s="28"/>
      <c r="B938" s="28"/>
      <c r="C938" s="28"/>
      <c r="D938" s="54"/>
      <c r="E938" s="28"/>
      <c r="F938" s="28"/>
      <c r="G938" s="28"/>
    </row>
    <row r="939" spans="1:7" ht="74.25" customHeight="1" x14ac:dyDescent="0.3">
      <c r="A939" s="28"/>
      <c r="B939" s="28"/>
      <c r="C939" s="28"/>
      <c r="D939" s="54"/>
      <c r="E939" s="28"/>
      <c r="F939" s="28"/>
      <c r="G939" s="28"/>
    </row>
    <row r="940" spans="1:7" ht="74.25" customHeight="1" x14ac:dyDescent="0.3">
      <c r="A940" s="28"/>
      <c r="B940" s="28"/>
      <c r="C940" s="28"/>
      <c r="D940" s="54"/>
      <c r="E940" s="28"/>
      <c r="F940" s="28"/>
      <c r="G940" s="28"/>
    </row>
    <row r="941" spans="1:7" ht="74.25" customHeight="1" x14ac:dyDescent="0.3">
      <c r="A941" s="28"/>
      <c r="B941" s="28"/>
      <c r="C941" s="28"/>
      <c r="D941" s="54"/>
      <c r="E941" s="28"/>
      <c r="F941" s="28"/>
      <c r="G941" s="28"/>
    </row>
    <row r="942" spans="1:7" ht="74.25" customHeight="1" x14ac:dyDescent="0.3">
      <c r="A942" s="28"/>
      <c r="B942" s="28"/>
      <c r="C942" s="28"/>
      <c r="D942" s="54"/>
      <c r="E942" s="28"/>
      <c r="F942" s="28"/>
      <c r="G942" s="28"/>
    </row>
    <row r="943" spans="1:7" ht="74.25" customHeight="1" x14ac:dyDescent="0.3">
      <c r="A943" s="28"/>
      <c r="B943" s="28"/>
      <c r="C943" s="28"/>
      <c r="D943" s="54"/>
      <c r="E943" s="28"/>
      <c r="F943" s="28"/>
      <c r="G943" s="28"/>
    </row>
    <row r="944" spans="1:7" ht="74.25" customHeight="1" x14ac:dyDescent="0.3">
      <c r="A944" s="28"/>
      <c r="B944" s="28"/>
      <c r="C944" s="28"/>
      <c r="D944" s="54"/>
      <c r="E944" s="28"/>
      <c r="F944" s="28"/>
      <c r="G944" s="28"/>
    </row>
    <row r="945" spans="1:7" ht="74.25" customHeight="1" x14ac:dyDescent="0.3">
      <c r="A945" s="28"/>
      <c r="B945" s="28"/>
      <c r="C945" s="28"/>
      <c r="D945" s="54"/>
      <c r="E945" s="28"/>
      <c r="F945" s="28"/>
      <c r="G945" s="28"/>
    </row>
    <row r="946" spans="1:7" ht="74.25" customHeight="1" x14ac:dyDescent="0.3">
      <c r="A946" s="28"/>
      <c r="B946" s="28"/>
      <c r="C946" s="28"/>
      <c r="D946" s="54"/>
      <c r="E946" s="28"/>
      <c r="F946" s="28"/>
      <c r="G946" s="28"/>
    </row>
    <row r="947" spans="1:7" ht="74.25" customHeight="1" x14ac:dyDescent="0.3">
      <c r="A947" s="28"/>
      <c r="B947" s="28"/>
      <c r="C947" s="28"/>
      <c r="D947" s="54"/>
      <c r="E947" s="28"/>
      <c r="F947" s="28"/>
      <c r="G947" s="28"/>
    </row>
    <row r="948" spans="1:7" ht="74.25" customHeight="1" x14ac:dyDescent="0.3">
      <c r="A948" s="28"/>
      <c r="B948" s="28"/>
      <c r="C948" s="28"/>
      <c r="D948" s="54"/>
      <c r="E948" s="28"/>
      <c r="F948" s="28"/>
      <c r="G948" s="28"/>
    </row>
    <row r="949" spans="1:7" ht="74.25" customHeight="1" x14ac:dyDescent="0.3">
      <c r="A949" s="28"/>
      <c r="B949" s="28"/>
      <c r="C949" s="28"/>
      <c r="D949" s="54"/>
      <c r="E949" s="28"/>
      <c r="F949" s="28"/>
      <c r="G949" s="28"/>
    </row>
    <row r="950" spans="1:7" ht="74.25" customHeight="1" x14ac:dyDescent="0.3">
      <c r="A950" s="28"/>
      <c r="B950" s="28"/>
      <c r="C950" s="28"/>
      <c r="D950" s="54"/>
      <c r="E950" s="28"/>
      <c r="F950" s="28"/>
      <c r="G950" s="28"/>
    </row>
    <row r="951" spans="1:7" ht="74.25" customHeight="1" x14ac:dyDescent="0.3">
      <c r="A951" s="28"/>
      <c r="B951" s="28"/>
      <c r="C951" s="28"/>
      <c r="D951" s="54"/>
      <c r="E951" s="28"/>
      <c r="F951" s="28"/>
      <c r="G951" s="28"/>
    </row>
    <row r="952" spans="1:7" ht="74.25" customHeight="1" x14ac:dyDescent="0.3">
      <c r="A952" s="28"/>
      <c r="B952" s="28"/>
      <c r="C952" s="28"/>
      <c r="D952" s="54"/>
      <c r="E952" s="28"/>
      <c r="F952" s="28"/>
      <c r="G952" s="28"/>
    </row>
    <row r="953" spans="1:7" ht="74.25" customHeight="1" x14ac:dyDescent="0.3">
      <c r="A953" s="28"/>
      <c r="B953" s="28"/>
      <c r="C953" s="28"/>
      <c r="D953" s="54"/>
      <c r="E953" s="28"/>
      <c r="F953" s="28"/>
      <c r="G953" s="28"/>
    </row>
    <row r="954" spans="1:7" ht="74.25" customHeight="1" x14ac:dyDescent="0.3">
      <c r="A954" s="28"/>
      <c r="B954" s="28"/>
      <c r="C954" s="28"/>
      <c r="D954" s="54"/>
      <c r="E954" s="28"/>
      <c r="F954" s="28"/>
      <c r="G954" s="28"/>
    </row>
    <row r="955" spans="1:7" ht="74.25" customHeight="1" x14ac:dyDescent="0.3">
      <c r="A955" s="28"/>
      <c r="B955" s="28"/>
      <c r="C955" s="28"/>
      <c r="D955" s="54"/>
      <c r="E955" s="28"/>
      <c r="F955" s="28"/>
      <c r="G955" s="28"/>
    </row>
    <row r="956" spans="1:7" ht="74.25" customHeight="1" x14ac:dyDescent="0.3">
      <c r="A956" s="28"/>
      <c r="B956" s="28"/>
      <c r="C956" s="28"/>
      <c r="D956" s="54"/>
      <c r="E956" s="28"/>
      <c r="F956" s="28"/>
      <c r="G956" s="28"/>
    </row>
    <row r="957" spans="1:7" ht="74.25" customHeight="1" x14ac:dyDescent="0.3">
      <c r="A957" s="28"/>
      <c r="B957" s="28"/>
      <c r="C957" s="28"/>
      <c r="D957" s="54"/>
      <c r="E957" s="28"/>
      <c r="F957" s="28"/>
      <c r="G957" s="28"/>
    </row>
    <row r="958" spans="1:7" ht="74.25" customHeight="1" x14ac:dyDescent="0.3">
      <c r="A958" s="28"/>
      <c r="B958" s="28"/>
      <c r="C958" s="28"/>
      <c r="D958" s="54"/>
      <c r="E958" s="28"/>
      <c r="F958" s="28"/>
      <c r="G958" s="28"/>
    </row>
    <row r="959" spans="1:7" ht="74.25" customHeight="1" x14ac:dyDescent="0.3">
      <c r="A959" s="28"/>
      <c r="B959" s="28"/>
      <c r="C959" s="28"/>
      <c r="D959" s="54"/>
      <c r="E959" s="28"/>
      <c r="F959" s="28"/>
      <c r="G959" s="28"/>
    </row>
    <row r="960" spans="1:7" ht="74.25" customHeight="1" x14ac:dyDescent="0.3">
      <c r="A960" s="28"/>
      <c r="B960" s="28"/>
      <c r="C960" s="28"/>
      <c r="D960" s="54"/>
      <c r="E960" s="28"/>
      <c r="F960" s="28"/>
      <c r="G960" s="28"/>
    </row>
    <row r="961" spans="1:7" ht="74.25" customHeight="1" x14ac:dyDescent="0.3">
      <c r="A961" s="28"/>
      <c r="B961" s="28"/>
      <c r="C961" s="28"/>
      <c r="D961" s="54"/>
      <c r="E961" s="28"/>
      <c r="F961" s="28"/>
      <c r="G961" s="28"/>
    </row>
    <row r="962" spans="1:7" ht="74.25" customHeight="1" x14ac:dyDescent="0.3">
      <c r="A962" s="28"/>
      <c r="B962" s="28"/>
      <c r="C962" s="28"/>
      <c r="D962" s="54"/>
      <c r="E962" s="28"/>
      <c r="F962" s="28"/>
      <c r="G962" s="28"/>
    </row>
    <row r="963" spans="1:7" ht="74.25" customHeight="1" x14ac:dyDescent="0.3">
      <c r="A963" s="28"/>
      <c r="B963" s="28"/>
      <c r="C963" s="28"/>
      <c r="D963" s="54"/>
      <c r="E963" s="28"/>
      <c r="F963" s="28"/>
      <c r="G963" s="28"/>
    </row>
    <row r="964" spans="1:7" ht="74.25" customHeight="1" x14ac:dyDescent="0.3">
      <c r="A964" s="28"/>
      <c r="B964" s="28"/>
      <c r="C964" s="28"/>
      <c r="D964" s="54"/>
      <c r="E964" s="28"/>
      <c r="F964" s="28"/>
      <c r="G964" s="28"/>
    </row>
    <row r="965" spans="1:7" ht="74.25" customHeight="1" x14ac:dyDescent="0.3">
      <c r="A965" s="28"/>
      <c r="B965" s="28"/>
      <c r="C965" s="28"/>
      <c r="D965" s="54"/>
      <c r="E965" s="28"/>
      <c r="F965" s="28"/>
      <c r="G965" s="28"/>
    </row>
    <row r="966" spans="1:7" ht="74.25" customHeight="1" x14ac:dyDescent="0.3">
      <c r="A966" s="28"/>
      <c r="B966" s="28"/>
      <c r="C966" s="28"/>
      <c r="D966" s="54"/>
      <c r="E966" s="28"/>
      <c r="F966" s="28"/>
      <c r="G966" s="28"/>
    </row>
    <row r="967" spans="1:7" ht="74.25" customHeight="1" x14ac:dyDescent="0.3">
      <c r="A967" s="28"/>
      <c r="B967" s="28"/>
      <c r="C967" s="28"/>
      <c r="D967" s="54"/>
      <c r="E967" s="28"/>
      <c r="F967" s="28"/>
      <c r="G967" s="28"/>
    </row>
    <row r="968" spans="1:7" ht="74.25" customHeight="1" x14ac:dyDescent="0.3">
      <c r="A968" s="28"/>
      <c r="B968" s="28"/>
      <c r="C968" s="28"/>
      <c r="D968" s="54"/>
      <c r="E968" s="28"/>
      <c r="F968" s="28"/>
      <c r="G968" s="28"/>
    </row>
    <row r="969" spans="1:7" ht="74.25" customHeight="1" x14ac:dyDescent="0.3">
      <c r="A969" s="28"/>
      <c r="B969" s="28"/>
      <c r="C969" s="28"/>
      <c r="D969" s="54"/>
      <c r="E969" s="28"/>
      <c r="F969" s="28"/>
      <c r="G969" s="28"/>
    </row>
    <row r="970" spans="1:7" ht="74.25" customHeight="1" x14ac:dyDescent="0.3">
      <c r="A970" s="28"/>
      <c r="B970" s="28"/>
      <c r="C970" s="28"/>
      <c r="D970" s="54"/>
      <c r="E970" s="28"/>
      <c r="F970" s="28"/>
      <c r="G970" s="28"/>
    </row>
    <row r="971" spans="1:7" ht="74.25" customHeight="1" x14ac:dyDescent="0.3">
      <c r="A971" s="28"/>
      <c r="B971" s="28"/>
      <c r="C971" s="28"/>
      <c r="D971" s="54"/>
      <c r="E971" s="28"/>
      <c r="F971" s="28"/>
      <c r="G971" s="28"/>
    </row>
    <row r="972" spans="1:7" ht="74.25" customHeight="1" x14ac:dyDescent="0.3">
      <c r="A972" s="28"/>
      <c r="B972" s="28"/>
      <c r="C972" s="28"/>
      <c r="D972" s="54"/>
      <c r="E972" s="28"/>
      <c r="F972" s="28"/>
      <c r="G972" s="28"/>
    </row>
    <row r="973" spans="1:7" ht="74.25" customHeight="1" x14ac:dyDescent="0.3">
      <c r="A973" s="28"/>
      <c r="B973" s="28"/>
      <c r="C973" s="28"/>
      <c r="D973" s="54"/>
      <c r="E973" s="28"/>
      <c r="F973" s="28"/>
      <c r="G973" s="28"/>
    </row>
    <row r="974" spans="1:7" ht="74.25" customHeight="1" x14ac:dyDescent="0.3">
      <c r="A974" s="28"/>
      <c r="B974" s="28"/>
      <c r="C974" s="28"/>
      <c r="D974" s="54"/>
      <c r="E974" s="28"/>
      <c r="F974" s="28"/>
      <c r="G974" s="28"/>
    </row>
    <row r="975" spans="1:7" ht="74.25" customHeight="1" x14ac:dyDescent="0.3">
      <c r="A975" s="28"/>
      <c r="B975" s="28"/>
      <c r="C975" s="28"/>
      <c r="D975" s="54"/>
      <c r="E975" s="28"/>
      <c r="F975" s="28"/>
      <c r="G975" s="28"/>
    </row>
    <row r="976" spans="1:7" ht="74.25" customHeight="1" x14ac:dyDescent="0.3">
      <c r="A976" s="28"/>
      <c r="B976" s="28"/>
      <c r="C976" s="28"/>
      <c r="D976" s="54"/>
      <c r="E976" s="28"/>
      <c r="F976" s="28"/>
      <c r="G976" s="28"/>
    </row>
    <row r="977" spans="1:7" ht="74.25" customHeight="1" x14ac:dyDescent="0.3">
      <c r="A977" s="28"/>
      <c r="B977" s="28"/>
      <c r="C977" s="28"/>
      <c r="D977" s="54"/>
      <c r="E977" s="28"/>
      <c r="F977" s="28"/>
      <c r="G977" s="28"/>
    </row>
    <row r="978" spans="1:7" ht="74.25" customHeight="1" x14ac:dyDescent="0.3">
      <c r="A978" s="28"/>
      <c r="B978" s="28"/>
      <c r="C978" s="28"/>
      <c r="D978" s="54"/>
      <c r="E978" s="28"/>
      <c r="F978" s="28"/>
      <c r="G978" s="28"/>
    </row>
    <row r="979" spans="1:7" ht="74.25" customHeight="1" x14ac:dyDescent="0.3">
      <c r="A979" s="28"/>
      <c r="B979" s="28"/>
      <c r="C979" s="28"/>
      <c r="D979" s="54"/>
      <c r="E979" s="28"/>
      <c r="F979" s="28"/>
      <c r="G979" s="28"/>
    </row>
    <row r="980" spans="1:7" ht="74.25" customHeight="1" x14ac:dyDescent="0.3">
      <c r="A980" s="28"/>
      <c r="B980" s="28"/>
      <c r="C980" s="28"/>
      <c r="D980" s="54"/>
      <c r="E980" s="28"/>
      <c r="F980" s="28"/>
      <c r="G980" s="28"/>
    </row>
    <row r="981" spans="1:7" ht="74.25" customHeight="1" x14ac:dyDescent="0.3">
      <c r="A981" s="28"/>
      <c r="B981" s="28"/>
      <c r="C981" s="28"/>
      <c r="D981" s="54"/>
      <c r="E981" s="28"/>
      <c r="F981" s="28"/>
      <c r="G981" s="28"/>
    </row>
    <row r="982" spans="1:7" ht="74.25" customHeight="1" x14ac:dyDescent="0.3">
      <c r="A982" s="28"/>
      <c r="B982" s="28"/>
      <c r="C982" s="28"/>
      <c r="D982" s="54"/>
      <c r="E982" s="28"/>
      <c r="F982" s="28"/>
      <c r="G982" s="28"/>
    </row>
    <row r="983" spans="1:7" ht="74.25" customHeight="1" x14ac:dyDescent="0.3">
      <c r="A983" s="28"/>
      <c r="B983" s="28"/>
      <c r="C983" s="28"/>
      <c r="D983" s="54"/>
      <c r="E983" s="28"/>
      <c r="F983" s="28"/>
      <c r="G983" s="28"/>
    </row>
    <row r="984" spans="1:7" ht="74.25" customHeight="1" x14ac:dyDescent="0.3">
      <c r="A984" s="28"/>
      <c r="B984" s="28"/>
      <c r="C984" s="28"/>
      <c r="D984" s="54"/>
      <c r="E984" s="28"/>
      <c r="F984" s="28"/>
      <c r="G984" s="28"/>
    </row>
    <row r="985" spans="1:7" ht="74.25" customHeight="1" x14ac:dyDescent="0.3">
      <c r="A985" s="28"/>
      <c r="B985" s="28"/>
      <c r="C985" s="28"/>
      <c r="D985" s="54"/>
      <c r="E985" s="28"/>
      <c r="F985" s="28"/>
      <c r="G985" s="28"/>
    </row>
    <row r="986" spans="1:7" ht="74.25" customHeight="1" x14ac:dyDescent="0.3">
      <c r="A986" s="28"/>
      <c r="B986" s="28"/>
      <c r="C986" s="28"/>
      <c r="D986" s="54"/>
      <c r="E986" s="28"/>
      <c r="F986" s="28"/>
      <c r="G986" s="28"/>
    </row>
    <row r="987" spans="1:7" ht="74.25" customHeight="1" x14ac:dyDescent="0.3">
      <c r="A987" s="28"/>
      <c r="B987" s="28"/>
      <c r="C987" s="28"/>
      <c r="D987" s="54"/>
      <c r="E987" s="28"/>
      <c r="F987" s="28"/>
      <c r="G987" s="28"/>
    </row>
    <row r="988" spans="1:7" ht="74.25" customHeight="1" x14ac:dyDescent="0.3">
      <c r="A988" s="28"/>
      <c r="B988" s="28"/>
      <c r="C988" s="28"/>
      <c r="D988" s="54"/>
      <c r="E988" s="28"/>
      <c r="F988" s="28"/>
      <c r="G988" s="28"/>
    </row>
    <row r="989" spans="1:7" ht="74.25" customHeight="1" x14ac:dyDescent="0.3">
      <c r="A989" s="28"/>
      <c r="B989" s="28"/>
      <c r="C989" s="28"/>
      <c r="D989" s="54"/>
      <c r="E989" s="28"/>
      <c r="F989" s="28"/>
      <c r="G989" s="28"/>
    </row>
    <row r="990" spans="1:7" ht="74.25" customHeight="1" x14ac:dyDescent="0.3">
      <c r="A990" s="28"/>
      <c r="B990" s="28"/>
      <c r="C990" s="28"/>
      <c r="D990" s="54"/>
      <c r="E990" s="28"/>
      <c r="F990" s="28"/>
      <c r="G990" s="28"/>
    </row>
    <row r="991" spans="1:7" ht="74.25" customHeight="1" x14ac:dyDescent="0.3">
      <c r="A991" s="28"/>
      <c r="B991" s="28"/>
      <c r="C991" s="28"/>
      <c r="D991" s="54"/>
      <c r="E991" s="28"/>
      <c r="F991" s="28"/>
      <c r="G991" s="28"/>
    </row>
    <row r="992" spans="1:7" ht="74.25" customHeight="1" x14ac:dyDescent="0.3">
      <c r="A992" s="28"/>
      <c r="B992" s="28"/>
      <c r="C992" s="28"/>
      <c r="D992" s="54"/>
      <c r="E992" s="28"/>
      <c r="F992" s="28"/>
      <c r="G992" s="28"/>
    </row>
    <row r="993" spans="1:7" ht="74.25" customHeight="1" x14ac:dyDescent="0.3">
      <c r="A993" s="28"/>
      <c r="B993" s="28"/>
      <c r="C993" s="28"/>
      <c r="D993" s="54"/>
      <c r="E993" s="28"/>
      <c r="F993" s="28"/>
      <c r="G993" s="28"/>
    </row>
    <row r="994" spans="1:7" ht="74.25" customHeight="1" x14ac:dyDescent="0.3">
      <c r="A994" s="28"/>
      <c r="B994" s="28"/>
      <c r="C994" s="28"/>
      <c r="D994" s="54"/>
      <c r="E994" s="28"/>
      <c r="F994" s="28"/>
      <c r="G994" s="28"/>
    </row>
    <row r="995" spans="1:7" ht="74.25" customHeight="1" x14ac:dyDescent="0.3">
      <c r="A995" s="28"/>
      <c r="B995" s="28"/>
      <c r="C995" s="28"/>
      <c r="D995" s="54"/>
      <c r="E995" s="28"/>
      <c r="F995" s="28"/>
      <c r="G995" s="28"/>
    </row>
    <row r="996" spans="1:7" ht="74.25" customHeight="1" x14ac:dyDescent="0.3">
      <c r="A996" s="28"/>
      <c r="B996" s="28"/>
      <c r="C996" s="28"/>
      <c r="D996" s="54"/>
      <c r="E996" s="28"/>
      <c r="F996" s="28"/>
      <c r="G996" s="28"/>
    </row>
    <row r="997" spans="1:7" ht="74.25" customHeight="1" x14ac:dyDescent="0.3">
      <c r="A997" s="28"/>
      <c r="B997" s="28"/>
      <c r="C997" s="28"/>
      <c r="D997" s="54"/>
      <c r="E997" s="28"/>
      <c r="F997" s="28"/>
      <c r="G997" s="28"/>
    </row>
    <row r="998" spans="1:7" ht="74.25" customHeight="1" x14ac:dyDescent="0.3">
      <c r="A998" s="28"/>
      <c r="B998" s="28"/>
      <c r="C998" s="28"/>
      <c r="D998" s="54"/>
      <c r="E998" s="28"/>
      <c r="F998" s="28"/>
      <c r="G998" s="28"/>
    </row>
    <row r="999" spans="1:7" ht="74.25" customHeight="1" x14ac:dyDescent="0.3">
      <c r="A999" s="28"/>
      <c r="B999" s="28"/>
      <c r="C999" s="28"/>
      <c r="D999" s="54"/>
      <c r="E999" s="28"/>
      <c r="F999" s="28"/>
      <c r="G999" s="28"/>
    </row>
    <row r="1000" spans="1:7" ht="74.25" customHeight="1" x14ac:dyDescent="0.3">
      <c r="A1000" s="28"/>
      <c r="B1000" s="28"/>
      <c r="C1000" s="28"/>
      <c r="D1000" s="54"/>
      <c r="E1000" s="28"/>
      <c r="F1000" s="28"/>
      <c r="G1000" s="28"/>
    </row>
    <row r="1001" spans="1:7" ht="74.25" customHeight="1" x14ac:dyDescent="0.3">
      <c r="A1001" s="28"/>
      <c r="B1001" s="28"/>
      <c r="C1001" s="28"/>
      <c r="D1001" s="54"/>
      <c r="E1001" s="28"/>
      <c r="F1001" s="28"/>
      <c r="G1001" s="28"/>
    </row>
    <row r="1002" spans="1:7" ht="74.25" customHeight="1" x14ac:dyDescent="0.3">
      <c r="A1002" s="28"/>
      <c r="B1002" s="28"/>
      <c r="C1002" s="28"/>
      <c r="D1002" s="54"/>
      <c r="E1002" s="28"/>
      <c r="F1002" s="28"/>
      <c r="G1002" s="28"/>
    </row>
    <row r="1003" spans="1:7" ht="74.25" customHeight="1" x14ac:dyDescent="0.3">
      <c r="A1003" s="28"/>
      <c r="B1003" s="28"/>
      <c r="C1003" s="28"/>
      <c r="D1003" s="54"/>
      <c r="E1003" s="28"/>
      <c r="F1003" s="28"/>
      <c r="G1003" s="28"/>
    </row>
    <row r="1004" spans="1:7" ht="74.25" customHeight="1" x14ac:dyDescent="0.3">
      <c r="A1004" s="28"/>
      <c r="B1004" s="28"/>
      <c r="C1004" s="28"/>
      <c r="D1004" s="54"/>
      <c r="E1004" s="28"/>
      <c r="F1004" s="28"/>
      <c r="G1004" s="28"/>
    </row>
    <row r="1005" spans="1:7" ht="74.25" customHeight="1" x14ac:dyDescent="0.3">
      <c r="A1005" s="28"/>
      <c r="B1005" s="28"/>
      <c r="C1005" s="28"/>
      <c r="D1005" s="54"/>
      <c r="E1005" s="28"/>
      <c r="F1005" s="28"/>
      <c r="G1005" s="28"/>
    </row>
    <row r="1006" spans="1:7" ht="74.25" customHeight="1" x14ac:dyDescent="0.3">
      <c r="A1006" s="28"/>
      <c r="B1006" s="28"/>
      <c r="C1006" s="28"/>
      <c r="D1006" s="54"/>
      <c r="E1006" s="28"/>
      <c r="F1006" s="28"/>
      <c r="G1006" s="28"/>
    </row>
    <row r="1007" spans="1:7" ht="74.25" customHeight="1" x14ac:dyDescent="0.3">
      <c r="A1007" s="28"/>
      <c r="B1007" s="28"/>
      <c r="C1007" s="28"/>
      <c r="D1007" s="54"/>
      <c r="E1007" s="28"/>
      <c r="F1007" s="28"/>
      <c r="G1007" s="28"/>
    </row>
    <row r="1008" spans="1:7" ht="74.25" customHeight="1" x14ac:dyDescent="0.3">
      <c r="A1008" s="28"/>
      <c r="B1008" s="28"/>
      <c r="C1008" s="28"/>
      <c r="D1008" s="54"/>
      <c r="E1008" s="28"/>
      <c r="F1008" s="28"/>
      <c r="G1008" s="28"/>
    </row>
    <row r="1009" spans="1:7" ht="74.25" customHeight="1" x14ac:dyDescent="0.3">
      <c r="A1009" s="28"/>
      <c r="B1009" s="28"/>
      <c r="C1009" s="28"/>
      <c r="D1009" s="54"/>
      <c r="E1009" s="28"/>
      <c r="F1009" s="28"/>
      <c r="G1009" s="28"/>
    </row>
    <row r="1010" spans="1:7" ht="74.25" customHeight="1" x14ac:dyDescent="0.3">
      <c r="A1010" s="28"/>
      <c r="B1010" s="28"/>
      <c r="C1010" s="28"/>
      <c r="D1010" s="54"/>
      <c r="E1010" s="28"/>
      <c r="F1010" s="28"/>
      <c r="G1010" s="28"/>
    </row>
    <row r="1011" spans="1:7" ht="74.25" customHeight="1" x14ac:dyDescent="0.3">
      <c r="A1011" s="28"/>
      <c r="B1011" s="28"/>
      <c r="C1011" s="28"/>
      <c r="D1011" s="54"/>
      <c r="E1011" s="28"/>
      <c r="F1011" s="28"/>
      <c r="G1011" s="28"/>
    </row>
    <row r="1012" spans="1:7" ht="74.25" customHeight="1" x14ac:dyDescent="0.3">
      <c r="A1012" s="28"/>
      <c r="B1012" s="28"/>
      <c r="C1012" s="28"/>
      <c r="D1012" s="54"/>
      <c r="E1012" s="28"/>
      <c r="F1012" s="28"/>
      <c r="G1012" s="28"/>
    </row>
    <row r="1013" spans="1:7" ht="74.25" customHeight="1" x14ac:dyDescent="0.3">
      <c r="A1013" s="28"/>
      <c r="B1013" s="28"/>
      <c r="C1013" s="28"/>
      <c r="D1013" s="54"/>
      <c r="E1013" s="28"/>
      <c r="F1013" s="28"/>
      <c r="G1013" s="28"/>
    </row>
    <row r="1014" spans="1:7" ht="74.25" customHeight="1" x14ac:dyDescent="0.3">
      <c r="A1014" s="28"/>
      <c r="B1014" s="28"/>
      <c r="C1014" s="28"/>
      <c r="D1014" s="54"/>
      <c r="E1014" s="28"/>
      <c r="F1014" s="28"/>
      <c r="G1014" s="28"/>
    </row>
    <row r="1015" spans="1:7" ht="74.25" customHeight="1" x14ac:dyDescent="0.3">
      <c r="A1015" s="28"/>
      <c r="B1015" s="28"/>
      <c r="C1015" s="28"/>
      <c r="D1015" s="54"/>
      <c r="E1015" s="28"/>
      <c r="F1015" s="28"/>
      <c r="G1015" s="28"/>
    </row>
    <row r="1016" spans="1:7" ht="74.25" customHeight="1" x14ac:dyDescent="0.3">
      <c r="A1016" s="28"/>
      <c r="B1016" s="28"/>
      <c r="C1016" s="28"/>
      <c r="D1016" s="54"/>
      <c r="E1016" s="28"/>
      <c r="F1016" s="28"/>
      <c r="G1016" s="28"/>
    </row>
    <row r="1017" spans="1:7" ht="74.25" customHeight="1" x14ac:dyDescent="0.3">
      <c r="A1017" s="28"/>
      <c r="B1017" s="28"/>
      <c r="C1017" s="28"/>
      <c r="D1017" s="54"/>
      <c r="E1017" s="28"/>
      <c r="F1017" s="28"/>
      <c r="G1017" s="28"/>
    </row>
    <row r="1018" spans="1:7" ht="74.25" customHeight="1" x14ac:dyDescent="0.3">
      <c r="A1018" s="28"/>
      <c r="B1018" s="28"/>
      <c r="C1018" s="28"/>
      <c r="D1018" s="54"/>
      <c r="E1018" s="28"/>
      <c r="F1018" s="28"/>
      <c r="G1018" s="28"/>
    </row>
    <row r="1019" spans="1:7" ht="74.25" customHeight="1" x14ac:dyDescent="0.3">
      <c r="A1019" s="28"/>
      <c r="B1019" s="28"/>
      <c r="C1019" s="28"/>
      <c r="D1019" s="54"/>
      <c r="E1019" s="28"/>
      <c r="F1019" s="28"/>
      <c r="G1019" s="28"/>
    </row>
    <row r="1020" spans="1:7" ht="74.25" customHeight="1" x14ac:dyDescent="0.3">
      <c r="A1020" s="28"/>
      <c r="B1020" s="28"/>
      <c r="C1020" s="28"/>
      <c r="D1020" s="54"/>
      <c r="E1020" s="28"/>
      <c r="F1020" s="28"/>
      <c r="G1020" s="28"/>
    </row>
    <row r="1021" spans="1:7" ht="74.25" customHeight="1" x14ac:dyDescent="0.3">
      <c r="A1021" s="28"/>
      <c r="B1021" s="28"/>
      <c r="C1021" s="28"/>
      <c r="D1021" s="54"/>
      <c r="E1021" s="28"/>
      <c r="F1021" s="28"/>
      <c r="G1021" s="28"/>
    </row>
    <row r="1022" spans="1:7" ht="74.25" customHeight="1" x14ac:dyDescent="0.3">
      <c r="A1022" s="28"/>
      <c r="B1022" s="28"/>
      <c r="C1022" s="28"/>
      <c r="D1022" s="54"/>
      <c r="E1022" s="28"/>
      <c r="F1022" s="28"/>
      <c r="G1022" s="28"/>
    </row>
    <row r="1023" spans="1:7" ht="74.25" customHeight="1" x14ac:dyDescent="0.3">
      <c r="A1023" s="28"/>
      <c r="B1023" s="28"/>
      <c r="C1023" s="28"/>
      <c r="D1023" s="54"/>
      <c r="E1023" s="28"/>
      <c r="F1023" s="28"/>
      <c r="G1023" s="28"/>
    </row>
    <row r="1024" spans="1:7" ht="74.25" customHeight="1" x14ac:dyDescent="0.3">
      <c r="A1024" s="28"/>
      <c r="B1024" s="28"/>
      <c r="C1024" s="28"/>
      <c r="D1024" s="54"/>
      <c r="E1024" s="28"/>
      <c r="F1024" s="28"/>
      <c r="G1024" s="28"/>
    </row>
    <row r="1025" spans="1:7" ht="74.25" customHeight="1" x14ac:dyDescent="0.3">
      <c r="A1025" s="28"/>
      <c r="B1025" s="28"/>
      <c r="C1025" s="28"/>
      <c r="D1025" s="54"/>
      <c r="E1025" s="28"/>
      <c r="F1025" s="28"/>
      <c r="G1025" s="28"/>
    </row>
  </sheetData>
  <mergeCells count="51">
    <mergeCell ref="F3:G3"/>
    <mergeCell ref="H4:H5"/>
    <mergeCell ref="B24:B25"/>
    <mergeCell ref="G4:G5"/>
    <mergeCell ref="B10:B11"/>
    <mergeCell ref="C10:C11"/>
    <mergeCell ref="B12:B13"/>
    <mergeCell ref="C12:C13"/>
    <mergeCell ref="C20:C21"/>
    <mergeCell ref="C22:C23"/>
    <mergeCell ref="C24:C25"/>
    <mergeCell ref="B14:B15"/>
    <mergeCell ref="C14:C15"/>
    <mergeCell ref="C16:C17"/>
    <mergeCell ref="B16:B17"/>
    <mergeCell ref="B18:B19"/>
    <mergeCell ref="B190:F190"/>
    <mergeCell ref="F4:F5"/>
    <mergeCell ref="B163:B168"/>
    <mergeCell ref="C163:C168"/>
    <mergeCell ref="B169:C169"/>
    <mergeCell ref="B147:C147"/>
    <mergeCell ref="B149:B154"/>
    <mergeCell ref="C149:C154"/>
    <mergeCell ref="B156:B161"/>
    <mergeCell ref="C156:C161"/>
    <mergeCell ref="C35:C36"/>
    <mergeCell ref="C37:C38"/>
    <mergeCell ref="B39:C39"/>
    <mergeCell ref="B51:C51"/>
    <mergeCell ref="C32:C33"/>
    <mergeCell ref="B26:B27"/>
    <mergeCell ref="B28:B29"/>
    <mergeCell ref="C26:C27"/>
    <mergeCell ref="B182:C182"/>
    <mergeCell ref="B32:B33"/>
    <mergeCell ref="C28:C29"/>
    <mergeCell ref="C30:C31"/>
    <mergeCell ref="B35:B36"/>
    <mergeCell ref="B37:B38"/>
    <mergeCell ref="B60:C60"/>
    <mergeCell ref="B30:B31"/>
    <mergeCell ref="C18:C19"/>
    <mergeCell ref="B20:B21"/>
    <mergeCell ref="B22:B23"/>
    <mergeCell ref="B2:C2"/>
    <mergeCell ref="B5:C5"/>
    <mergeCell ref="B6:B7"/>
    <mergeCell ref="C6:C7"/>
    <mergeCell ref="B8:B9"/>
    <mergeCell ref="C8:C9"/>
  </mergeCells>
  <hyperlinks>
    <hyperlink ref="C109" r:id="rId1" xr:uid="{00000000-0004-0000-0300-000000000000}"/>
    <hyperlink ref="C123" r:id="rId2" xr:uid="{00000000-0004-0000-0300-000001000000}"/>
    <hyperlink ref="C124" r:id="rId3" xr:uid="{00000000-0004-0000-0300-000002000000}"/>
  </hyperlinks>
  <pageMargins left="0.7" right="0.7" top="0.75" bottom="0.75" header="0" footer="0"/>
  <pageSetup fitToHeight="0" orientation="portrait"/>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tabColor rgb="FFF7CAAC"/>
  </sheetPr>
  <dimension ref="A1:S990"/>
  <sheetViews>
    <sheetView showGridLines="0" topLeftCell="D5" workbookViewId="0">
      <selection activeCell="J9" sqref="J9"/>
    </sheetView>
  </sheetViews>
  <sheetFormatPr baseColWidth="10" defaultColWidth="12.58203125" defaultRowHeight="15" customHeight="1" x14ac:dyDescent="0.3"/>
  <cols>
    <col min="1" max="1" width="4" customWidth="1"/>
    <col min="2" max="2" width="5.58203125" customWidth="1"/>
    <col min="3" max="5" width="22" customWidth="1"/>
    <col min="6" max="6" width="70.58203125" customWidth="1"/>
    <col min="7" max="7" width="12.25" hidden="1" customWidth="1"/>
    <col min="8" max="8" width="12.33203125" hidden="1" customWidth="1"/>
    <col min="9" max="9" width="15.5" customWidth="1"/>
    <col min="10" max="17" width="9.33203125" customWidth="1"/>
    <col min="18" max="21" width="12.5" customWidth="1"/>
  </cols>
  <sheetData>
    <row r="1" spans="1:19" ht="14" x14ac:dyDescent="0.3">
      <c r="A1" s="14"/>
      <c r="B1" s="16"/>
      <c r="C1" s="390"/>
      <c r="D1" s="257"/>
      <c r="E1" s="257"/>
      <c r="F1" s="257"/>
      <c r="G1" s="257"/>
      <c r="H1" s="257"/>
      <c r="I1" s="257"/>
      <c r="J1" s="257"/>
      <c r="K1" s="257"/>
      <c r="L1" s="257"/>
      <c r="M1" s="257"/>
      <c r="N1" s="257"/>
      <c r="O1" s="257"/>
      <c r="P1" s="257"/>
      <c r="Q1" s="257"/>
      <c r="R1" s="257"/>
      <c r="S1" s="257"/>
    </row>
    <row r="2" spans="1:19" ht="14" x14ac:dyDescent="0.3">
      <c r="A2" s="14"/>
      <c r="B2" s="16"/>
      <c r="C2" s="390"/>
      <c r="D2" s="257"/>
      <c r="E2" s="257"/>
      <c r="F2" s="257"/>
      <c r="G2" s="257"/>
      <c r="H2" s="257"/>
      <c r="I2" s="257"/>
      <c r="J2" s="257"/>
      <c r="K2" s="257"/>
      <c r="L2" s="257"/>
      <c r="M2" s="257"/>
      <c r="N2" s="257"/>
      <c r="O2" s="257"/>
      <c r="P2" s="257"/>
      <c r="Q2" s="257"/>
      <c r="R2" s="257"/>
      <c r="S2" s="257"/>
    </row>
    <row r="3" spans="1:19" ht="14" x14ac:dyDescent="0.3">
      <c r="A3" s="14"/>
      <c r="B3" s="16"/>
      <c r="C3" s="390"/>
      <c r="D3" s="257"/>
      <c r="E3" s="257"/>
      <c r="F3" s="257"/>
      <c r="G3" s="257"/>
      <c r="H3" s="257"/>
      <c r="I3" s="257"/>
      <c r="J3" s="257"/>
      <c r="K3" s="257"/>
      <c r="L3" s="257"/>
      <c r="M3" s="257"/>
      <c r="N3" s="257"/>
      <c r="O3" s="257"/>
      <c r="P3" s="257"/>
      <c r="Q3" s="257"/>
      <c r="R3" s="257"/>
      <c r="S3" s="257"/>
    </row>
    <row r="4" spans="1:19" ht="28.5" customHeight="1" x14ac:dyDescent="0.5">
      <c r="A4" s="14"/>
      <c r="B4" s="303" t="s">
        <v>0</v>
      </c>
      <c r="C4" s="257"/>
      <c r="D4" s="257"/>
      <c r="E4" s="257"/>
      <c r="F4" s="257"/>
      <c r="G4" s="17"/>
      <c r="H4" s="17"/>
      <c r="I4" s="17"/>
      <c r="J4" s="17"/>
      <c r="K4" s="17"/>
      <c r="L4" s="17"/>
      <c r="M4" s="17"/>
      <c r="N4" s="17"/>
      <c r="O4" s="17"/>
      <c r="P4" s="17"/>
      <c r="Q4" s="17"/>
      <c r="R4" s="17"/>
      <c r="S4" s="17"/>
    </row>
    <row r="5" spans="1:19" ht="15" customHeight="1" x14ac:dyDescent="0.3">
      <c r="A5" s="18"/>
      <c r="B5" s="18"/>
      <c r="C5" s="57"/>
      <c r="D5" s="18"/>
      <c r="E5" s="18"/>
      <c r="F5" s="18"/>
      <c r="G5" s="18"/>
      <c r="H5" s="18"/>
      <c r="I5" s="18"/>
      <c r="J5" s="18"/>
      <c r="K5" s="18"/>
      <c r="L5" s="18"/>
      <c r="M5" s="18"/>
      <c r="N5" s="18"/>
      <c r="O5" s="18"/>
      <c r="P5" s="18"/>
      <c r="Q5" s="18"/>
      <c r="R5" s="18"/>
      <c r="S5" s="18"/>
    </row>
    <row r="6" spans="1:19" ht="36.75" customHeight="1" thickBot="1" x14ac:dyDescent="0.35">
      <c r="B6" s="304" t="s">
        <v>419</v>
      </c>
      <c r="C6" s="257"/>
      <c r="D6" s="257"/>
      <c r="E6" s="257"/>
      <c r="F6" s="257"/>
      <c r="G6" s="23"/>
      <c r="H6" s="23"/>
      <c r="I6" s="23"/>
      <c r="J6" s="23"/>
      <c r="K6" s="23"/>
      <c r="L6" s="23"/>
      <c r="M6" s="23"/>
      <c r="N6" s="23"/>
      <c r="O6" s="14"/>
      <c r="P6" s="14"/>
      <c r="Q6" s="14"/>
      <c r="R6" s="14"/>
      <c r="S6" s="14"/>
    </row>
    <row r="7" spans="1:19" ht="28.5" thickBot="1" x14ac:dyDescent="0.35">
      <c r="A7" s="14"/>
      <c r="B7" s="16"/>
      <c r="C7" s="17"/>
      <c r="D7" s="17"/>
      <c r="E7" s="17"/>
      <c r="F7" s="17"/>
      <c r="G7" s="55"/>
      <c r="H7" s="172" t="s">
        <v>563</v>
      </c>
      <c r="I7" s="171" t="s">
        <v>567</v>
      </c>
      <c r="J7" s="55"/>
      <c r="K7" s="55"/>
      <c r="L7" s="55"/>
      <c r="M7" s="55"/>
      <c r="N7" s="55"/>
      <c r="O7" s="55"/>
      <c r="P7" s="55"/>
      <c r="Q7" s="55"/>
      <c r="R7" s="55"/>
      <c r="S7" s="55"/>
    </row>
    <row r="8" spans="1:19" ht="28.5" thickBot="1" x14ac:dyDescent="0.35">
      <c r="A8" s="16"/>
      <c r="B8" s="58" t="s">
        <v>420</v>
      </c>
      <c r="C8" s="58" t="s">
        <v>421</v>
      </c>
      <c r="D8" s="386" t="s">
        <v>422</v>
      </c>
      <c r="E8" s="289"/>
      <c r="F8" s="387"/>
      <c r="G8" s="103" t="s">
        <v>544</v>
      </c>
      <c r="H8" s="173" t="s">
        <v>544</v>
      </c>
      <c r="I8" s="175" t="s">
        <v>544</v>
      </c>
      <c r="J8" s="16"/>
      <c r="K8" s="16"/>
      <c r="L8" s="16"/>
      <c r="M8" s="16"/>
      <c r="N8" s="16"/>
      <c r="O8" s="16"/>
      <c r="P8" s="16"/>
      <c r="Q8" s="16"/>
      <c r="R8" s="16"/>
      <c r="S8" s="16"/>
    </row>
    <row r="9" spans="1:19" ht="126" customHeight="1" thickBot="1" x14ac:dyDescent="0.35">
      <c r="A9" s="16"/>
      <c r="B9" s="59">
        <v>335</v>
      </c>
      <c r="C9" s="59" t="s">
        <v>423</v>
      </c>
      <c r="D9" s="388" t="s">
        <v>424</v>
      </c>
      <c r="E9" s="389"/>
      <c r="F9" s="389"/>
      <c r="G9" s="83">
        <v>5.7485148763586416E-2</v>
      </c>
      <c r="H9" s="174">
        <v>0.05</v>
      </c>
      <c r="I9" s="176">
        <f>+H9*12.5%</f>
        <v>6.2500000000000003E-3</v>
      </c>
      <c r="J9" s="29"/>
      <c r="K9" s="16"/>
      <c r="L9" s="16"/>
      <c r="M9" s="16"/>
      <c r="N9" s="16"/>
      <c r="O9" s="16"/>
      <c r="P9" s="16"/>
      <c r="Q9" s="16"/>
      <c r="R9" s="16"/>
      <c r="S9" s="16"/>
    </row>
    <row r="10" spans="1:19" ht="15.75" customHeight="1" x14ac:dyDescent="0.3">
      <c r="B10" s="60"/>
      <c r="C10" s="14"/>
      <c r="D10" s="16"/>
      <c r="E10" s="16"/>
      <c r="F10" s="16"/>
      <c r="G10" s="16"/>
      <c r="H10" s="16"/>
      <c r="I10" s="16"/>
      <c r="J10" s="16"/>
      <c r="K10" s="16"/>
      <c r="L10" s="16"/>
      <c r="M10" s="16"/>
      <c r="N10" s="16"/>
      <c r="O10" s="16"/>
      <c r="P10" s="16"/>
      <c r="Q10" s="16"/>
      <c r="R10" s="16"/>
      <c r="S10" s="16"/>
    </row>
    <row r="11" spans="1:19" ht="15.75" customHeight="1" x14ac:dyDescent="0.3">
      <c r="B11" s="60"/>
      <c r="C11" s="14"/>
      <c r="D11" s="16"/>
      <c r="E11" s="16"/>
      <c r="F11" s="16"/>
      <c r="G11" s="16"/>
      <c r="H11" s="16"/>
      <c r="I11" s="16"/>
      <c r="J11" s="16"/>
      <c r="K11" s="16"/>
      <c r="L11" s="16"/>
      <c r="M11" s="16"/>
      <c r="N11" s="16"/>
      <c r="O11" s="16"/>
      <c r="P11" s="16"/>
      <c r="Q11" s="16"/>
      <c r="R11" s="16"/>
      <c r="S11" s="16"/>
    </row>
    <row r="12" spans="1:19" ht="15.75" customHeight="1" x14ac:dyDescent="0.3">
      <c r="B12" s="60"/>
      <c r="C12" s="14"/>
      <c r="D12" s="16"/>
      <c r="E12" s="16"/>
      <c r="F12" s="16"/>
      <c r="G12" s="16"/>
      <c r="H12" s="186"/>
      <c r="I12" s="16"/>
      <c r="J12" s="16"/>
      <c r="K12" s="16"/>
      <c r="L12" s="16"/>
      <c r="M12" s="16"/>
      <c r="N12" s="16"/>
      <c r="O12" s="16"/>
      <c r="P12" s="16"/>
      <c r="Q12" s="16"/>
      <c r="R12" s="16"/>
      <c r="S12" s="16"/>
    </row>
    <row r="13" spans="1:19" ht="15.75" customHeight="1" x14ac:dyDescent="0.3">
      <c r="C13" s="14"/>
      <c r="D13" s="16"/>
      <c r="E13" s="16"/>
      <c r="F13" s="16"/>
      <c r="G13" s="16"/>
      <c r="H13" s="16"/>
      <c r="I13" s="16"/>
      <c r="J13" s="16"/>
      <c r="K13" s="16"/>
      <c r="L13" s="16"/>
      <c r="M13" s="16"/>
      <c r="N13" s="16"/>
      <c r="O13" s="16"/>
      <c r="P13" s="16"/>
      <c r="Q13" s="16"/>
      <c r="R13" s="16"/>
      <c r="S13" s="16"/>
    </row>
    <row r="14" spans="1:19" ht="15.75" customHeight="1" x14ac:dyDescent="0.3">
      <c r="A14" s="16"/>
      <c r="B14" s="16"/>
      <c r="C14" s="14"/>
      <c r="D14" s="16"/>
      <c r="E14" s="16"/>
      <c r="F14" s="16"/>
      <c r="G14" s="16"/>
      <c r="H14" s="16"/>
      <c r="I14" s="16"/>
      <c r="J14" s="16"/>
      <c r="K14" s="16"/>
      <c r="L14" s="16"/>
      <c r="M14" s="16"/>
      <c r="N14" s="16"/>
      <c r="O14" s="16"/>
      <c r="P14" s="16"/>
      <c r="Q14" s="16"/>
      <c r="R14" s="16"/>
      <c r="S14" s="16"/>
    </row>
    <row r="15" spans="1:19" ht="15.75" customHeight="1" x14ac:dyDescent="0.3">
      <c r="A15" s="16"/>
      <c r="B15" s="16"/>
      <c r="C15" s="14"/>
      <c r="D15" s="16"/>
      <c r="E15" s="16"/>
      <c r="F15" s="16"/>
      <c r="G15" s="16"/>
      <c r="H15" s="16"/>
      <c r="I15" s="16"/>
      <c r="J15" s="16"/>
      <c r="K15" s="16"/>
      <c r="L15" s="16"/>
      <c r="M15" s="16"/>
      <c r="N15" s="16"/>
      <c r="O15" s="16"/>
      <c r="P15" s="16"/>
      <c r="Q15" s="16"/>
      <c r="R15" s="16"/>
      <c r="S15" s="16"/>
    </row>
    <row r="16" spans="1:19" ht="15.75" customHeight="1" x14ac:dyDescent="0.3">
      <c r="A16" s="16"/>
      <c r="B16" s="16"/>
      <c r="C16" s="14"/>
      <c r="D16" s="16"/>
      <c r="E16" s="16"/>
      <c r="F16" s="16"/>
      <c r="G16" s="16"/>
      <c r="H16" s="16"/>
      <c r="I16" s="16"/>
      <c r="J16" s="16"/>
      <c r="K16" s="16"/>
      <c r="L16" s="16"/>
      <c r="M16" s="16"/>
      <c r="N16" s="16"/>
      <c r="O16" s="16"/>
      <c r="P16" s="16"/>
      <c r="Q16" s="16"/>
      <c r="R16" s="16"/>
      <c r="S16" s="16"/>
    </row>
    <row r="17" spans="1:19" ht="15.75" customHeight="1" x14ac:dyDescent="0.3">
      <c r="A17" s="16"/>
      <c r="B17" s="16"/>
      <c r="C17" s="14"/>
      <c r="D17" s="16"/>
      <c r="E17" s="16"/>
      <c r="F17" s="16"/>
      <c r="G17" s="16"/>
      <c r="H17" s="16"/>
      <c r="I17" s="16"/>
      <c r="J17" s="16"/>
      <c r="K17" s="16"/>
      <c r="L17" s="16"/>
      <c r="M17" s="16"/>
      <c r="N17" s="16"/>
      <c r="O17" s="16"/>
      <c r="P17" s="16"/>
      <c r="Q17" s="16"/>
      <c r="R17" s="16"/>
      <c r="S17" s="16"/>
    </row>
    <row r="18" spans="1:19" ht="15.75" customHeight="1" x14ac:dyDescent="0.3">
      <c r="A18" s="16"/>
      <c r="B18" s="16"/>
      <c r="C18" s="14"/>
      <c r="D18" s="16"/>
      <c r="E18" s="16"/>
      <c r="F18" s="16"/>
      <c r="G18" s="16"/>
      <c r="H18" s="16"/>
      <c r="I18" s="16"/>
      <c r="J18" s="16"/>
      <c r="K18" s="16"/>
      <c r="L18" s="16"/>
      <c r="M18" s="16"/>
      <c r="N18" s="16"/>
      <c r="O18" s="16"/>
      <c r="P18" s="16"/>
      <c r="Q18" s="16"/>
      <c r="R18" s="16"/>
      <c r="S18" s="16"/>
    </row>
    <row r="19" spans="1:19" ht="15.75" customHeight="1" x14ac:dyDescent="0.3">
      <c r="A19" s="16"/>
      <c r="B19" s="16"/>
      <c r="C19" s="14"/>
      <c r="D19" s="16"/>
      <c r="E19" s="16"/>
      <c r="F19" s="16"/>
      <c r="G19" s="16"/>
      <c r="H19" s="16"/>
      <c r="I19" s="16"/>
      <c r="J19" s="16"/>
      <c r="K19" s="16"/>
      <c r="L19" s="16"/>
      <c r="M19" s="16"/>
      <c r="N19" s="16"/>
      <c r="O19" s="16"/>
      <c r="P19" s="16"/>
      <c r="Q19" s="16"/>
      <c r="R19" s="16"/>
      <c r="S19" s="16"/>
    </row>
    <row r="20" spans="1:19" ht="15.75" customHeight="1" x14ac:dyDescent="0.3">
      <c r="A20" s="16"/>
      <c r="B20" s="16"/>
      <c r="C20" s="14"/>
      <c r="D20" s="16"/>
      <c r="E20" s="16"/>
      <c r="F20" s="16"/>
      <c r="G20" s="16"/>
      <c r="H20" s="16"/>
      <c r="I20" s="16"/>
      <c r="J20" s="16"/>
      <c r="K20" s="16"/>
      <c r="L20" s="16"/>
      <c r="M20" s="16"/>
      <c r="N20" s="16"/>
      <c r="O20" s="16"/>
      <c r="P20" s="16"/>
      <c r="Q20" s="16"/>
      <c r="R20" s="16"/>
      <c r="S20" s="16"/>
    </row>
    <row r="21" spans="1:19" ht="15.75" customHeight="1" x14ac:dyDescent="0.3">
      <c r="A21" s="16"/>
      <c r="B21" s="16"/>
      <c r="C21" s="14"/>
      <c r="D21" s="16"/>
      <c r="E21" s="16"/>
      <c r="F21" s="16"/>
      <c r="G21" s="16"/>
      <c r="H21" s="16"/>
      <c r="I21" s="16"/>
      <c r="J21" s="16"/>
      <c r="K21" s="16"/>
      <c r="L21" s="16"/>
      <c r="M21" s="16"/>
      <c r="N21" s="16"/>
      <c r="O21" s="16"/>
      <c r="P21" s="16"/>
      <c r="Q21" s="16"/>
      <c r="R21" s="16"/>
      <c r="S21" s="16"/>
    </row>
    <row r="22" spans="1:19" ht="15.75" customHeight="1" x14ac:dyDescent="0.3">
      <c r="A22" s="16"/>
      <c r="B22" s="16"/>
      <c r="C22" s="14"/>
      <c r="D22" s="16"/>
      <c r="E22" s="16"/>
      <c r="F22" s="16"/>
      <c r="G22" s="16"/>
      <c r="H22" s="16"/>
      <c r="I22" s="16"/>
      <c r="J22" s="16"/>
      <c r="K22" s="16"/>
      <c r="L22" s="16"/>
      <c r="M22" s="16"/>
      <c r="N22" s="16"/>
      <c r="O22" s="16"/>
      <c r="P22" s="16"/>
      <c r="Q22" s="16"/>
      <c r="R22" s="16"/>
      <c r="S22" s="16"/>
    </row>
    <row r="23" spans="1:19" ht="15.75" customHeight="1" x14ac:dyDescent="0.3">
      <c r="A23" s="16"/>
      <c r="B23" s="16"/>
      <c r="C23" s="14"/>
      <c r="D23" s="16"/>
      <c r="E23" s="16"/>
      <c r="F23" s="16"/>
      <c r="G23" s="16"/>
      <c r="H23" s="16"/>
      <c r="I23" s="16"/>
      <c r="J23" s="16"/>
      <c r="K23" s="16"/>
      <c r="L23" s="16"/>
      <c r="M23" s="16"/>
      <c r="N23" s="16"/>
      <c r="O23" s="16"/>
      <c r="P23" s="16"/>
      <c r="Q23" s="16"/>
      <c r="R23" s="16"/>
      <c r="S23" s="16"/>
    </row>
    <row r="24" spans="1:19" ht="15.75" customHeight="1" x14ac:dyDescent="0.3">
      <c r="A24" s="16"/>
      <c r="B24" s="16"/>
      <c r="C24" s="14"/>
      <c r="D24" s="16"/>
      <c r="E24" s="16"/>
      <c r="F24" s="16"/>
      <c r="G24" s="16"/>
      <c r="H24" s="16"/>
      <c r="I24" s="16"/>
      <c r="J24" s="16"/>
      <c r="K24" s="16"/>
      <c r="L24" s="16"/>
      <c r="M24" s="16"/>
      <c r="N24" s="16"/>
      <c r="O24" s="16"/>
      <c r="P24" s="16"/>
      <c r="Q24" s="16"/>
      <c r="R24" s="16"/>
      <c r="S24" s="16"/>
    </row>
    <row r="25" spans="1:19" ht="15.75" customHeight="1" x14ac:dyDescent="0.3">
      <c r="A25" s="16"/>
      <c r="B25" s="16"/>
      <c r="C25" s="14"/>
      <c r="D25" s="16"/>
      <c r="E25" s="16"/>
      <c r="F25" s="16"/>
      <c r="G25" s="16"/>
      <c r="H25" s="16"/>
      <c r="I25" s="16"/>
      <c r="J25" s="16"/>
      <c r="K25" s="16"/>
      <c r="L25" s="16"/>
      <c r="M25" s="16"/>
      <c r="N25" s="16"/>
      <c r="O25" s="16"/>
      <c r="P25" s="16"/>
      <c r="Q25" s="16"/>
      <c r="R25" s="16"/>
      <c r="S25" s="16"/>
    </row>
    <row r="26" spans="1:19" ht="15.75" customHeight="1" x14ac:dyDescent="0.3">
      <c r="A26" s="16"/>
      <c r="B26" s="16"/>
      <c r="C26" s="14"/>
      <c r="D26" s="16"/>
      <c r="E26" s="16"/>
      <c r="F26" s="16"/>
      <c r="G26" s="16"/>
      <c r="H26" s="16"/>
      <c r="I26" s="16"/>
      <c r="J26" s="16"/>
      <c r="K26" s="16"/>
      <c r="L26" s="16"/>
      <c r="M26" s="16"/>
      <c r="N26" s="16"/>
      <c r="O26" s="16"/>
      <c r="P26" s="16"/>
      <c r="Q26" s="16"/>
      <c r="R26" s="16"/>
      <c r="S26" s="16"/>
    </row>
    <row r="27" spans="1:19" ht="15.75" customHeight="1" x14ac:dyDescent="0.3">
      <c r="A27" s="16"/>
      <c r="B27" s="16"/>
      <c r="C27" s="14"/>
      <c r="D27" s="16"/>
      <c r="E27" s="16"/>
      <c r="F27" s="16"/>
      <c r="G27" s="16"/>
      <c r="H27" s="16"/>
      <c r="I27" s="16"/>
      <c r="J27" s="16"/>
      <c r="K27" s="16"/>
      <c r="L27" s="16"/>
      <c r="M27" s="16"/>
      <c r="N27" s="16"/>
      <c r="O27" s="16"/>
      <c r="P27" s="16"/>
      <c r="Q27" s="16"/>
      <c r="R27" s="16"/>
      <c r="S27" s="16"/>
    </row>
    <row r="28" spans="1:19" ht="15.75" customHeight="1" x14ac:dyDescent="0.3">
      <c r="A28" s="16"/>
      <c r="B28" s="16"/>
      <c r="C28" s="14"/>
      <c r="D28" s="16"/>
      <c r="E28" s="16"/>
      <c r="F28" s="16"/>
      <c r="G28" s="16"/>
      <c r="H28" s="16"/>
      <c r="I28" s="16"/>
      <c r="J28" s="16"/>
      <c r="K28" s="16"/>
      <c r="L28" s="16"/>
      <c r="M28" s="16"/>
      <c r="N28" s="16"/>
      <c r="O28" s="16"/>
      <c r="P28" s="16"/>
      <c r="Q28" s="16"/>
      <c r="R28" s="16"/>
      <c r="S28" s="16"/>
    </row>
    <row r="29" spans="1:19" ht="15.75" customHeight="1" x14ac:dyDescent="0.3">
      <c r="A29" s="16"/>
      <c r="B29" s="16"/>
      <c r="C29" s="14"/>
      <c r="D29" s="16"/>
      <c r="E29" s="16"/>
      <c r="F29" s="16"/>
      <c r="G29" s="16"/>
      <c r="H29" s="16"/>
      <c r="I29" s="16"/>
      <c r="J29" s="16"/>
      <c r="K29" s="16"/>
      <c r="L29" s="16"/>
      <c r="M29" s="16"/>
      <c r="N29" s="16"/>
      <c r="O29" s="16"/>
      <c r="P29" s="16"/>
      <c r="Q29" s="16"/>
      <c r="R29" s="16"/>
      <c r="S29" s="16"/>
    </row>
    <row r="30" spans="1:19" ht="15.75" customHeight="1" x14ac:dyDescent="0.3">
      <c r="A30" s="16"/>
      <c r="B30" s="16"/>
      <c r="C30" s="14"/>
      <c r="D30" s="16"/>
      <c r="E30" s="16"/>
      <c r="F30" s="16"/>
      <c r="G30" s="16"/>
      <c r="H30" s="16"/>
      <c r="I30" s="16"/>
      <c r="J30" s="16"/>
      <c r="K30" s="16"/>
      <c r="L30" s="16"/>
      <c r="M30" s="16"/>
      <c r="N30" s="16"/>
      <c r="O30" s="16"/>
      <c r="P30" s="16"/>
      <c r="Q30" s="16"/>
      <c r="R30" s="16"/>
      <c r="S30" s="16"/>
    </row>
    <row r="31" spans="1:19" ht="15.75" customHeight="1" x14ac:dyDescent="0.3">
      <c r="A31" s="16"/>
      <c r="B31" s="16"/>
      <c r="C31" s="14"/>
      <c r="D31" s="16"/>
      <c r="E31" s="16"/>
      <c r="F31" s="16"/>
      <c r="G31" s="16"/>
      <c r="H31" s="16"/>
      <c r="I31" s="16"/>
      <c r="J31" s="16"/>
      <c r="K31" s="16"/>
      <c r="L31" s="16"/>
      <c r="M31" s="16"/>
      <c r="N31" s="16"/>
      <c r="O31" s="16"/>
      <c r="P31" s="16"/>
      <c r="Q31" s="16"/>
      <c r="R31" s="16"/>
      <c r="S31" s="16"/>
    </row>
    <row r="32" spans="1:19" ht="15.75" customHeight="1" x14ac:dyDescent="0.3">
      <c r="A32" s="16"/>
      <c r="B32" s="16"/>
      <c r="C32" s="14"/>
      <c r="D32" s="16"/>
      <c r="E32" s="16"/>
      <c r="F32" s="16"/>
      <c r="G32" s="16"/>
      <c r="H32" s="16"/>
      <c r="I32" s="16"/>
      <c r="J32" s="16"/>
      <c r="K32" s="16"/>
      <c r="L32" s="16"/>
      <c r="M32" s="16"/>
      <c r="N32" s="16"/>
      <c r="O32" s="16"/>
      <c r="P32" s="16"/>
      <c r="Q32" s="16"/>
      <c r="R32" s="16"/>
      <c r="S32" s="16"/>
    </row>
    <row r="33" spans="1:19" ht="15.75" customHeight="1" x14ac:dyDescent="0.3">
      <c r="A33" s="16"/>
      <c r="B33" s="16"/>
      <c r="C33" s="14"/>
      <c r="D33" s="16"/>
      <c r="E33" s="16"/>
      <c r="F33" s="16"/>
      <c r="G33" s="16"/>
      <c r="H33" s="16"/>
      <c r="I33" s="16"/>
      <c r="J33" s="16"/>
      <c r="K33" s="16"/>
      <c r="L33" s="16"/>
      <c r="M33" s="16"/>
      <c r="N33" s="16"/>
      <c r="O33" s="16"/>
      <c r="P33" s="16"/>
      <c r="Q33" s="16"/>
      <c r="R33" s="16"/>
      <c r="S33" s="16"/>
    </row>
    <row r="34" spans="1:19" ht="15.75" customHeight="1" x14ac:dyDescent="0.3">
      <c r="A34" s="16"/>
      <c r="B34" s="16"/>
      <c r="C34" s="14"/>
      <c r="D34" s="16"/>
      <c r="E34" s="16"/>
      <c r="F34" s="16"/>
      <c r="G34" s="16"/>
      <c r="H34" s="16"/>
      <c r="I34" s="16"/>
      <c r="J34" s="16"/>
      <c r="K34" s="16"/>
      <c r="L34" s="16"/>
      <c r="M34" s="16"/>
      <c r="N34" s="16"/>
      <c r="O34" s="16"/>
      <c r="P34" s="16"/>
      <c r="Q34" s="16"/>
      <c r="R34" s="16"/>
      <c r="S34" s="16"/>
    </row>
    <row r="35" spans="1:19" ht="15.75" customHeight="1" x14ac:dyDescent="0.3">
      <c r="A35" s="16"/>
      <c r="B35" s="16"/>
      <c r="C35" s="14"/>
      <c r="D35" s="16"/>
      <c r="E35" s="16"/>
      <c r="F35" s="16"/>
      <c r="G35" s="16"/>
      <c r="H35" s="16"/>
      <c r="I35" s="16"/>
      <c r="J35" s="16"/>
      <c r="K35" s="16"/>
      <c r="L35" s="16"/>
      <c r="M35" s="16"/>
      <c r="N35" s="16"/>
      <c r="O35" s="16"/>
      <c r="P35" s="16"/>
      <c r="Q35" s="16"/>
      <c r="R35" s="16"/>
      <c r="S35" s="16"/>
    </row>
    <row r="36" spans="1:19" ht="15.75" customHeight="1" x14ac:dyDescent="0.3">
      <c r="A36" s="16"/>
      <c r="B36" s="16"/>
      <c r="C36" s="14"/>
      <c r="D36" s="16"/>
      <c r="E36" s="16"/>
      <c r="F36" s="16"/>
      <c r="G36" s="16"/>
      <c r="H36" s="16"/>
      <c r="I36" s="16"/>
      <c r="J36" s="16"/>
      <c r="K36" s="16"/>
      <c r="L36" s="16"/>
      <c r="M36" s="16"/>
      <c r="N36" s="16"/>
      <c r="O36" s="16"/>
      <c r="P36" s="16"/>
      <c r="Q36" s="16"/>
      <c r="R36" s="16"/>
      <c r="S36" s="16"/>
    </row>
    <row r="37" spans="1:19" ht="15.75" customHeight="1" x14ac:dyDescent="0.3">
      <c r="A37" s="16"/>
      <c r="B37" s="16"/>
      <c r="C37" s="14"/>
      <c r="D37" s="16"/>
      <c r="E37" s="16"/>
      <c r="F37" s="16"/>
      <c r="G37" s="16"/>
      <c r="H37" s="16"/>
      <c r="I37" s="16"/>
      <c r="J37" s="16"/>
      <c r="K37" s="16"/>
      <c r="L37" s="16"/>
      <c r="M37" s="16"/>
      <c r="N37" s="16"/>
      <c r="O37" s="16"/>
      <c r="P37" s="16"/>
      <c r="Q37" s="16"/>
      <c r="R37" s="16"/>
      <c r="S37" s="16"/>
    </row>
    <row r="38" spans="1:19" ht="15.75" customHeight="1" x14ac:dyDescent="0.3">
      <c r="A38" s="16"/>
      <c r="B38" s="16"/>
      <c r="C38" s="14"/>
      <c r="D38" s="16"/>
      <c r="E38" s="16"/>
      <c r="F38" s="16"/>
      <c r="G38" s="16"/>
      <c r="H38" s="16"/>
      <c r="I38" s="16"/>
      <c r="J38" s="16"/>
      <c r="K38" s="16"/>
      <c r="L38" s="16"/>
      <c r="M38" s="16"/>
      <c r="N38" s="16"/>
      <c r="O38" s="16"/>
      <c r="P38" s="16"/>
      <c r="Q38" s="16"/>
      <c r="R38" s="16"/>
      <c r="S38" s="16"/>
    </row>
    <row r="39" spans="1:19" ht="15.75" customHeight="1" x14ac:dyDescent="0.3">
      <c r="A39" s="16"/>
      <c r="B39" s="16"/>
      <c r="C39" s="14"/>
      <c r="D39" s="16"/>
      <c r="E39" s="16"/>
      <c r="F39" s="16"/>
      <c r="G39" s="16"/>
      <c r="H39" s="16"/>
      <c r="I39" s="16"/>
      <c r="J39" s="16"/>
      <c r="K39" s="16"/>
      <c r="L39" s="16"/>
      <c r="M39" s="16"/>
      <c r="N39" s="16"/>
      <c r="O39" s="16"/>
      <c r="P39" s="16"/>
      <c r="Q39" s="16"/>
      <c r="R39" s="16"/>
      <c r="S39" s="16"/>
    </row>
    <row r="40" spans="1:19" ht="15.75" customHeight="1" x14ac:dyDescent="0.3">
      <c r="A40" s="16"/>
      <c r="B40" s="16"/>
      <c r="C40" s="14"/>
      <c r="D40" s="16"/>
      <c r="E40" s="16"/>
      <c r="F40" s="16"/>
      <c r="G40" s="16"/>
      <c r="H40" s="16"/>
      <c r="I40" s="16"/>
      <c r="J40" s="16"/>
      <c r="K40" s="16"/>
      <c r="L40" s="16"/>
      <c r="M40" s="16"/>
      <c r="N40" s="16"/>
      <c r="O40" s="16"/>
      <c r="P40" s="16"/>
      <c r="Q40" s="16"/>
      <c r="R40" s="16"/>
      <c r="S40" s="16"/>
    </row>
    <row r="41" spans="1:19" ht="15.75" customHeight="1" x14ac:dyDescent="0.3">
      <c r="A41" s="16"/>
      <c r="B41" s="16"/>
      <c r="C41" s="14"/>
      <c r="D41" s="16"/>
      <c r="E41" s="16"/>
      <c r="F41" s="16"/>
      <c r="G41" s="16"/>
      <c r="H41" s="16"/>
      <c r="I41" s="16"/>
      <c r="J41" s="16"/>
      <c r="K41" s="16"/>
      <c r="L41" s="16"/>
      <c r="M41" s="16"/>
      <c r="N41" s="16"/>
      <c r="O41" s="16"/>
      <c r="P41" s="16"/>
      <c r="Q41" s="16"/>
      <c r="R41" s="16"/>
      <c r="S41" s="16"/>
    </row>
    <row r="42" spans="1:19" ht="15.75" customHeight="1" x14ac:dyDescent="0.3">
      <c r="A42" s="16"/>
      <c r="B42" s="16"/>
      <c r="C42" s="14"/>
      <c r="D42" s="16"/>
      <c r="E42" s="16"/>
      <c r="F42" s="16"/>
      <c r="G42" s="16"/>
      <c r="H42" s="16"/>
      <c r="I42" s="16"/>
      <c r="J42" s="16"/>
      <c r="K42" s="16"/>
      <c r="L42" s="16"/>
      <c r="M42" s="16"/>
      <c r="N42" s="16"/>
      <c r="O42" s="16"/>
      <c r="P42" s="16"/>
      <c r="Q42" s="16"/>
      <c r="R42" s="16"/>
      <c r="S42" s="16"/>
    </row>
    <row r="43" spans="1:19" ht="15.75" customHeight="1" x14ac:dyDescent="0.3">
      <c r="A43" s="16"/>
      <c r="B43" s="16"/>
      <c r="C43" s="14"/>
      <c r="D43" s="16"/>
      <c r="E43" s="16"/>
      <c r="F43" s="16"/>
      <c r="G43" s="16"/>
      <c r="H43" s="16"/>
      <c r="I43" s="16"/>
      <c r="J43" s="16"/>
      <c r="K43" s="16"/>
      <c r="L43" s="16"/>
      <c r="M43" s="16"/>
      <c r="N43" s="16"/>
      <c r="O43" s="16"/>
      <c r="P43" s="16"/>
      <c r="Q43" s="16"/>
    </row>
    <row r="44" spans="1:19" ht="15.75" customHeight="1" x14ac:dyDescent="0.3">
      <c r="A44" s="16"/>
      <c r="B44" s="16"/>
      <c r="C44" s="14"/>
      <c r="D44" s="16"/>
      <c r="E44" s="16"/>
      <c r="F44" s="16"/>
      <c r="G44" s="16"/>
      <c r="H44" s="16"/>
      <c r="I44" s="16"/>
      <c r="J44" s="16"/>
      <c r="K44" s="16"/>
      <c r="L44" s="16"/>
      <c r="M44" s="16"/>
      <c r="N44" s="16"/>
      <c r="O44" s="16"/>
      <c r="P44" s="16"/>
      <c r="Q44" s="16"/>
    </row>
    <row r="45" spans="1:19" ht="15.75" customHeight="1" x14ac:dyDescent="0.3">
      <c r="A45" s="16"/>
      <c r="B45" s="16"/>
      <c r="C45" s="14"/>
      <c r="D45" s="16"/>
      <c r="E45" s="16"/>
      <c r="F45" s="16"/>
      <c r="G45" s="16"/>
      <c r="H45" s="16"/>
      <c r="I45" s="16"/>
      <c r="J45" s="16"/>
      <c r="K45" s="16"/>
      <c r="L45" s="16"/>
      <c r="M45" s="16"/>
      <c r="N45" s="16"/>
      <c r="O45" s="16"/>
      <c r="P45" s="16"/>
      <c r="Q45" s="16"/>
    </row>
    <row r="46" spans="1:19" ht="15.75" customHeight="1" x14ac:dyDescent="0.3">
      <c r="A46" s="16"/>
      <c r="B46" s="16"/>
      <c r="C46" s="14"/>
      <c r="D46" s="16"/>
      <c r="E46" s="16"/>
      <c r="F46" s="16"/>
      <c r="G46" s="16"/>
      <c r="H46" s="16"/>
      <c r="I46" s="16"/>
      <c r="J46" s="16"/>
      <c r="K46" s="16"/>
      <c r="L46" s="16"/>
      <c r="M46" s="16"/>
      <c r="N46" s="16"/>
      <c r="O46" s="16"/>
      <c r="P46" s="16"/>
      <c r="Q46" s="16"/>
    </row>
    <row r="47" spans="1:19" ht="15.75" customHeight="1" x14ac:dyDescent="0.3">
      <c r="A47" s="16"/>
      <c r="B47" s="16"/>
      <c r="C47" s="14"/>
      <c r="D47" s="16"/>
      <c r="E47" s="16"/>
      <c r="F47" s="16"/>
      <c r="G47" s="16"/>
      <c r="H47" s="16"/>
      <c r="I47" s="16"/>
      <c r="J47" s="16"/>
      <c r="K47" s="16"/>
      <c r="L47" s="16"/>
      <c r="M47" s="16"/>
      <c r="N47" s="16"/>
      <c r="O47" s="16"/>
      <c r="P47" s="16"/>
      <c r="Q47" s="16"/>
    </row>
    <row r="48" spans="1:19" ht="15.75" customHeight="1" x14ac:dyDescent="0.3">
      <c r="A48" s="16"/>
      <c r="B48" s="16"/>
      <c r="C48" s="14"/>
      <c r="D48" s="16"/>
      <c r="E48" s="16"/>
      <c r="F48" s="16"/>
      <c r="G48" s="16"/>
      <c r="H48" s="16"/>
      <c r="I48" s="16"/>
      <c r="J48" s="16"/>
      <c r="K48" s="16"/>
      <c r="L48" s="16"/>
      <c r="M48" s="16"/>
      <c r="N48" s="16"/>
      <c r="O48" s="16"/>
      <c r="P48" s="16"/>
      <c r="Q48" s="16"/>
    </row>
    <row r="49" spans="1:17" ht="15.75" customHeight="1" x14ac:dyDescent="0.3">
      <c r="A49" s="16"/>
      <c r="B49" s="16"/>
      <c r="C49" s="14"/>
      <c r="D49" s="16"/>
      <c r="E49" s="16"/>
      <c r="F49" s="16"/>
      <c r="G49" s="16"/>
      <c r="H49" s="16"/>
      <c r="I49" s="16"/>
      <c r="J49" s="16"/>
      <c r="K49" s="16"/>
      <c r="L49" s="16"/>
      <c r="M49" s="16"/>
      <c r="N49" s="16"/>
      <c r="O49" s="16"/>
      <c r="P49" s="16"/>
      <c r="Q49" s="16"/>
    </row>
    <row r="50" spans="1:17" ht="15.75" customHeight="1" x14ac:dyDescent="0.3">
      <c r="A50" s="16"/>
      <c r="B50" s="16"/>
      <c r="C50" s="14"/>
      <c r="D50" s="16"/>
      <c r="E50" s="16"/>
      <c r="F50" s="16"/>
      <c r="G50" s="16"/>
      <c r="H50" s="16"/>
      <c r="I50" s="16"/>
      <c r="J50" s="16"/>
      <c r="K50" s="16"/>
      <c r="L50" s="16"/>
      <c r="M50" s="16"/>
      <c r="N50" s="16"/>
      <c r="O50" s="16"/>
      <c r="P50" s="16"/>
      <c r="Q50" s="16"/>
    </row>
    <row r="51" spans="1:17" ht="15.75" customHeight="1" x14ac:dyDescent="0.3">
      <c r="A51" s="16"/>
      <c r="B51" s="16"/>
      <c r="C51" s="14"/>
      <c r="D51" s="16"/>
      <c r="E51" s="16"/>
      <c r="F51" s="16"/>
      <c r="G51" s="16"/>
      <c r="H51" s="16"/>
      <c r="I51" s="16"/>
      <c r="J51" s="16"/>
      <c r="K51" s="16"/>
      <c r="L51" s="16"/>
      <c r="M51" s="16"/>
      <c r="N51" s="16"/>
      <c r="O51" s="16"/>
      <c r="P51" s="16"/>
      <c r="Q51" s="16"/>
    </row>
    <row r="52" spans="1:17" ht="15.75" customHeight="1" x14ac:dyDescent="0.3">
      <c r="A52" s="16"/>
      <c r="B52" s="16"/>
      <c r="C52" s="14"/>
      <c r="D52" s="16"/>
      <c r="E52" s="16"/>
      <c r="F52" s="16"/>
      <c r="G52" s="16"/>
      <c r="H52" s="16"/>
      <c r="I52" s="16"/>
      <c r="J52" s="16"/>
      <c r="K52" s="16"/>
      <c r="L52" s="16"/>
      <c r="M52" s="16"/>
      <c r="N52" s="16"/>
      <c r="O52" s="16"/>
      <c r="P52" s="16"/>
      <c r="Q52" s="16"/>
    </row>
    <row r="53" spans="1:17" ht="15.75" customHeight="1" x14ac:dyDescent="0.3">
      <c r="A53" s="16"/>
      <c r="B53" s="16"/>
      <c r="C53" s="14"/>
      <c r="D53" s="16"/>
      <c r="E53" s="16"/>
      <c r="F53" s="16"/>
      <c r="G53" s="16"/>
      <c r="H53" s="16"/>
      <c r="I53" s="16"/>
      <c r="J53" s="16"/>
      <c r="K53" s="16"/>
      <c r="L53" s="16"/>
      <c r="M53" s="16"/>
      <c r="N53" s="16"/>
      <c r="O53" s="16"/>
      <c r="P53" s="16"/>
      <c r="Q53" s="16"/>
    </row>
    <row r="54" spans="1:17" ht="15.75" customHeight="1" x14ac:dyDescent="0.3">
      <c r="A54" s="16"/>
      <c r="B54" s="16"/>
      <c r="C54" s="14"/>
      <c r="D54" s="16"/>
      <c r="E54" s="16"/>
      <c r="F54" s="16"/>
      <c r="G54" s="16"/>
      <c r="H54" s="16"/>
      <c r="I54" s="16"/>
      <c r="J54" s="16"/>
      <c r="K54" s="16"/>
      <c r="L54" s="16"/>
      <c r="M54" s="16"/>
      <c r="N54" s="16"/>
      <c r="O54" s="16"/>
      <c r="P54" s="16"/>
      <c r="Q54" s="16"/>
    </row>
    <row r="55" spans="1:17" ht="15.75" customHeight="1" x14ac:dyDescent="0.3">
      <c r="A55" s="16"/>
      <c r="B55" s="16"/>
      <c r="C55" s="14"/>
      <c r="D55" s="16"/>
      <c r="E55" s="16"/>
      <c r="F55" s="16"/>
      <c r="G55" s="16"/>
      <c r="H55" s="16"/>
      <c r="I55" s="16"/>
      <c r="J55" s="16"/>
      <c r="K55" s="16"/>
      <c r="L55" s="16"/>
      <c r="M55" s="16"/>
      <c r="N55" s="16"/>
      <c r="O55" s="16"/>
      <c r="P55" s="16"/>
      <c r="Q55" s="16"/>
    </row>
    <row r="56" spans="1:17" ht="15.75" customHeight="1" x14ac:dyDescent="0.3">
      <c r="A56" s="16"/>
      <c r="B56" s="16"/>
      <c r="C56" s="14"/>
      <c r="D56" s="16"/>
      <c r="E56" s="16"/>
      <c r="F56" s="16"/>
      <c r="G56" s="16"/>
      <c r="H56" s="16"/>
      <c r="I56" s="16"/>
      <c r="J56" s="16"/>
      <c r="K56" s="16"/>
      <c r="L56" s="16"/>
      <c r="M56" s="16"/>
      <c r="N56" s="16"/>
      <c r="O56" s="16"/>
      <c r="P56" s="16"/>
      <c r="Q56" s="16"/>
    </row>
    <row r="57" spans="1:17" ht="15.75" customHeight="1" x14ac:dyDescent="0.3">
      <c r="A57" s="16"/>
      <c r="B57" s="16"/>
      <c r="C57" s="14"/>
      <c r="D57" s="16"/>
      <c r="E57" s="16"/>
      <c r="F57" s="16"/>
      <c r="G57" s="16"/>
      <c r="H57" s="16"/>
      <c r="I57" s="16"/>
      <c r="J57" s="16"/>
      <c r="K57" s="16"/>
      <c r="L57" s="16"/>
      <c r="M57" s="16"/>
      <c r="N57" s="16"/>
      <c r="O57" s="16"/>
      <c r="P57" s="16"/>
      <c r="Q57" s="16"/>
    </row>
    <row r="58" spans="1:17" ht="15.75" customHeight="1" x14ac:dyDescent="0.3">
      <c r="A58" s="16"/>
      <c r="B58" s="16"/>
      <c r="C58" s="14"/>
      <c r="D58" s="16"/>
      <c r="E58" s="16"/>
      <c r="F58" s="16"/>
      <c r="G58" s="16"/>
      <c r="H58" s="16"/>
      <c r="I58" s="16"/>
      <c r="J58" s="16"/>
      <c r="K58" s="16"/>
      <c r="L58" s="16"/>
      <c r="M58" s="16"/>
      <c r="N58" s="16"/>
      <c r="O58" s="16"/>
      <c r="P58" s="16"/>
      <c r="Q58" s="16"/>
    </row>
    <row r="59" spans="1:17" ht="15.75" customHeight="1" x14ac:dyDescent="0.3">
      <c r="A59" s="16"/>
      <c r="B59" s="16"/>
      <c r="C59" s="14"/>
      <c r="D59" s="16"/>
      <c r="E59" s="16"/>
      <c r="F59" s="16"/>
      <c r="G59" s="16"/>
      <c r="H59" s="16"/>
      <c r="I59" s="16"/>
      <c r="J59" s="16"/>
      <c r="K59" s="16"/>
      <c r="L59" s="16"/>
      <c r="M59" s="16"/>
      <c r="N59" s="16"/>
      <c r="O59" s="16"/>
      <c r="P59" s="16"/>
      <c r="Q59" s="16"/>
    </row>
    <row r="60" spans="1:17" ht="15.75" customHeight="1" x14ac:dyDescent="0.3">
      <c r="A60" s="16"/>
      <c r="B60" s="16"/>
      <c r="C60" s="14"/>
      <c r="D60" s="16"/>
      <c r="E60" s="16"/>
      <c r="F60" s="16"/>
      <c r="G60" s="16"/>
      <c r="H60" s="16"/>
      <c r="I60" s="16"/>
      <c r="J60" s="16"/>
      <c r="K60" s="16"/>
      <c r="L60" s="16"/>
      <c r="M60" s="16"/>
      <c r="N60" s="16"/>
      <c r="O60" s="16"/>
      <c r="P60" s="16"/>
      <c r="Q60" s="16"/>
    </row>
    <row r="61" spans="1:17" ht="15.75" customHeight="1" x14ac:dyDescent="0.3">
      <c r="A61" s="16"/>
      <c r="B61" s="16"/>
      <c r="C61" s="14"/>
      <c r="D61" s="16"/>
      <c r="E61" s="16"/>
      <c r="F61" s="16"/>
      <c r="G61" s="16"/>
      <c r="H61" s="16"/>
      <c r="I61" s="16"/>
      <c r="J61" s="16"/>
      <c r="K61" s="16"/>
      <c r="L61" s="16"/>
      <c r="M61" s="16"/>
      <c r="N61" s="16"/>
      <c r="O61" s="16"/>
      <c r="P61" s="16"/>
      <c r="Q61" s="16"/>
    </row>
    <row r="62" spans="1:17" ht="15.75" customHeight="1" x14ac:dyDescent="0.3">
      <c r="A62" s="16"/>
      <c r="B62" s="16"/>
      <c r="C62" s="14"/>
      <c r="D62" s="16"/>
      <c r="E62" s="16"/>
      <c r="F62" s="16"/>
      <c r="G62" s="16"/>
      <c r="H62" s="16"/>
      <c r="I62" s="16"/>
      <c r="J62" s="16"/>
      <c r="K62" s="16"/>
      <c r="L62" s="16"/>
      <c r="M62" s="16"/>
      <c r="N62" s="16"/>
      <c r="O62" s="16"/>
      <c r="P62" s="16"/>
      <c r="Q62" s="16"/>
    </row>
    <row r="63" spans="1:17" ht="15.75" customHeight="1" x14ac:dyDescent="0.3">
      <c r="A63" s="16"/>
      <c r="B63" s="16"/>
      <c r="C63" s="14"/>
      <c r="D63" s="16"/>
      <c r="E63" s="16"/>
      <c r="F63" s="16"/>
      <c r="G63" s="16"/>
      <c r="H63" s="16"/>
      <c r="I63" s="16"/>
      <c r="J63" s="16"/>
      <c r="K63" s="16"/>
      <c r="L63" s="16"/>
      <c r="M63" s="16"/>
      <c r="N63" s="16"/>
      <c r="O63" s="16"/>
      <c r="P63" s="16"/>
      <c r="Q63" s="16"/>
    </row>
    <row r="64" spans="1:17" ht="15.75" customHeight="1" x14ac:dyDescent="0.3">
      <c r="A64" s="16"/>
      <c r="B64" s="16"/>
      <c r="C64" s="14"/>
      <c r="D64" s="16"/>
      <c r="E64" s="16"/>
      <c r="F64" s="16"/>
      <c r="G64" s="16"/>
      <c r="H64" s="16"/>
      <c r="I64" s="16"/>
      <c r="J64" s="16"/>
      <c r="K64" s="16"/>
      <c r="L64" s="16"/>
      <c r="M64" s="16"/>
      <c r="N64" s="16"/>
      <c r="O64" s="16"/>
      <c r="P64" s="16"/>
      <c r="Q64" s="16"/>
    </row>
    <row r="65" spans="1:17" ht="15.75" customHeight="1" x14ac:dyDescent="0.3">
      <c r="A65" s="16"/>
      <c r="B65" s="16"/>
      <c r="C65" s="14"/>
      <c r="D65" s="16"/>
      <c r="E65" s="16"/>
      <c r="F65" s="16"/>
      <c r="G65" s="16"/>
      <c r="H65" s="16"/>
      <c r="I65" s="16"/>
      <c r="J65" s="16"/>
      <c r="K65" s="16"/>
      <c r="L65" s="16"/>
      <c r="M65" s="16"/>
      <c r="N65" s="16"/>
      <c r="O65" s="16"/>
      <c r="P65" s="16"/>
      <c r="Q65" s="16"/>
    </row>
    <row r="66" spans="1:17" ht="15.75" customHeight="1" x14ac:dyDescent="0.3">
      <c r="A66" s="16"/>
      <c r="B66" s="16"/>
      <c r="C66" s="14"/>
      <c r="D66" s="16"/>
      <c r="E66" s="16"/>
      <c r="F66" s="16"/>
      <c r="G66" s="16"/>
      <c r="H66" s="16"/>
      <c r="I66" s="16"/>
      <c r="J66" s="16"/>
      <c r="K66" s="16"/>
      <c r="L66" s="16"/>
      <c r="M66" s="16"/>
      <c r="N66" s="16"/>
      <c r="O66" s="16"/>
      <c r="P66" s="16"/>
      <c r="Q66" s="16"/>
    </row>
    <row r="67" spans="1:17" ht="15.75" customHeight="1" x14ac:dyDescent="0.3">
      <c r="A67" s="16"/>
      <c r="B67" s="16"/>
      <c r="C67" s="14"/>
      <c r="D67" s="16"/>
      <c r="E67" s="16"/>
      <c r="F67" s="16"/>
      <c r="G67" s="16"/>
      <c r="H67" s="16"/>
      <c r="I67" s="16"/>
      <c r="J67" s="16"/>
      <c r="K67" s="16"/>
      <c r="L67" s="16"/>
      <c r="M67" s="16"/>
      <c r="N67" s="16"/>
      <c r="O67" s="16"/>
      <c r="P67" s="16"/>
      <c r="Q67" s="16"/>
    </row>
    <row r="68" spans="1:17" ht="15.75" customHeight="1" x14ac:dyDescent="0.3">
      <c r="A68" s="16"/>
      <c r="B68" s="16"/>
      <c r="C68" s="14"/>
      <c r="D68" s="16"/>
      <c r="E68" s="16"/>
      <c r="F68" s="16"/>
      <c r="G68" s="16"/>
      <c r="H68" s="16"/>
      <c r="I68" s="16"/>
      <c r="J68" s="16"/>
      <c r="K68" s="16"/>
      <c r="L68" s="16"/>
      <c r="M68" s="16"/>
      <c r="N68" s="16"/>
      <c r="O68" s="16"/>
      <c r="P68" s="16"/>
      <c r="Q68" s="16"/>
    </row>
    <row r="69" spans="1:17" ht="15.75" customHeight="1" x14ac:dyDescent="0.3">
      <c r="A69" s="16"/>
      <c r="B69" s="16"/>
      <c r="C69" s="14"/>
      <c r="D69" s="16"/>
      <c r="E69" s="16"/>
      <c r="F69" s="16"/>
      <c r="G69" s="16"/>
      <c r="H69" s="16"/>
      <c r="I69" s="16"/>
      <c r="J69" s="16"/>
      <c r="K69" s="16"/>
      <c r="L69" s="16"/>
      <c r="M69" s="16"/>
      <c r="N69" s="16"/>
      <c r="O69" s="16"/>
      <c r="P69" s="16"/>
      <c r="Q69" s="16"/>
    </row>
    <row r="70" spans="1:17" ht="15.75" customHeight="1" x14ac:dyDescent="0.3">
      <c r="A70" s="16"/>
      <c r="B70" s="16"/>
      <c r="C70" s="14"/>
      <c r="D70" s="16"/>
      <c r="E70" s="16"/>
      <c r="F70" s="16"/>
      <c r="G70" s="16"/>
      <c r="H70" s="16"/>
      <c r="I70" s="16"/>
      <c r="J70" s="16"/>
      <c r="K70" s="16"/>
      <c r="L70" s="16"/>
      <c r="M70" s="16"/>
      <c r="N70" s="16"/>
      <c r="O70" s="16"/>
      <c r="P70" s="16"/>
      <c r="Q70" s="16"/>
    </row>
    <row r="71" spans="1:17" ht="15.75" customHeight="1" x14ac:dyDescent="0.3">
      <c r="A71" s="16"/>
      <c r="B71" s="16"/>
      <c r="C71" s="14"/>
      <c r="D71" s="16"/>
      <c r="E71" s="16"/>
      <c r="F71" s="16"/>
      <c r="G71" s="16"/>
      <c r="H71" s="16"/>
      <c r="I71" s="16"/>
      <c r="J71" s="16"/>
      <c r="K71" s="16"/>
      <c r="L71" s="16"/>
      <c r="M71" s="16"/>
      <c r="N71" s="16"/>
      <c r="O71" s="16"/>
      <c r="P71" s="16"/>
      <c r="Q71" s="16"/>
    </row>
    <row r="72" spans="1:17" ht="15.75" customHeight="1" x14ac:dyDescent="0.3">
      <c r="A72" s="16"/>
      <c r="B72" s="16"/>
      <c r="C72" s="14"/>
      <c r="D72" s="16"/>
      <c r="E72" s="16"/>
      <c r="F72" s="16"/>
      <c r="G72" s="16"/>
      <c r="H72" s="16"/>
      <c r="I72" s="16"/>
      <c r="J72" s="16"/>
      <c r="K72" s="16"/>
      <c r="L72" s="16"/>
      <c r="M72" s="16"/>
      <c r="N72" s="16"/>
      <c r="O72" s="16"/>
      <c r="P72" s="16"/>
      <c r="Q72" s="16"/>
    </row>
    <row r="73" spans="1:17" ht="15.75" customHeight="1" x14ac:dyDescent="0.3">
      <c r="A73" s="16"/>
      <c r="B73" s="16"/>
      <c r="C73" s="14"/>
      <c r="D73" s="16"/>
      <c r="E73" s="16"/>
      <c r="F73" s="16"/>
      <c r="G73" s="16"/>
      <c r="H73" s="16"/>
      <c r="I73" s="16"/>
      <c r="J73" s="16"/>
      <c r="K73" s="16"/>
      <c r="L73" s="16"/>
      <c r="M73" s="16"/>
      <c r="N73" s="16"/>
      <c r="O73" s="16"/>
      <c r="P73" s="16"/>
      <c r="Q73" s="16"/>
    </row>
    <row r="74" spans="1:17" ht="15.75" customHeight="1" x14ac:dyDescent="0.3">
      <c r="A74" s="16"/>
      <c r="B74" s="16"/>
      <c r="C74" s="14"/>
      <c r="D74" s="16"/>
      <c r="E74" s="16"/>
      <c r="F74" s="16"/>
      <c r="G74" s="16"/>
      <c r="H74" s="16"/>
      <c r="I74" s="16"/>
      <c r="J74" s="16"/>
      <c r="K74" s="16"/>
      <c r="L74" s="16"/>
      <c r="M74" s="16"/>
      <c r="N74" s="16"/>
      <c r="O74" s="16"/>
      <c r="P74" s="16"/>
      <c r="Q74" s="16"/>
    </row>
    <row r="75" spans="1:17" ht="15.75" customHeight="1" x14ac:dyDescent="0.3">
      <c r="A75" s="16"/>
      <c r="B75" s="16"/>
      <c r="C75" s="14"/>
      <c r="D75" s="16"/>
      <c r="E75" s="16"/>
      <c r="F75" s="16"/>
      <c r="G75" s="16"/>
      <c r="H75" s="16"/>
      <c r="I75" s="16"/>
      <c r="J75" s="16"/>
      <c r="K75" s="16"/>
      <c r="L75" s="16"/>
      <c r="M75" s="16"/>
      <c r="N75" s="16"/>
      <c r="O75" s="16"/>
      <c r="P75" s="16"/>
      <c r="Q75" s="16"/>
    </row>
    <row r="76" spans="1:17" ht="15.75" customHeight="1" x14ac:dyDescent="0.3">
      <c r="A76" s="16"/>
      <c r="B76" s="16"/>
      <c r="C76" s="14"/>
      <c r="D76" s="16"/>
      <c r="E76" s="16"/>
      <c r="F76" s="16"/>
      <c r="G76" s="16"/>
      <c r="H76" s="16"/>
      <c r="I76" s="16"/>
      <c r="J76" s="16"/>
      <c r="K76" s="16"/>
      <c r="L76" s="16"/>
      <c r="M76" s="16"/>
      <c r="N76" s="16"/>
      <c r="O76" s="16"/>
      <c r="P76" s="16"/>
      <c r="Q76" s="16"/>
    </row>
    <row r="77" spans="1:17" ht="15.75" customHeight="1" x14ac:dyDescent="0.3">
      <c r="A77" s="16"/>
      <c r="B77" s="16"/>
      <c r="C77" s="14"/>
      <c r="D77" s="16"/>
      <c r="E77" s="16"/>
      <c r="F77" s="16"/>
      <c r="G77" s="16"/>
      <c r="H77" s="16"/>
      <c r="I77" s="16"/>
      <c r="J77" s="16"/>
      <c r="K77" s="16"/>
      <c r="L77" s="16"/>
      <c r="M77" s="16"/>
      <c r="N77" s="16"/>
      <c r="O77" s="16"/>
      <c r="P77" s="16"/>
      <c r="Q77" s="16"/>
    </row>
    <row r="78" spans="1:17" ht="15.75" customHeight="1" x14ac:dyDescent="0.3">
      <c r="A78" s="16"/>
      <c r="B78" s="16"/>
      <c r="C78" s="14"/>
      <c r="D78" s="16"/>
      <c r="E78" s="16"/>
      <c r="F78" s="16"/>
      <c r="G78" s="16"/>
      <c r="H78" s="16"/>
      <c r="I78" s="16"/>
      <c r="J78" s="16"/>
      <c r="K78" s="16"/>
      <c r="L78" s="16"/>
      <c r="M78" s="16"/>
      <c r="N78" s="16"/>
      <c r="O78" s="16"/>
      <c r="P78" s="16"/>
      <c r="Q78" s="16"/>
    </row>
    <row r="79" spans="1:17" ht="15.75" customHeight="1" x14ac:dyDescent="0.3">
      <c r="A79" s="16"/>
      <c r="B79" s="16"/>
      <c r="C79" s="14"/>
      <c r="D79" s="16"/>
      <c r="E79" s="16"/>
      <c r="F79" s="16"/>
      <c r="G79" s="16"/>
      <c r="H79" s="16"/>
      <c r="I79" s="16"/>
      <c r="J79" s="16"/>
      <c r="K79" s="16"/>
      <c r="L79" s="16"/>
      <c r="M79" s="16"/>
      <c r="N79" s="16"/>
      <c r="O79" s="16"/>
      <c r="P79" s="16"/>
      <c r="Q79" s="16"/>
    </row>
    <row r="80" spans="1:17" ht="15.75" customHeight="1" x14ac:dyDescent="0.3">
      <c r="A80" s="16"/>
      <c r="B80" s="16"/>
      <c r="C80" s="14"/>
      <c r="D80" s="16"/>
      <c r="E80" s="16"/>
      <c r="F80" s="16"/>
      <c r="G80" s="16"/>
      <c r="H80" s="16"/>
      <c r="I80" s="16"/>
      <c r="J80" s="16"/>
      <c r="K80" s="16"/>
      <c r="L80" s="16"/>
      <c r="M80" s="16"/>
      <c r="N80" s="16"/>
      <c r="O80" s="16"/>
      <c r="P80" s="16"/>
      <c r="Q80" s="16"/>
    </row>
    <row r="81" spans="1:17" ht="15.75" customHeight="1" x14ac:dyDescent="0.3">
      <c r="A81" s="16"/>
      <c r="B81" s="16"/>
      <c r="C81" s="14"/>
      <c r="D81" s="16"/>
      <c r="E81" s="16"/>
      <c r="F81" s="16"/>
      <c r="G81" s="16"/>
      <c r="H81" s="16"/>
      <c r="I81" s="16"/>
      <c r="J81" s="16"/>
      <c r="K81" s="16"/>
      <c r="L81" s="16"/>
      <c r="M81" s="16"/>
      <c r="N81" s="16"/>
      <c r="O81" s="16"/>
      <c r="P81" s="16"/>
      <c r="Q81" s="16"/>
    </row>
    <row r="82" spans="1:17" ht="15.75" customHeight="1" x14ac:dyDescent="0.3">
      <c r="A82" s="16"/>
      <c r="B82" s="16"/>
      <c r="C82" s="14"/>
      <c r="D82" s="16"/>
      <c r="E82" s="16"/>
      <c r="F82" s="16"/>
      <c r="G82" s="16"/>
      <c r="H82" s="16"/>
      <c r="I82" s="16"/>
      <c r="J82" s="16"/>
      <c r="K82" s="16"/>
      <c r="L82" s="16"/>
      <c r="M82" s="16"/>
      <c r="N82" s="16"/>
      <c r="O82" s="16"/>
      <c r="P82" s="16"/>
      <c r="Q82" s="16"/>
    </row>
    <row r="83" spans="1:17" ht="15.75" customHeight="1" x14ac:dyDescent="0.3">
      <c r="A83" s="16"/>
      <c r="B83" s="16"/>
      <c r="C83" s="14"/>
      <c r="D83" s="16"/>
      <c r="E83" s="16"/>
      <c r="F83" s="16"/>
      <c r="G83" s="16"/>
      <c r="H83" s="16"/>
      <c r="I83" s="16"/>
      <c r="J83" s="16"/>
      <c r="K83" s="16"/>
      <c r="L83" s="16"/>
      <c r="M83" s="16"/>
      <c r="N83" s="16"/>
      <c r="O83" s="16"/>
      <c r="P83" s="16"/>
      <c r="Q83" s="16"/>
    </row>
    <row r="84" spans="1:17" ht="15.75" customHeight="1" x14ac:dyDescent="0.3">
      <c r="A84" s="16"/>
      <c r="B84" s="16"/>
      <c r="C84" s="14"/>
      <c r="D84" s="16"/>
      <c r="E84" s="16"/>
      <c r="F84" s="16"/>
      <c r="G84" s="16"/>
      <c r="H84" s="16"/>
      <c r="I84" s="16"/>
      <c r="J84" s="16"/>
      <c r="K84" s="16"/>
      <c r="L84" s="16"/>
      <c r="M84" s="16"/>
      <c r="N84" s="16"/>
      <c r="O84" s="16"/>
      <c r="P84" s="16"/>
      <c r="Q84" s="16"/>
    </row>
    <row r="85" spans="1:17" ht="15.75" customHeight="1" x14ac:dyDescent="0.3">
      <c r="A85" s="16"/>
      <c r="B85" s="16"/>
      <c r="C85" s="14"/>
      <c r="D85" s="16"/>
      <c r="E85" s="16"/>
      <c r="F85" s="16"/>
      <c r="G85" s="16"/>
      <c r="H85" s="16"/>
      <c r="I85" s="16"/>
      <c r="J85" s="16"/>
      <c r="K85" s="16"/>
      <c r="L85" s="16"/>
      <c r="M85" s="16"/>
      <c r="N85" s="16"/>
      <c r="O85" s="16"/>
      <c r="P85" s="16"/>
      <c r="Q85" s="16"/>
    </row>
    <row r="86" spans="1:17" ht="15.75" customHeight="1" x14ac:dyDescent="0.3">
      <c r="A86" s="16"/>
      <c r="B86" s="16"/>
      <c r="C86" s="14"/>
      <c r="D86" s="16"/>
      <c r="E86" s="16"/>
      <c r="F86" s="16"/>
      <c r="G86" s="16"/>
      <c r="H86" s="16"/>
      <c r="I86" s="16"/>
      <c r="J86" s="16"/>
      <c r="K86" s="16"/>
      <c r="L86" s="16"/>
      <c r="M86" s="16"/>
      <c r="N86" s="16"/>
      <c r="O86" s="16"/>
      <c r="P86" s="16"/>
      <c r="Q86" s="16"/>
    </row>
    <row r="87" spans="1:17" ht="15.75" customHeight="1" x14ac:dyDescent="0.3">
      <c r="A87" s="16"/>
      <c r="B87" s="16"/>
      <c r="C87" s="14"/>
      <c r="D87" s="16"/>
      <c r="E87" s="16"/>
      <c r="F87" s="16"/>
      <c r="G87" s="16"/>
      <c r="H87" s="16"/>
      <c r="I87" s="16"/>
      <c r="J87" s="16"/>
      <c r="K87" s="16"/>
      <c r="L87" s="16"/>
      <c r="M87" s="16"/>
      <c r="N87" s="16"/>
      <c r="O87" s="16"/>
      <c r="P87" s="16"/>
      <c r="Q87" s="16"/>
    </row>
    <row r="88" spans="1:17" ht="15.75" customHeight="1" x14ac:dyDescent="0.3">
      <c r="A88" s="16"/>
      <c r="B88" s="16"/>
      <c r="C88" s="14"/>
      <c r="D88" s="16"/>
      <c r="E88" s="16"/>
      <c r="F88" s="16"/>
      <c r="G88" s="16"/>
      <c r="H88" s="16"/>
      <c r="I88" s="16"/>
      <c r="J88" s="16"/>
      <c r="K88" s="16"/>
      <c r="L88" s="16"/>
      <c r="M88" s="16"/>
      <c r="N88" s="16"/>
      <c r="O88" s="16"/>
      <c r="P88" s="16"/>
      <c r="Q88" s="16"/>
    </row>
    <row r="89" spans="1:17" ht="15.75" customHeight="1" x14ac:dyDescent="0.3">
      <c r="A89" s="16"/>
      <c r="B89" s="16"/>
      <c r="C89" s="14"/>
      <c r="D89" s="16"/>
      <c r="E89" s="16"/>
      <c r="F89" s="16"/>
      <c r="G89" s="16"/>
      <c r="H89" s="16"/>
      <c r="I89" s="16"/>
      <c r="J89" s="16"/>
      <c r="K89" s="16"/>
      <c r="L89" s="16"/>
      <c r="M89" s="16"/>
      <c r="N89" s="16"/>
      <c r="O89" s="16"/>
      <c r="P89" s="16"/>
      <c r="Q89" s="16"/>
    </row>
    <row r="90" spans="1:17" ht="15.75" customHeight="1" x14ac:dyDescent="0.3">
      <c r="A90" s="16"/>
      <c r="B90" s="16"/>
      <c r="C90" s="14"/>
      <c r="D90" s="16"/>
      <c r="E90" s="16"/>
      <c r="F90" s="16"/>
      <c r="G90" s="16"/>
      <c r="H90" s="16"/>
      <c r="I90" s="16"/>
      <c r="J90" s="16"/>
      <c r="K90" s="16"/>
      <c r="L90" s="16"/>
      <c r="M90" s="16"/>
      <c r="N90" s="16"/>
      <c r="O90" s="16"/>
      <c r="P90" s="16"/>
      <c r="Q90" s="16"/>
    </row>
    <row r="91" spans="1:17" ht="15.75" customHeight="1" x14ac:dyDescent="0.3">
      <c r="A91" s="16"/>
      <c r="B91" s="16"/>
      <c r="C91" s="14"/>
      <c r="D91" s="16"/>
      <c r="E91" s="16"/>
      <c r="F91" s="16"/>
      <c r="G91" s="16"/>
      <c r="H91" s="16"/>
      <c r="I91" s="16"/>
      <c r="J91" s="16"/>
      <c r="K91" s="16"/>
      <c r="L91" s="16"/>
      <c r="M91" s="16"/>
      <c r="N91" s="16"/>
      <c r="O91" s="16"/>
      <c r="P91" s="16"/>
      <c r="Q91" s="16"/>
    </row>
    <row r="92" spans="1:17" ht="15.75" customHeight="1" x14ac:dyDescent="0.3">
      <c r="A92" s="16"/>
      <c r="B92" s="16"/>
      <c r="C92" s="14"/>
      <c r="D92" s="16"/>
      <c r="E92" s="16"/>
      <c r="F92" s="16"/>
      <c r="G92" s="16"/>
      <c r="H92" s="16"/>
      <c r="I92" s="16"/>
      <c r="J92" s="16"/>
      <c r="K92" s="16"/>
      <c r="L92" s="16"/>
      <c r="M92" s="16"/>
      <c r="N92" s="16"/>
      <c r="O92" s="16"/>
      <c r="P92" s="16"/>
      <c r="Q92" s="16"/>
    </row>
    <row r="93" spans="1:17" ht="15.75" customHeight="1" x14ac:dyDescent="0.3">
      <c r="A93" s="16"/>
      <c r="B93" s="16"/>
      <c r="C93" s="14"/>
      <c r="D93" s="16"/>
      <c r="E93" s="16"/>
      <c r="F93" s="16"/>
      <c r="G93" s="16"/>
      <c r="H93" s="16"/>
      <c r="I93" s="16"/>
      <c r="J93" s="16"/>
      <c r="K93" s="16"/>
      <c r="L93" s="16"/>
      <c r="M93" s="16"/>
      <c r="N93" s="16"/>
      <c r="O93" s="16"/>
      <c r="P93" s="16"/>
      <c r="Q93" s="16"/>
    </row>
    <row r="94" spans="1:17" ht="15.75" customHeight="1" x14ac:dyDescent="0.3">
      <c r="A94" s="16"/>
      <c r="B94" s="16"/>
      <c r="C94" s="14"/>
      <c r="D94" s="16"/>
      <c r="E94" s="16"/>
      <c r="F94" s="16"/>
      <c r="G94" s="16"/>
      <c r="H94" s="16"/>
      <c r="I94" s="16"/>
      <c r="J94" s="16"/>
      <c r="K94" s="16"/>
      <c r="L94" s="16"/>
      <c r="M94" s="16"/>
      <c r="N94" s="16"/>
      <c r="O94" s="16"/>
      <c r="P94" s="16"/>
      <c r="Q94" s="16"/>
    </row>
    <row r="95" spans="1:17" ht="15.75" customHeight="1" x14ac:dyDescent="0.3">
      <c r="A95" s="16"/>
      <c r="B95" s="16"/>
      <c r="C95" s="14"/>
      <c r="D95" s="16"/>
      <c r="E95" s="16"/>
      <c r="F95" s="16"/>
      <c r="G95" s="16"/>
      <c r="H95" s="16"/>
      <c r="I95" s="16"/>
      <c r="J95" s="16"/>
      <c r="K95" s="16"/>
      <c r="L95" s="16"/>
      <c r="M95" s="16"/>
      <c r="N95" s="16"/>
      <c r="O95" s="16"/>
      <c r="P95" s="16"/>
      <c r="Q95" s="16"/>
    </row>
    <row r="96" spans="1:17" ht="15.75" customHeight="1" x14ac:dyDescent="0.3">
      <c r="A96" s="16"/>
      <c r="B96" s="16"/>
      <c r="C96" s="14"/>
      <c r="D96" s="16"/>
      <c r="E96" s="16"/>
      <c r="F96" s="16"/>
      <c r="G96" s="16"/>
      <c r="H96" s="16"/>
      <c r="I96" s="16"/>
      <c r="J96" s="16"/>
      <c r="K96" s="16"/>
      <c r="L96" s="16"/>
      <c r="M96" s="16"/>
      <c r="N96" s="16"/>
      <c r="O96" s="16"/>
      <c r="P96" s="16"/>
      <c r="Q96" s="16"/>
    </row>
    <row r="97" spans="1:17" ht="15.75" customHeight="1" x14ac:dyDescent="0.3">
      <c r="A97" s="16"/>
      <c r="B97" s="16"/>
      <c r="C97" s="14"/>
      <c r="D97" s="16"/>
      <c r="E97" s="16"/>
      <c r="F97" s="16"/>
      <c r="G97" s="16"/>
      <c r="H97" s="16"/>
      <c r="I97" s="16"/>
      <c r="J97" s="16"/>
      <c r="K97" s="16"/>
      <c r="L97" s="16"/>
      <c r="M97" s="16"/>
      <c r="N97" s="16"/>
      <c r="O97" s="16"/>
      <c r="P97" s="16"/>
      <c r="Q97" s="16"/>
    </row>
    <row r="98" spans="1:17" ht="15.75" customHeight="1" x14ac:dyDescent="0.3">
      <c r="A98" s="16"/>
      <c r="B98" s="16"/>
      <c r="C98" s="14"/>
      <c r="D98" s="16"/>
      <c r="E98" s="16"/>
      <c r="F98" s="16"/>
      <c r="G98" s="16"/>
      <c r="H98" s="16"/>
      <c r="I98" s="16"/>
      <c r="J98" s="16"/>
      <c r="K98" s="16"/>
      <c r="L98" s="16"/>
      <c r="M98" s="16"/>
      <c r="N98" s="16"/>
      <c r="O98" s="16"/>
      <c r="P98" s="16"/>
      <c r="Q98" s="16"/>
    </row>
    <row r="99" spans="1:17" ht="15.75" customHeight="1" x14ac:dyDescent="0.3">
      <c r="A99" s="16"/>
      <c r="B99" s="16"/>
      <c r="C99" s="14"/>
      <c r="D99" s="16"/>
      <c r="E99" s="16"/>
      <c r="F99" s="16"/>
      <c r="G99" s="16"/>
      <c r="H99" s="16"/>
      <c r="I99" s="16"/>
      <c r="J99" s="16"/>
      <c r="K99" s="16"/>
      <c r="L99" s="16"/>
      <c r="M99" s="16"/>
      <c r="N99" s="16"/>
      <c r="O99" s="16"/>
      <c r="P99" s="16"/>
      <c r="Q99" s="16"/>
    </row>
    <row r="100" spans="1:17" ht="15.75" customHeight="1" x14ac:dyDescent="0.3">
      <c r="A100" s="16"/>
      <c r="B100" s="16"/>
      <c r="C100" s="14"/>
      <c r="D100" s="16"/>
      <c r="E100" s="16"/>
      <c r="F100" s="16"/>
      <c r="G100" s="16"/>
      <c r="H100" s="16"/>
      <c r="I100" s="16"/>
      <c r="J100" s="16"/>
      <c r="K100" s="16"/>
      <c r="L100" s="16"/>
      <c r="M100" s="16"/>
      <c r="N100" s="16"/>
      <c r="O100" s="16"/>
      <c r="P100" s="16"/>
      <c r="Q100" s="16"/>
    </row>
    <row r="101" spans="1:17" ht="15.75" customHeight="1" x14ac:dyDescent="0.3">
      <c r="A101" s="16"/>
      <c r="B101" s="16"/>
      <c r="C101" s="14"/>
      <c r="D101" s="16"/>
      <c r="E101" s="16"/>
      <c r="F101" s="16"/>
      <c r="G101" s="16"/>
      <c r="H101" s="16"/>
      <c r="I101" s="16"/>
      <c r="J101" s="16"/>
      <c r="K101" s="16"/>
      <c r="L101" s="16"/>
      <c r="M101" s="16"/>
      <c r="N101" s="16"/>
      <c r="O101" s="16"/>
      <c r="P101" s="16"/>
      <c r="Q101" s="16"/>
    </row>
    <row r="102" spans="1:17" ht="15.75" customHeight="1" x14ac:dyDescent="0.3">
      <c r="A102" s="16"/>
      <c r="B102" s="16"/>
      <c r="C102" s="14"/>
      <c r="D102" s="16"/>
      <c r="E102" s="16"/>
      <c r="F102" s="16"/>
      <c r="G102" s="16"/>
      <c r="H102" s="16"/>
      <c r="I102" s="16"/>
      <c r="J102" s="16"/>
      <c r="K102" s="16"/>
      <c r="L102" s="16"/>
      <c r="M102" s="16"/>
      <c r="N102" s="16"/>
      <c r="O102" s="16"/>
      <c r="P102" s="16"/>
      <c r="Q102" s="16"/>
    </row>
    <row r="103" spans="1:17" ht="15.75" customHeight="1" x14ac:dyDescent="0.3">
      <c r="A103" s="16"/>
      <c r="B103" s="16"/>
      <c r="C103" s="14"/>
      <c r="D103" s="16"/>
      <c r="E103" s="16"/>
      <c r="F103" s="16"/>
      <c r="G103" s="16"/>
      <c r="H103" s="16"/>
      <c r="I103" s="16"/>
      <c r="J103" s="16"/>
      <c r="K103" s="16"/>
      <c r="L103" s="16"/>
      <c r="M103" s="16"/>
      <c r="N103" s="16"/>
      <c r="O103" s="16"/>
      <c r="P103" s="16"/>
      <c r="Q103" s="16"/>
    </row>
    <row r="104" spans="1:17" ht="15.75" customHeight="1" x14ac:dyDescent="0.3">
      <c r="A104" s="16"/>
      <c r="B104" s="16"/>
      <c r="C104" s="14"/>
      <c r="D104" s="16"/>
      <c r="E104" s="16"/>
      <c r="F104" s="16"/>
      <c r="G104" s="16"/>
      <c r="H104" s="16"/>
      <c r="I104" s="16"/>
      <c r="J104" s="16"/>
      <c r="K104" s="16"/>
      <c r="L104" s="16"/>
      <c r="M104" s="16"/>
      <c r="N104" s="16"/>
      <c r="O104" s="16"/>
      <c r="P104" s="16"/>
      <c r="Q104" s="16"/>
    </row>
    <row r="105" spans="1:17" ht="15.75" customHeight="1" x14ac:dyDescent="0.3">
      <c r="A105" s="16"/>
      <c r="B105" s="16"/>
      <c r="C105" s="14"/>
      <c r="D105" s="16"/>
      <c r="E105" s="16"/>
      <c r="F105" s="16"/>
      <c r="G105" s="16"/>
      <c r="H105" s="16"/>
      <c r="I105" s="16"/>
      <c r="J105" s="16"/>
      <c r="K105" s="16"/>
      <c r="L105" s="16"/>
      <c r="M105" s="16"/>
      <c r="N105" s="16"/>
      <c r="O105" s="16"/>
      <c r="P105" s="16"/>
      <c r="Q105" s="16"/>
    </row>
    <row r="106" spans="1:17" ht="15.75" customHeight="1" x14ac:dyDescent="0.3">
      <c r="A106" s="16"/>
      <c r="B106" s="16"/>
      <c r="C106" s="14"/>
      <c r="D106" s="16"/>
      <c r="E106" s="16"/>
      <c r="F106" s="16"/>
      <c r="G106" s="16"/>
      <c r="H106" s="16"/>
      <c r="I106" s="16"/>
      <c r="J106" s="16"/>
      <c r="K106" s="16"/>
      <c r="L106" s="16"/>
      <c r="M106" s="16"/>
      <c r="N106" s="16"/>
      <c r="O106" s="16"/>
      <c r="P106" s="16"/>
      <c r="Q106" s="16"/>
    </row>
    <row r="107" spans="1:17" ht="15.75" customHeight="1" x14ac:dyDescent="0.3">
      <c r="A107" s="16"/>
      <c r="B107" s="16"/>
      <c r="C107" s="14"/>
      <c r="D107" s="16"/>
      <c r="E107" s="16"/>
      <c r="F107" s="16"/>
      <c r="G107" s="16"/>
      <c r="H107" s="16"/>
      <c r="I107" s="16"/>
      <c r="J107" s="16"/>
      <c r="K107" s="16"/>
      <c r="L107" s="16"/>
      <c r="M107" s="16"/>
      <c r="N107" s="16"/>
      <c r="O107" s="16"/>
      <c r="P107" s="16"/>
      <c r="Q107" s="16"/>
    </row>
    <row r="108" spans="1:17" ht="15.75" customHeight="1" x14ac:dyDescent="0.3">
      <c r="A108" s="16"/>
      <c r="B108" s="16"/>
      <c r="C108" s="14"/>
      <c r="D108" s="16"/>
      <c r="E108" s="16"/>
      <c r="F108" s="16"/>
      <c r="G108" s="16"/>
      <c r="H108" s="16"/>
      <c r="I108" s="16"/>
      <c r="J108" s="16"/>
      <c r="K108" s="16"/>
      <c r="L108" s="16"/>
      <c r="M108" s="16"/>
      <c r="N108" s="16"/>
      <c r="O108" s="16"/>
      <c r="P108" s="16"/>
      <c r="Q108" s="16"/>
    </row>
    <row r="109" spans="1:17" ht="15.75" customHeight="1" x14ac:dyDescent="0.3">
      <c r="A109" s="16"/>
      <c r="B109" s="16"/>
      <c r="C109" s="14"/>
      <c r="D109" s="16"/>
      <c r="E109" s="16"/>
      <c r="F109" s="16"/>
      <c r="G109" s="16"/>
      <c r="H109" s="16"/>
      <c r="I109" s="16"/>
      <c r="J109" s="16"/>
      <c r="K109" s="16"/>
      <c r="L109" s="16"/>
      <c r="M109" s="16"/>
      <c r="N109" s="16"/>
      <c r="O109" s="16"/>
      <c r="P109" s="16"/>
      <c r="Q109" s="16"/>
    </row>
    <row r="110" spans="1:17" ht="15.75" customHeight="1" x14ac:dyDescent="0.3">
      <c r="A110" s="16"/>
      <c r="B110" s="16"/>
      <c r="C110" s="14"/>
      <c r="D110" s="16"/>
      <c r="E110" s="16"/>
      <c r="F110" s="16"/>
      <c r="G110" s="16"/>
      <c r="H110" s="16"/>
      <c r="I110" s="16"/>
      <c r="J110" s="16"/>
      <c r="K110" s="16"/>
      <c r="L110" s="16"/>
      <c r="M110" s="16"/>
      <c r="N110" s="16"/>
      <c r="O110" s="16"/>
      <c r="P110" s="16"/>
      <c r="Q110" s="16"/>
    </row>
    <row r="111" spans="1:17" ht="15.75" customHeight="1" x14ac:dyDescent="0.3">
      <c r="A111" s="16"/>
      <c r="B111" s="16"/>
      <c r="C111" s="14"/>
      <c r="D111" s="16"/>
      <c r="E111" s="16"/>
      <c r="F111" s="16"/>
      <c r="G111" s="16"/>
      <c r="H111" s="16"/>
      <c r="I111" s="16"/>
      <c r="J111" s="16"/>
      <c r="K111" s="16"/>
      <c r="L111" s="16"/>
      <c r="M111" s="16"/>
      <c r="N111" s="16"/>
      <c r="O111" s="16"/>
      <c r="P111" s="16"/>
      <c r="Q111" s="16"/>
    </row>
    <row r="112" spans="1:17" ht="15.75" customHeight="1" x14ac:dyDescent="0.3">
      <c r="A112" s="16"/>
      <c r="B112" s="16"/>
      <c r="C112" s="14"/>
      <c r="D112" s="16"/>
      <c r="E112" s="16"/>
      <c r="F112" s="16"/>
      <c r="G112" s="16"/>
      <c r="H112" s="16"/>
      <c r="I112" s="16"/>
      <c r="J112" s="16"/>
      <c r="K112" s="16"/>
      <c r="L112" s="16"/>
      <c r="M112" s="16"/>
      <c r="N112" s="16"/>
      <c r="O112" s="16"/>
      <c r="P112" s="16"/>
      <c r="Q112" s="16"/>
    </row>
    <row r="113" spans="1:17" ht="15.75" customHeight="1" x14ac:dyDescent="0.3">
      <c r="A113" s="16"/>
      <c r="B113" s="16"/>
      <c r="C113" s="14"/>
      <c r="D113" s="16"/>
      <c r="E113" s="16"/>
      <c r="F113" s="16"/>
      <c r="G113" s="16"/>
      <c r="H113" s="16"/>
      <c r="I113" s="16"/>
      <c r="J113" s="16"/>
      <c r="K113" s="16"/>
      <c r="L113" s="16"/>
      <c r="M113" s="16"/>
      <c r="N113" s="16"/>
      <c r="O113" s="16"/>
      <c r="P113" s="16"/>
      <c r="Q113" s="16"/>
    </row>
    <row r="114" spans="1:17" ht="15.75" customHeight="1" x14ac:dyDescent="0.3">
      <c r="A114" s="16"/>
      <c r="B114" s="16"/>
      <c r="C114" s="14"/>
      <c r="D114" s="16"/>
      <c r="E114" s="16"/>
      <c r="F114" s="16"/>
      <c r="G114" s="16"/>
      <c r="H114" s="16"/>
      <c r="I114" s="16"/>
      <c r="J114" s="16"/>
      <c r="K114" s="16"/>
      <c r="L114" s="16"/>
      <c r="M114" s="16"/>
      <c r="N114" s="16"/>
      <c r="O114" s="16"/>
      <c r="P114" s="16"/>
      <c r="Q114" s="16"/>
    </row>
    <row r="115" spans="1:17" ht="15.75" customHeight="1" x14ac:dyDescent="0.3">
      <c r="A115" s="16"/>
      <c r="B115" s="16"/>
      <c r="C115" s="14"/>
      <c r="D115" s="16"/>
      <c r="E115" s="16"/>
      <c r="F115" s="16"/>
      <c r="G115" s="16"/>
      <c r="H115" s="16"/>
      <c r="I115" s="16"/>
      <c r="J115" s="16"/>
      <c r="K115" s="16"/>
      <c r="L115" s="16"/>
      <c r="M115" s="16"/>
      <c r="N115" s="16"/>
      <c r="O115" s="16"/>
      <c r="P115" s="16"/>
      <c r="Q115" s="16"/>
    </row>
    <row r="116" spans="1:17" ht="15.75" customHeight="1" x14ac:dyDescent="0.3">
      <c r="A116" s="16"/>
      <c r="B116" s="16"/>
      <c r="C116" s="14"/>
      <c r="D116" s="16"/>
      <c r="E116" s="16"/>
      <c r="F116" s="16"/>
      <c r="G116" s="16"/>
      <c r="H116" s="16"/>
      <c r="I116" s="16"/>
      <c r="J116" s="16"/>
      <c r="K116" s="16"/>
      <c r="L116" s="16"/>
      <c r="M116" s="16"/>
      <c r="N116" s="16"/>
      <c r="O116" s="16"/>
      <c r="P116" s="16"/>
      <c r="Q116" s="16"/>
    </row>
    <row r="117" spans="1:17" ht="15.75" customHeight="1" x14ac:dyDescent="0.3">
      <c r="A117" s="16"/>
      <c r="B117" s="16"/>
      <c r="C117" s="14"/>
      <c r="D117" s="16"/>
      <c r="E117" s="16"/>
      <c r="F117" s="16"/>
      <c r="G117" s="16"/>
      <c r="H117" s="16"/>
      <c r="I117" s="16"/>
      <c r="J117" s="16"/>
      <c r="K117" s="16"/>
      <c r="L117" s="16"/>
      <c r="M117" s="16"/>
      <c r="N117" s="16"/>
      <c r="O117" s="16"/>
      <c r="P117" s="16"/>
      <c r="Q117" s="16"/>
    </row>
    <row r="118" spans="1:17" ht="15.75" customHeight="1" x14ac:dyDescent="0.3">
      <c r="A118" s="16"/>
      <c r="B118" s="16"/>
      <c r="C118" s="14"/>
      <c r="D118" s="16"/>
      <c r="E118" s="16"/>
      <c r="F118" s="16"/>
      <c r="G118" s="16"/>
      <c r="H118" s="16"/>
      <c r="I118" s="16"/>
      <c r="J118" s="16"/>
      <c r="K118" s="16"/>
      <c r="L118" s="16"/>
      <c r="M118" s="16"/>
      <c r="N118" s="16"/>
      <c r="O118" s="16"/>
      <c r="P118" s="16"/>
      <c r="Q118" s="16"/>
    </row>
    <row r="119" spans="1:17" ht="15.75" customHeight="1" x14ac:dyDescent="0.3">
      <c r="A119" s="16"/>
      <c r="B119" s="16"/>
      <c r="C119" s="14"/>
      <c r="D119" s="16"/>
      <c r="E119" s="16"/>
      <c r="F119" s="16"/>
      <c r="G119" s="16"/>
      <c r="H119" s="16"/>
      <c r="I119" s="16"/>
      <c r="J119" s="16"/>
      <c r="K119" s="16"/>
      <c r="L119" s="16"/>
      <c r="M119" s="16"/>
      <c r="N119" s="16"/>
      <c r="O119" s="16"/>
      <c r="P119" s="16"/>
      <c r="Q119" s="16"/>
    </row>
    <row r="120" spans="1:17" ht="15.75" customHeight="1" x14ac:dyDescent="0.3">
      <c r="A120" s="16"/>
      <c r="B120" s="16"/>
      <c r="C120" s="14"/>
      <c r="D120" s="16"/>
      <c r="E120" s="16"/>
      <c r="F120" s="16"/>
      <c r="G120" s="16"/>
      <c r="H120" s="16"/>
      <c r="I120" s="16"/>
      <c r="J120" s="16"/>
      <c r="K120" s="16"/>
      <c r="L120" s="16"/>
      <c r="M120" s="16"/>
      <c r="N120" s="16"/>
      <c r="O120" s="16"/>
      <c r="P120" s="16"/>
      <c r="Q120" s="16"/>
    </row>
    <row r="121" spans="1:17" ht="15.75" customHeight="1" x14ac:dyDescent="0.3">
      <c r="A121" s="16"/>
      <c r="B121" s="16"/>
      <c r="C121" s="14"/>
      <c r="D121" s="16"/>
      <c r="E121" s="16"/>
      <c r="F121" s="16"/>
      <c r="G121" s="16"/>
      <c r="H121" s="16"/>
      <c r="I121" s="16"/>
      <c r="J121" s="16"/>
      <c r="K121" s="16"/>
      <c r="L121" s="16"/>
      <c r="M121" s="16"/>
      <c r="N121" s="16"/>
      <c r="O121" s="16"/>
      <c r="P121" s="16"/>
      <c r="Q121" s="16"/>
    </row>
    <row r="122" spans="1:17" ht="15.75" customHeight="1" x14ac:dyDescent="0.3">
      <c r="A122" s="16"/>
      <c r="B122" s="16"/>
      <c r="C122" s="14"/>
      <c r="D122" s="16"/>
      <c r="E122" s="16"/>
      <c r="F122" s="16"/>
      <c r="G122" s="16"/>
      <c r="H122" s="16"/>
      <c r="I122" s="16"/>
      <c r="J122" s="16"/>
      <c r="K122" s="16"/>
      <c r="L122" s="16"/>
      <c r="M122" s="16"/>
      <c r="N122" s="16"/>
      <c r="O122" s="16"/>
      <c r="P122" s="16"/>
      <c r="Q122" s="16"/>
    </row>
    <row r="123" spans="1:17" ht="15.75" customHeight="1" x14ac:dyDescent="0.3">
      <c r="A123" s="16"/>
      <c r="B123" s="16"/>
      <c r="C123" s="14"/>
      <c r="D123" s="16"/>
      <c r="E123" s="16"/>
      <c r="F123" s="16"/>
      <c r="G123" s="16"/>
      <c r="H123" s="16"/>
      <c r="I123" s="16"/>
      <c r="J123" s="16"/>
      <c r="K123" s="16"/>
      <c r="L123" s="16"/>
      <c r="M123" s="16"/>
      <c r="N123" s="16"/>
      <c r="O123" s="16"/>
      <c r="P123" s="16"/>
      <c r="Q123" s="16"/>
    </row>
    <row r="124" spans="1:17" ht="15.75" customHeight="1" x14ac:dyDescent="0.3">
      <c r="A124" s="16"/>
      <c r="B124" s="16"/>
      <c r="C124" s="14"/>
      <c r="D124" s="16"/>
      <c r="E124" s="16"/>
      <c r="F124" s="16"/>
      <c r="G124" s="16"/>
      <c r="H124" s="16"/>
      <c r="I124" s="16"/>
      <c r="J124" s="16"/>
      <c r="K124" s="16"/>
      <c r="L124" s="16"/>
      <c r="M124" s="16"/>
      <c r="N124" s="16"/>
      <c r="O124" s="16"/>
      <c r="P124" s="16"/>
      <c r="Q124" s="16"/>
    </row>
    <row r="125" spans="1:17" ht="15.75" customHeight="1" x14ac:dyDescent="0.3">
      <c r="A125" s="16"/>
      <c r="B125" s="16"/>
      <c r="C125" s="14"/>
      <c r="D125" s="16"/>
      <c r="E125" s="16"/>
      <c r="F125" s="16"/>
      <c r="G125" s="16"/>
      <c r="H125" s="16"/>
      <c r="I125" s="16"/>
      <c r="J125" s="16"/>
      <c r="K125" s="16"/>
      <c r="L125" s="16"/>
      <c r="M125" s="16"/>
      <c r="N125" s="16"/>
      <c r="O125" s="16"/>
      <c r="P125" s="16"/>
      <c r="Q125" s="16"/>
    </row>
    <row r="126" spans="1:17" ht="15.75" customHeight="1" x14ac:dyDescent="0.3">
      <c r="A126" s="16"/>
      <c r="B126" s="16"/>
      <c r="C126" s="14"/>
      <c r="D126" s="16"/>
      <c r="E126" s="16"/>
      <c r="F126" s="16"/>
      <c r="G126" s="16"/>
      <c r="H126" s="16"/>
      <c r="I126" s="16"/>
      <c r="J126" s="16"/>
      <c r="K126" s="16"/>
      <c r="L126" s="16"/>
      <c r="M126" s="16"/>
      <c r="N126" s="16"/>
      <c r="O126" s="16"/>
      <c r="P126" s="16"/>
      <c r="Q126" s="16"/>
    </row>
    <row r="127" spans="1:17" ht="15.75" customHeight="1" x14ac:dyDescent="0.3">
      <c r="A127" s="16"/>
      <c r="B127" s="16"/>
      <c r="C127" s="14"/>
      <c r="D127" s="16"/>
      <c r="E127" s="16"/>
      <c r="F127" s="16"/>
      <c r="G127" s="16"/>
      <c r="H127" s="16"/>
      <c r="I127" s="16"/>
      <c r="J127" s="16"/>
      <c r="K127" s="16"/>
      <c r="L127" s="16"/>
      <c r="M127" s="16"/>
      <c r="N127" s="16"/>
      <c r="O127" s="16"/>
      <c r="P127" s="16"/>
      <c r="Q127" s="16"/>
    </row>
    <row r="128" spans="1:17" ht="15.75" customHeight="1" x14ac:dyDescent="0.3">
      <c r="A128" s="16"/>
      <c r="B128" s="16"/>
      <c r="C128" s="14"/>
      <c r="D128" s="16"/>
      <c r="E128" s="16"/>
      <c r="F128" s="16"/>
      <c r="G128" s="16"/>
      <c r="H128" s="16"/>
      <c r="I128" s="16"/>
      <c r="J128" s="16"/>
      <c r="K128" s="16"/>
      <c r="L128" s="16"/>
      <c r="M128" s="16"/>
      <c r="N128" s="16"/>
      <c r="O128" s="16"/>
      <c r="P128" s="16"/>
      <c r="Q128" s="16"/>
    </row>
    <row r="129" spans="1:17" ht="15.75" customHeight="1" x14ac:dyDescent="0.3">
      <c r="A129" s="16"/>
      <c r="B129" s="16"/>
      <c r="C129" s="14"/>
      <c r="D129" s="16"/>
      <c r="E129" s="16"/>
      <c r="F129" s="16"/>
      <c r="G129" s="16"/>
      <c r="H129" s="16"/>
      <c r="I129" s="16"/>
      <c r="J129" s="16"/>
      <c r="K129" s="16"/>
      <c r="L129" s="16"/>
      <c r="M129" s="16"/>
      <c r="N129" s="16"/>
      <c r="O129" s="16"/>
      <c r="P129" s="16"/>
      <c r="Q129" s="16"/>
    </row>
    <row r="130" spans="1:17" ht="15.75" customHeight="1" x14ac:dyDescent="0.3">
      <c r="A130" s="16"/>
      <c r="B130" s="16"/>
      <c r="C130" s="14"/>
      <c r="D130" s="16"/>
      <c r="E130" s="16"/>
      <c r="F130" s="16"/>
      <c r="G130" s="16"/>
      <c r="H130" s="16"/>
      <c r="I130" s="16"/>
      <c r="J130" s="16"/>
      <c r="K130" s="16"/>
      <c r="L130" s="16"/>
      <c r="M130" s="16"/>
      <c r="N130" s="16"/>
      <c r="O130" s="16"/>
      <c r="P130" s="16"/>
      <c r="Q130" s="16"/>
    </row>
    <row r="131" spans="1:17" ht="15.75" customHeight="1" x14ac:dyDescent="0.3">
      <c r="A131" s="16"/>
      <c r="B131" s="16"/>
      <c r="C131" s="14"/>
      <c r="D131" s="16"/>
      <c r="E131" s="16"/>
      <c r="F131" s="16"/>
      <c r="G131" s="16"/>
      <c r="H131" s="16"/>
      <c r="I131" s="16"/>
      <c r="J131" s="16"/>
      <c r="K131" s="16"/>
      <c r="L131" s="16"/>
      <c r="M131" s="16"/>
      <c r="N131" s="16"/>
      <c r="O131" s="16"/>
      <c r="P131" s="16"/>
      <c r="Q131" s="16"/>
    </row>
    <row r="132" spans="1:17" ht="15.75" customHeight="1" x14ac:dyDescent="0.3">
      <c r="A132" s="16"/>
      <c r="B132" s="16"/>
      <c r="C132" s="14"/>
      <c r="D132" s="16"/>
      <c r="E132" s="16"/>
      <c r="F132" s="16"/>
      <c r="G132" s="16"/>
      <c r="H132" s="16"/>
      <c r="I132" s="16"/>
      <c r="J132" s="16"/>
      <c r="K132" s="16"/>
      <c r="L132" s="16"/>
      <c r="M132" s="16"/>
      <c r="N132" s="16"/>
      <c r="O132" s="16"/>
      <c r="P132" s="16"/>
      <c r="Q132" s="16"/>
    </row>
    <row r="133" spans="1:17" ht="15.75" customHeight="1" x14ac:dyDescent="0.3">
      <c r="A133" s="16"/>
      <c r="B133" s="16"/>
      <c r="C133" s="14"/>
      <c r="D133" s="16"/>
      <c r="E133" s="16"/>
      <c r="F133" s="16"/>
      <c r="G133" s="16"/>
      <c r="H133" s="16"/>
      <c r="I133" s="16"/>
      <c r="J133" s="16"/>
      <c r="K133" s="16"/>
      <c r="L133" s="16"/>
      <c r="M133" s="16"/>
      <c r="N133" s="16"/>
      <c r="O133" s="16"/>
      <c r="P133" s="16"/>
      <c r="Q133" s="16"/>
    </row>
    <row r="134" spans="1:17" ht="15.75" customHeight="1" x14ac:dyDescent="0.3">
      <c r="A134" s="16"/>
      <c r="B134" s="16"/>
      <c r="C134" s="14"/>
      <c r="D134" s="16"/>
      <c r="E134" s="16"/>
      <c r="F134" s="16"/>
      <c r="G134" s="16"/>
      <c r="H134" s="16"/>
      <c r="I134" s="16"/>
      <c r="J134" s="16"/>
      <c r="K134" s="16"/>
      <c r="L134" s="16"/>
      <c r="M134" s="16"/>
      <c r="N134" s="16"/>
      <c r="O134" s="16"/>
      <c r="P134" s="16"/>
      <c r="Q134" s="16"/>
    </row>
    <row r="135" spans="1:17" ht="15.75" customHeight="1" x14ac:dyDescent="0.3">
      <c r="A135" s="16"/>
      <c r="B135" s="16"/>
      <c r="C135" s="14"/>
      <c r="D135" s="16"/>
      <c r="E135" s="16"/>
      <c r="F135" s="16"/>
      <c r="G135" s="16"/>
      <c r="H135" s="16"/>
      <c r="I135" s="16"/>
      <c r="J135" s="16"/>
      <c r="K135" s="16"/>
      <c r="L135" s="16"/>
      <c r="M135" s="16"/>
      <c r="N135" s="16"/>
      <c r="O135" s="16"/>
      <c r="P135" s="16"/>
      <c r="Q135" s="16"/>
    </row>
    <row r="136" spans="1:17" ht="15.75" customHeight="1" x14ac:dyDescent="0.3">
      <c r="A136" s="16"/>
      <c r="B136" s="16"/>
      <c r="C136" s="14"/>
      <c r="D136" s="16"/>
      <c r="E136" s="16"/>
      <c r="F136" s="16"/>
      <c r="G136" s="16"/>
      <c r="H136" s="16"/>
      <c r="I136" s="16"/>
      <c r="J136" s="16"/>
      <c r="K136" s="16"/>
      <c r="L136" s="16"/>
      <c r="M136" s="16"/>
      <c r="N136" s="16"/>
      <c r="O136" s="16"/>
      <c r="P136" s="16"/>
      <c r="Q136" s="16"/>
    </row>
    <row r="137" spans="1:17" ht="15.75" customHeight="1" x14ac:dyDescent="0.3">
      <c r="A137" s="16"/>
      <c r="B137" s="16"/>
      <c r="C137" s="14"/>
      <c r="D137" s="16"/>
      <c r="E137" s="16"/>
      <c r="F137" s="16"/>
      <c r="G137" s="16"/>
      <c r="H137" s="16"/>
      <c r="I137" s="16"/>
      <c r="J137" s="16"/>
      <c r="K137" s="16"/>
      <c r="L137" s="16"/>
      <c r="M137" s="16"/>
      <c r="N137" s="16"/>
      <c r="O137" s="16"/>
      <c r="P137" s="16"/>
      <c r="Q137" s="16"/>
    </row>
    <row r="138" spans="1:17" ht="15.75" customHeight="1" x14ac:dyDescent="0.3">
      <c r="A138" s="16"/>
      <c r="B138" s="16"/>
      <c r="C138" s="14"/>
      <c r="D138" s="16"/>
      <c r="E138" s="16"/>
      <c r="F138" s="16"/>
      <c r="G138" s="16"/>
      <c r="H138" s="16"/>
      <c r="I138" s="16"/>
      <c r="J138" s="16"/>
      <c r="K138" s="16"/>
      <c r="L138" s="16"/>
      <c r="M138" s="16"/>
      <c r="N138" s="16"/>
      <c r="O138" s="16"/>
      <c r="P138" s="16"/>
      <c r="Q138" s="16"/>
    </row>
    <row r="139" spans="1:17" ht="15.75" customHeight="1" x14ac:dyDescent="0.3">
      <c r="A139" s="16"/>
      <c r="B139" s="16"/>
      <c r="C139" s="14"/>
      <c r="D139" s="16"/>
      <c r="E139" s="16"/>
      <c r="F139" s="16"/>
      <c r="G139" s="16"/>
      <c r="H139" s="16"/>
      <c r="I139" s="16"/>
      <c r="J139" s="16"/>
      <c r="K139" s="16"/>
      <c r="L139" s="16"/>
      <c r="M139" s="16"/>
      <c r="N139" s="16"/>
      <c r="O139" s="16"/>
      <c r="P139" s="16"/>
      <c r="Q139" s="16"/>
    </row>
    <row r="140" spans="1:17" ht="15.75" customHeight="1" x14ac:dyDescent="0.3">
      <c r="A140" s="16"/>
      <c r="B140" s="16"/>
      <c r="C140" s="14"/>
      <c r="D140" s="16"/>
      <c r="E140" s="16"/>
      <c r="F140" s="16"/>
      <c r="G140" s="16"/>
      <c r="H140" s="16"/>
      <c r="I140" s="16"/>
      <c r="J140" s="16"/>
      <c r="K140" s="16"/>
      <c r="L140" s="16"/>
      <c r="M140" s="16"/>
      <c r="N140" s="16"/>
      <c r="O140" s="16"/>
      <c r="P140" s="16"/>
      <c r="Q140" s="16"/>
    </row>
    <row r="141" spans="1:17" ht="15.75" customHeight="1" x14ac:dyDescent="0.3">
      <c r="A141" s="16"/>
      <c r="B141" s="16"/>
      <c r="C141" s="14"/>
      <c r="D141" s="16"/>
      <c r="E141" s="16"/>
      <c r="F141" s="16"/>
      <c r="G141" s="16"/>
      <c r="H141" s="16"/>
      <c r="I141" s="16"/>
      <c r="J141" s="16"/>
      <c r="K141" s="16"/>
      <c r="L141" s="16"/>
      <c r="M141" s="16"/>
      <c r="N141" s="16"/>
      <c r="O141" s="16"/>
      <c r="P141" s="16"/>
      <c r="Q141" s="16"/>
    </row>
    <row r="142" spans="1:17" ht="15.75" customHeight="1" x14ac:dyDescent="0.3">
      <c r="A142" s="16"/>
      <c r="B142" s="16"/>
      <c r="C142" s="14"/>
      <c r="D142" s="16"/>
      <c r="E142" s="16"/>
      <c r="F142" s="16"/>
      <c r="G142" s="16"/>
      <c r="H142" s="16"/>
      <c r="I142" s="16"/>
      <c r="J142" s="16"/>
      <c r="K142" s="16"/>
      <c r="L142" s="16"/>
      <c r="M142" s="16"/>
      <c r="N142" s="16"/>
      <c r="O142" s="16"/>
      <c r="P142" s="16"/>
      <c r="Q142" s="16"/>
    </row>
    <row r="143" spans="1:17" ht="15.75" customHeight="1" x14ac:dyDescent="0.3">
      <c r="A143" s="16"/>
      <c r="B143" s="16"/>
      <c r="C143" s="14"/>
      <c r="D143" s="16"/>
      <c r="E143" s="16"/>
      <c r="F143" s="16"/>
      <c r="G143" s="16"/>
      <c r="H143" s="16"/>
      <c r="I143" s="16"/>
      <c r="J143" s="16"/>
      <c r="K143" s="16"/>
      <c r="L143" s="16"/>
      <c r="M143" s="16"/>
      <c r="N143" s="16"/>
      <c r="O143" s="16"/>
      <c r="P143" s="16"/>
      <c r="Q143" s="16"/>
    </row>
    <row r="144" spans="1:17" ht="15.75" customHeight="1" x14ac:dyDescent="0.3">
      <c r="A144" s="16"/>
      <c r="B144" s="16"/>
      <c r="C144" s="14"/>
      <c r="D144" s="16"/>
      <c r="E144" s="16"/>
      <c r="F144" s="16"/>
      <c r="G144" s="16"/>
      <c r="H144" s="16"/>
      <c r="I144" s="16"/>
      <c r="J144" s="16"/>
      <c r="K144" s="16"/>
      <c r="L144" s="16"/>
      <c r="M144" s="16"/>
      <c r="N144" s="16"/>
      <c r="O144" s="16"/>
      <c r="P144" s="16"/>
      <c r="Q144" s="16"/>
    </row>
    <row r="145" spans="1:17" ht="15.75" customHeight="1" x14ac:dyDescent="0.3">
      <c r="A145" s="16"/>
      <c r="B145" s="16"/>
      <c r="C145" s="14"/>
      <c r="D145" s="16"/>
      <c r="E145" s="16"/>
      <c r="F145" s="16"/>
      <c r="G145" s="16"/>
      <c r="H145" s="16"/>
      <c r="I145" s="16"/>
      <c r="J145" s="16"/>
      <c r="K145" s="16"/>
      <c r="L145" s="16"/>
      <c r="M145" s="16"/>
      <c r="N145" s="16"/>
      <c r="O145" s="16"/>
      <c r="P145" s="16"/>
      <c r="Q145" s="16"/>
    </row>
    <row r="146" spans="1:17" ht="15.75" customHeight="1" x14ac:dyDescent="0.3">
      <c r="A146" s="16"/>
      <c r="B146" s="16"/>
      <c r="C146" s="14"/>
      <c r="D146" s="16"/>
      <c r="E146" s="16"/>
      <c r="F146" s="16"/>
      <c r="G146" s="16"/>
      <c r="H146" s="16"/>
      <c r="I146" s="16"/>
      <c r="J146" s="16"/>
      <c r="K146" s="16"/>
      <c r="L146" s="16"/>
      <c r="M146" s="16"/>
      <c r="N146" s="16"/>
      <c r="O146" s="16"/>
      <c r="P146" s="16"/>
      <c r="Q146" s="16"/>
    </row>
    <row r="147" spans="1:17" ht="15.75" customHeight="1" x14ac:dyDescent="0.3">
      <c r="A147" s="16"/>
      <c r="B147" s="16"/>
      <c r="C147" s="14"/>
      <c r="D147" s="16"/>
      <c r="E147" s="16"/>
      <c r="F147" s="16"/>
      <c r="G147" s="16"/>
      <c r="H147" s="16"/>
      <c r="I147" s="16"/>
      <c r="J147" s="16"/>
      <c r="K147" s="16"/>
      <c r="L147" s="16"/>
      <c r="M147" s="16"/>
      <c r="N147" s="16"/>
      <c r="O147" s="16"/>
      <c r="P147" s="16"/>
      <c r="Q147" s="16"/>
    </row>
    <row r="148" spans="1:17" ht="15.75" customHeight="1" x14ac:dyDescent="0.3">
      <c r="A148" s="16"/>
      <c r="B148" s="16"/>
      <c r="C148" s="14"/>
      <c r="D148" s="16"/>
      <c r="E148" s="16"/>
      <c r="F148" s="16"/>
      <c r="G148" s="16"/>
      <c r="H148" s="16"/>
      <c r="I148" s="16"/>
      <c r="J148" s="16"/>
      <c r="K148" s="16"/>
      <c r="L148" s="16"/>
      <c r="M148" s="16"/>
      <c r="N148" s="16"/>
      <c r="O148" s="16"/>
      <c r="P148" s="16"/>
      <c r="Q148" s="16"/>
    </row>
    <row r="149" spans="1:17" ht="15.75" customHeight="1" x14ac:dyDescent="0.3">
      <c r="A149" s="16"/>
      <c r="B149" s="16"/>
      <c r="C149" s="14"/>
      <c r="D149" s="16"/>
      <c r="E149" s="16"/>
      <c r="F149" s="16"/>
      <c r="G149" s="16"/>
      <c r="H149" s="16"/>
      <c r="I149" s="16"/>
      <c r="J149" s="16"/>
      <c r="K149" s="16"/>
      <c r="L149" s="16"/>
      <c r="M149" s="16"/>
      <c r="N149" s="16"/>
      <c r="O149" s="16"/>
      <c r="P149" s="16"/>
      <c r="Q149" s="16"/>
    </row>
    <row r="150" spans="1:17" ht="15.75" customHeight="1" x14ac:dyDescent="0.3">
      <c r="A150" s="16"/>
      <c r="B150" s="16"/>
      <c r="C150" s="14"/>
      <c r="D150" s="16"/>
      <c r="E150" s="16"/>
      <c r="F150" s="16"/>
      <c r="G150" s="16"/>
      <c r="H150" s="16"/>
      <c r="I150" s="16"/>
      <c r="J150" s="16"/>
      <c r="K150" s="16"/>
      <c r="L150" s="16"/>
      <c r="M150" s="16"/>
      <c r="N150" s="16"/>
      <c r="O150" s="16"/>
      <c r="P150" s="16"/>
      <c r="Q150" s="16"/>
    </row>
    <row r="151" spans="1:17" ht="15.75" customHeight="1" x14ac:dyDescent="0.3">
      <c r="A151" s="16"/>
      <c r="B151" s="16"/>
      <c r="C151" s="14"/>
      <c r="D151" s="16"/>
      <c r="E151" s="16"/>
      <c r="F151" s="16"/>
      <c r="G151" s="16"/>
      <c r="H151" s="16"/>
      <c r="I151" s="16"/>
      <c r="J151" s="16"/>
      <c r="K151" s="16"/>
      <c r="L151" s="16"/>
      <c r="M151" s="16"/>
      <c r="N151" s="16"/>
      <c r="O151" s="16"/>
      <c r="P151" s="16"/>
      <c r="Q151" s="16"/>
    </row>
    <row r="152" spans="1:17" ht="15.75" customHeight="1" x14ac:dyDescent="0.3">
      <c r="A152" s="16"/>
      <c r="B152" s="16"/>
      <c r="C152" s="14"/>
      <c r="D152" s="16"/>
      <c r="E152" s="16"/>
      <c r="F152" s="16"/>
      <c r="G152" s="16"/>
      <c r="H152" s="16"/>
      <c r="I152" s="16"/>
      <c r="J152" s="16"/>
      <c r="K152" s="16"/>
      <c r="L152" s="16"/>
      <c r="M152" s="16"/>
      <c r="N152" s="16"/>
      <c r="O152" s="16"/>
      <c r="P152" s="16"/>
      <c r="Q152" s="16"/>
    </row>
    <row r="153" spans="1:17" ht="15.75" customHeight="1" x14ac:dyDescent="0.3">
      <c r="A153" s="16"/>
      <c r="B153" s="16"/>
      <c r="C153" s="14"/>
      <c r="D153" s="16"/>
      <c r="E153" s="16"/>
      <c r="F153" s="16"/>
      <c r="G153" s="16"/>
      <c r="H153" s="16"/>
      <c r="I153" s="16"/>
      <c r="J153" s="16"/>
      <c r="K153" s="16"/>
      <c r="L153" s="16"/>
      <c r="M153" s="16"/>
      <c r="N153" s="16"/>
      <c r="O153" s="16"/>
      <c r="P153" s="16"/>
      <c r="Q153" s="16"/>
    </row>
    <row r="154" spans="1:17" ht="15.75" customHeight="1" x14ac:dyDescent="0.3">
      <c r="A154" s="16"/>
      <c r="B154" s="16"/>
      <c r="C154" s="14"/>
      <c r="D154" s="16"/>
      <c r="E154" s="16"/>
      <c r="F154" s="16"/>
      <c r="G154" s="16"/>
      <c r="H154" s="16"/>
      <c r="I154" s="16"/>
      <c r="J154" s="16"/>
      <c r="K154" s="16"/>
      <c r="L154" s="16"/>
      <c r="M154" s="16"/>
      <c r="N154" s="16"/>
      <c r="O154" s="16"/>
      <c r="P154" s="16"/>
      <c r="Q154" s="16"/>
    </row>
    <row r="155" spans="1:17" ht="15.75" customHeight="1" x14ac:dyDescent="0.3">
      <c r="A155" s="16"/>
      <c r="B155" s="16"/>
      <c r="C155" s="14"/>
      <c r="D155" s="16"/>
      <c r="E155" s="16"/>
      <c r="F155" s="16"/>
      <c r="G155" s="16"/>
      <c r="H155" s="16"/>
      <c r="I155" s="16"/>
      <c r="J155" s="16"/>
      <c r="K155" s="16"/>
      <c r="L155" s="16"/>
      <c r="M155" s="16"/>
      <c r="N155" s="16"/>
      <c r="O155" s="16"/>
      <c r="P155" s="16"/>
      <c r="Q155" s="16"/>
    </row>
    <row r="156" spans="1:17" ht="15.75" customHeight="1" x14ac:dyDescent="0.3">
      <c r="A156" s="16"/>
      <c r="B156" s="16"/>
      <c r="C156" s="14"/>
      <c r="D156" s="16"/>
      <c r="E156" s="16"/>
      <c r="F156" s="16"/>
      <c r="G156" s="16"/>
      <c r="H156" s="16"/>
      <c r="I156" s="16"/>
      <c r="J156" s="16"/>
      <c r="K156" s="16"/>
      <c r="L156" s="16"/>
      <c r="M156" s="16"/>
      <c r="N156" s="16"/>
      <c r="O156" s="16"/>
      <c r="P156" s="16"/>
      <c r="Q156" s="16"/>
    </row>
    <row r="157" spans="1:17" ht="15.75" customHeight="1" x14ac:dyDescent="0.3">
      <c r="A157" s="16"/>
      <c r="B157" s="16"/>
      <c r="C157" s="14"/>
      <c r="D157" s="16"/>
      <c r="E157" s="16"/>
      <c r="F157" s="16"/>
      <c r="G157" s="16"/>
      <c r="H157" s="16"/>
      <c r="I157" s="16"/>
      <c r="J157" s="16"/>
      <c r="K157" s="16"/>
      <c r="L157" s="16"/>
      <c r="M157" s="16"/>
      <c r="N157" s="16"/>
      <c r="O157" s="16"/>
      <c r="P157" s="16"/>
      <c r="Q157" s="16"/>
    </row>
    <row r="158" spans="1:17" ht="15.75" customHeight="1" x14ac:dyDescent="0.3">
      <c r="A158" s="16"/>
      <c r="B158" s="16"/>
      <c r="C158" s="14"/>
      <c r="D158" s="16"/>
      <c r="E158" s="16"/>
      <c r="F158" s="16"/>
      <c r="G158" s="16"/>
      <c r="H158" s="16"/>
      <c r="I158" s="16"/>
      <c r="J158" s="16"/>
      <c r="K158" s="16"/>
      <c r="L158" s="16"/>
      <c r="M158" s="16"/>
      <c r="N158" s="16"/>
      <c r="O158" s="16"/>
      <c r="P158" s="16"/>
      <c r="Q158" s="16"/>
    </row>
    <row r="159" spans="1:17" ht="15.75" customHeight="1" x14ac:dyDescent="0.3">
      <c r="A159" s="16"/>
      <c r="B159" s="16"/>
      <c r="C159" s="14"/>
      <c r="D159" s="16"/>
      <c r="E159" s="16"/>
      <c r="F159" s="16"/>
      <c r="G159" s="16"/>
      <c r="H159" s="16"/>
      <c r="I159" s="16"/>
      <c r="J159" s="16"/>
      <c r="K159" s="16"/>
      <c r="L159" s="16"/>
      <c r="M159" s="16"/>
      <c r="N159" s="16"/>
      <c r="O159" s="16"/>
      <c r="P159" s="16"/>
      <c r="Q159" s="16"/>
    </row>
    <row r="160" spans="1:17" ht="15.75" customHeight="1" x14ac:dyDescent="0.3">
      <c r="A160" s="16"/>
      <c r="B160" s="16"/>
      <c r="C160" s="14"/>
      <c r="D160" s="16"/>
      <c r="E160" s="16"/>
      <c r="F160" s="16"/>
      <c r="G160" s="16"/>
      <c r="H160" s="16"/>
      <c r="I160" s="16"/>
      <c r="J160" s="16"/>
      <c r="K160" s="16"/>
      <c r="L160" s="16"/>
      <c r="M160" s="16"/>
      <c r="N160" s="16"/>
      <c r="O160" s="16"/>
      <c r="P160" s="16"/>
      <c r="Q160" s="16"/>
    </row>
    <row r="161" spans="1:17" ht="15.75" customHeight="1" x14ac:dyDescent="0.3">
      <c r="A161" s="16"/>
      <c r="B161" s="16"/>
      <c r="C161" s="14"/>
      <c r="D161" s="16"/>
      <c r="E161" s="16"/>
      <c r="F161" s="16"/>
      <c r="G161" s="16"/>
      <c r="H161" s="16"/>
      <c r="I161" s="16"/>
      <c r="J161" s="16"/>
      <c r="K161" s="16"/>
      <c r="L161" s="16"/>
      <c r="M161" s="16"/>
      <c r="N161" s="16"/>
      <c r="O161" s="16"/>
      <c r="P161" s="16"/>
      <c r="Q161" s="16"/>
    </row>
    <row r="162" spans="1:17" ht="15.75" customHeight="1" x14ac:dyDescent="0.3">
      <c r="A162" s="16"/>
      <c r="B162" s="16"/>
      <c r="C162" s="14"/>
      <c r="D162" s="16"/>
      <c r="E162" s="16"/>
      <c r="F162" s="16"/>
      <c r="G162" s="16"/>
      <c r="H162" s="16"/>
      <c r="I162" s="16"/>
      <c r="J162" s="16"/>
      <c r="K162" s="16"/>
      <c r="L162" s="16"/>
      <c r="M162" s="16"/>
      <c r="N162" s="16"/>
      <c r="O162" s="16"/>
      <c r="P162" s="16"/>
      <c r="Q162" s="16"/>
    </row>
    <row r="163" spans="1:17" ht="15.75" customHeight="1" x14ac:dyDescent="0.3">
      <c r="A163" s="16"/>
      <c r="B163" s="16"/>
      <c r="C163" s="14"/>
      <c r="D163" s="16"/>
      <c r="E163" s="16"/>
      <c r="F163" s="16"/>
      <c r="G163" s="16"/>
      <c r="H163" s="16"/>
      <c r="I163" s="16"/>
      <c r="J163" s="16"/>
      <c r="K163" s="16"/>
      <c r="L163" s="16"/>
      <c r="M163" s="16"/>
      <c r="N163" s="16"/>
      <c r="O163" s="16"/>
      <c r="P163" s="16"/>
      <c r="Q163" s="16"/>
    </row>
    <row r="164" spans="1:17" ht="15.75" customHeight="1" x14ac:dyDescent="0.3">
      <c r="A164" s="16"/>
      <c r="B164" s="16"/>
      <c r="C164" s="14"/>
      <c r="D164" s="16"/>
      <c r="E164" s="16"/>
      <c r="F164" s="16"/>
      <c r="G164" s="16"/>
      <c r="H164" s="16"/>
      <c r="I164" s="16"/>
      <c r="J164" s="16"/>
      <c r="K164" s="16"/>
      <c r="L164" s="16"/>
      <c r="M164" s="16"/>
      <c r="N164" s="16"/>
      <c r="O164" s="16"/>
      <c r="P164" s="16"/>
      <c r="Q164" s="16"/>
    </row>
    <row r="165" spans="1:17" ht="15.75" customHeight="1" x14ac:dyDescent="0.3">
      <c r="A165" s="16"/>
      <c r="B165" s="16"/>
      <c r="C165" s="14"/>
      <c r="D165" s="16"/>
      <c r="E165" s="16"/>
      <c r="F165" s="16"/>
      <c r="G165" s="16"/>
      <c r="H165" s="16"/>
      <c r="I165" s="16"/>
      <c r="J165" s="16"/>
      <c r="K165" s="16"/>
      <c r="L165" s="16"/>
      <c r="M165" s="16"/>
      <c r="N165" s="16"/>
      <c r="O165" s="16"/>
      <c r="P165" s="16"/>
      <c r="Q165" s="16"/>
    </row>
    <row r="166" spans="1:17" ht="15.75" customHeight="1" x14ac:dyDescent="0.3">
      <c r="A166" s="16"/>
      <c r="B166" s="16"/>
      <c r="C166" s="14"/>
      <c r="D166" s="16"/>
      <c r="E166" s="16"/>
      <c r="F166" s="16"/>
      <c r="G166" s="16"/>
      <c r="H166" s="16"/>
      <c r="I166" s="16"/>
      <c r="J166" s="16"/>
      <c r="K166" s="16"/>
      <c r="L166" s="16"/>
      <c r="M166" s="16"/>
      <c r="N166" s="16"/>
      <c r="O166" s="16"/>
      <c r="P166" s="16"/>
      <c r="Q166" s="16"/>
    </row>
    <row r="167" spans="1:17" ht="15.75" customHeight="1" x14ac:dyDescent="0.3">
      <c r="A167" s="16"/>
      <c r="B167" s="16"/>
      <c r="C167" s="14"/>
      <c r="D167" s="16"/>
      <c r="E167" s="16"/>
      <c r="F167" s="16"/>
      <c r="G167" s="16"/>
      <c r="H167" s="16"/>
      <c r="I167" s="16"/>
      <c r="J167" s="16"/>
      <c r="K167" s="16"/>
      <c r="L167" s="16"/>
      <c r="M167" s="16"/>
      <c r="N167" s="16"/>
      <c r="O167" s="16"/>
      <c r="P167" s="16"/>
      <c r="Q167" s="16"/>
    </row>
    <row r="168" spans="1:17" ht="15.75" customHeight="1" x14ac:dyDescent="0.3">
      <c r="A168" s="16"/>
      <c r="B168" s="16"/>
      <c r="C168" s="14"/>
      <c r="D168" s="16"/>
      <c r="E168" s="16"/>
      <c r="F168" s="16"/>
      <c r="G168" s="16"/>
      <c r="H168" s="16"/>
      <c r="I168" s="16"/>
      <c r="J168" s="16"/>
      <c r="K168" s="16"/>
      <c r="L168" s="16"/>
      <c r="M168" s="16"/>
      <c r="N168" s="16"/>
      <c r="O168" s="16"/>
      <c r="P168" s="16"/>
      <c r="Q168" s="16"/>
    </row>
    <row r="169" spans="1:17" ht="15.75" customHeight="1" x14ac:dyDescent="0.3">
      <c r="A169" s="16"/>
      <c r="B169" s="16"/>
      <c r="C169" s="14"/>
      <c r="D169" s="16"/>
      <c r="E169" s="16"/>
      <c r="F169" s="16"/>
      <c r="G169" s="16"/>
      <c r="H169" s="16"/>
      <c r="I169" s="16"/>
      <c r="J169" s="16"/>
      <c r="K169" s="16"/>
      <c r="L169" s="16"/>
      <c r="M169" s="16"/>
      <c r="N169" s="16"/>
      <c r="O169" s="16"/>
      <c r="P169" s="16"/>
      <c r="Q169" s="16"/>
    </row>
    <row r="170" spans="1:17" ht="15.75" customHeight="1" x14ac:dyDescent="0.3">
      <c r="A170" s="16"/>
      <c r="B170" s="16"/>
      <c r="C170" s="14"/>
      <c r="D170" s="16"/>
      <c r="E170" s="16"/>
      <c r="F170" s="16"/>
      <c r="G170" s="16"/>
      <c r="H170" s="16"/>
      <c r="I170" s="16"/>
      <c r="J170" s="16"/>
      <c r="K170" s="16"/>
      <c r="L170" s="16"/>
      <c r="M170" s="16"/>
      <c r="N170" s="16"/>
      <c r="O170" s="16"/>
      <c r="P170" s="16"/>
      <c r="Q170" s="16"/>
    </row>
    <row r="171" spans="1:17" ht="15.75" customHeight="1" x14ac:dyDescent="0.3">
      <c r="A171" s="16"/>
      <c r="B171" s="16"/>
      <c r="C171" s="14"/>
      <c r="D171" s="16"/>
      <c r="E171" s="16"/>
      <c r="F171" s="16"/>
      <c r="G171" s="16"/>
      <c r="H171" s="16"/>
      <c r="I171" s="16"/>
      <c r="J171" s="16"/>
      <c r="K171" s="16"/>
      <c r="L171" s="16"/>
      <c r="M171" s="16"/>
      <c r="N171" s="16"/>
      <c r="O171" s="16"/>
      <c r="P171" s="16"/>
      <c r="Q171" s="16"/>
    </row>
    <row r="172" spans="1:17" ht="15.75" customHeight="1" x14ac:dyDescent="0.3">
      <c r="A172" s="16"/>
      <c r="B172" s="16"/>
      <c r="C172" s="14"/>
      <c r="D172" s="16"/>
      <c r="E172" s="16"/>
      <c r="F172" s="16"/>
      <c r="G172" s="16"/>
      <c r="H172" s="16"/>
      <c r="I172" s="16"/>
      <c r="J172" s="16"/>
      <c r="K172" s="16"/>
      <c r="L172" s="16"/>
      <c r="M172" s="16"/>
      <c r="N172" s="16"/>
      <c r="O172" s="16"/>
      <c r="P172" s="16"/>
      <c r="Q172" s="16"/>
    </row>
    <row r="173" spans="1:17" ht="15.75" customHeight="1" x14ac:dyDescent="0.3">
      <c r="A173" s="16"/>
      <c r="B173" s="16"/>
      <c r="C173" s="14"/>
      <c r="D173" s="16"/>
      <c r="E173" s="16"/>
      <c r="F173" s="16"/>
      <c r="G173" s="16"/>
      <c r="H173" s="16"/>
      <c r="I173" s="16"/>
      <c r="J173" s="16"/>
      <c r="K173" s="16"/>
      <c r="L173" s="16"/>
      <c r="M173" s="16"/>
      <c r="N173" s="16"/>
      <c r="O173" s="16"/>
      <c r="P173" s="16"/>
      <c r="Q173" s="16"/>
    </row>
    <row r="174" spans="1:17" ht="15.75" customHeight="1" x14ac:dyDescent="0.3">
      <c r="A174" s="16"/>
      <c r="B174" s="16"/>
      <c r="C174" s="14"/>
      <c r="D174" s="16"/>
      <c r="E174" s="16"/>
      <c r="F174" s="16"/>
      <c r="G174" s="16"/>
      <c r="H174" s="16"/>
      <c r="I174" s="16"/>
      <c r="J174" s="16"/>
      <c r="K174" s="16"/>
      <c r="L174" s="16"/>
      <c r="M174" s="16"/>
      <c r="N174" s="16"/>
      <c r="O174" s="16"/>
      <c r="P174" s="16"/>
      <c r="Q174" s="16"/>
    </row>
    <row r="175" spans="1:17" ht="15.75" customHeight="1" x14ac:dyDescent="0.3">
      <c r="A175" s="16"/>
      <c r="B175" s="16"/>
      <c r="C175" s="14"/>
      <c r="D175" s="16"/>
      <c r="E175" s="16"/>
      <c r="F175" s="16"/>
      <c r="G175" s="16"/>
      <c r="H175" s="16"/>
      <c r="I175" s="16"/>
      <c r="J175" s="16"/>
      <c r="K175" s="16"/>
      <c r="L175" s="16"/>
      <c r="M175" s="16"/>
      <c r="N175" s="16"/>
      <c r="O175" s="16"/>
      <c r="P175" s="16"/>
      <c r="Q175" s="16"/>
    </row>
    <row r="176" spans="1:17" ht="15.75" customHeight="1" x14ac:dyDescent="0.3">
      <c r="A176" s="16"/>
      <c r="B176" s="16"/>
      <c r="C176" s="14"/>
      <c r="D176" s="16"/>
      <c r="E176" s="16"/>
      <c r="F176" s="16"/>
      <c r="G176" s="16"/>
      <c r="H176" s="16"/>
      <c r="I176" s="16"/>
      <c r="J176" s="16"/>
      <c r="K176" s="16"/>
      <c r="L176" s="16"/>
      <c r="M176" s="16"/>
      <c r="N176" s="16"/>
      <c r="O176" s="16"/>
      <c r="P176" s="16"/>
      <c r="Q176" s="16"/>
    </row>
    <row r="177" spans="1:17" ht="15.75" customHeight="1" x14ac:dyDescent="0.3">
      <c r="A177" s="16"/>
      <c r="B177" s="16"/>
      <c r="C177" s="14"/>
      <c r="D177" s="16"/>
      <c r="E177" s="16"/>
      <c r="F177" s="16"/>
      <c r="G177" s="16"/>
      <c r="H177" s="16"/>
      <c r="I177" s="16"/>
      <c r="J177" s="16"/>
      <c r="K177" s="16"/>
      <c r="L177" s="16"/>
      <c r="M177" s="16"/>
      <c r="N177" s="16"/>
      <c r="O177" s="16"/>
      <c r="P177" s="16"/>
      <c r="Q177" s="16"/>
    </row>
    <row r="178" spans="1:17" ht="15.75" customHeight="1" x14ac:dyDescent="0.3">
      <c r="A178" s="16"/>
      <c r="B178" s="16"/>
      <c r="C178" s="14"/>
      <c r="D178" s="16"/>
      <c r="E178" s="16"/>
      <c r="F178" s="16"/>
      <c r="G178" s="16"/>
      <c r="H178" s="16"/>
      <c r="I178" s="16"/>
      <c r="J178" s="16"/>
      <c r="K178" s="16"/>
      <c r="L178" s="16"/>
      <c r="M178" s="16"/>
      <c r="N178" s="16"/>
      <c r="O178" s="16"/>
      <c r="P178" s="16"/>
      <c r="Q178" s="16"/>
    </row>
    <row r="179" spans="1:17" ht="15.75" customHeight="1" x14ac:dyDescent="0.3">
      <c r="A179" s="16"/>
      <c r="B179" s="16"/>
      <c r="C179" s="14"/>
      <c r="D179" s="16"/>
      <c r="E179" s="16"/>
      <c r="F179" s="16"/>
      <c r="G179" s="16"/>
      <c r="H179" s="16"/>
      <c r="I179" s="16"/>
      <c r="J179" s="16"/>
      <c r="K179" s="16"/>
      <c r="L179" s="16"/>
      <c r="M179" s="16"/>
      <c r="N179" s="16"/>
      <c r="O179" s="16"/>
      <c r="P179" s="16"/>
      <c r="Q179" s="16"/>
    </row>
    <row r="180" spans="1:17" ht="15.75" customHeight="1" x14ac:dyDescent="0.3">
      <c r="A180" s="16"/>
      <c r="B180" s="16"/>
      <c r="C180" s="14"/>
      <c r="D180" s="16"/>
      <c r="E180" s="16"/>
      <c r="F180" s="16"/>
      <c r="G180" s="16"/>
      <c r="H180" s="16"/>
      <c r="I180" s="16"/>
      <c r="J180" s="16"/>
      <c r="K180" s="16"/>
      <c r="L180" s="16"/>
      <c r="M180" s="16"/>
      <c r="N180" s="16"/>
      <c r="O180" s="16"/>
      <c r="P180" s="16"/>
      <c r="Q180" s="16"/>
    </row>
    <row r="181" spans="1:17" ht="15.75" customHeight="1" x14ac:dyDescent="0.3">
      <c r="A181" s="16"/>
      <c r="B181" s="16"/>
      <c r="C181" s="14"/>
      <c r="D181" s="16"/>
      <c r="E181" s="16"/>
      <c r="F181" s="16"/>
      <c r="G181" s="16"/>
      <c r="H181" s="16"/>
      <c r="I181" s="16"/>
      <c r="J181" s="16"/>
      <c r="K181" s="16"/>
      <c r="L181" s="16"/>
      <c r="M181" s="16"/>
      <c r="N181" s="16"/>
      <c r="O181" s="16"/>
      <c r="P181" s="16"/>
      <c r="Q181" s="16"/>
    </row>
    <row r="182" spans="1:17" ht="15.75" customHeight="1" x14ac:dyDescent="0.3">
      <c r="A182" s="16"/>
      <c r="B182" s="16"/>
      <c r="C182" s="14"/>
      <c r="D182" s="16"/>
      <c r="E182" s="16"/>
      <c r="F182" s="16"/>
      <c r="G182" s="16"/>
      <c r="H182" s="16"/>
      <c r="I182" s="16"/>
      <c r="J182" s="16"/>
      <c r="K182" s="16"/>
      <c r="L182" s="16"/>
      <c r="M182" s="16"/>
      <c r="N182" s="16"/>
      <c r="O182" s="16"/>
      <c r="P182" s="16"/>
      <c r="Q182" s="16"/>
    </row>
    <row r="183" spans="1:17" ht="15.75" customHeight="1" x14ac:dyDescent="0.3">
      <c r="A183" s="16"/>
      <c r="B183" s="16"/>
      <c r="C183" s="14"/>
      <c r="D183" s="16"/>
      <c r="E183" s="16"/>
      <c r="F183" s="16"/>
      <c r="G183" s="16"/>
      <c r="H183" s="16"/>
      <c r="I183" s="16"/>
      <c r="J183" s="16"/>
      <c r="K183" s="16"/>
      <c r="L183" s="16"/>
      <c r="M183" s="16"/>
      <c r="N183" s="16"/>
      <c r="O183" s="16"/>
      <c r="P183" s="16"/>
      <c r="Q183" s="16"/>
    </row>
    <row r="184" spans="1:17" ht="15.75" customHeight="1" x14ac:dyDescent="0.3">
      <c r="A184" s="16"/>
      <c r="B184" s="16"/>
      <c r="C184" s="14"/>
      <c r="D184" s="16"/>
      <c r="E184" s="16"/>
      <c r="F184" s="16"/>
      <c r="G184" s="16"/>
      <c r="H184" s="16"/>
      <c r="I184" s="16"/>
      <c r="J184" s="16"/>
      <c r="K184" s="16"/>
      <c r="L184" s="16"/>
      <c r="M184" s="16"/>
      <c r="N184" s="16"/>
      <c r="O184" s="16"/>
      <c r="P184" s="16"/>
      <c r="Q184" s="16"/>
    </row>
    <row r="185" spans="1:17" ht="15.75" customHeight="1" x14ac:dyDescent="0.3">
      <c r="A185" s="16"/>
      <c r="B185" s="16"/>
      <c r="C185" s="14"/>
      <c r="D185" s="16"/>
      <c r="E185" s="16"/>
      <c r="F185" s="16"/>
      <c r="G185" s="16"/>
      <c r="H185" s="16"/>
      <c r="I185" s="16"/>
      <c r="J185" s="16"/>
      <c r="K185" s="16"/>
      <c r="L185" s="16"/>
      <c r="M185" s="16"/>
      <c r="N185" s="16"/>
      <c r="O185" s="16"/>
      <c r="P185" s="16"/>
      <c r="Q185" s="16"/>
    </row>
    <row r="186" spans="1:17" ht="15.75" customHeight="1" x14ac:dyDescent="0.3">
      <c r="A186" s="16"/>
      <c r="B186" s="16"/>
      <c r="C186" s="14"/>
      <c r="D186" s="16"/>
      <c r="E186" s="16"/>
      <c r="F186" s="16"/>
      <c r="G186" s="16"/>
      <c r="H186" s="16"/>
      <c r="I186" s="16"/>
      <c r="J186" s="16"/>
      <c r="K186" s="16"/>
      <c r="L186" s="16"/>
      <c r="M186" s="16"/>
      <c r="N186" s="16"/>
      <c r="O186" s="16"/>
      <c r="P186" s="16"/>
      <c r="Q186" s="16"/>
    </row>
    <row r="187" spans="1:17" ht="15.75" customHeight="1" x14ac:dyDescent="0.3">
      <c r="A187" s="16"/>
      <c r="B187" s="16"/>
      <c r="C187" s="14"/>
      <c r="D187" s="16"/>
      <c r="E187" s="16"/>
      <c r="F187" s="16"/>
      <c r="G187" s="16"/>
      <c r="H187" s="16"/>
      <c r="I187" s="16"/>
      <c r="J187" s="16"/>
      <c r="K187" s="16"/>
      <c r="L187" s="16"/>
      <c r="M187" s="16"/>
      <c r="N187" s="16"/>
      <c r="O187" s="16"/>
      <c r="P187" s="16"/>
      <c r="Q187" s="16"/>
    </row>
    <row r="188" spans="1:17" ht="15.75" customHeight="1" x14ac:dyDescent="0.3">
      <c r="A188" s="16"/>
      <c r="B188" s="16"/>
      <c r="C188" s="14"/>
      <c r="D188" s="16"/>
      <c r="E188" s="16"/>
      <c r="F188" s="16"/>
      <c r="G188" s="16"/>
      <c r="H188" s="16"/>
      <c r="I188" s="16"/>
      <c r="J188" s="16"/>
      <c r="K188" s="16"/>
      <c r="L188" s="16"/>
      <c r="M188" s="16"/>
      <c r="N188" s="16"/>
      <c r="O188" s="16"/>
      <c r="P188" s="16"/>
      <c r="Q188" s="16"/>
    </row>
    <row r="189" spans="1:17" ht="15.75" customHeight="1" x14ac:dyDescent="0.3">
      <c r="A189" s="16"/>
      <c r="B189" s="16"/>
      <c r="C189" s="14"/>
      <c r="D189" s="16"/>
      <c r="E189" s="16"/>
      <c r="F189" s="16"/>
      <c r="G189" s="16"/>
      <c r="H189" s="16"/>
      <c r="I189" s="16"/>
      <c r="J189" s="16"/>
      <c r="K189" s="16"/>
      <c r="L189" s="16"/>
      <c r="M189" s="16"/>
      <c r="N189" s="16"/>
      <c r="O189" s="16"/>
      <c r="P189" s="16"/>
      <c r="Q189" s="16"/>
    </row>
    <row r="190" spans="1:17" ht="15.75" customHeight="1" x14ac:dyDescent="0.3">
      <c r="A190" s="16"/>
      <c r="B190" s="16"/>
      <c r="C190" s="14"/>
      <c r="D190" s="16"/>
      <c r="E190" s="16"/>
      <c r="F190" s="16"/>
      <c r="G190" s="16"/>
      <c r="H190" s="16"/>
      <c r="I190" s="16"/>
      <c r="J190" s="16"/>
      <c r="K190" s="16"/>
      <c r="L190" s="16"/>
      <c r="M190" s="16"/>
      <c r="N190" s="16"/>
      <c r="O190" s="16"/>
      <c r="P190" s="16"/>
      <c r="Q190" s="16"/>
    </row>
    <row r="191" spans="1:17" ht="15.75" customHeight="1" x14ac:dyDescent="0.3">
      <c r="A191" s="16"/>
      <c r="B191" s="16"/>
      <c r="C191" s="14"/>
      <c r="D191" s="16"/>
      <c r="E191" s="16"/>
      <c r="F191" s="16"/>
      <c r="G191" s="16"/>
      <c r="H191" s="16"/>
      <c r="I191" s="16"/>
      <c r="J191" s="16"/>
      <c r="K191" s="16"/>
      <c r="L191" s="16"/>
      <c r="M191" s="16"/>
      <c r="N191" s="16"/>
      <c r="O191" s="16"/>
      <c r="P191" s="16"/>
      <c r="Q191" s="16"/>
    </row>
    <row r="192" spans="1:17" ht="15.75" customHeight="1" x14ac:dyDescent="0.3">
      <c r="A192" s="16"/>
      <c r="B192" s="16"/>
      <c r="C192" s="14"/>
      <c r="D192" s="16"/>
      <c r="E192" s="16"/>
      <c r="F192" s="16"/>
      <c r="G192" s="16"/>
      <c r="H192" s="16"/>
      <c r="I192" s="16"/>
      <c r="J192" s="16"/>
      <c r="K192" s="16"/>
      <c r="L192" s="16"/>
      <c r="M192" s="16"/>
      <c r="N192" s="16"/>
      <c r="O192" s="16"/>
      <c r="P192" s="16"/>
      <c r="Q192" s="16"/>
    </row>
    <row r="193" spans="1:17" ht="15.75" customHeight="1" x14ac:dyDescent="0.3">
      <c r="A193" s="16"/>
      <c r="B193" s="16"/>
      <c r="C193" s="14"/>
      <c r="D193" s="16"/>
      <c r="E193" s="16"/>
      <c r="F193" s="16"/>
      <c r="G193" s="16"/>
      <c r="H193" s="16"/>
      <c r="I193" s="16"/>
      <c r="J193" s="16"/>
      <c r="K193" s="16"/>
      <c r="L193" s="16"/>
      <c r="M193" s="16"/>
      <c r="N193" s="16"/>
      <c r="O193" s="16"/>
      <c r="P193" s="16"/>
      <c r="Q193" s="16"/>
    </row>
    <row r="194" spans="1:17" ht="15.75" customHeight="1" x14ac:dyDescent="0.3">
      <c r="A194" s="16"/>
      <c r="B194" s="16"/>
      <c r="C194" s="14"/>
      <c r="D194" s="16"/>
      <c r="E194" s="16"/>
      <c r="F194" s="16"/>
      <c r="G194" s="16"/>
      <c r="H194" s="16"/>
      <c r="I194" s="16"/>
      <c r="J194" s="16"/>
      <c r="K194" s="16"/>
      <c r="L194" s="16"/>
      <c r="M194" s="16"/>
      <c r="N194" s="16"/>
      <c r="O194" s="16"/>
      <c r="P194" s="16"/>
      <c r="Q194" s="16"/>
    </row>
    <row r="195" spans="1:17" ht="15.75" customHeight="1" x14ac:dyDescent="0.3">
      <c r="A195" s="16"/>
      <c r="B195" s="16"/>
      <c r="C195" s="14"/>
      <c r="D195" s="16"/>
      <c r="E195" s="16"/>
      <c r="F195" s="16"/>
      <c r="G195" s="16"/>
      <c r="H195" s="16"/>
      <c r="I195" s="16"/>
      <c r="J195" s="16"/>
      <c r="K195" s="16"/>
      <c r="L195" s="16"/>
      <c r="M195" s="16"/>
      <c r="N195" s="16"/>
      <c r="O195" s="16"/>
      <c r="P195" s="16"/>
      <c r="Q195" s="16"/>
    </row>
    <row r="196" spans="1:17" ht="15.75" customHeight="1" x14ac:dyDescent="0.3">
      <c r="A196" s="16"/>
      <c r="B196" s="16"/>
      <c r="C196" s="14"/>
      <c r="D196" s="16"/>
      <c r="E196" s="16"/>
      <c r="F196" s="16"/>
      <c r="G196" s="16"/>
      <c r="H196" s="16"/>
      <c r="I196" s="16"/>
      <c r="J196" s="16"/>
      <c r="K196" s="16"/>
      <c r="L196" s="16"/>
      <c r="M196" s="16"/>
      <c r="N196" s="16"/>
      <c r="O196" s="16"/>
      <c r="P196" s="16"/>
      <c r="Q196" s="16"/>
    </row>
    <row r="197" spans="1:17" ht="15.75" customHeight="1" x14ac:dyDescent="0.3">
      <c r="A197" s="16"/>
      <c r="B197" s="16"/>
      <c r="C197" s="14"/>
      <c r="D197" s="16"/>
      <c r="E197" s="16"/>
      <c r="F197" s="16"/>
      <c r="G197" s="16"/>
      <c r="H197" s="16"/>
      <c r="I197" s="16"/>
      <c r="J197" s="16"/>
      <c r="K197" s="16"/>
      <c r="L197" s="16"/>
      <c r="M197" s="16"/>
      <c r="N197" s="16"/>
      <c r="O197" s="16"/>
      <c r="P197" s="16"/>
      <c r="Q197" s="16"/>
    </row>
    <row r="198" spans="1:17" ht="15.75" customHeight="1" x14ac:dyDescent="0.3">
      <c r="A198" s="16"/>
      <c r="B198" s="16"/>
      <c r="C198" s="14"/>
      <c r="D198" s="16"/>
      <c r="E198" s="16"/>
      <c r="F198" s="16"/>
      <c r="G198" s="16"/>
      <c r="H198" s="16"/>
      <c r="I198" s="16"/>
      <c r="J198" s="16"/>
      <c r="K198" s="16"/>
      <c r="L198" s="16"/>
      <c r="M198" s="16"/>
      <c r="N198" s="16"/>
      <c r="O198" s="16"/>
      <c r="P198" s="16"/>
      <c r="Q198" s="16"/>
    </row>
    <row r="199" spans="1:17" ht="15.75" customHeight="1" x14ac:dyDescent="0.3">
      <c r="A199" s="16"/>
      <c r="B199" s="16"/>
      <c r="C199" s="14"/>
      <c r="D199" s="16"/>
      <c r="E199" s="16"/>
      <c r="F199" s="16"/>
      <c r="G199" s="16"/>
      <c r="H199" s="16"/>
      <c r="I199" s="16"/>
      <c r="J199" s="16"/>
      <c r="K199" s="16"/>
      <c r="L199" s="16"/>
      <c r="M199" s="16"/>
      <c r="N199" s="16"/>
      <c r="O199" s="16"/>
      <c r="P199" s="16"/>
      <c r="Q199" s="16"/>
    </row>
    <row r="200" spans="1:17" ht="15.75" customHeight="1" x14ac:dyDescent="0.3">
      <c r="A200" s="16"/>
      <c r="B200" s="16"/>
      <c r="C200" s="14"/>
      <c r="D200" s="16"/>
      <c r="E200" s="16"/>
      <c r="F200" s="16"/>
      <c r="G200" s="16"/>
      <c r="H200" s="16"/>
      <c r="I200" s="16"/>
      <c r="J200" s="16"/>
      <c r="K200" s="16"/>
      <c r="L200" s="16"/>
      <c r="M200" s="16"/>
      <c r="N200" s="16"/>
      <c r="O200" s="16"/>
      <c r="P200" s="16"/>
      <c r="Q200" s="16"/>
    </row>
    <row r="201" spans="1:17" ht="15.75" customHeight="1" x14ac:dyDescent="0.3">
      <c r="A201" s="16"/>
      <c r="B201" s="16"/>
      <c r="C201" s="14"/>
      <c r="D201" s="16"/>
      <c r="E201" s="16"/>
      <c r="F201" s="16"/>
      <c r="G201" s="16"/>
      <c r="H201" s="16"/>
      <c r="I201" s="16"/>
      <c r="J201" s="16"/>
      <c r="K201" s="16"/>
      <c r="L201" s="16"/>
      <c r="M201" s="16"/>
      <c r="N201" s="16"/>
      <c r="O201" s="16"/>
      <c r="P201" s="16"/>
      <c r="Q201" s="16"/>
    </row>
    <row r="202" spans="1:17" ht="15.75" customHeight="1" x14ac:dyDescent="0.3">
      <c r="A202" s="16"/>
      <c r="B202" s="16"/>
      <c r="C202" s="14"/>
      <c r="D202" s="16"/>
      <c r="E202" s="16"/>
      <c r="F202" s="16"/>
      <c r="G202" s="16"/>
      <c r="H202" s="16"/>
      <c r="I202" s="16"/>
      <c r="J202" s="16"/>
      <c r="K202" s="16"/>
      <c r="L202" s="16"/>
      <c r="M202" s="16"/>
      <c r="N202" s="16"/>
      <c r="O202" s="16"/>
      <c r="P202" s="16"/>
      <c r="Q202" s="16"/>
    </row>
    <row r="203" spans="1:17" ht="15.75" customHeight="1" x14ac:dyDescent="0.3">
      <c r="A203" s="16"/>
      <c r="B203" s="16"/>
      <c r="C203" s="14"/>
      <c r="D203" s="16"/>
      <c r="E203" s="16"/>
      <c r="F203" s="16"/>
      <c r="G203" s="16"/>
      <c r="H203" s="16"/>
      <c r="I203" s="16"/>
      <c r="J203" s="16"/>
      <c r="K203" s="16"/>
      <c r="L203" s="16"/>
      <c r="M203" s="16"/>
      <c r="N203" s="16"/>
      <c r="O203" s="16"/>
      <c r="P203" s="16"/>
      <c r="Q203" s="16"/>
    </row>
    <row r="204" spans="1:17" ht="15.75" customHeight="1" x14ac:dyDescent="0.3">
      <c r="A204" s="16"/>
      <c r="B204" s="16"/>
      <c r="C204" s="14"/>
      <c r="D204" s="16"/>
      <c r="E204" s="16"/>
      <c r="F204" s="16"/>
      <c r="G204" s="16"/>
      <c r="H204" s="16"/>
      <c r="I204" s="16"/>
      <c r="J204" s="16"/>
      <c r="K204" s="16"/>
      <c r="L204" s="16"/>
      <c r="M204" s="16"/>
      <c r="N204" s="16"/>
      <c r="O204" s="16"/>
      <c r="P204" s="16"/>
      <c r="Q204" s="16"/>
    </row>
    <row r="205" spans="1:17" ht="15.75" customHeight="1" x14ac:dyDescent="0.3">
      <c r="A205" s="16"/>
      <c r="B205" s="16"/>
      <c r="C205" s="14"/>
      <c r="D205" s="16"/>
      <c r="E205" s="16"/>
      <c r="F205" s="16"/>
      <c r="G205" s="16"/>
      <c r="H205" s="16"/>
      <c r="I205" s="16"/>
      <c r="J205" s="16"/>
      <c r="K205" s="16"/>
      <c r="L205" s="16"/>
      <c r="M205" s="16"/>
      <c r="N205" s="16"/>
      <c r="O205" s="16"/>
      <c r="P205" s="16"/>
      <c r="Q205" s="16"/>
    </row>
    <row r="206" spans="1:17" ht="15.75" customHeight="1" x14ac:dyDescent="0.3">
      <c r="A206" s="16"/>
      <c r="B206" s="16"/>
      <c r="C206" s="14"/>
      <c r="D206" s="16"/>
      <c r="E206" s="16"/>
      <c r="F206" s="16"/>
      <c r="G206" s="16"/>
      <c r="H206" s="16"/>
      <c r="I206" s="16"/>
      <c r="J206" s="16"/>
      <c r="K206" s="16"/>
      <c r="L206" s="16"/>
      <c r="M206" s="16"/>
      <c r="N206" s="16"/>
      <c r="O206" s="16"/>
      <c r="P206" s="16"/>
      <c r="Q206" s="16"/>
    </row>
    <row r="207" spans="1:17" ht="15.75" customHeight="1" x14ac:dyDescent="0.3">
      <c r="A207" s="16"/>
      <c r="B207" s="16"/>
      <c r="C207" s="14"/>
      <c r="D207" s="16"/>
      <c r="E207" s="16"/>
      <c r="F207" s="16"/>
      <c r="G207" s="16"/>
      <c r="H207" s="16"/>
      <c r="I207" s="16"/>
      <c r="J207" s="16"/>
      <c r="K207" s="16"/>
      <c r="L207" s="16"/>
      <c r="M207" s="16"/>
      <c r="N207" s="16"/>
      <c r="O207" s="16"/>
      <c r="P207" s="16"/>
      <c r="Q207" s="16"/>
    </row>
    <row r="208" spans="1:17" ht="15.75" customHeight="1" x14ac:dyDescent="0.3">
      <c r="A208" s="16"/>
      <c r="B208" s="16"/>
      <c r="C208" s="14"/>
      <c r="D208" s="16"/>
      <c r="E208" s="16"/>
      <c r="F208" s="16"/>
      <c r="G208" s="16"/>
      <c r="H208" s="16"/>
      <c r="I208" s="16"/>
      <c r="J208" s="16"/>
      <c r="K208" s="16"/>
      <c r="L208" s="16"/>
      <c r="M208" s="16"/>
      <c r="N208" s="16"/>
      <c r="O208" s="16"/>
      <c r="P208" s="16"/>
      <c r="Q208" s="16"/>
    </row>
    <row r="209" spans="1:17" ht="15.75" customHeight="1" x14ac:dyDescent="0.3">
      <c r="A209" s="16"/>
      <c r="B209" s="16"/>
      <c r="C209" s="14"/>
      <c r="D209" s="16"/>
      <c r="E209" s="16"/>
      <c r="F209" s="16"/>
      <c r="G209" s="16"/>
      <c r="H209" s="16"/>
      <c r="I209" s="16"/>
      <c r="J209" s="16"/>
      <c r="K209" s="16"/>
      <c r="L209" s="16"/>
      <c r="M209" s="16"/>
      <c r="N209" s="16"/>
      <c r="O209" s="16"/>
      <c r="P209" s="16"/>
      <c r="Q209" s="16"/>
    </row>
    <row r="210" spans="1:17" ht="15.75" customHeight="1" x14ac:dyDescent="0.3">
      <c r="A210" s="16"/>
      <c r="B210" s="16"/>
      <c r="C210" s="14"/>
      <c r="D210" s="16"/>
      <c r="E210" s="16"/>
      <c r="F210" s="16"/>
      <c r="G210" s="16"/>
      <c r="H210" s="16"/>
      <c r="I210" s="16"/>
      <c r="J210" s="16"/>
      <c r="K210" s="16"/>
      <c r="L210" s="16"/>
      <c r="M210" s="16"/>
      <c r="N210" s="16"/>
      <c r="O210" s="16"/>
      <c r="P210" s="16"/>
      <c r="Q210" s="16"/>
    </row>
    <row r="211" spans="1:17" ht="15.75" customHeight="1" x14ac:dyDescent="0.3">
      <c r="C211" s="61"/>
    </row>
    <row r="212" spans="1:17" ht="15.75" customHeight="1" x14ac:dyDescent="0.3">
      <c r="C212" s="61"/>
    </row>
    <row r="213" spans="1:17" ht="15.75" customHeight="1" x14ac:dyDescent="0.3">
      <c r="C213" s="61"/>
    </row>
    <row r="214" spans="1:17" ht="15.75" customHeight="1" x14ac:dyDescent="0.3">
      <c r="C214" s="61"/>
    </row>
    <row r="215" spans="1:17" ht="15.75" customHeight="1" x14ac:dyDescent="0.3">
      <c r="C215" s="61"/>
    </row>
    <row r="216" spans="1:17" ht="15.75" customHeight="1" x14ac:dyDescent="0.3">
      <c r="C216" s="61"/>
    </row>
    <row r="217" spans="1:17" ht="15.75" customHeight="1" x14ac:dyDescent="0.3">
      <c r="C217" s="61"/>
    </row>
    <row r="218" spans="1:17" ht="15.75" customHeight="1" x14ac:dyDescent="0.3">
      <c r="C218" s="61"/>
    </row>
    <row r="219" spans="1:17" ht="15.75" customHeight="1" x14ac:dyDescent="0.3">
      <c r="C219" s="61"/>
    </row>
    <row r="220" spans="1:17" ht="15.75" customHeight="1" x14ac:dyDescent="0.3">
      <c r="C220" s="61"/>
    </row>
    <row r="221" spans="1:17" ht="15.75" customHeight="1" x14ac:dyDescent="0.3">
      <c r="C221" s="61"/>
    </row>
    <row r="222" spans="1:17" ht="15.75" customHeight="1" x14ac:dyDescent="0.3">
      <c r="C222" s="61"/>
    </row>
    <row r="223" spans="1:17" ht="15.75" customHeight="1" x14ac:dyDescent="0.3">
      <c r="C223" s="61"/>
    </row>
    <row r="224" spans="1:17" ht="15.75" customHeight="1" x14ac:dyDescent="0.3">
      <c r="C224" s="61"/>
    </row>
    <row r="225" spans="3:3" ht="15.75" customHeight="1" x14ac:dyDescent="0.3">
      <c r="C225" s="61"/>
    </row>
    <row r="226" spans="3:3" ht="15.75" customHeight="1" x14ac:dyDescent="0.3">
      <c r="C226" s="61"/>
    </row>
    <row r="227" spans="3:3" ht="15.75" customHeight="1" x14ac:dyDescent="0.3">
      <c r="C227" s="61"/>
    </row>
    <row r="228" spans="3:3" ht="15.75" customHeight="1" x14ac:dyDescent="0.3">
      <c r="C228" s="61"/>
    </row>
    <row r="229" spans="3:3" ht="15.75" customHeight="1" x14ac:dyDescent="0.3">
      <c r="C229" s="61"/>
    </row>
    <row r="230" spans="3:3" ht="15.75" customHeight="1" x14ac:dyDescent="0.3">
      <c r="C230" s="61"/>
    </row>
    <row r="231" spans="3:3" ht="15.75" customHeight="1" x14ac:dyDescent="0.3">
      <c r="C231" s="61"/>
    </row>
    <row r="232" spans="3:3" ht="15.75" customHeight="1" x14ac:dyDescent="0.3">
      <c r="C232" s="61"/>
    </row>
    <row r="233" spans="3:3" ht="15.75" customHeight="1" x14ac:dyDescent="0.3">
      <c r="C233" s="61"/>
    </row>
    <row r="234" spans="3:3" ht="15.75" customHeight="1" x14ac:dyDescent="0.3">
      <c r="C234" s="61"/>
    </row>
    <row r="235" spans="3:3" ht="15.75" customHeight="1" x14ac:dyDescent="0.3">
      <c r="C235" s="61"/>
    </row>
    <row r="236" spans="3:3" ht="15.75" customHeight="1" x14ac:dyDescent="0.3">
      <c r="C236" s="61"/>
    </row>
    <row r="237" spans="3:3" ht="15.75" customHeight="1" x14ac:dyDescent="0.3">
      <c r="C237" s="61"/>
    </row>
    <row r="238" spans="3:3" ht="15.75" customHeight="1" x14ac:dyDescent="0.3">
      <c r="C238" s="61"/>
    </row>
    <row r="239" spans="3:3" ht="15.75" customHeight="1" x14ac:dyDescent="0.3">
      <c r="C239" s="61"/>
    </row>
    <row r="240" spans="3:3" ht="15.75" customHeight="1" x14ac:dyDescent="0.3">
      <c r="C240" s="61"/>
    </row>
    <row r="241" spans="3:3" ht="15.75" customHeight="1" x14ac:dyDescent="0.3">
      <c r="C241" s="61"/>
    </row>
    <row r="242" spans="3:3" ht="15.75" customHeight="1" x14ac:dyDescent="0.3">
      <c r="C242" s="61"/>
    </row>
    <row r="243" spans="3:3" ht="15.75" customHeight="1" x14ac:dyDescent="0.3">
      <c r="C243" s="61"/>
    </row>
    <row r="244" spans="3:3" ht="15.75" customHeight="1" x14ac:dyDescent="0.3">
      <c r="C244" s="61"/>
    </row>
    <row r="245" spans="3:3" ht="15.75" customHeight="1" x14ac:dyDescent="0.3">
      <c r="C245" s="61"/>
    </row>
    <row r="246" spans="3:3" ht="15.75" customHeight="1" x14ac:dyDescent="0.3">
      <c r="C246" s="61"/>
    </row>
    <row r="247" spans="3:3" ht="15.75" customHeight="1" x14ac:dyDescent="0.3">
      <c r="C247" s="61"/>
    </row>
    <row r="248" spans="3:3" ht="15.75" customHeight="1" x14ac:dyDescent="0.3">
      <c r="C248" s="61"/>
    </row>
    <row r="249" spans="3:3" ht="15.75" customHeight="1" x14ac:dyDescent="0.3">
      <c r="C249" s="61"/>
    </row>
    <row r="250" spans="3:3" ht="15.75" customHeight="1" x14ac:dyDescent="0.3">
      <c r="C250" s="61"/>
    </row>
    <row r="251" spans="3:3" ht="15.75" customHeight="1" x14ac:dyDescent="0.3">
      <c r="C251" s="61"/>
    </row>
    <row r="252" spans="3:3" ht="15.75" customHeight="1" x14ac:dyDescent="0.3">
      <c r="C252" s="61"/>
    </row>
    <row r="253" spans="3:3" ht="15.75" customHeight="1" x14ac:dyDescent="0.3">
      <c r="C253" s="61"/>
    </row>
    <row r="254" spans="3:3" ht="15.75" customHeight="1" x14ac:dyDescent="0.3">
      <c r="C254" s="61"/>
    </row>
    <row r="255" spans="3:3" ht="15.75" customHeight="1" x14ac:dyDescent="0.3">
      <c r="C255" s="61"/>
    </row>
    <row r="256" spans="3:3" ht="15.75" customHeight="1" x14ac:dyDescent="0.3">
      <c r="C256" s="61"/>
    </row>
    <row r="257" spans="3:3" ht="15.75" customHeight="1" x14ac:dyDescent="0.3">
      <c r="C257" s="61"/>
    </row>
    <row r="258" spans="3:3" ht="15.75" customHeight="1" x14ac:dyDescent="0.3">
      <c r="C258" s="61"/>
    </row>
    <row r="259" spans="3:3" ht="15.75" customHeight="1" x14ac:dyDescent="0.3">
      <c r="C259" s="61"/>
    </row>
    <row r="260" spans="3:3" ht="15.75" customHeight="1" x14ac:dyDescent="0.3">
      <c r="C260" s="61"/>
    </row>
    <row r="261" spans="3:3" ht="15.75" customHeight="1" x14ac:dyDescent="0.3">
      <c r="C261" s="61"/>
    </row>
    <row r="262" spans="3:3" ht="15.75" customHeight="1" x14ac:dyDescent="0.3">
      <c r="C262" s="61"/>
    </row>
    <row r="263" spans="3:3" ht="15.75" customHeight="1" x14ac:dyDescent="0.3">
      <c r="C263" s="61"/>
    </row>
    <row r="264" spans="3:3" ht="15.75" customHeight="1" x14ac:dyDescent="0.3">
      <c r="C264" s="61"/>
    </row>
    <row r="265" spans="3:3" ht="15.75" customHeight="1" x14ac:dyDescent="0.3">
      <c r="C265" s="61"/>
    </row>
    <row r="266" spans="3:3" ht="15.75" customHeight="1" x14ac:dyDescent="0.3">
      <c r="C266" s="61"/>
    </row>
    <row r="267" spans="3:3" ht="15.75" customHeight="1" x14ac:dyDescent="0.3">
      <c r="C267" s="61"/>
    </row>
    <row r="268" spans="3:3" ht="15.75" customHeight="1" x14ac:dyDescent="0.3">
      <c r="C268" s="61"/>
    </row>
    <row r="269" spans="3:3" ht="15.75" customHeight="1" x14ac:dyDescent="0.3">
      <c r="C269" s="61"/>
    </row>
    <row r="270" spans="3:3" ht="15.75" customHeight="1" x14ac:dyDescent="0.3">
      <c r="C270" s="61"/>
    </row>
    <row r="271" spans="3:3" ht="15.75" customHeight="1" x14ac:dyDescent="0.3">
      <c r="C271" s="61"/>
    </row>
    <row r="272" spans="3:3" ht="15.75" customHeight="1" x14ac:dyDescent="0.3">
      <c r="C272" s="61"/>
    </row>
    <row r="273" spans="3:3" ht="15.75" customHeight="1" x14ac:dyDescent="0.3">
      <c r="C273" s="61"/>
    </row>
    <row r="274" spans="3:3" ht="15.75" customHeight="1" x14ac:dyDescent="0.3">
      <c r="C274" s="61"/>
    </row>
    <row r="275" spans="3:3" ht="15.75" customHeight="1" x14ac:dyDescent="0.3">
      <c r="C275" s="61"/>
    </row>
    <row r="276" spans="3:3" ht="15.75" customHeight="1" x14ac:dyDescent="0.3">
      <c r="C276" s="61"/>
    </row>
    <row r="277" spans="3:3" ht="15.75" customHeight="1" x14ac:dyDescent="0.3">
      <c r="C277" s="61"/>
    </row>
    <row r="278" spans="3:3" ht="15.75" customHeight="1" x14ac:dyDescent="0.3">
      <c r="C278" s="61"/>
    </row>
    <row r="279" spans="3:3" ht="15.75" customHeight="1" x14ac:dyDescent="0.3">
      <c r="C279" s="61"/>
    </row>
    <row r="280" spans="3:3" ht="15.75" customHeight="1" x14ac:dyDescent="0.3">
      <c r="C280" s="61"/>
    </row>
    <row r="281" spans="3:3" ht="15.75" customHeight="1" x14ac:dyDescent="0.3">
      <c r="C281" s="61"/>
    </row>
    <row r="282" spans="3:3" ht="15.75" customHeight="1" x14ac:dyDescent="0.3">
      <c r="C282" s="61"/>
    </row>
    <row r="283" spans="3:3" ht="15.75" customHeight="1" x14ac:dyDescent="0.3">
      <c r="C283" s="61"/>
    </row>
    <row r="284" spans="3:3" ht="15.75" customHeight="1" x14ac:dyDescent="0.3">
      <c r="C284" s="61"/>
    </row>
    <row r="285" spans="3:3" ht="15.75" customHeight="1" x14ac:dyDescent="0.3">
      <c r="C285" s="61"/>
    </row>
    <row r="286" spans="3:3" ht="15.75" customHeight="1" x14ac:dyDescent="0.3">
      <c r="C286" s="61"/>
    </row>
    <row r="287" spans="3:3" ht="15.75" customHeight="1" x14ac:dyDescent="0.3">
      <c r="C287" s="61"/>
    </row>
    <row r="288" spans="3:3" ht="15.75" customHeight="1" x14ac:dyDescent="0.3">
      <c r="C288" s="61"/>
    </row>
    <row r="289" spans="3:3" ht="15.75" customHeight="1" x14ac:dyDescent="0.3">
      <c r="C289" s="61"/>
    </row>
    <row r="290" spans="3:3" ht="15.75" customHeight="1" x14ac:dyDescent="0.3">
      <c r="C290" s="61"/>
    </row>
    <row r="291" spans="3:3" ht="15.75" customHeight="1" x14ac:dyDescent="0.3">
      <c r="C291" s="61"/>
    </row>
    <row r="292" spans="3:3" ht="15.75" customHeight="1" x14ac:dyDescent="0.3">
      <c r="C292" s="61"/>
    </row>
    <row r="293" spans="3:3" ht="15.75" customHeight="1" x14ac:dyDescent="0.3">
      <c r="C293" s="61"/>
    </row>
    <row r="294" spans="3:3" ht="15.75" customHeight="1" x14ac:dyDescent="0.3">
      <c r="C294" s="61"/>
    </row>
    <row r="295" spans="3:3" ht="15.75" customHeight="1" x14ac:dyDescent="0.3">
      <c r="C295" s="61"/>
    </row>
    <row r="296" spans="3:3" ht="15.75" customHeight="1" x14ac:dyDescent="0.3">
      <c r="C296" s="61"/>
    </row>
    <row r="297" spans="3:3" ht="15.75" customHeight="1" x14ac:dyDescent="0.3">
      <c r="C297" s="61"/>
    </row>
    <row r="298" spans="3:3" ht="15.75" customHeight="1" x14ac:dyDescent="0.3">
      <c r="C298" s="61"/>
    </row>
    <row r="299" spans="3:3" ht="15.75" customHeight="1" x14ac:dyDescent="0.3">
      <c r="C299" s="61"/>
    </row>
    <row r="300" spans="3:3" ht="15.75" customHeight="1" x14ac:dyDescent="0.3">
      <c r="C300" s="61"/>
    </row>
    <row r="301" spans="3:3" ht="15.75" customHeight="1" x14ac:dyDescent="0.3">
      <c r="C301" s="61"/>
    </row>
    <row r="302" spans="3:3" ht="15.75" customHeight="1" x14ac:dyDescent="0.3">
      <c r="C302" s="61"/>
    </row>
    <row r="303" spans="3:3" ht="15.75" customHeight="1" x14ac:dyDescent="0.3">
      <c r="C303" s="61"/>
    </row>
    <row r="304" spans="3:3" ht="15.75" customHeight="1" x14ac:dyDescent="0.3">
      <c r="C304" s="61"/>
    </row>
    <row r="305" spans="3:3" ht="15.75" customHeight="1" x14ac:dyDescent="0.3">
      <c r="C305" s="61"/>
    </row>
    <row r="306" spans="3:3" ht="15.75" customHeight="1" x14ac:dyDescent="0.3">
      <c r="C306" s="61"/>
    </row>
    <row r="307" spans="3:3" ht="15.75" customHeight="1" x14ac:dyDescent="0.3">
      <c r="C307" s="61"/>
    </row>
    <row r="308" spans="3:3" ht="15.75" customHeight="1" x14ac:dyDescent="0.3">
      <c r="C308" s="61"/>
    </row>
    <row r="309" spans="3:3" ht="15.75" customHeight="1" x14ac:dyDescent="0.3">
      <c r="C309" s="61"/>
    </row>
    <row r="310" spans="3:3" ht="15.75" customHeight="1" x14ac:dyDescent="0.3">
      <c r="C310" s="61"/>
    </row>
    <row r="311" spans="3:3" ht="15.75" customHeight="1" x14ac:dyDescent="0.3">
      <c r="C311" s="61"/>
    </row>
    <row r="312" spans="3:3" ht="15.75" customHeight="1" x14ac:dyDescent="0.3">
      <c r="C312" s="61"/>
    </row>
    <row r="313" spans="3:3" ht="15.75" customHeight="1" x14ac:dyDescent="0.3">
      <c r="C313" s="61"/>
    </row>
    <row r="314" spans="3:3" ht="15.75" customHeight="1" x14ac:dyDescent="0.3">
      <c r="C314" s="61"/>
    </row>
    <row r="315" spans="3:3" ht="15.75" customHeight="1" x14ac:dyDescent="0.3">
      <c r="C315" s="61"/>
    </row>
    <row r="316" spans="3:3" ht="15.75" customHeight="1" x14ac:dyDescent="0.3">
      <c r="C316" s="61"/>
    </row>
    <row r="317" spans="3:3" ht="15.75" customHeight="1" x14ac:dyDescent="0.3">
      <c r="C317" s="61"/>
    </row>
    <row r="318" spans="3:3" ht="15.75" customHeight="1" x14ac:dyDescent="0.3">
      <c r="C318" s="61"/>
    </row>
    <row r="319" spans="3:3" ht="15.75" customHeight="1" x14ac:dyDescent="0.3">
      <c r="C319" s="61"/>
    </row>
    <row r="320" spans="3:3" ht="15.75" customHeight="1" x14ac:dyDescent="0.3">
      <c r="C320" s="61"/>
    </row>
    <row r="321" spans="3:3" ht="15.75" customHeight="1" x14ac:dyDescent="0.3">
      <c r="C321" s="61"/>
    </row>
    <row r="322" spans="3:3" ht="15.75" customHeight="1" x14ac:dyDescent="0.3">
      <c r="C322" s="61"/>
    </row>
    <row r="323" spans="3:3" ht="15.75" customHeight="1" x14ac:dyDescent="0.3">
      <c r="C323" s="61"/>
    </row>
    <row r="324" spans="3:3" ht="15.75" customHeight="1" x14ac:dyDescent="0.3">
      <c r="C324" s="61"/>
    </row>
    <row r="325" spans="3:3" ht="15.75" customHeight="1" x14ac:dyDescent="0.3">
      <c r="C325" s="61"/>
    </row>
    <row r="326" spans="3:3" ht="15.75" customHeight="1" x14ac:dyDescent="0.3">
      <c r="C326" s="61"/>
    </row>
    <row r="327" spans="3:3" ht="15.75" customHeight="1" x14ac:dyDescent="0.3">
      <c r="C327" s="61"/>
    </row>
    <row r="328" spans="3:3" ht="15.75" customHeight="1" x14ac:dyDescent="0.3">
      <c r="C328" s="61"/>
    </row>
    <row r="329" spans="3:3" ht="15.75" customHeight="1" x14ac:dyDescent="0.3">
      <c r="C329" s="61"/>
    </row>
    <row r="330" spans="3:3" ht="15.75" customHeight="1" x14ac:dyDescent="0.3">
      <c r="C330" s="61"/>
    </row>
    <row r="331" spans="3:3" ht="15.75" customHeight="1" x14ac:dyDescent="0.3">
      <c r="C331" s="61"/>
    </row>
    <row r="332" spans="3:3" ht="15.75" customHeight="1" x14ac:dyDescent="0.3">
      <c r="C332" s="61"/>
    </row>
    <row r="333" spans="3:3" ht="15.75" customHeight="1" x14ac:dyDescent="0.3">
      <c r="C333" s="61"/>
    </row>
    <row r="334" spans="3:3" ht="15.75" customHeight="1" x14ac:dyDescent="0.3">
      <c r="C334" s="61"/>
    </row>
    <row r="335" spans="3:3" ht="15.75" customHeight="1" x14ac:dyDescent="0.3">
      <c r="C335" s="61"/>
    </row>
    <row r="336" spans="3:3" ht="15.75" customHeight="1" x14ac:dyDescent="0.3">
      <c r="C336" s="61"/>
    </row>
    <row r="337" spans="3:3" ht="15.75" customHeight="1" x14ac:dyDescent="0.3">
      <c r="C337" s="61"/>
    </row>
    <row r="338" spans="3:3" ht="15.75" customHeight="1" x14ac:dyDescent="0.3">
      <c r="C338" s="61"/>
    </row>
    <row r="339" spans="3:3" ht="15.75" customHeight="1" x14ac:dyDescent="0.3">
      <c r="C339" s="61"/>
    </row>
    <row r="340" spans="3:3" ht="15.75" customHeight="1" x14ac:dyDescent="0.3">
      <c r="C340" s="61"/>
    </row>
    <row r="341" spans="3:3" ht="15.75" customHeight="1" x14ac:dyDescent="0.3">
      <c r="C341" s="61"/>
    </row>
    <row r="342" spans="3:3" ht="15.75" customHeight="1" x14ac:dyDescent="0.3">
      <c r="C342" s="61"/>
    </row>
    <row r="343" spans="3:3" ht="15.75" customHeight="1" x14ac:dyDescent="0.3">
      <c r="C343" s="61"/>
    </row>
    <row r="344" spans="3:3" ht="15.75" customHeight="1" x14ac:dyDescent="0.3">
      <c r="C344" s="61"/>
    </row>
    <row r="345" spans="3:3" ht="15.75" customHeight="1" x14ac:dyDescent="0.3">
      <c r="C345" s="61"/>
    </row>
    <row r="346" spans="3:3" ht="15.75" customHeight="1" x14ac:dyDescent="0.3">
      <c r="C346" s="61"/>
    </row>
    <row r="347" spans="3:3" ht="15.75" customHeight="1" x14ac:dyDescent="0.3">
      <c r="C347" s="61"/>
    </row>
    <row r="348" spans="3:3" ht="15.75" customHeight="1" x14ac:dyDescent="0.3">
      <c r="C348" s="61"/>
    </row>
    <row r="349" spans="3:3" ht="15.75" customHeight="1" x14ac:dyDescent="0.3">
      <c r="C349" s="61"/>
    </row>
    <row r="350" spans="3:3" ht="15.75" customHeight="1" x14ac:dyDescent="0.3">
      <c r="C350" s="61"/>
    </row>
    <row r="351" spans="3:3" ht="15.75" customHeight="1" x14ac:dyDescent="0.3">
      <c r="C351" s="61"/>
    </row>
    <row r="352" spans="3:3" ht="15.75" customHeight="1" x14ac:dyDescent="0.3">
      <c r="C352" s="61"/>
    </row>
    <row r="353" spans="3:3" ht="15.75" customHeight="1" x14ac:dyDescent="0.3">
      <c r="C353" s="61"/>
    </row>
    <row r="354" spans="3:3" ht="15.75" customHeight="1" x14ac:dyDescent="0.3">
      <c r="C354" s="61"/>
    </row>
    <row r="355" spans="3:3" ht="15.75" customHeight="1" x14ac:dyDescent="0.3">
      <c r="C355" s="61"/>
    </row>
    <row r="356" spans="3:3" ht="15.75" customHeight="1" x14ac:dyDescent="0.3">
      <c r="C356" s="61"/>
    </row>
    <row r="357" spans="3:3" ht="15.75" customHeight="1" x14ac:dyDescent="0.3">
      <c r="C357" s="61"/>
    </row>
    <row r="358" spans="3:3" ht="15.75" customHeight="1" x14ac:dyDescent="0.3">
      <c r="C358" s="61"/>
    </row>
    <row r="359" spans="3:3" ht="15.75" customHeight="1" x14ac:dyDescent="0.3">
      <c r="C359" s="61"/>
    </row>
    <row r="360" spans="3:3" ht="15.75" customHeight="1" x14ac:dyDescent="0.3">
      <c r="C360" s="61"/>
    </row>
    <row r="361" spans="3:3" ht="15.75" customHeight="1" x14ac:dyDescent="0.3">
      <c r="C361" s="61"/>
    </row>
    <row r="362" spans="3:3" ht="15.75" customHeight="1" x14ac:dyDescent="0.3">
      <c r="C362" s="61"/>
    </row>
    <row r="363" spans="3:3" ht="15.75" customHeight="1" x14ac:dyDescent="0.3">
      <c r="C363" s="61"/>
    </row>
    <row r="364" spans="3:3" ht="15.75" customHeight="1" x14ac:dyDescent="0.3">
      <c r="C364" s="61"/>
    </row>
    <row r="365" spans="3:3" ht="15.75" customHeight="1" x14ac:dyDescent="0.3">
      <c r="C365" s="61"/>
    </row>
    <row r="366" spans="3:3" ht="15.75" customHeight="1" x14ac:dyDescent="0.3">
      <c r="C366" s="61"/>
    </row>
    <row r="367" spans="3:3" ht="15.75" customHeight="1" x14ac:dyDescent="0.3">
      <c r="C367" s="61"/>
    </row>
    <row r="368" spans="3:3" ht="15.75" customHeight="1" x14ac:dyDescent="0.3">
      <c r="C368" s="61"/>
    </row>
    <row r="369" spans="3:3" ht="15.75" customHeight="1" x14ac:dyDescent="0.3">
      <c r="C369" s="61"/>
    </row>
    <row r="370" spans="3:3" ht="15.75" customHeight="1" x14ac:dyDescent="0.3">
      <c r="C370" s="61"/>
    </row>
    <row r="371" spans="3:3" ht="15.75" customHeight="1" x14ac:dyDescent="0.3">
      <c r="C371" s="61"/>
    </row>
    <row r="372" spans="3:3" ht="15.75" customHeight="1" x14ac:dyDescent="0.3">
      <c r="C372" s="61"/>
    </row>
    <row r="373" spans="3:3" ht="15.75" customHeight="1" x14ac:dyDescent="0.3">
      <c r="C373" s="61"/>
    </row>
    <row r="374" spans="3:3" ht="15.75" customHeight="1" x14ac:dyDescent="0.3">
      <c r="C374" s="61"/>
    </row>
    <row r="375" spans="3:3" ht="15.75" customHeight="1" x14ac:dyDescent="0.3">
      <c r="C375" s="61"/>
    </row>
    <row r="376" spans="3:3" ht="15.75" customHeight="1" x14ac:dyDescent="0.3">
      <c r="C376" s="61"/>
    </row>
    <row r="377" spans="3:3" ht="15.75" customHeight="1" x14ac:dyDescent="0.3">
      <c r="C377" s="61"/>
    </row>
    <row r="378" spans="3:3" ht="15.75" customHeight="1" x14ac:dyDescent="0.3">
      <c r="C378" s="61"/>
    </row>
    <row r="379" spans="3:3" ht="15.75" customHeight="1" x14ac:dyDescent="0.3">
      <c r="C379" s="61"/>
    </row>
    <row r="380" spans="3:3" ht="15.75" customHeight="1" x14ac:dyDescent="0.3">
      <c r="C380" s="61"/>
    </row>
    <row r="381" spans="3:3" ht="15.75" customHeight="1" x14ac:dyDescent="0.3">
      <c r="C381" s="61"/>
    </row>
    <row r="382" spans="3:3" ht="15.75" customHeight="1" x14ac:dyDescent="0.3">
      <c r="C382" s="61"/>
    </row>
    <row r="383" spans="3:3" ht="15.75" customHeight="1" x14ac:dyDescent="0.3">
      <c r="C383" s="61"/>
    </row>
    <row r="384" spans="3:3" ht="15.75" customHeight="1" x14ac:dyDescent="0.3">
      <c r="C384" s="61"/>
    </row>
    <row r="385" spans="3:3" ht="15.75" customHeight="1" x14ac:dyDescent="0.3">
      <c r="C385" s="61"/>
    </row>
    <row r="386" spans="3:3" ht="15.75" customHeight="1" x14ac:dyDescent="0.3">
      <c r="C386" s="61"/>
    </row>
    <row r="387" spans="3:3" ht="15.75" customHeight="1" x14ac:dyDescent="0.3">
      <c r="C387" s="61"/>
    </row>
    <row r="388" spans="3:3" ht="15.75" customHeight="1" x14ac:dyDescent="0.3">
      <c r="C388" s="61"/>
    </row>
    <row r="389" spans="3:3" ht="15.75" customHeight="1" x14ac:dyDescent="0.3">
      <c r="C389" s="61"/>
    </row>
    <row r="390" spans="3:3" ht="15.75" customHeight="1" x14ac:dyDescent="0.3">
      <c r="C390" s="61"/>
    </row>
    <row r="391" spans="3:3" ht="15.75" customHeight="1" x14ac:dyDescent="0.3">
      <c r="C391" s="61"/>
    </row>
    <row r="392" spans="3:3" ht="15.75" customHeight="1" x14ac:dyDescent="0.3">
      <c r="C392" s="61"/>
    </row>
    <row r="393" spans="3:3" ht="15.75" customHeight="1" x14ac:dyDescent="0.3">
      <c r="C393" s="61"/>
    </row>
    <row r="394" spans="3:3" ht="15.75" customHeight="1" x14ac:dyDescent="0.3">
      <c r="C394" s="61"/>
    </row>
    <row r="395" spans="3:3" ht="15.75" customHeight="1" x14ac:dyDescent="0.3">
      <c r="C395" s="61"/>
    </row>
    <row r="396" spans="3:3" ht="15.75" customHeight="1" x14ac:dyDescent="0.3">
      <c r="C396" s="61"/>
    </row>
    <row r="397" spans="3:3" ht="15.75" customHeight="1" x14ac:dyDescent="0.3">
      <c r="C397" s="61"/>
    </row>
    <row r="398" spans="3:3" ht="15.75" customHeight="1" x14ac:dyDescent="0.3">
      <c r="C398" s="61"/>
    </row>
    <row r="399" spans="3:3" ht="15.75" customHeight="1" x14ac:dyDescent="0.3">
      <c r="C399" s="61"/>
    </row>
    <row r="400" spans="3:3" ht="15.75" customHeight="1" x14ac:dyDescent="0.3">
      <c r="C400" s="61"/>
    </row>
    <row r="401" spans="3:3" ht="15.75" customHeight="1" x14ac:dyDescent="0.3">
      <c r="C401" s="61"/>
    </row>
    <row r="402" spans="3:3" ht="15.75" customHeight="1" x14ac:dyDescent="0.3">
      <c r="C402" s="61"/>
    </row>
    <row r="403" spans="3:3" ht="15.75" customHeight="1" x14ac:dyDescent="0.3">
      <c r="C403" s="61"/>
    </row>
    <row r="404" spans="3:3" ht="15.75" customHeight="1" x14ac:dyDescent="0.3">
      <c r="C404" s="61"/>
    </row>
    <row r="405" spans="3:3" ht="15.75" customHeight="1" x14ac:dyDescent="0.3">
      <c r="C405" s="61"/>
    </row>
    <row r="406" spans="3:3" ht="15.75" customHeight="1" x14ac:dyDescent="0.3">
      <c r="C406" s="61"/>
    </row>
    <row r="407" spans="3:3" ht="15.75" customHeight="1" x14ac:dyDescent="0.3">
      <c r="C407" s="61"/>
    </row>
    <row r="408" spans="3:3" ht="15.75" customHeight="1" x14ac:dyDescent="0.3">
      <c r="C408" s="61"/>
    </row>
    <row r="409" spans="3:3" ht="15.75" customHeight="1" x14ac:dyDescent="0.3">
      <c r="C409" s="61"/>
    </row>
    <row r="410" spans="3:3" ht="15.75" customHeight="1" x14ac:dyDescent="0.3">
      <c r="C410" s="61"/>
    </row>
    <row r="411" spans="3:3" ht="15.75" customHeight="1" x14ac:dyDescent="0.3">
      <c r="C411" s="61"/>
    </row>
    <row r="412" spans="3:3" ht="15.75" customHeight="1" x14ac:dyDescent="0.3">
      <c r="C412" s="61"/>
    </row>
    <row r="413" spans="3:3" ht="15.75" customHeight="1" x14ac:dyDescent="0.3">
      <c r="C413" s="61"/>
    </row>
    <row r="414" spans="3:3" ht="15.75" customHeight="1" x14ac:dyDescent="0.3">
      <c r="C414" s="61"/>
    </row>
    <row r="415" spans="3:3" ht="15.75" customHeight="1" x14ac:dyDescent="0.3">
      <c r="C415" s="61"/>
    </row>
    <row r="416" spans="3:3" ht="15.75" customHeight="1" x14ac:dyDescent="0.3">
      <c r="C416" s="61"/>
    </row>
    <row r="417" spans="3:3" ht="15.75" customHeight="1" x14ac:dyDescent="0.3">
      <c r="C417" s="61"/>
    </row>
    <row r="418" spans="3:3" ht="15.75" customHeight="1" x14ac:dyDescent="0.3">
      <c r="C418" s="61"/>
    </row>
    <row r="419" spans="3:3" ht="15.75" customHeight="1" x14ac:dyDescent="0.3">
      <c r="C419" s="61"/>
    </row>
    <row r="420" spans="3:3" ht="15.75" customHeight="1" x14ac:dyDescent="0.3">
      <c r="C420" s="61"/>
    </row>
    <row r="421" spans="3:3" ht="15.75" customHeight="1" x14ac:dyDescent="0.3">
      <c r="C421" s="61"/>
    </row>
    <row r="422" spans="3:3" ht="15.75" customHeight="1" x14ac:dyDescent="0.3">
      <c r="C422" s="61"/>
    </row>
    <row r="423" spans="3:3" ht="15.75" customHeight="1" x14ac:dyDescent="0.3">
      <c r="C423" s="61"/>
    </row>
    <row r="424" spans="3:3" ht="15.75" customHeight="1" x14ac:dyDescent="0.3">
      <c r="C424" s="61"/>
    </row>
    <row r="425" spans="3:3" ht="15.75" customHeight="1" x14ac:dyDescent="0.3">
      <c r="C425" s="61"/>
    </row>
    <row r="426" spans="3:3" ht="15.75" customHeight="1" x14ac:dyDescent="0.3">
      <c r="C426" s="61"/>
    </row>
    <row r="427" spans="3:3" ht="15.75" customHeight="1" x14ac:dyDescent="0.3">
      <c r="C427" s="61"/>
    </row>
    <row r="428" spans="3:3" ht="15.75" customHeight="1" x14ac:dyDescent="0.3">
      <c r="C428" s="61"/>
    </row>
    <row r="429" spans="3:3" ht="15.75" customHeight="1" x14ac:dyDescent="0.3">
      <c r="C429" s="61"/>
    </row>
    <row r="430" spans="3:3" ht="15.75" customHeight="1" x14ac:dyDescent="0.3">
      <c r="C430" s="61"/>
    </row>
    <row r="431" spans="3:3" ht="15.75" customHeight="1" x14ac:dyDescent="0.3">
      <c r="C431" s="61"/>
    </row>
    <row r="432" spans="3:3" ht="15.75" customHeight="1" x14ac:dyDescent="0.3">
      <c r="C432" s="61"/>
    </row>
    <row r="433" spans="3:3" ht="15.75" customHeight="1" x14ac:dyDescent="0.3">
      <c r="C433" s="61"/>
    </row>
    <row r="434" spans="3:3" ht="15.75" customHeight="1" x14ac:dyDescent="0.3">
      <c r="C434" s="61"/>
    </row>
    <row r="435" spans="3:3" ht="15.75" customHeight="1" x14ac:dyDescent="0.3">
      <c r="C435" s="61"/>
    </row>
    <row r="436" spans="3:3" ht="15.75" customHeight="1" x14ac:dyDescent="0.3">
      <c r="C436" s="61"/>
    </row>
    <row r="437" spans="3:3" ht="15.75" customHeight="1" x14ac:dyDescent="0.3">
      <c r="C437" s="61"/>
    </row>
    <row r="438" spans="3:3" ht="15.75" customHeight="1" x14ac:dyDescent="0.3">
      <c r="C438" s="61"/>
    </row>
    <row r="439" spans="3:3" ht="15.75" customHeight="1" x14ac:dyDescent="0.3">
      <c r="C439" s="61"/>
    </row>
    <row r="440" spans="3:3" ht="15.75" customHeight="1" x14ac:dyDescent="0.3">
      <c r="C440" s="61"/>
    </row>
    <row r="441" spans="3:3" ht="15.75" customHeight="1" x14ac:dyDescent="0.3">
      <c r="C441" s="61"/>
    </row>
    <row r="442" spans="3:3" ht="15.75" customHeight="1" x14ac:dyDescent="0.3">
      <c r="C442" s="61"/>
    </row>
    <row r="443" spans="3:3" ht="15.75" customHeight="1" x14ac:dyDescent="0.3">
      <c r="C443" s="61"/>
    </row>
    <row r="444" spans="3:3" ht="15.75" customHeight="1" x14ac:dyDescent="0.3">
      <c r="C444" s="61"/>
    </row>
    <row r="445" spans="3:3" ht="15.75" customHeight="1" x14ac:dyDescent="0.3">
      <c r="C445" s="61"/>
    </row>
    <row r="446" spans="3:3" ht="15.75" customHeight="1" x14ac:dyDescent="0.3">
      <c r="C446" s="61"/>
    </row>
    <row r="447" spans="3:3" ht="15.75" customHeight="1" x14ac:dyDescent="0.3">
      <c r="C447" s="61"/>
    </row>
    <row r="448" spans="3:3" ht="15.75" customHeight="1" x14ac:dyDescent="0.3">
      <c r="C448" s="61"/>
    </row>
    <row r="449" spans="3:3" ht="15.75" customHeight="1" x14ac:dyDescent="0.3">
      <c r="C449" s="61"/>
    </row>
    <row r="450" spans="3:3" ht="15.75" customHeight="1" x14ac:dyDescent="0.3">
      <c r="C450" s="61"/>
    </row>
    <row r="451" spans="3:3" ht="15.75" customHeight="1" x14ac:dyDescent="0.3">
      <c r="C451" s="61"/>
    </row>
    <row r="452" spans="3:3" ht="15.75" customHeight="1" x14ac:dyDescent="0.3">
      <c r="C452" s="61"/>
    </row>
    <row r="453" spans="3:3" ht="15.75" customHeight="1" x14ac:dyDescent="0.3">
      <c r="C453" s="61"/>
    </row>
    <row r="454" spans="3:3" ht="15.75" customHeight="1" x14ac:dyDescent="0.3">
      <c r="C454" s="61"/>
    </row>
    <row r="455" spans="3:3" ht="15.75" customHeight="1" x14ac:dyDescent="0.3">
      <c r="C455" s="61"/>
    </row>
    <row r="456" spans="3:3" ht="15.75" customHeight="1" x14ac:dyDescent="0.3">
      <c r="C456" s="61"/>
    </row>
    <row r="457" spans="3:3" ht="15.75" customHeight="1" x14ac:dyDescent="0.3">
      <c r="C457" s="61"/>
    </row>
    <row r="458" spans="3:3" ht="15.75" customHeight="1" x14ac:dyDescent="0.3">
      <c r="C458" s="61"/>
    </row>
    <row r="459" spans="3:3" ht="15.75" customHeight="1" x14ac:dyDescent="0.3">
      <c r="C459" s="61"/>
    </row>
    <row r="460" spans="3:3" ht="15.75" customHeight="1" x14ac:dyDescent="0.3">
      <c r="C460" s="61"/>
    </row>
    <row r="461" spans="3:3" ht="15.75" customHeight="1" x14ac:dyDescent="0.3">
      <c r="C461" s="61"/>
    </row>
    <row r="462" spans="3:3" ht="15.75" customHeight="1" x14ac:dyDescent="0.3">
      <c r="C462" s="61"/>
    </row>
    <row r="463" spans="3:3" ht="15.75" customHeight="1" x14ac:dyDescent="0.3">
      <c r="C463" s="61"/>
    </row>
    <row r="464" spans="3:3" ht="15.75" customHeight="1" x14ac:dyDescent="0.3">
      <c r="C464" s="61"/>
    </row>
    <row r="465" spans="3:3" ht="15.75" customHeight="1" x14ac:dyDescent="0.3">
      <c r="C465" s="61"/>
    </row>
    <row r="466" spans="3:3" ht="15.75" customHeight="1" x14ac:dyDescent="0.3">
      <c r="C466" s="61"/>
    </row>
    <row r="467" spans="3:3" ht="15.75" customHeight="1" x14ac:dyDescent="0.3">
      <c r="C467" s="61"/>
    </row>
    <row r="468" spans="3:3" ht="15.75" customHeight="1" x14ac:dyDescent="0.3">
      <c r="C468" s="61"/>
    </row>
    <row r="469" spans="3:3" ht="15.75" customHeight="1" x14ac:dyDescent="0.3">
      <c r="C469" s="61"/>
    </row>
    <row r="470" spans="3:3" ht="15.75" customHeight="1" x14ac:dyDescent="0.3">
      <c r="C470" s="61"/>
    </row>
    <row r="471" spans="3:3" ht="15.75" customHeight="1" x14ac:dyDescent="0.3">
      <c r="C471" s="61"/>
    </row>
    <row r="472" spans="3:3" ht="15.75" customHeight="1" x14ac:dyDescent="0.3">
      <c r="C472" s="61"/>
    </row>
    <row r="473" spans="3:3" ht="15.75" customHeight="1" x14ac:dyDescent="0.3">
      <c r="C473" s="61"/>
    </row>
    <row r="474" spans="3:3" ht="15.75" customHeight="1" x14ac:dyDescent="0.3">
      <c r="C474" s="61"/>
    </row>
    <row r="475" spans="3:3" ht="15.75" customHeight="1" x14ac:dyDescent="0.3">
      <c r="C475" s="61"/>
    </row>
    <row r="476" spans="3:3" ht="15.75" customHeight="1" x14ac:dyDescent="0.3">
      <c r="C476" s="61"/>
    </row>
    <row r="477" spans="3:3" ht="15.75" customHeight="1" x14ac:dyDescent="0.3">
      <c r="C477" s="61"/>
    </row>
    <row r="478" spans="3:3" ht="15.75" customHeight="1" x14ac:dyDescent="0.3">
      <c r="C478" s="61"/>
    </row>
    <row r="479" spans="3:3" ht="15.75" customHeight="1" x14ac:dyDescent="0.3">
      <c r="C479" s="61"/>
    </row>
    <row r="480" spans="3:3" ht="15.75" customHeight="1" x14ac:dyDescent="0.3">
      <c r="C480" s="61"/>
    </row>
    <row r="481" spans="3:3" ht="15.75" customHeight="1" x14ac:dyDescent="0.3">
      <c r="C481" s="61"/>
    </row>
    <row r="482" spans="3:3" ht="15.75" customHeight="1" x14ac:dyDescent="0.3">
      <c r="C482" s="61"/>
    </row>
    <row r="483" spans="3:3" ht="15.75" customHeight="1" x14ac:dyDescent="0.3">
      <c r="C483" s="61"/>
    </row>
    <row r="484" spans="3:3" ht="15.75" customHeight="1" x14ac:dyDescent="0.3">
      <c r="C484" s="61"/>
    </row>
    <row r="485" spans="3:3" ht="15.75" customHeight="1" x14ac:dyDescent="0.3">
      <c r="C485" s="61"/>
    </row>
    <row r="486" spans="3:3" ht="15.75" customHeight="1" x14ac:dyDescent="0.3">
      <c r="C486" s="61"/>
    </row>
    <row r="487" spans="3:3" ht="15.75" customHeight="1" x14ac:dyDescent="0.3">
      <c r="C487" s="61"/>
    </row>
    <row r="488" spans="3:3" ht="15.75" customHeight="1" x14ac:dyDescent="0.3">
      <c r="C488" s="61"/>
    </row>
    <row r="489" spans="3:3" ht="15.75" customHeight="1" x14ac:dyDescent="0.3">
      <c r="C489" s="61"/>
    </row>
    <row r="490" spans="3:3" ht="15.75" customHeight="1" x14ac:dyDescent="0.3">
      <c r="C490" s="61"/>
    </row>
    <row r="491" spans="3:3" ht="15.75" customHeight="1" x14ac:dyDescent="0.3">
      <c r="C491" s="61"/>
    </row>
    <row r="492" spans="3:3" ht="15.75" customHeight="1" x14ac:dyDescent="0.3">
      <c r="C492" s="61"/>
    </row>
    <row r="493" spans="3:3" ht="15.75" customHeight="1" x14ac:dyDescent="0.3">
      <c r="C493" s="61"/>
    </row>
    <row r="494" spans="3:3" ht="15.75" customHeight="1" x14ac:dyDescent="0.3">
      <c r="C494" s="61"/>
    </row>
    <row r="495" spans="3:3" ht="15.75" customHeight="1" x14ac:dyDescent="0.3">
      <c r="C495" s="61"/>
    </row>
    <row r="496" spans="3:3" ht="15.75" customHeight="1" x14ac:dyDescent="0.3">
      <c r="C496" s="61"/>
    </row>
    <row r="497" spans="3:3" ht="15.75" customHeight="1" x14ac:dyDescent="0.3">
      <c r="C497" s="61"/>
    </row>
    <row r="498" spans="3:3" ht="15.75" customHeight="1" x14ac:dyDescent="0.3">
      <c r="C498" s="61"/>
    </row>
    <row r="499" spans="3:3" ht="15.75" customHeight="1" x14ac:dyDescent="0.3">
      <c r="C499" s="61"/>
    </row>
    <row r="500" spans="3:3" ht="15.75" customHeight="1" x14ac:dyDescent="0.3">
      <c r="C500" s="61"/>
    </row>
    <row r="501" spans="3:3" ht="15.75" customHeight="1" x14ac:dyDescent="0.3">
      <c r="C501" s="61"/>
    </row>
    <row r="502" spans="3:3" ht="15.75" customHeight="1" x14ac:dyDescent="0.3">
      <c r="C502" s="61"/>
    </row>
    <row r="503" spans="3:3" ht="15.75" customHeight="1" x14ac:dyDescent="0.3">
      <c r="C503" s="61"/>
    </row>
    <row r="504" spans="3:3" ht="15.75" customHeight="1" x14ac:dyDescent="0.3">
      <c r="C504" s="61"/>
    </row>
    <row r="505" spans="3:3" ht="15.75" customHeight="1" x14ac:dyDescent="0.3">
      <c r="C505" s="61"/>
    </row>
    <row r="506" spans="3:3" ht="15.75" customHeight="1" x14ac:dyDescent="0.3">
      <c r="C506" s="61"/>
    </row>
    <row r="507" spans="3:3" ht="15.75" customHeight="1" x14ac:dyDescent="0.3">
      <c r="C507" s="61"/>
    </row>
    <row r="508" spans="3:3" ht="15.75" customHeight="1" x14ac:dyDescent="0.3">
      <c r="C508" s="61"/>
    </row>
    <row r="509" spans="3:3" ht="15.75" customHeight="1" x14ac:dyDescent="0.3">
      <c r="C509" s="61"/>
    </row>
    <row r="510" spans="3:3" ht="15.75" customHeight="1" x14ac:dyDescent="0.3">
      <c r="C510" s="61"/>
    </row>
    <row r="511" spans="3:3" ht="15.75" customHeight="1" x14ac:dyDescent="0.3">
      <c r="C511" s="61"/>
    </row>
    <row r="512" spans="3:3" ht="15.75" customHeight="1" x14ac:dyDescent="0.3">
      <c r="C512" s="61"/>
    </row>
    <row r="513" spans="3:3" ht="15.75" customHeight="1" x14ac:dyDescent="0.3">
      <c r="C513" s="61"/>
    </row>
    <row r="514" spans="3:3" ht="15.75" customHeight="1" x14ac:dyDescent="0.3">
      <c r="C514" s="61"/>
    </row>
    <row r="515" spans="3:3" ht="15.75" customHeight="1" x14ac:dyDescent="0.3">
      <c r="C515" s="61"/>
    </row>
    <row r="516" spans="3:3" ht="15.75" customHeight="1" x14ac:dyDescent="0.3">
      <c r="C516" s="61"/>
    </row>
    <row r="517" spans="3:3" ht="15.75" customHeight="1" x14ac:dyDescent="0.3">
      <c r="C517" s="61"/>
    </row>
    <row r="518" spans="3:3" ht="15.75" customHeight="1" x14ac:dyDescent="0.3">
      <c r="C518" s="61"/>
    </row>
    <row r="519" spans="3:3" ht="15.75" customHeight="1" x14ac:dyDescent="0.3">
      <c r="C519" s="61"/>
    </row>
    <row r="520" spans="3:3" ht="15.75" customHeight="1" x14ac:dyDescent="0.3">
      <c r="C520" s="61"/>
    </row>
    <row r="521" spans="3:3" ht="15.75" customHeight="1" x14ac:dyDescent="0.3">
      <c r="C521" s="61"/>
    </row>
    <row r="522" spans="3:3" ht="15.75" customHeight="1" x14ac:dyDescent="0.3">
      <c r="C522" s="61"/>
    </row>
    <row r="523" spans="3:3" ht="15.75" customHeight="1" x14ac:dyDescent="0.3">
      <c r="C523" s="61"/>
    </row>
    <row r="524" spans="3:3" ht="15.75" customHeight="1" x14ac:dyDescent="0.3">
      <c r="C524" s="61"/>
    </row>
    <row r="525" spans="3:3" ht="15.75" customHeight="1" x14ac:dyDescent="0.3">
      <c r="C525" s="61"/>
    </row>
    <row r="526" spans="3:3" ht="15.75" customHeight="1" x14ac:dyDescent="0.3">
      <c r="C526" s="61"/>
    </row>
    <row r="527" spans="3:3" ht="15.75" customHeight="1" x14ac:dyDescent="0.3">
      <c r="C527" s="61"/>
    </row>
    <row r="528" spans="3:3" ht="15.75" customHeight="1" x14ac:dyDescent="0.3">
      <c r="C528" s="61"/>
    </row>
    <row r="529" spans="3:3" ht="15.75" customHeight="1" x14ac:dyDescent="0.3">
      <c r="C529" s="61"/>
    </row>
    <row r="530" spans="3:3" ht="15.75" customHeight="1" x14ac:dyDescent="0.3">
      <c r="C530" s="61"/>
    </row>
    <row r="531" spans="3:3" ht="15.75" customHeight="1" x14ac:dyDescent="0.3">
      <c r="C531" s="61"/>
    </row>
    <row r="532" spans="3:3" ht="15.75" customHeight="1" x14ac:dyDescent="0.3">
      <c r="C532" s="61"/>
    </row>
    <row r="533" spans="3:3" ht="15.75" customHeight="1" x14ac:dyDescent="0.3">
      <c r="C533" s="61"/>
    </row>
    <row r="534" spans="3:3" ht="15.75" customHeight="1" x14ac:dyDescent="0.3">
      <c r="C534" s="61"/>
    </row>
    <row r="535" spans="3:3" ht="15.75" customHeight="1" x14ac:dyDescent="0.3">
      <c r="C535" s="61"/>
    </row>
    <row r="536" spans="3:3" ht="15.75" customHeight="1" x14ac:dyDescent="0.3">
      <c r="C536" s="61"/>
    </row>
    <row r="537" spans="3:3" ht="15.75" customHeight="1" x14ac:dyDescent="0.3">
      <c r="C537" s="61"/>
    </row>
    <row r="538" spans="3:3" ht="15.75" customHeight="1" x14ac:dyDescent="0.3">
      <c r="C538" s="61"/>
    </row>
    <row r="539" spans="3:3" ht="15.75" customHeight="1" x14ac:dyDescent="0.3">
      <c r="C539" s="61"/>
    </row>
    <row r="540" spans="3:3" ht="15.75" customHeight="1" x14ac:dyDescent="0.3">
      <c r="C540" s="61"/>
    </row>
    <row r="541" spans="3:3" ht="15.75" customHeight="1" x14ac:dyDescent="0.3">
      <c r="C541" s="61"/>
    </row>
    <row r="542" spans="3:3" ht="15.75" customHeight="1" x14ac:dyDescent="0.3">
      <c r="C542" s="61"/>
    </row>
    <row r="543" spans="3:3" ht="15.75" customHeight="1" x14ac:dyDescent="0.3">
      <c r="C543" s="61"/>
    </row>
    <row r="544" spans="3:3" ht="15.75" customHeight="1" x14ac:dyDescent="0.3">
      <c r="C544" s="61"/>
    </row>
    <row r="545" spans="3:3" ht="15.75" customHeight="1" x14ac:dyDescent="0.3">
      <c r="C545" s="61"/>
    </row>
    <row r="546" spans="3:3" ht="15.75" customHeight="1" x14ac:dyDescent="0.3">
      <c r="C546" s="61"/>
    </row>
    <row r="547" spans="3:3" ht="15.75" customHeight="1" x14ac:dyDescent="0.3">
      <c r="C547" s="61"/>
    </row>
    <row r="548" spans="3:3" ht="15.75" customHeight="1" x14ac:dyDescent="0.3">
      <c r="C548" s="61"/>
    </row>
    <row r="549" spans="3:3" ht="15.75" customHeight="1" x14ac:dyDescent="0.3">
      <c r="C549" s="61"/>
    </row>
    <row r="550" spans="3:3" ht="15.75" customHeight="1" x14ac:dyDescent="0.3">
      <c r="C550" s="61"/>
    </row>
    <row r="551" spans="3:3" ht="15.75" customHeight="1" x14ac:dyDescent="0.3">
      <c r="C551" s="61"/>
    </row>
    <row r="552" spans="3:3" ht="15.75" customHeight="1" x14ac:dyDescent="0.3">
      <c r="C552" s="61"/>
    </row>
    <row r="553" spans="3:3" ht="15.75" customHeight="1" x14ac:dyDescent="0.3">
      <c r="C553" s="61"/>
    </row>
    <row r="554" spans="3:3" ht="15.75" customHeight="1" x14ac:dyDescent="0.3">
      <c r="C554" s="61"/>
    </row>
    <row r="555" spans="3:3" ht="15.75" customHeight="1" x14ac:dyDescent="0.3">
      <c r="C555" s="61"/>
    </row>
    <row r="556" spans="3:3" ht="15.75" customHeight="1" x14ac:dyDescent="0.3">
      <c r="C556" s="61"/>
    </row>
    <row r="557" spans="3:3" ht="15.75" customHeight="1" x14ac:dyDescent="0.3">
      <c r="C557" s="61"/>
    </row>
    <row r="558" spans="3:3" ht="15.75" customHeight="1" x14ac:dyDescent="0.3">
      <c r="C558" s="61"/>
    </row>
    <row r="559" spans="3:3" ht="15.75" customHeight="1" x14ac:dyDescent="0.3">
      <c r="C559" s="61"/>
    </row>
    <row r="560" spans="3:3" ht="15.75" customHeight="1" x14ac:dyDescent="0.3">
      <c r="C560" s="61"/>
    </row>
    <row r="561" spans="3:3" ht="15.75" customHeight="1" x14ac:dyDescent="0.3">
      <c r="C561" s="61"/>
    </row>
    <row r="562" spans="3:3" ht="15.75" customHeight="1" x14ac:dyDescent="0.3">
      <c r="C562" s="61"/>
    </row>
    <row r="563" spans="3:3" ht="15.75" customHeight="1" x14ac:dyDescent="0.3">
      <c r="C563" s="61"/>
    </row>
    <row r="564" spans="3:3" ht="15.75" customHeight="1" x14ac:dyDescent="0.3">
      <c r="C564" s="61"/>
    </row>
    <row r="565" spans="3:3" ht="15.75" customHeight="1" x14ac:dyDescent="0.3">
      <c r="C565" s="61"/>
    </row>
    <row r="566" spans="3:3" ht="15.75" customHeight="1" x14ac:dyDescent="0.3">
      <c r="C566" s="61"/>
    </row>
    <row r="567" spans="3:3" ht="15.75" customHeight="1" x14ac:dyDescent="0.3">
      <c r="C567" s="61"/>
    </row>
    <row r="568" spans="3:3" ht="15.75" customHeight="1" x14ac:dyDescent="0.3">
      <c r="C568" s="61"/>
    </row>
    <row r="569" spans="3:3" ht="15.75" customHeight="1" x14ac:dyDescent="0.3">
      <c r="C569" s="61"/>
    </row>
    <row r="570" spans="3:3" ht="15.75" customHeight="1" x14ac:dyDescent="0.3">
      <c r="C570" s="61"/>
    </row>
    <row r="571" spans="3:3" ht="15.75" customHeight="1" x14ac:dyDescent="0.3">
      <c r="C571" s="61"/>
    </row>
    <row r="572" spans="3:3" ht="15.75" customHeight="1" x14ac:dyDescent="0.3">
      <c r="C572" s="61"/>
    </row>
    <row r="573" spans="3:3" ht="15.75" customHeight="1" x14ac:dyDescent="0.3">
      <c r="C573" s="61"/>
    </row>
    <row r="574" spans="3:3" ht="15.75" customHeight="1" x14ac:dyDescent="0.3">
      <c r="C574" s="61"/>
    </row>
    <row r="575" spans="3:3" ht="15.75" customHeight="1" x14ac:dyDescent="0.3">
      <c r="C575" s="61"/>
    </row>
    <row r="576" spans="3:3" ht="15.75" customHeight="1" x14ac:dyDescent="0.3">
      <c r="C576" s="61"/>
    </row>
    <row r="577" spans="3:3" ht="15.75" customHeight="1" x14ac:dyDescent="0.3">
      <c r="C577" s="61"/>
    </row>
    <row r="578" spans="3:3" ht="15.75" customHeight="1" x14ac:dyDescent="0.3">
      <c r="C578" s="61"/>
    </row>
    <row r="579" spans="3:3" ht="15.75" customHeight="1" x14ac:dyDescent="0.3">
      <c r="C579" s="61"/>
    </row>
    <row r="580" spans="3:3" ht="15.75" customHeight="1" x14ac:dyDescent="0.3">
      <c r="C580" s="61"/>
    </row>
    <row r="581" spans="3:3" ht="15.75" customHeight="1" x14ac:dyDescent="0.3">
      <c r="C581" s="61"/>
    </row>
    <row r="582" spans="3:3" ht="15.75" customHeight="1" x14ac:dyDescent="0.3">
      <c r="C582" s="61"/>
    </row>
    <row r="583" spans="3:3" ht="15.75" customHeight="1" x14ac:dyDescent="0.3">
      <c r="C583" s="61"/>
    </row>
    <row r="584" spans="3:3" ht="15.75" customHeight="1" x14ac:dyDescent="0.3">
      <c r="C584" s="61"/>
    </row>
    <row r="585" spans="3:3" ht="15.75" customHeight="1" x14ac:dyDescent="0.3">
      <c r="C585" s="61"/>
    </row>
    <row r="586" spans="3:3" ht="15.75" customHeight="1" x14ac:dyDescent="0.3">
      <c r="C586" s="61"/>
    </row>
    <row r="587" spans="3:3" ht="15.75" customHeight="1" x14ac:dyDescent="0.3">
      <c r="C587" s="61"/>
    </row>
    <row r="588" spans="3:3" ht="15.75" customHeight="1" x14ac:dyDescent="0.3">
      <c r="C588" s="61"/>
    </row>
    <row r="589" spans="3:3" ht="15.75" customHeight="1" x14ac:dyDescent="0.3">
      <c r="C589" s="61"/>
    </row>
    <row r="590" spans="3:3" ht="15.75" customHeight="1" x14ac:dyDescent="0.3">
      <c r="C590" s="61"/>
    </row>
    <row r="591" spans="3:3" ht="15.75" customHeight="1" x14ac:dyDescent="0.3">
      <c r="C591" s="61"/>
    </row>
    <row r="592" spans="3:3" ht="15.75" customHeight="1" x14ac:dyDescent="0.3">
      <c r="C592" s="61"/>
    </row>
    <row r="593" spans="3:3" ht="15.75" customHeight="1" x14ac:dyDescent="0.3">
      <c r="C593" s="61"/>
    </row>
    <row r="594" spans="3:3" ht="15.75" customHeight="1" x14ac:dyDescent="0.3">
      <c r="C594" s="61"/>
    </row>
    <row r="595" spans="3:3" ht="15.75" customHeight="1" x14ac:dyDescent="0.3">
      <c r="C595" s="61"/>
    </row>
    <row r="596" spans="3:3" ht="15.75" customHeight="1" x14ac:dyDescent="0.3">
      <c r="C596" s="61"/>
    </row>
    <row r="597" spans="3:3" ht="15.75" customHeight="1" x14ac:dyDescent="0.3">
      <c r="C597" s="61"/>
    </row>
    <row r="598" spans="3:3" ht="15.75" customHeight="1" x14ac:dyDescent="0.3">
      <c r="C598" s="61"/>
    </row>
    <row r="599" spans="3:3" ht="15.75" customHeight="1" x14ac:dyDescent="0.3">
      <c r="C599" s="61"/>
    </row>
    <row r="600" spans="3:3" ht="15.75" customHeight="1" x14ac:dyDescent="0.3">
      <c r="C600" s="61"/>
    </row>
    <row r="601" spans="3:3" ht="15.75" customHeight="1" x14ac:dyDescent="0.3">
      <c r="C601" s="61"/>
    </row>
    <row r="602" spans="3:3" ht="15.75" customHeight="1" x14ac:dyDescent="0.3">
      <c r="C602" s="61"/>
    </row>
    <row r="603" spans="3:3" ht="15.75" customHeight="1" x14ac:dyDescent="0.3">
      <c r="C603" s="61"/>
    </row>
    <row r="604" spans="3:3" ht="15.75" customHeight="1" x14ac:dyDescent="0.3">
      <c r="C604" s="61"/>
    </row>
    <row r="605" spans="3:3" ht="15.75" customHeight="1" x14ac:dyDescent="0.3">
      <c r="C605" s="61"/>
    </row>
    <row r="606" spans="3:3" ht="15.75" customHeight="1" x14ac:dyDescent="0.3">
      <c r="C606" s="61"/>
    </row>
    <row r="607" spans="3:3" ht="15.75" customHeight="1" x14ac:dyDescent="0.3">
      <c r="C607" s="61"/>
    </row>
    <row r="608" spans="3:3" ht="15.75" customHeight="1" x14ac:dyDescent="0.3">
      <c r="C608" s="61"/>
    </row>
    <row r="609" spans="3:3" ht="15.75" customHeight="1" x14ac:dyDescent="0.3">
      <c r="C609" s="61"/>
    </row>
    <row r="610" spans="3:3" ht="15.75" customHeight="1" x14ac:dyDescent="0.3">
      <c r="C610" s="61"/>
    </row>
    <row r="611" spans="3:3" ht="15.75" customHeight="1" x14ac:dyDescent="0.3">
      <c r="C611" s="61"/>
    </row>
    <row r="612" spans="3:3" ht="15.75" customHeight="1" x14ac:dyDescent="0.3">
      <c r="C612" s="61"/>
    </row>
    <row r="613" spans="3:3" ht="15.75" customHeight="1" x14ac:dyDescent="0.3">
      <c r="C613" s="61"/>
    </row>
    <row r="614" spans="3:3" ht="15.75" customHeight="1" x14ac:dyDescent="0.3">
      <c r="C614" s="61"/>
    </row>
    <row r="615" spans="3:3" ht="15.75" customHeight="1" x14ac:dyDescent="0.3">
      <c r="C615" s="61"/>
    </row>
    <row r="616" spans="3:3" ht="15.75" customHeight="1" x14ac:dyDescent="0.3">
      <c r="C616" s="61"/>
    </row>
    <row r="617" spans="3:3" ht="15.75" customHeight="1" x14ac:dyDescent="0.3">
      <c r="C617" s="61"/>
    </row>
    <row r="618" spans="3:3" ht="15.75" customHeight="1" x14ac:dyDescent="0.3">
      <c r="C618" s="61"/>
    </row>
    <row r="619" spans="3:3" ht="15.75" customHeight="1" x14ac:dyDescent="0.3">
      <c r="C619" s="61"/>
    </row>
    <row r="620" spans="3:3" ht="15.75" customHeight="1" x14ac:dyDescent="0.3">
      <c r="C620" s="61"/>
    </row>
    <row r="621" spans="3:3" ht="15.75" customHeight="1" x14ac:dyDescent="0.3">
      <c r="C621" s="61"/>
    </row>
    <row r="622" spans="3:3" ht="15.75" customHeight="1" x14ac:dyDescent="0.3">
      <c r="C622" s="61"/>
    </row>
    <row r="623" spans="3:3" ht="15.75" customHeight="1" x14ac:dyDescent="0.3">
      <c r="C623" s="61"/>
    </row>
    <row r="624" spans="3:3" ht="15.75" customHeight="1" x14ac:dyDescent="0.3">
      <c r="C624" s="61"/>
    </row>
    <row r="625" spans="3:3" ht="15.75" customHeight="1" x14ac:dyDescent="0.3">
      <c r="C625" s="61"/>
    </row>
    <row r="626" spans="3:3" ht="15.75" customHeight="1" x14ac:dyDescent="0.3">
      <c r="C626" s="61"/>
    </row>
    <row r="627" spans="3:3" ht="15.75" customHeight="1" x14ac:dyDescent="0.3">
      <c r="C627" s="61"/>
    </row>
    <row r="628" spans="3:3" ht="15.75" customHeight="1" x14ac:dyDescent="0.3">
      <c r="C628" s="61"/>
    </row>
    <row r="629" spans="3:3" ht="15.75" customHeight="1" x14ac:dyDescent="0.3">
      <c r="C629" s="61"/>
    </row>
    <row r="630" spans="3:3" ht="15.75" customHeight="1" x14ac:dyDescent="0.3">
      <c r="C630" s="61"/>
    </row>
    <row r="631" spans="3:3" ht="15.75" customHeight="1" x14ac:dyDescent="0.3">
      <c r="C631" s="61"/>
    </row>
    <row r="632" spans="3:3" ht="15.75" customHeight="1" x14ac:dyDescent="0.3">
      <c r="C632" s="61"/>
    </row>
    <row r="633" spans="3:3" ht="15.75" customHeight="1" x14ac:dyDescent="0.3">
      <c r="C633" s="61"/>
    </row>
    <row r="634" spans="3:3" ht="15.75" customHeight="1" x14ac:dyDescent="0.3">
      <c r="C634" s="61"/>
    </row>
    <row r="635" spans="3:3" ht="15.75" customHeight="1" x14ac:dyDescent="0.3">
      <c r="C635" s="61"/>
    </row>
    <row r="636" spans="3:3" ht="15.75" customHeight="1" x14ac:dyDescent="0.3">
      <c r="C636" s="61"/>
    </row>
    <row r="637" spans="3:3" ht="15.75" customHeight="1" x14ac:dyDescent="0.3">
      <c r="C637" s="61"/>
    </row>
    <row r="638" spans="3:3" ht="15.75" customHeight="1" x14ac:dyDescent="0.3">
      <c r="C638" s="61"/>
    </row>
    <row r="639" spans="3:3" ht="15.75" customHeight="1" x14ac:dyDescent="0.3">
      <c r="C639" s="61"/>
    </row>
    <row r="640" spans="3:3" ht="15.75" customHeight="1" x14ac:dyDescent="0.3">
      <c r="C640" s="61"/>
    </row>
    <row r="641" spans="3:3" ht="15.75" customHeight="1" x14ac:dyDescent="0.3">
      <c r="C641" s="61"/>
    </row>
    <row r="642" spans="3:3" ht="15.75" customHeight="1" x14ac:dyDescent="0.3">
      <c r="C642" s="61"/>
    </row>
    <row r="643" spans="3:3" ht="15.75" customHeight="1" x14ac:dyDescent="0.3">
      <c r="C643" s="61"/>
    </row>
    <row r="644" spans="3:3" ht="15.75" customHeight="1" x14ac:dyDescent="0.3">
      <c r="C644" s="61"/>
    </row>
    <row r="645" spans="3:3" ht="15.75" customHeight="1" x14ac:dyDescent="0.3">
      <c r="C645" s="61"/>
    </row>
    <row r="646" spans="3:3" ht="15.75" customHeight="1" x14ac:dyDescent="0.3">
      <c r="C646" s="61"/>
    </row>
    <row r="647" spans="3:3" ht="15.75" customHeight="1" x14ac:dyDescent="0.3">
      <c r="C647" s="61"/>
    </row>
    <row r="648" spans="3:3" ht="15.75" customHeight="1" x14ac:dyDescent="0.3">
      <c r="C648" s="61"/>
    </row>
    <row r="649" spans="3:3" ht="15.75" customHeight="1" x14ac:dyDescent="0.3">
      <c r="C649" s="61"/>
    </row>
    <row r="650" spans="3:3" ht="15.75" customHeight="1" x14ac:dyDescent="0.3">
      <c r="C650" s="61"/>
    </row>
    <row r="651" spans="3:3" ht="15.75" customHeight="1" x14ac:dyDescent="0.3">
      <c r="C651" s="61"/>
    </row>
    <row r="652" spans="3:3" ht="15.75" customHeight="1" x14ac:dyDescent="0.3">
      <c r="C652" s="61"/>
    </row>
    <row r="653" spans="3:3" ht="15.75" customHeight="1" x14ac:dyDescent="0.3">
      <c r="C653" s="61"/>
    </row>
    <row r="654" spans="3:3" ht="15.75" customHeight="1" x14ac:dyDescent="0.3">
      <c r="C654" s="61"/>
    </row>
    <row r="655" spans="3:3" ht="15.75" customHeight="1" x14ac:dyDescent="0.3">
      <c r="C655" s="61"/>
    </row>
    <row r="656" spans="3:3" ht="15.75" customHeight="1" x14ac:dyDescent="0.3">
      <c r="C656" s="61"/>
    </row>
    <row r="657" spans="3:3" ht="15.75" customHeight="1" x14ac:dyDescent="0.3">
      <c r="C657" s="61"/>
    </row>
    <row r="658" spans="3:3" ht="15.75" customHeight="1" x14ac:dyDescent="0.3">
      <c r="C658" s="61"/>
    </row>
    <row r="659" spans="3:3" ht="15.75" customHeight="1" x14ac:dyDescent="0.3">
      <c r="C659" s="61"/>
    </row>
    <row r="660" spans="3:3" ht="15.75" customHeight="1" x14ac:dyDescent="0.3">
      <c r="C660" s="61"/>
    </row>
    <row r="661" spans="3:3" ht="15.75" customHeight="1" x14ac:dyDescent="0.3">
      <c r="C661" s="61"/>
    </row>
    <row r="662" spans="3:3" ht="15.75" customHeight="1" x14ac:dyDescent="0.3">
      <c r="C662" s="61"/>
    </row>
    <row r="663" spans="3:3" ht="15.75" customHeight="1" x14ac:dyDescent="0.3">
      <c r="C663" s="61"/>
    </row>
    <row r="664" spans="3:3" ht="15.75" customHeight="1" x14ac:dyDescent="0.3">
      <c r="C664" s="61"/>
    </row>
    <row r="665" spans="3:3" ht="15.75" customHeight="1" x14ac:dyDescent="0.3">
      <c r="C665" s="61"/>
    </row>
    <row r="666" spans="3:3" ht="15.75" customHeight="1" x14ac:dyDescent="0.3">
      <c r="C666" s="61"/>
    </row>
    <row r="667" spans="3:3" ht="15.75" customHeight="1" x14ac:dyDescent="0.3">
      <c r="C667" s="61"/>
    </row>
    <row r="668" spans="3:3" ht="15.75" customHeight="1" x14ac:dyDescent="0.3">
      <c r="C668" s="61"/>
    </row>
    <row r="669" spans="3:3" ht="15.75" customHeight="1" x14ac:dyDescent="0.3">
      <c r="C669" s="61"/>
    </row>
    <row r="670" spans="3:3" ht="15.75" customHeight="1" x14ac:dyDescent="0.3">
      <c r="C670" s="61"/>
    </row>
    <row r="671" spans="3:3" ht="15.75" customHeight="1" x14ac:dyDescent="0.3">
      <c r="C671" s="61"/>
    </row>
    <row r="672" spans="3:3" ht="15.75" customHeight="1" x14ac:dyDescent="0.3">
      <c r="C672" s="61"/>
    </row>
    <row r="673" spans="3:3" ht="15.75" customHeight="1" x14ac:dyDescent="0.3">
      <c r="C673" s="61"/>
    </row>
    <row r="674" spans="3:3" ht="15.75" customHeight="1" x14ac:dyDescent="0.3">
      <c r="C674" s="61"/>
    </row>
    <row r="675" spans="3:3" ht="15.75" customHeight="1" x14ac:dyDescent="0.3">
      <c r="C675" s="61"/>
    </row>
    <row r="676" spans="3:3" ht="15.75" customHeight="1" x14ac:dyDescent="0.3">
      <c r="C676" s="61"/>
    </row>
    <row r="677" spans="3:3" ht="15.75" customHeight="1" x14ac:dyDescent="0.3">
      <c r="C677" s="61"/>
    </row>
    <row r="678" spans="3:3" ht="15.75" customHeight="1" x14ac:dyDescent="0.3">
      <c r="C678" s="61"/>
    </row>
    <row r="679" spans="3:3" ht="15.75" customHeight="1" x14ac:dyDescent="0.3">
      <c r="C679" s="61"/>
    </row>
    <row r="680" spans="3:3" ht="15.75" customHeight="1" x14ac:dyDescent="0.3">
      <c r="C680" s="61"/>
    </row>
    <row r="681" spans="3:3" ht="15.75" customHeight="1" x14ac:dyDescent="0.3">
      <c r="C681" s="61"/>
    </row>
    <row r="682" spans="3:3" ht="15.75" customHeight="1" x14ac:dyDescent="0.3">
      <c r="C682" s="61"/>
    </row>
    <row r="683" spans="3:3" ht="15.75" customHeight="1" x14ac:dyDescent="0.3">
      <c r="C683" s="61"/>
    </row>
    <row r="684" spans="3:3" ht="15.75" customHeight="1" x14ac:dyDescent="0.3">
      <c r="C684" s="61"/>
    </row>
    <row r="685" spans="3:3" ht="15.75" customHeight="1" x14ac:dyDescent="0.3">
      <c r="C685" s="61"/>
    </row>
    <row r="686" spans="3:3" ht="15.75" customHeight="1" x14ac:dyDescent="0.3">
      <c r="C686" s="61"/>
    </row>
    <row r="687" spans="3:3" ht="15.75" customHeight="1" x14ac:dyDescent="0.3">
      <c r="C687" s="61"/>
    </row>
    <row r="688" spans="3:3" ht="15.75" customHeight="1" x14ac:dyDescent="0.3">
      <c r="C688" s="61"/>
    </row>
    <row r="689" spans="3:3" ht="15.75" customHeight="1" x14ac:dyDescent="0.3">
      <c r="C689" s="61"/>
    </row>
    <row r="690" spans="3:3" ht="15.75" customHeight="1" x14ac:dyDescent="0.3">
      <c r="C690" s="61"/>
    </row>
    <row r="691" spans="3:3" ht="15.75" customHeight="1" x14ac:dyDescent="0.3">
      <c r="C691" s="61"/>
    </row>
    <row r="692" spans="3:3" ht="15.75" customHeight="1" x14ac:dyDescent="0.3">
      <c r="C692" s="61"/>
    </row>
    <row r="693" spans="3:3" ht="15.75" customHeight="1" x14ac:dyDescent="0.3">
      <c r="C693" s="61"/>
    </row>
    <row r="694" spans="3:3" ht="15.75" customHeight="1" x14ac:dyDescent="0.3">
      <c r="C694" s="61"/>
    </row>
    <row r="695" spans="3:3" ht="15.75" customHeight="1" x14ac:dyDescent="0.3">
      <c r="C695" s="61"/>
    </row>
    <row r="696" spans="3:3" ht="15.75" customHeight="1" x14ac:dyDescent="0.3">
      <c r="C696" s="61"/>
    </row>
    <row r="697" spans="3:3" ht="15.75" customHeight="1" x14ac:dyDescent="0.3">
      <c r="C697" s="61"/>
    </row>
    <row r="698" spans="3:3" ht="15.75" customHeight="1" x14ac:dyDescent="0.3">
      <c r="C698" s="61"/>
    </row>
    <row r="699" spans="3:3" ht="15.75" customHeight="1" x14ac:dyDescent="0.3">
      <c r="C699" s="61"/>
    </row>
    <row r="700" spans="3:3" ht="15.75" customHeight="1" x14ac:dyDescent="0.3">
      <c r="C700" s="61"/>
    </row>
    <row r="701" spans="3:3" ht="15.75" customHeight="1" x14ac:dyDescent="0.3">
      <c r="C701" s="61"/>
    </row>
    <row r="702" spans="3:3" ht="15.75" customHeight="1" x14ac:dyDescent="0.3">
      <c r="C702" s="61"/>
    </row>
    <row r="703" spans="3:3" ht="15.75" customHeight="1" x14ac:dyDescent="0.3">
      <c r="C703" s="61"/>
    </row>
    <row r="704" spans="3:3" ht="15.75" customHeight="1" x14ac:dyDescent="0.3">
      <c r="C704" s="61"/>
    </row>
    <row r="705" spans="3:3" ht="15.75" customHeight="1" x14ac:dyDescent="0.3">
      <c r="C705" s="61"/>
    </row>
    <row r="706" spans="3:3" ht="15.75" customHeight="1" x14ac:dyDescent="0.3">
      <c r="C706" s="61"/>
    </row>
    <row r="707" spans="3:3" ht="15.75" customHeight="1" x14ac:dyDescent="0.3">
      <c r="C707" s="61"/>
    </row>
    <row r="708" spans="3:3" ht="15.75" customHeight="1" x14ac:dyDescent="0.3">
      <c r="C708" s="61"/>
    </row>
    <row r="709" spans="3:3" ht="15.75" customHeight="1" x14ac:dyDescent="0.3">
      <c r="C709" s="61"/>
    </row>
    <row r="710" spans="3:3" ht="15.75" customHeight="1" x14ac:dyDescent="0.3">
      <c r="C710" s="61"/>
    </row>
    <row r="711" spans="3:3" ht="15.75" customHeight="1" x14ac:dyDescent="0.3">
      <c r="C711" s="61"/>
    </row>
    <row r="712" spans="3:3" ht="15.75" customHeight="1" x14ac:dyDescent="0.3">
      <c r="C712" s="61"/>
    </row>
    <row r="713" spans="3:3" ht="15.75" customHeight="1" x14ac:dyDescent="0.3">
      <c r="C713" s="61"/>
    </row>
    <row r="714" spans="3:3" ht="15.75" customHeight="1" x14ac:dyDescent="0.3">
      <c r="C714" s="61"/>
    </row>
    <row r="715" spans="3:3" ht="15.75" customHeight="1" x14ac:dyDescent="0.3">
      <c r="C715" s="61"/>
    </row>
    <row r="716" spans="3:3" ht="15.75" customHeight="1" x14ac:dyDescent="0.3">
      <c r="C716" s="61"/>
    </row>
    <row r="717" spans="3:3" ht="15.75" customHeight="1" x14ac:dyDescent="0.3">
      <c r="C717" s="61"/>
    </row>
    <row r="718" spans="3:3" ht="15.75" customHeight="1" x14ac:dyDescent="0.3">
      <c r="C718" s="61"/>
    </row>
    <row r="719" spans="3:3" ht="15.75" customHeight="1" x14ac:dyDescent="0.3">
      <c r="C719" s="61"/>
    </row>
    <row r="720" spans="3:3" ht="15.75" customHeight="1" x14ac:dyDescent="0.3">
      <c r="C720" s="61"/>
    </row>
    <row r="721" spans="3:3" ht="15.75" customHeight="1" x14ac:dyDescent="0.3">
      <c r="C721" s="61"/>
    </row>
    <row r="722" spans="3:3" ht="15.75" customHeight="1" x14ac:dyDescent="0.3">
      <c r="C722" s="61"/>
    </row>
    <row r="723" spans="3:3" ht="15.75" customHeight="1" x14ac:dyDescent="0.3">
      <c r="C723" s="61"/>
    </row>
    <row r="724" spans="3:3" ht="15.75" customHeight="1" x14ac:dyDescent="0.3">
      <c r="C724" s="61"/>
    </row>
    <row r="725" spans="3:3" ht="15.75" customHeight="1" x14ac:dyDescent="0.3">
      <c r="C725" s="61"/>
    </row>
    <row r="726" spans="3:3" ht="15.75" customHeight="1" x14ac:dyDescent="0.3">
      <c r="C726" s="61"/>
    </row>
    <row r="727" spans="3:3" ht="15.75" customHeight="1" x14ac:dyDescent="0.3">
      <c r="C727" s="61"/>
    </row>
    <row r="728" spans="3:3" ht="15.75" customHeight="1" x14ac:dyDescent="0.3">
      <c r="C728" s="61"/>
    </row>
    <row r="729" spans="3:3" ht="15.75" customHeight="1" x14ac:dyDescent="0.3">
      <c r="C729" s="61"/>
    </row>
    <row r="730" spans="3:3" ht="15.75" customHeight="1" x14ac:dyDescent="0.3">
      <c r="C730" s="61"/>
    </row>
    <row r="731" spans="3:3" ht="15.75" customHeight="1" x14ac:dyDescent="0.3">
      <c r="C731" s="61"/>
    </row>
    <row r="732" spans="3:3" ht="15.75" customHeight="1" x14ac:dyDescent="0.3">
      <c r="C732" s="61"/>
    </row>
    <row r="733" spans="3:3" ht="15.75" customHeight="1" x14ac:dyDescent="0.3">
      <c r="C733" s="61"/>
    </row>
    <row r="734" spans="3:3" ht="15.75" customHeight="1" x14ac:dyDescent="0.3">
      <c r="C734" s="61"/>
    </row>
    <row r="735" spans="3:3" ht="15.75" customHeight="1" x14ac:dyDescent="0.3">
      <c r="C735" s="61"/>
    </row>
    <row r="736" spans="3:3" ht="15.75" customHeight="1" x14ac:dyDescent="0.3">
      <c r="C736" s="61"/>
    </row>
    <row r="737" spans="3:3" ht="15.75" customHeight="1" x14ac:dyDescent="0.3">
      <c r="C737" s="61"/>
    </row>
    <row r="738" spans="3:3" ht="15.75" customHeight="1" x14ac:dyDescent="0.3">
      <c r="C738" s="61"/>
    </row>
    <row r="739" spans="3:3" ht="15.75" customHeight="1" x14ac:dyDescent="0.3">
      <c r="C739" s="61"/>
    </row>
    <row r="740" spans="3:3" ht="15.75" customHeight="1" x14ac:dyDescent="0.3">
      <c r="C740" s="61"/>
    </row>
    <row r="741" spans="3:3" ht="15.75" customHeight="1" x14ac:dyDescent="0.3">
      <c r="C741" s="61"/>
    </row>
    <row r="742" spans="3:3" ht="15.75" customHeight="1" x14ac:dyDescent="0.3">
      <c r="C742" s="61"/>
    </row>
    <row r="743" spans="3:3" ht="15.75" customHeight="1" x14ac:dyDescent="0.3">
      <c r="C743" s="61"/>
    </row>
    <row r="744" spans="3:3" ht="15.75" customHeight="1" x14ac:dyDescent="0.3">
      <c r="C744" s="61"/>
    </row>
    <row r="745" spans="3:3" ht="15.75" customHeight="1" x14ac:dyDescent="0.3">
      <c r="C745" s="61"/>
    </row>
    <row r="746" spans="3:3" ht="15.75" customHeight="1" x14ac:dyDescent="0.3">
      <c r="C746" s="61"/>
    </row>
    <row r="747" spans="3:3" ht="15.75" customHeight="1" x14ac:dyDescent="0.3">
      <c r="C747" s="61"/>
    </row>
    <row r="748" spans="3:3" ht="15.75" customHeight="1" x14ac:dyDescent="0.3">
      <c r="C748" s="61"/>
    </row>
    <row r="749" spans="3:3" ht="15.75" customHeight="1" x14ac:dyDescent="0.3">
      <c r="C749" s="61"/>
    </row>
    <row r="750" spans="3:3" ht="15.75" customHeight="1" x14ac:dyDescent="0.3">
      <c r="C750" s="61"/>
    </row>
    <row r="751" spans="3:3" ht="15.75" customHeight="1" x14ac:dyDescent="0.3">
      <c r="C751" s="61"/>
    </row>
    <row r="752" spans="3:3" ht="15.75" customHeight="1" x14ac:dyDescent="0.3">
      <c r="C752" s="61"/>
    </row>
    <row r="753" spans="3:3" ht="15.75" customHeight="1" x14ac:dyDescent="0.3">
      <c r="C753" s="61"/>
    </row>
    <row r="754" spans="3:3" ht="15.75" customHeight="1" x14ac:dyDescent="0.3">
      <c r="C754" s="61"/>
    </row>
    <row r="755" spans="3:3" ht="15.75" customHeight="1" x14ac:dyDescent="0.3">
      <c r="C755" s="61"/>
    </row>
    <row r="756" spans="3:3" ht="15.75" customHeight="1" x14ac:dyDescent="0.3">
      <c r="C756" s="61"/>
    </row>
    <row r="757" spans="3:3" ht="15.75" customHeight="1" x14ac:dyDescent="0.3">
      <c r="C757" s="61"/>
    </row>
    <row r="758" spans="3:3" ht="15.75" customHeight="1" x14ac:dyDescent="0.3">
      <c r="C758" s="61"/>
    </row>
    <row r="759" spans="3:3" ht="15.75" customHeight="1" x14ac:dyDescent="0.3">
      <c r="C759" s="61"/>
    </row>
    <row r="760" spans="3:3" ht="15.75" customHeight="1" x14ac:dyDescent="0.3">
      <c r="C760" s="61"/>
    </row>
    <row r="761" spans="3:3" ht="15.75" customHeight="1" x14ac:dyDescent="0.3">
      <c r="C761" s="61"/>
    </row>
    <row r="762" spans="3:3" ht="15.75" customHeight="1" x14ac:dyDescent="0.3">
      <c r="C762" s="61"/>
    </row>
    <row r="763" spans="3:3" ht="15.75" customHeight="1" x14ac:dyDescent="0.3">
      <c r="C763" s="61"/>
    </row>
    <row r="764" spans="3:3" ht="15.75" customHeight="1" x14ac:dyDescent="0.3">
      <c r="C764" s="61"/>
    </row>
    <row r="765" spans="3:3" ht="15.75" customHeight="1" x14ac:dyDescent="0.3">
      <c r="C765" s="61"/>
    </row>
    <row r="766" spans="3:3" ht="15.75" customHeight="1" x14ac:dyDescent="0.3">
      <c r="C766" s="61"/>
    </row>
    <row r="767" spans="3:3" ht="15.75" customHeight="1" x14ac:dyDescent="0.3">
      <c r="C767" s="61"/>
    </row>
    <row r="768" spans="3:3" ht="15.75" customHeight="1" x14ac:dyDescent="0.3">
      <c r="C768" s="61"/>
    </row>
    <row r="769" spans="3:3" ht="15.75" customHeight="1" x14ac:dyDescent="0.3">
      <c r="C769" s="61"/>
    </row>
    <row r="770" spans="3:3" ht="15.75" customHeight="1" x14ac:dyDescent="0.3">
      <c r="C770" s="61"/>
    </row>
    <row r="771" spans="3:3" ht="15.75" customHeight="1" x14ac:dyDescent="0.3">
      <c r="C771" s="61"/>
    </row>
    <row r="772" spans="3:3" ht="15.75" customHeight="1" x14ac:dyDescent="0.3">
      <c r="C772" s="61"/>
    </row>
    <row r="773" spans="3:3" ht="15.75" customHeight="1" x14ac:dyDescent="0.3">
      <c r="C773" s="61"/>
    </row>
    <row r="774" spans="3:3" ht="15.75" customHeight="1" x14ac:dyDescent="0.3">
      <c r="C774" s="61"/>
    </row>
    <row r="775" spans="3:3" ht="15.75" customHeight="1" x14ac:dyDescent="0.3">
      <c r="C775" s="61"/>
    </row>
    <row r="776" spans="3:3" ht="15.75" customHeight="1" x14ac:dyDescent="0.3">
      <c r="C776" s="61"/>
    </row>
    <row r="777" spans="3:3" ht="15.75" customHeight="1" x14ac:dyDescent="0.3">
      <c r="C777" s="61"/>
    </row>
    <row r="778" spans="3:3" ht="15.75" customHeight="1" x14ac:dyDescent="0.3">
      <c r="C778" s="61"/>
    </row>
    <row r="779" spans="3:3" ht="15.75" customHeight="1" x14ac:dyDescent="0.3">
      <c r="C779" s="61"/>
    </row>
    <row r="780" spans="3:3" ht="15.75" customHeight="1" x14ac:dyDescent="0.3">
      <c r="C780" s="61"/>
    </row>
    <row r="781" spans="3:3" ht="15.75" customHeight="1" x14ac:dyDescent="0.3">
      <c r="C781" s="61"/>
    </row>
    <row r="782" spans="3:3" ht="15.75" customHeight="1" x14ac:dyDescent="0.3">
      <c r="C782" s="61"/>
    </row>
    <row r="783" spans="3:3" ht="15.75" customHeight="1" x14ac:dyDescent="0.3">
      <c r="C783" s="61"/>
    </row>
    <row r="784" spans="3:3" ht="15.75" customHeight="1" x14ac:dyDescent="0.3">
      <c r="C784" s="61"/>
    </row>
    <row r="785" spans="3:3" ht="15.75" customHeight="1" x14ac:dyDescent="0.3">
      <c r="C785" s="61"/>
    </row>
    <row r="786" spans="3:3" ht="15.75" customHeight="1" x14ac:dyDescent="0.3">
      <c r="C786" s="61"/>
    </row>
    <row r="787" spans="3:3" ht="15.75" customHeight="1" x14ac:dyDescent="0.3">
      <c r="C787" s="61"/>
    </row>
    <row r="788" spans="3:3" ht="15.75" customHeight="1" x14ac:dyDescent="0.3">
      <c r="C788" s="61"/>
    </row>
    <row r="789" spans="3:3" ht="15.75" customHeight="1" x14ac:dyDescent="0.3">
      <c r="C789" s="61"/>
    </row>
    <row r="790" spans="3:3" ht="15.75" customHeight="1" x14ac:dyDescent="0.3">
      <c r="C790" s="61"/>
    </row>
    <row r="791" spans="3:3" ht="15.75" customHeight="1" x14ac:dyDescent="0.3">
      <c r="C791" s="61"/>
    </row>
    <row r="792" spans="3:3" ht="15.75" customHeight="1" x14ac:dyDescent="0.3">
      <c r="C792" s="61"/>
    </row>
    <row r="793" spans="3:3" ht="15.75" customHeight="1" x14ac:dyDescent="0.3">
      <c r="C793" s="61"/>
    </row>
    <row r="794" spans="3:3" ht="15.75" customHeight="1" x14ac:dyDescent="0.3">
      <c r="C794" s="61"/>
    </row>
    <row r="795" spans="3:3" ht="15.75" customHeight="1" x14ac:dyDescent="0.3">
      <c r="C795" s="61"/>
    </row>
    <row r="796" spans="3:3" ht="15.75" customHeight="1" x14ac:dyDescent="0.3">
      <c r="C796" s="61"/>
    </row>
    <row r="797" spans="3:3" ht="15.75" customHeight="1" x14ac:dyDescent="0.3">
      <c r="C797" s="61"/>
    </row>
    <row r="798" spans="3:3" ht="15.75" customHeight="1" x14ac:dyDescent="0.3">
      <c r="C798" s="61"/>
    </row>
    <row r="799" spans="3:3" ht="15.75" customHeight="1" x14ac:dyDescent="0.3">
      <c r="C799" s="61"/>
    </row>
    <row r="800" spans="3:3" ht="15.75" customHeight="1" x14ac:dyDescent="0.3">
      <c r="C800" s="61"/>
    </row>
    <row r="801" spans="3:3" ht="15.75" customHeight="1" x14ac:dyDescent="0.3">
      <c r="C801" s="61"/>
    </row>
    <row r="802" spans="3:3" ht="15.75" customHeight="1" x14ac:dyDescent="0.3">
      <c r="C802" s="61"/>
    </row>
    <row r="803" spans="3:3" ht="15.75" customHeight="1" x14ac:dyDescent="0.3">
      <c r="C803" s="61"/>
    </row>
    <row r="804" spans="3:3" ht="15.75" customHeight="1" x14ac:dyDescent="0.3">
      <c r="C804" s="61"/>
    </row>
    <row r="805" spans="3:3" ht="15.75" customHeight="1" x14ac:dyDescent="0.3">
      <c r="C805" s="61"/>
    </row>
    <row r="806" spans="3:3" ht="15.75" customHeight="1" x14ac:dyDescent="0.3">
      <c r="C806" s="61"/>
    </row>
    <row r="807" spans="3:3" ht="15.75" customHeight="1" x14ac:dyDescent="0.3">
      <c r="C807" s="61"/>
    </row>
    <row r="808" spans="3:3" ht="15.75" customHeight="1" x14ac:dyDescent="0.3">
      <c r="C808" s="61"/>
    </row>
    <row r="809" spans="3:3" ht="15.75" customHeight="1" x14ac:dyDescent="0.3">
      <c r="C809" s="61"/>
    </row>
    <row r="810" spans="3:3" ht="15.75" customHeight="1" x14ac:dyDescent="0.3">
      <c r="C810" s="61"/>
    </row>
    <row r="811" spans="3:3" ht="15.75" customHeight="1" x14ac:dyDescent="0.3">
      <c r="C811" s="61"/>
    </row>
    <row r="812" spans="3:3" ht="15.75" customHeight="1" x14ac:dyDescent="0.3">
      <c r="C812" s="61"/>
    </row>
    <row r="813" spans="3:3" ht="15.75" customHeight="1" x14ac:dyDescent="0.3">
      <c r="C813" s="61"/>
    </row>
    <row r="814" spans="3:3" ht="15.75" customHeight="1" x14ac:dyDescent="0.3">
      <c r="C814" s="61"/>
    </row>
    <row r="815" spans="3:3" ht="15.75" customHeight="1" x14ac:dyDescent="0.3">
      <c r="C815" s="61"/>
    </row>
    <row r="816" spans="3:3" ht="15.75" customHeight="1" x14ac:dyDescent="0.3">
      <c r="C816" s="61"/>
    </row>
    <row r="817" spans="3:3" ht="15.75" customHeight="1" x14ac:dyDescent="0.3">
      <c r="C817" s="61"/>
    </row>
    <row r="818" spans="3:3" ht="15.75" customHeight="1" x14ac:dyDescent="0.3">
      <c r="C818" s="61"/>
    </row>
    <row r="819" spans="3:3" ht="15.75" customHeight="1" x14ac:dyDescent="0.3">
      <c r="C819" s="61"/>
    </row>
    <row r="820" spans="3:3" ht="15.75" customHeight="1" x14ac:dyDescent="0.3">
      <c r="C820" s="61"/>
    </row>
    <row r="821" spans="3:3" ht="15.75" customHeight="1" x14ac:dyDescent="0.3">
      <c r="C821" s="61"/>
    </row>
    <row r="822" spans="3:3" ht="15.75" customHeight="1" x14ac:dyDescent="0.3">
      <c r="C822" s="61"/>
    </row>
    <row r="823" spans="3:3" ht="15.75" customHeight="1" x14ac:dyDescent="0.3">
      <c r="C823" s="61"/>
    </row>
    <row r="824" spans="3:3" ht="15.75" customHeight="1" x14ac:dyDescent="0.3">
      <c r="C824" s="61"/>
    </row>
    <row r="825" spans="3:3" ht="15.75" customHeight="1" x14ac:dyDescent="0.3">
      <c r="C825" s="61"/>
    </row>
    <row r="826" spans="3:3" ht="15.75" customHeight="1" x14ac:dyDescent="0.3">
      <c r="C826" s="61"/>
    </row>
    <row r="827" spans="3:3" ht="15.75" customHeight="1" x14ac:dyDescent="0.3">
      <c r="C827" s="61"/>
    </row>
    <row r="828" spans="3:3" ht="15.75" customHeight="1" x14ac:dyDescent="0.3">
      <c r="C828" s="61"/>
    </row>
    <row r="829" spans="3:3" ht="15.75" customHeight="1" x14ac:dyDescent="0.3">
      <c r="C829" s="61"/>
    </row>
    <row r="830" spans="3:3" ht="15.75" customHeight="1" x14ac:dyDescent="0.3">
      <c r="C830" s="61"/>
    </row>
    <row r="831" spans="3:3" ht="15.75" customHeight="1" x14ac:dyDescent="0.3">
      <c r="C831" s="61"/>
    </row>
    <row r="832" spans="3:3" ht="15.75" customHeight="1" x14ac:dyDescent="0.3">
      <c r="C832" s="61"/>
    </row>
    <row r="833" spans="3:3" ht="15.75" customHeight="1" x14ac:dyDescent="0.3">
      <c r="C833" s="61"/>
    </row>
    <row r="834" spans="3:3" ht="15.75" customHeight="1" x14ac:dyDescent="0.3">
      <c r="C834" s="61"/>
    </row>
    <row r="835" spans="3:3" ht="15.75" customHeight="1" x14ac:dyDescent="0.3">
      <c r="C835" s="61"/>
    </row>
    <row r="836" spans="3:3" ht="15.75" customHeight="1" x14ac:dyDescent="0.3">
      <c r="C836" s="61"/>
    </row>
    <row r="837" spans="3:3" ht="15.75" customHeight="1" x14ac:dyDescent="0.3">
      <c r="C837" s="61"/>
    </row>
    <row r="838" spans="3:3" ht="15.75" customHeight="1" x14ac:dyDescent="0.3">
      <c r="C838" s="61"/>
    </row>
    <row r="839" spans="3:3" ht="15.75" customHeight="1" x14ac:dyDescent="0.3">
      <c r="C839" s="61"/>
    </row>
    <row r="840" spans="3:3" ht="15.75" customHeight="1" x14ac:dyDescent="0.3">
      <c r="C840" s="61"/>
    </row>
    <row r="841" spans="3:3" ht="15.75" customHeight="1" x14ac:dyDescent="0.3">
      <c r="C841" s="61"/>
    </row>
    <row r="842" spans="3:3" ht="15.75" customHeight="1" x14ac:dyDescent="0.3">
      <c r="C842" s="61"/>
    </row>
    <row r="843" spans="3:3" ht="15.75" customHeight="1" x14ac:dyDescent="0.3">
      <c r="C843" s="61"/>
    </row>
    <row r="844" spans="3:3" ht="15.75" customHeight="1" x14ac:dyDescent="0.3">
      <c r="C844" s="61"/>
    </row>
    <row r="845" spans="3:3" ht="15.75" customHeight="1" x14ac:dyDescent="0.3">
      <c r="C845" s="61"/>
    </row>
    <row r="846" spans="3:3" ht="15.75" customHeight="1" x14ac:dyDescent="0.3">
      <c r="C846" s="61"/>
    </row>
    <row r="847" spans="3:3" ht="15.75" customHeight="1" x14ac:dyDescent="0.3">
      <c r="C847" s="61"/>
    </row>
    <row r="848" spans="3:3" ht="15.75" customHeight="1" x14ac:dyDescent="0.3">
      <c r="C848" s="61"/>
    </row>
    <row r="849" spans="3:3" ht="15.75" customHeight="1" x14ac:dyDescent="0.3">
      <c r="C849" s="61"/>
    </row>
    <row r="850" spans="3:3" ht="15.75" customHeight="1" x14ac:dyDescent="0.3">
      <c r="C850" s="61"/>
    </row>
    <row r="851" spans="3:3" ht="15.75" customHeight="1" x14ac:dyDescent="0.3">
      <c r="C851" s="61"/>
    </row>
    <row r="852" spans="3:3" ht="15.75" customHeight="1" x14ac:dyDescent="0.3">
      <c r="C852" s="61"/>
    </row>
    <row r="853" spans="3:3" ht="15.75" customHeight="1" x14ac:dyDescent="0.3">
      <c r="C853" s="61"/>
    </row>
    <row r="854" spans="3:3" ht="15.75" customHeight="1" x14ac:dyDescent="0.3">
      <c r="C854" s="61"/>
    </row>
    <row r="855" spans="3:3" ht="15.75" customHeight="1" x14ac:dyDescent="0.3">
      <c r="C855" s="61"/>
    </row>
    <row r="856" spans="3:3" ht="15.75" customHeight="1" x14ac:dyDescent="0.3">
      <c r="C856" s="61"/>
    </row>
    <row r="857" spans="3:3" ht="15.75" customHeight="1" x14ac:dyDescent="0.3">
      <c r="C857" s="61"/>
    </row>
    <row r="858" spans="3:3" ht="15.75" customHeight="1" x14ac:dyDescent="0.3">
      <c r="C858" s="61"/>
    </row>
    <row r="859" spans="3:3" ht="15.75" customHeight="1" x14ac:dyDescent="0.3">
      <c r="C859" s="61"/>
    </row>
    <row r="860" spans="3:3" ht="15.75" customHeight="1" x14ac:dyDescent="0.3">
      <c r="C860" s="61"/>
    </row>
    <row r="861" spans="3:3" ht="15.75" customHeight="1" x14ac:dyDescent="0.3">
      <c r="C861" s="61"/>
    </row>
    <row r="862" spans="3:3" ht="15.75" customHeight="1" x14ac:dyDescent="0.3">
      <c r="C862" s="61"/>
    </row>
    <row r="863" spans="3:3" ht="15.75" customHeight="1" x14ac:dyDescent="0.3">
      <c r="C863" s="61"/>
    </row>
    <row r="864" spans="3:3" ht="15.75" customHeight="1" x14ac:dyDescent="0.3">
      <c r="C864" s="61"/>
    </row>
    <row r="865" spans="3:3" ht="15.75" customHeight="1" x14ac:dyDescent="0.3">
      <c r="C865" s="61"/>
    </row>
    <row r="866" spans="3:3" ht="15.75" customHeight="1" x14ac:dyDescent="0.3">
      <c r="C866" s="61"/>
    </row>
    <row r="867" spans="3:3" ht="15.75" customHeight="1" x14ac:dyDescent="0.3">
      <c r="C867" s="61"/>
    </row>
    <row r="868" spans="3:3" ht="15.75" customHeight="1" x14ac:dyDescent="0.3">
      <c r="C868" s="61"/>
    </row>
    <row r="869" spans="3:3" ht="15.75" customHeight="1" x14ac:dyDescent="0.3">
      <c r="C869" s="61"/>
    </row>
    <row r="870" spans="3:3" ht="15.75" customHeight="1" x14ac:dyDescent="0.3">
      <c r="C870" s="61"/>
    </row>
    <row r="871" spans="3:3" ht="15.75" customHeight="1" x14ac:dyDescent="0.3">
      <c r="C871" s="61"/>
    </row>
    <row r="872" spans="3:3" ht="15.75" customHeight="1" x14ac:dyDescent="0.3">
      <c r="C872" s="61"/>
    </row>
    <row r="873" spans="3:3" ht="15.75" customHeight="1" x14ac:dyDescent="0.3">
      <c r="C873" s="61"/>
    </row>
    <row r="874" spans="3:3" ht="15.75" customHeight="1" x14ac:dyDescent="0.3">
      <c r="C874" s="61"/>
    </row>
    <row r="875" spans="3:3" ht="15.75" customHeight="1" x14ac:dyDescent="0.3">
      <c r="C875" s="61"/>
    </row>
    <row r="876" spans="3:3" ht="15.75" customHeight="1" x14ac:dyDescent="0.3">
      <c r="C876" s="61"/>
    </row>
    <row r="877" spans="3:3" ht="15.75" customHeight="1" x14ac:dyDescent="0.3">
      <c r="C877" s="61"/>
    </row>
    <row r="878" spans="3:3" ht="15.75" customHeight="1" x14ac:dyDescent="0.3">
      <c r="C878" s="61"/>
    </row>
    <row r="879" spans="3:3" ht="15.75" customHeight="1" x14ac:dyDescent="0.3">
      <c r="C879" s="61"/>
    </row>
    <row r="880" spans="3:3" ht="15.75" customHeight="1" x14ac:dyDescent="0.3">
      <c r="C880" s="61"/>
    </row>
    <row r="881" spans="3:3" ht="15.75" customHeight="1" x14ac:dyDescent="0.3">
      <c r="C881" s="61"/>
    </row>
    <row r="882" spans="3:3" ht="15.75" customHeight="1" x14ac:dyDescent="0.3">
      <c r="C882" s="61"/>
    </row>
    <row r="883" spans="3:3" ht="15.75" customHeight="1" x14ac:dyDescent="0.3">
      <c r="C883" s="61"/>
    </row>
    <row r="884" spans="3:3" ht="15.75" customHeight="1" x14ac:dyDescent="0.3">
      <c r="C884" s="61"/>
    </row>
    <row r="885" spans="3:3" ht="15.75" customHeight="1" x14ac:dyDescent="0.3">
      <c r="C885" s="61"/>
    </row>
    <row r="886" spans="3:3" ht="15.75" customHeight="1" x14ac:dyDescent="0.3">
      <c r="C886" s="61"/>
    </row>
    <row r="887" spans="3:3" ht="15.75" customHeight="1" x14ac:dyDescent="0.3">
      <c r="C887" s="61"/>
    </row>
    <row r="888" spans="3:3" ht="15.75" customHeight="1" x14ac:dyDescent="0.3">
      <c r="C888" s="61"/>
    </row>
    <row r="889" spans="3:3" ht="15.75" customHeight="1" x14ac:dyDescent="0.3">
      <c r="C889" s="61"/>
    </row>
    <row r="890" spans="3:3" ht="15.75" customHeight="1" x14ac:dyDescent="0.3">
      <c r="C890" s="61"/>
    </row>
    <row r="891" spans="3:3" ht="15.75" customHeight="1" x14ac:dyDescent="0.3">
      <c r="C891" s="61"/>
    </row>
    <row r="892" spans="3:3" ht="15.75" customHeight="1" x14ac:dyDescent="0.3">
      <c r="C892" s="61"/>
    </row>
    <row r="893" spans="3:3" ht="15.75" customHeight="1" x14ac:dyDescent="0.3">
      <c r="C893" s="61"/>
    </row>
    <row r="894" spans="3:3" ht="15.75" customHeight="1" x14ac:dyDescent="0.3">
      <c r="C894" s="61"/>
    </row>
    <row r="895" spans="3:3" ht="15.75" customHeight="1" x14ac:dyDescent="0.3">
      <c r="C895" s="61"/>
    </row>
    <row r="896" spans="3:3" ht="15.75" customHeight="1" x14ac:dyDescent="0.3">
      <c r="C896" s="61"/>
    </row>
    <row r="897" spans="3:3" ht="15.75" customHeight="1" x14ac:dyDescent="0.3">
      <c r="C897" s="61"/>
    </row>
    <row r="898" spans="3:3" ht="15.75" customHeight="1" x14ac:dyDescent="0.3">
      <c r="C898" s="61"/>
    </row>
    <row r="899" spans="3:3" ht="15.75" customHeight="1" x14ac:dyDescent="0.3">
      <c r="C899" s="61"/>
    </row>
    <row r="900" spans="3:3" ht="15.75" customHeight="1" x14ac:dyDescent="0.3">
      <c r="C900" s="61"/>
    </row>
    <row r="901" spans="3:3" ht="15.75" customHeight="1" x14ac:dyDescent="0.3">
      <c r="C901" s="61"/>
    </row>
    <row r="902" spans="3:3" ht="15.75" customHeight="1" x14ac:dyDescent="0.3">
      <c r="C902" s="61"/>
    </row>
    <row r="903" spans="3:3" ht="15.75" customHeight="1" x14ac:dyDescent="0.3">
      <c r="C903" s="61"/>
    </row>
    <row r="904" spans="3:3" ht="15.75" customHeight="1" x14ac:dyDescent="0.3">
      <c r="C904" s="61"/>
    </row>
    <row r="905" spans="3:3" ht="15.75" customHeight="1" x14ac:dyDescent="0.3">
      <c r="C905" s="61"/>
    </row>
    <row r="906" spans="3:3" ht="15.75" customHeight="1" x14ac:dyDescent="0.3">
      <c r="C906" s="61"/>
    </row>
    <row r="907" spans="3:3" ht="15.75" customHeight="1" x14ac:dyDescent="0.3">
      <c r="C907" s="61"/>
    </row>
    <row r="908" spans="3:3" ht="15.75" customHeight="1" x14ac:dyDescent="0.3">
      <c r="C908" s="61"/>
    </row>
    <row r="909" spans="3:3" ht="15.75" customHeight="1" x14ac:dyDescent="0.3">
      <c r="C909" s="61"/>
    </row>
    <row r="910" spans="3:3" ht="15.75" customHeight="1" x14ac:dyDescent="0.3">
      <c r="C910" s="61"/>
    </row>
    <row r="911" spans="3:3" ht="15.75" customHeight="1" x14ac:dyDescent="0.3">
      <c r="C911" s="61"/>
    </row>
    <row r="912" spans="3:3" ht="15.75" customHeight="1" x14ac:dyDescent="0.3">
      <c r="C912" s="61"/>
    </row>
    <row r="913" spans="3:3" ht="15.75" customHeight="1" x14ac:dyDescent="0.3">
      <c r="C913" s="61"/>
    </row>
    <row r="914" spans="3:3" ht="15.75" customHeight="1" x14ac:dyDescent="0.3">
      <c r="C914" s="61"/>
    </row>
    <row r="915" spans="3:3" ht="15.75" customHeight="1" x14ac:dyDescent="0.3">
      <c r="C915" s="61"/>
    </row>
    <row r="916" spans="3:3" ht="15.75" customHeight="1" x14ac:dyDescent="0.3">
      <c r="C916" s="61"/>
    </row>
    <row r="917" spans="3:3" ht="15.75" customHeight="1" x14ac:dyDescent="0.3">
      <c r="C917" s="61"/>
    </row>
    <row r="918" spans="3:3" ht="15.75" customHeight="1" x14ac:dyDescent="0.3">
      <c r="C918" s="61"/>
    </row>
    <row r="919" spans="3:3" ht="15.75" customHeight="1" x14ac:dyDescent="0.3">
      <c r="C919" s="61"/>
    </row>
    <row r="920" spans="3:3" ht="15.75" customHeight="1" x14ac:dyDescent="0.3">
      <c r="C920" s="61"/>
    </row>
    <row r="921" spans="3:3" ht="15.75" customHeight="1" x14ac:dyDescent="0.3">
      <c r="C921" s="61"/>
    </row>
    <row r="922" spans="3:3" ht="15.75" customHeight="1" x14ac:dyDescent="0.3">
      <c r="C922" s="61"/>
    </row>
    <row r="923" spans="3:3" ht="15.75" customHeight="1" x14ac:dyDescent="0.3">
      <c r="C923" s="61"/>
    </row>
    <row r="924" spans="3:3" ht="15.75" customHeight="1" x14ac:dyDescent="0.3">
      <c r="C924" s="61"/>
    </row>
    <row r="925" spans="3:3" ht="15.75" customHeight="1" x14ac:dyDescent="0.3">
      <c r="C925" s="61"/>
    </row>
    <row r="926" spans="3:3" ht="15.75" customHeight="1" x14ac:dyDescent="0.3">
      <c r="C926" s="61"/>
    </row>
    <row r="927" spans="3:3" ht="15.75" customHeight="1" x14ac:dyDescent="0.3">
      <c r="C927" s="61"/>
    </row>
    <row r="928" spans="3:3" ht="15.75" customHeight="1" x14ac:dyDescent="0.3">
      <c r="C928" s="61"/>
    </row>
    <row r="929" spans="3:3" ht="15.75" customHeight="1" x14ac:dyDescent="0.3">
      <c r="C929" s="61"/>
    </row>
    <row r="930" spans="3:3" ht="15.75" customHeight="1" x14ac:dyDescent="0.3">
      <c r="C930" s="61"/>
    </row>
    <row r="931" spans="3:3" ht="15.75" customHeight="1" x14ac:dyDescent="0.3">
      <c r="C931" s="61"/>
    </row>
    <row r="932" spans="3:3" ht="15.75" customHeight="1" x14ac:dyDescent="0.3">
      <c r="C932" s="61"/>
    </row>
    <row r="933" spans="3:3" ht="15.75" customHeight="1" x14ac:dyDescent="0.3">
      <c r="C933" s="61"/>
    </row>
    <row r="934" spans="3:3" ht="15.75" customHeight="1" x14ac:dyDescent="0.3">
      <c r="C934" s="61"/>
    </row>
    <row r="935" spans="3:3" ht="15.75" customHeight="1" x14ac:dyDescent="0.3">
      <c r="C935" s="61"/>
    </row>
    <row r="936" spans="3:3" ht="15.75" customHeight="1" x14ac:dyDescent="0.3">
      <c r="C936" s="61"/>
    </row>
    <row r="937" spans="3:3" ht="15.75" customHeight="1" x14ac:dyDescent="0.3">
      <c r="C937" s="61"/>
    </row>
    <row r="938" spans="3:3" ht="15.75" customHeight="1" x14ac:dyDescent="0.3">
      <c r="C938" s="61"/>
    </row>
    <row r="939" spans="3:3" ht="15.75" customHeight="1" x14ac:dyDescent="0.3">
      <c r="C939" s="61"/>
    </row>
    <row r="940" spans="3:3" ht="15.75" customHeight="1" x14ac:dyDescent="0.3">
      <c r="C940" s="61"/>
    </row>
    <row r="941" spans="3:3" ht="15.75" customHeight="1" x14ac:dyDescent="0.3">
      <c r="C941" s="61"/>
    </row>
    <row r="942" spans="3:3" ht="15.75" customHeight="1" x14ac:dyDescent="0.3">
      <c r="C942" s="61"/>
    </row>
    <row r="943" spans="3:3" ht="15.75" customHeight="1" x14ac:dyDescent="0.3">
      <c r="C943" s="61"/>
    </row>
    <row r="944" spans="3:3" ht="15.75" customHeight="1" x14ac:dyDescent="0.3">
      <c r="C944" s="61"/>
    </row>
    <row r="945" spans="3:3" ht="15.75" customHeight="1" x14ac:dyDescent="0.3">
      <c r="C945" s="61"/>
    </row>
    <row r="946" spans="3:3" ht="15.75" customHeight="1" x14ac:dyDescent="0.3">
      <c r="C946" s="61"/>
    </row>
    <row r="947" spans="3:3" ht="15.75" customHeight="1" x14ac:dyDescent="0.3">
      <c r="C947" s="61"/>
    </row>
    <row r="948" spans="3:3" ht="15.75" customHeight="1" x14ac:dyDescent="0.3">
      <c r="C948" s="61"/>
    </row>
    <row r="949" spans="3:3" ht="15.75" customHeight="1" x14ac:dyDescent="0.3">
      <c r="C949" s="61"/>
    </row>
    <row r="950" spans="3:3" ht="15.75" customHeight="1" x14ac:dyDescent="0.3">
      <c r="C950" s="61"/>
    </row>
    <row r="951" spans="3:3" ht="15.75" customHeight="1" x14ac:dyDescent="0.3">
      <c r="C951" s="61"/>
    </row>
    <row r="952" spans="3:3" ht="15.75" customHeight="1" x14ac:dyDescent="0.3">
      <c r="C952" s="61"/>
    </row>
    <row r="953" spans="3:3" ht="15.75" customHeight="1" x14ac:dyDescent="0.3">
      <c r="C953" s="61"/>
    </row>
    <row r="954" spans="3:3" ht="15.75" customHeight="1" x14ac:dyDescent="0.3">
      <c r="C954" s="61"/>
    </row>
    <row r="955" spans="3:3" ht="15.75" customHeight="1" x14ac:dyDescent="0.3">
      <c r="C955" s="61"/>
    </row>
    <row r="956" spans="3:3" ht="15.75" customHeight="1" x14ac:dyDescent="0.3">
      <c r="C956" s="61"/>
    </row>
    <row r="957" spans="3:3" ht="15.75" customHeight="1" x14ac:dyDescent="0.3">
      <c r="C957" s="61"/>
    </row>
    <row r="958" spans="3:3" ht="15.75" customHeight="1" x14ac:dyDescent="0.3">
      <c r="C958" s="61"/>
    </row>
    <row r="959" spans="3:3" ht="15.75" customHeight="1" x14ac:dyDescent="0.3">
      <c r="C959" s="61"/>
    </row>
    <row r="960" spans="3:3" ht="15.75" customHeight="1" x14ac:dyDescent="0.3">
      <c r="C960" s="61"/>
    </row>
    <row r="961" spans="3:3" ht="15.75" customHeight="1" x14ac:dyDescent="0.3">
      <c r="C961" s="61"/>
    </row>
    <row r="962" spans="3:3" ht="15.75" customHeight="1" x14ac:dyDescent="0.3">
      <c r="C962" s="61"/>
    </row>
    <row r="963" spans="3:3" ht="15.75" customHeight="1" x14ac:dyDescent="0.3">
      <c r="C963" s="61"/>
    </row>
    <row r="964" spans="3:3" ht="15.75" customHeight="1" x14ac:dyDescent="0.3">
      <c r="C964" s="61"/>
    </row>
    <row r="965" spans="3:3" ht="15.75" customHeight="1" x14ac:dyDescent="0.3">
      <c r="C965" s="61"/>
    </row>
    <row r="966" spans="3:3" ht="15.75" customHeight="1" x14ac:dyDescent="0.3">
      <c r="C966" s="61"/>
    </row>
    <row r="967" spans="3:3" ht="15.75" customHeight="1" x14ac:dyDescent="0.3">
      <c r="C967" s="61"/>
    </row>
    <row r="968" spans="3:3" ht="15.75" customHeight="1" x14ac:dyDescent="0.3">
      <c r="C968" s="61"/>
    </row>
    <row r="969" spans="3:3" ht="15.75" customHeight="1" x14ac:dyDescent="0.3">
      <c r="C969" s="61"/>
    </row>
    <row r="970" spans="3:3" ht="15.75" customHeight="1" x14ac:dyDescent="0.3">
      <c r="C970" s="61"/>
    </row>
    <row r="971" spans="3:3" ht="15.75" customHeight="1" x14ac:dyDescent="0.3">
      <c r="C971" s="61"/>
    </row>
    <row r="972" spans="3:3" ht="15.75" customHeight="1" x14ac:dyDescent="0.3">
      <c r="C972" s="61"/>
    </row>
    <row r="973" spans="3:3" ht="15.75" customHeight="1" x14ac:dyDescent="0.3">
      <c r="C973" s="61"/>
    </row>
    <row r="974" spans="3:3" ht="15.75" customHeight="1" x14ac:dyDescent="0.3">
      <c r="C974" s="61"/>
    </row>
    <row r="975" spans="3:3" ht="15.75" customHeight="1" x14ac:dyDescent="0.3">
      <c r="C975" s="61"/>
    </row>
    <row r="976" spans="3:3" ht="15.75" customHeight="1" x14ac:dyDescent="0.3">
      <c r="C976" s="61"/>
    </row>
    <row r="977" spans="3:3" ht="15.75" customHeight="1" x14ac:dyDescent="0.3">
      <c r="C977" s="61"/>
    </row>
    <row r="978" spans="3:3" ht="15.75" customHeight="1" x14ac:dyDescent="0.3">
      <c r="C978" s="61"/>
    </row>
    <row r="979" spans="3:3" ht="15.75" customHeight="1" x14ac:dyDescent="0.3">
      <c r="C979" s="61"/>
    </row>
    <row r="980" spans="3:3" ht="15.75" customHeight="1" x14ac:dyDescent="0.3">
      <c r="C980" s="61"/>
    </row>
    <row r="981" spans="3:3" ht="15.75" customHeight="1" x14ac:dyDescent="0.3">
      <c r="C981" s="61"/>
    </row>
    <row r="982" spans="3:3" ht="15.75" customHeight="1" x14ac:dyDescent="0.3">
      <c r="C982" s="61"/>
    </row>
    <row r="983" spans="3:3" ht="15.75" customHeight="1" x14ac:dyDescent="0.3">
      <c r="C983" s="61"/>
    </row>
    <row r="984" spans="3:3" ht="15.75" customHeight="1" x14ac:dyDescent="0.3">
      <c r="C984" s="61"/>
    </row>
    <row r="985" spans="3:3" ht="15.75" customHeight="1" x14ac:dyDescent="0.3">
      <c r="C985" s="61"/>
    </row>
    <row r="986" spans="3:3" ht="15.75" customHeight="1" x14ac:dyDescent="0.3">
      <c r="C986" s="61"/>
    </row>
    <row r="987" spans="3:3" ht="15.75" customHeight="1" x14ac:dyDescent="0.3">
      <c r="C987" s="61"/>
    </row>
    <row r="988" spans="3:3" ht="15.75" customHeight="1" x14ac:dyDescent="0.3">
      <c r="C988" s="61"/>
    </row>
    <row r="989" spans="3:3" ht="15.75" customHeight="1" x14ac:dyDescent="0.3">
      <c r="C989" s="61"/>
    </row>
    <row r="990" spans="3:3" ht="15.75" customHeight="1" x14ac:dyDescent="0.3">
      <c r="C990" s="61"/>
    </row>
  </sheetData>
  <mergeCells count="7">
    <mergeCell ref="D8:F8"/>
    <mergeCell ref="D9:F9"/>
    <mergeCell ref="C1:S1"/>
    <mergeCell ref="C2:S2"/>
    <mergeCell ref="C3:S3"/>
    <mergeCell ref="B4:F4"/>
    <mergeCell ref="B6:F6"/>
  </mergeCells>
  <phoneticPr fontId="34" type="noConversion"/>
  <pageMargins left="0.7" right="0.7" top="0.75" bottom="0.75" header="0" footer="0"/>
  <pageSetup orientation="portrait"/>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83DB7-21CE-441E-8912-C853FD0FBF99}">
  <dimension ref="A4:D15"/>
  <sheetViews>
    <sheetView workbookViewId="0">
      <selection activeCell="B15" sqref="B15"/>
    </sheetView>
  </sheetViews>
  <sheetFormatPr baseColWidth="10" defaultRowHeight="14" x14ac:dyDescent="0.3"/>
  <cols>
    <col min="1" max="1" width="60.9140625" customWidth="1"/>
    <col min="2" max="3" width="27.9140625" customWidth="1"/>
    <col min="4" max="4" width="15.08203125" bestFit="1" customWidth="1"/>
  </cols>
  <sheetData>
    <row r="4" spans="1:4" ht="42" x14ac:dyDescent="0.3">
      <c r="A4" s="244" t="s">
        <v>547</v>
      </c>
      <c r="B4" s="244" t="s">
        <v>564</v>
      </c>
      <c r="C4" s="244" t="s">
        <v>562</v>
      </c>
    </row>
    <row r="5" spans="1:4" x14ac:dyDescent="0.3">
      <c r="A5" s="245" t="s">
        <v>548</v>
      </c>
      <c r="B5" s="104">
        <f>'I. ITEMS GRUPO-CATEG MUNICIPIOS'!C348</f>
        <v>18694950544</v>
      </c>
      <c r="C5" s="190">
        <f>B5*12.5%</f>
        <v>2336868818</v>
      </c>
    </row>
    <row r="6" spans="1:4" x14ac:dyDescent="0.3">
      <c r="A6" s="245" t="s">
        <v>549</v>
      </c>
      <c r="B6" s="106">
        <f>'II. ITEMS PERIODICOS REGIONALES'!D17</f>
        <v>331527580</v>
      </c>
      <c r="C6" s="190">
        <f t="shared" ref="C6:C9" si="0">B6*12.5%</f>
        <v>41440947.5</v>
      </c>
    </row>
    <row r="7" spans="1:4" x14ac:dyDescent="0.3">
      <c r="A7" s="245" t="s">
        <v>550</v>
      </c>
      <c r="B7" s="246">
        <f>'III.ITEMS PIEZAS EN SISTEMAS DE'!D18</f>
        <v>298880884</v>
      </c>
      <c r="C7" s="247">
        <f t="shared" si="0"/>
        <v>37360110.5</v>
      </c>
    </row>
    <row r="8" spans="1:4" x14ac:dyDescent="0.3">
      <c r="A8" s="245" t="s">
        <v>551</v>
      </c>
      <c r="B8" s="104">
        <f>'IV. ITEMS PIEZAS EN AEROPUERTOS'!E38</f>
        <v>4077126422</v>
      </c>
      <c r="C8" s="190">
        <f t="shared" si="0"/>
        <v>509640802.75</v>
      </c>
    </row>
    <row r="9" spans="1:4" x14ac:dyDescent="0.3">
      <c r="A9" s="245" t="s">
        <v>552</v>
      </c>
      <c r="B9" s="104">
        <f>'V. ITEMS GENERALES'!G190</f>
        <v>1159360471</v>
      </c>
      <c r="C9" s="190">
        <f t="shared" si="0"/>
        <v>144920058.875</v>
      </c>
    </row>
    <row r="10" spans="1:4" x14ac:dyDescent="0.3">
      <c r="A10" s="245" t="s">
        <v>553</v>
      </c>
      <c r="B10" s="105">
        <f>'VI. PORCENTAJE DE INTERMEDIACIÓ'!H9</f>
        <v>0.05</v>
      </c>
      <c r="C10" s="105">
        <v>6.3E-3</v>
      </c>
    </row>
    <row r="13" spans="1:4" x14ac:dyDescent="0.3">
      <c r="C13" s="144"/>
      <c r="D13" s="144"/>
    </row>
    <row r="15" spans="1:4" x14ac:dyDescent="0.3">
      <c r="B15" s="14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I. ITEMS GRUPO-CATEG MUNICIPIOS</vt:lpstr>
      <vt:lpstr>II. ITEMS PERIODICOS REGIONALES</vt:lpstr>
      <vt:lpstr>III.ITEMS PIEZAS EN SISTEMAS DE</vt:lpstr>
      <vt:lpstr>IV. ITEMS PIEZAS EN AEROPUERTOS</vt:lpstr>
      <vt:lpstr>V. ITEMS GENERALES</vt:lpstr>
      <vt:lpstr>VI. PORCENTAJE DE INTERMEDIACIÓ</vt:lpstr>
      <vt:lpstr>RESUMEN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Bibiana Cubillos Rivera</dc:creator>
  <cp:lastModifiedBy>Julieth Natalia Gil Muñoz</cp:lastModifiedBy>
  <dcterms:created xsi:type="dcterms:W3CDTF">2018-06-15T18:09:53Z</dcterms:created>
  <dcterms:modified xsi:type="dcterms:W3CDTF">2026-06-11T13:12:01Z</dcterms:modified>
</cp:coreProperties>
</file>