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mc:AlternateContent xmlns:mc="http://schemas.openxmlformats.org/markup-compatibility/2006">
    <mc:Choice Requires="x15">
      <x15ac:absPath xmlns:x15ac="http://schemas.microsoft.com/office/spreadsheetml/2010/11/ac" url="C:\Users\Usuario\Desktop\PRESUPUESTOS PROCESO (LP-GB-009-2025) (PAYA)\"/>
    </mc:Choice>
  </mc:AlternateContent>
  <xr:revisionPtr revIDLastSave="0" documentId="13_ncr:1_{F4FF6923-2724-4D07-AD05-FE85A0AFB913}" xr6:coauthVersionLast="36" xr6:coauthVersionMax="36" xr10:uidLastSave="{00000000-0000-0000-0000-000000000000}"/>
  <bookViews>
    <workbookView xWindow="0" yWindow="0" windowWidth="20460" windowHeight="706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(Entidad)'!$I$10:$I$73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(Entidad)'!$B$2:$L$185</definedName>
    <definedName name="_xlnm.Print_Area" localSheetId="1">'PROPUESTA ECONOMICA(Proponente)'!$B$2:$L$57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(Entidad)'!$K$181</definedName>
    <definedName name="solver_lhs1" localSheetId="1" hidden="1">'PROPUESTA ECONOMICA(Proponente)'!$K$51</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(Entidad)'!$K$181</definedName>
    <definedName name="solver_opt" localSheetId="1" hidden="1">'PROPUESTA ECONOMICA(Proponente)'!$K$51</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(Entidad)'!$K$182</definedName>
    <definedName name="solver_rhs1" localSheetId="1" hidden="1">'PROPUESTA ECONOMICA(Proponente)'!$K$52</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75" i="265" l="1"/>
  <c r="K174" i="265"/>
  <c r="K148" i="265" l="1"/>
  <c r="K149" i="265"/>
  <c r="K150" i="265"/>
  <c r="K151" i="265"/>
  <c r="K170" i="265" l="1"/>
  <c r="K169" i="265"/>
  <c r="K168" i="265"/>
  <c r="K165" i="265"/>
  <c r="K164" i="265"/>
  <c r="K159" i="265"/>
  <c r="K158" i="265"/>
  <c r="K155" i="265"/>
  <c r="K154" i="265"/>
  <c r="K147" i="265"/>
  <c r="K146" i="265"/>
  <c r="K161" i="265"/>
  <c r="K160" i="265"/>
  <c r="K157" i="265"/>
  <c r="K156" i="265"/>
  <c r="K153" i="265"/>
  <c r="K152" i="265"/>
  <c r="K145" i="265"/>
  <c r="K144" i="265"/>
  <c r="K141" i="265"/>
  <c r="K140" i="265"/>
  <c r="K137" i="265"/>
  <c r="K136" i="265"/>
  <c r="K133" i="265"/>
  <c r="K134" i="265" s="1"/>
  <c r="K130" i="265"/>
  <c r="K129" i="265"/>
  <c r="K126" i="265"/>
  <c r="K125" i="265"/>
  <c r="K122" i="265"/>
  <c r="K121" i="265"/>
  <c r="K118" i="265"/>
  <c r="K117" i="265"/>
  <c r="K116" i="265"/>
  <c r="K115" i="265"/>
  <c r="K114" i="265"/>
  <c r="K113" i="265"/>
  <c r="K112" i="265"/>
  <c r="K111" i="265"/>
  <c r="K110" i="265"/>
  <c r="K109" i="265"/>
  <c r="K108" i="265"/>
  <c r="K105" i="265"/>
  <c r="K104" i="265"/>
  <c r="K103" i="265"/>
  <c r="K102" i="265"/>
  <c r="K99" i="265"/>
  <c r="K98" i="265"/>
  <c r="K95" i="265"/>
  <c r="K96" i="265" s="1"/>
  <c r="K92" i="265"/>
  <c r="K93" i="265" s="1"/>
  <c r="K89" i="265"/>
  <c r="K88" i="265"/>
  <c r="K87" i="265"/>
  <c r="K86" i="265"/>
  <c r="K85" i="265"/>
  <c r="K84" i="265"/>
  <c r="K83" i="265"/>
  <c r="K80" i="265"/>
  <c r="K79" i="265"/>
  <c r="K78" i="265"/>
  <c r="K77" i="265"/>
  <c r="K76" i="265"/>
  <c r="K73" i="265"/>
  <c r="K72" i="265"/>
  <c r="K71" i="265"/>
  <c r="K68" i="265"/>
  <c r="K67" i="265"/>
  <c r="K66" i="265"/>
  <c r="K63" i="265"/>
  <c r="K62" i="265"/>
  <c r="K61" i="265"/>
  <c r="K60" i="265"/>
  <c r="K59" i="265"/>
  <c r="K58" i="265"/>
  <c r="K57" i="265"/>
  <c r="K54" i="265"/>
  <c r="K55" i="265" s="1"/>
  <c r="K51" i="265"/>
  <c r="K52" i="265" s="1"/>
  <c r="K45" i="265"/>
  <c r="K46" i="265"/>
  <c r="K47" i="265"/>
  <c r="K48" i="265"/>
  <c r="K44" i="265"/>
  <c r="K41" i="265"/>
  <c r="K40" i="265"/>
  <c r="K131" i="265" l="1"/>
  <c r="K171" i="265"/>
  <c r="K166" i="265"/>
  <c r="K162" i="265"/>
  <c r="K127" i="265"/>
  <c r="K142" i="265"/>
  <c r="K138" i="265"/>
  <c r="K123" i="265"/>
  <c r="K90" i="265"/>
  <c r="K100" i="265"/>
  <c r="K119" i="265"/>
  <c r="K49" i="265"/>
  <c r="K106" i="265"/>
  <c r="K81" i="265"/>
  <c r="K74" i="265"/>
  <c r="K69" i="265"/>
  <c r="K64" i="265"/>
  <c r="K42" i="265"/>
  <c r="K35" i="265" l="1"/>
  <c r="K34" i="265"/>
  <c r="K37" i="265"/>
  <c r="K36" i="265"/>
  <c r="K30" i="265"/>
  <c r="K31" i="265"/>
  <c r="K29" i="265"/>
  <c r="K28" i="265"/>
  <c r="K27" i="265"/>
  <c r="K26" i="265"/>
  <c r="K25" i="265"/>
  <c r="K24" i="265"/>
  <c r="K23" i="265"/>
  <c r="K22" i="265"/>
  <c r="K21" i="265"/>
  <c r="K20" i="265"/>
  <c r="K19" i="265"/>
  <c r="K38" i="265" l="1"/>
  <c r="K18" i="265"/>
  <c r="K32" i="265" l="1"/>
  <c r="K14" i="265" l="1"/>
  <c r="K15" i="265"/>
  <c r="K13" i="265"/>
  <c r="K16" i="265" l="1"/>
  <c r="K173" i="265" s="1"/>
  <c r="K176" i="26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30" authorId="0" shapeId="0" xr:uid="{7AAF8FFF-EFEE-49B3-BE24-ABE4C99FBC46}">
      <text>
        <r>
          <rPr>
            <sz val="12"/>
            <color theme="1"/>
            <rFont val="Calibri"/>
            <family val="2"/>
            <scheme val="minor"/>
          </rPr>
          <t>======
ID#AAABnyUP-zc
Miyer Alexander Garzon Rincon    (2025-07-24 19:38:39)
DIP: Puede ocultar las filas que no necesite</t>
        </r>
      </text>
    </comment>
    <comment ref="H31" authorId="0" shapeId="0" xr:uid="{FB1818C8-322B-4F6E-B525-BB17714C586D}">
      <text>
        <r>
          <rPr>
            <sz val="12"/>
            <color theme="1"/>
            <rFont val="Calibri"/>
            <family val="2"/>
            <scheme val="minor"/>
          </rPr>
          <t>======
ID#AAABnyUP-z8
Miyer Alexander Garzon Rincon    (2025-07-24 19:38:39)
DIP: Seleccione la medida que se ajuste al insumo de la descripción</t>
        </r>
      </text>
    </comment>
    <comment ref="H37" authorId="0" shapeId="0" xr:uid="{74489F4D-F3C0-4385-8079-F36554C5BC4A}">
      <text>
        <r>
          <rPr>
            <sz val="12"/>
            <color theme="1"/>
            <rFont val="Calibri"/>
            <family val="2"/>
            <scheme val="minor"/>
          </rPr>
          <t>======
ID#AAABnyYzv1o
Miyer Alexander Garzon Rincon    (2025-07-24 19:38:39)
DIP: Seleccione la medida que se ajuste al insumo de la descripción</t>
        </r>
      </text>
    </comment>
    <comment ref="C54" authorId="0" shapeId="0" xr:uid="{49D7319E-3D32-4AEA-90F2-CC0C41E7B3B4}">
      <text>
        <r>
          <rPr>
            <sz val="12"/>
            <color theme="1"/>
            <rFont val="Calibri"/>
            <family val="2"/>
            <scheme val="minor"/>
          </rPr>
          <t>======
ID#AAABnyUP-zI
Miyer Alexander Garzon Rincon    (2025-07-24 19:38:39)
DIP: Puede ocultar las filas que no necesite</t>
        </r>
      </text>
    </comment>
    <comment ref="C67" authorId="0" shapeId="0" xr:uid="{4C81049B-5352-432A-9F3F-FFBF5A9157AD}">
      <text>
        <r>
          <rPr>
            <sz val="12"/>
            <color theme="1"/>
            <rFont val="Calibri"/>
            <family val="2"/>
            <scheme val="minor"/>
          </rPr>
          <t>======
ID#AAABnyUP-zw
Miyer Alexander Garzon Rincon    (2025-07-24 19:38:39)
DIP: Puede ocultar las filas que no necesite</t>
        </r>
      </text>
    </comment>
    <comment ref="G68" authorId="0" shapeId="0" xr:uid="{26719A48-44C3-4F7C-876F-F82945DFD6E0}">
      <text>
        <r>
          <rPr>
            <sz val="12"/>
            <color theme="1"/>
            <rFont val="Calibri"/>
            <family val="2"/>
            <scheme val="minor"/>
          </rPr>
          <t>======
ID#AAABnyYzv2c
Miyer Alexander Garzon Rincon    (2025-07-24 19:38:39)
DIP: Coloque aquí los insumos necesarios para cumplir la actividad.</t>
        </r>
      </text>
    </comment>
    <comment ref="H68" authorId="0" shapeId="0" xr:uid="{6B3C7242-86D2-4669-8AD9-DFABA634FC50}">
      <text>
        <r>
          <rPr>
            <sz val="12"/>
            <color theme="1"/>
            <rFont val="Calibri"/>
            <family val="2"/>
            <scheme val="minor"/>
          </rPr>
          <t>======
ID#AAABnyYzv1s
Miyer Alexander Garzon Rincon    (2025-07-24 19:38:39)
DIP: Seleccione la medida que se ajuste al insumo de la descripción</t>
        </r>
      </text>
    </comment>
    <comment ref="C83" authorId="0" shapeId="0" xr:uid="{8E7644FA-E9AF-481C-BC7A-849A6D2F6C59}">
      <text>
        <r>
          <rPr>
            <sz val="12"/>
            <color theme="1"/>
            <rFont val="Calibri"/>
            <family val="2"/>
            <scheme val="minor"/>
          </rPr>
          <t>======
ID#AAABnyUP-zk
Miyer Alexander Garzon Rincon    (2025-07-24 19:38:39)
DIP: Puede ocultar las filas que no necesite</t>
        </r>
      </text>
    </comment>
    <comment ref="C102" authorId="0" shapeId="0" xr:uid="{E9745F25-D6CF-4B05-9DDF-CDF49C21FB19}">
      <text>
        <r>
          <rPr>
            <sz val="12"/>
            <color theme="1"/>
            <rFont val="Calibri"/>
            <family val="2"/>
            <scheme val="minor"/>
          </rPr>
          <t>======
ID#AAABnyUP-zs
Miyer Alexander Garzon Rincon    (2025-07-24 19:38:39)
DIP: Puede ocultar las filas que no necesite</t>
        </r>
      </text>
    </comment>
    <comment ref="C118" authorId="0" shapeId="0" xr:uid="{9F1A3872-3D6C-40C3-807F-B6329235B39E}">
      <text>
        <r>
          <rPr>
            <sz val="12"/>
            <color theme="1"/>
            <rFont val="Calibri"/>
            <family val="2"/>
            <scheme val="minor"/>
          </rPr>
          <t>======
ID#AAABnyYzv2o
Miyer Alexander Garzon Rincon    (2025-07-24 19:38:39)
DIP: Puede ocultar las filas que no necesite</t>
        </r>
      </text>
    </comment>
    <comment ref="C133" authorId="0" shapeId="0" xr:uid="{29AAA50D-2282-415A-BE50-A379A656A31D}">
      <text>
        <r>
          <rPr>
            <sz val="12"/>
            <color theme="1"/>
            <rFont val="Calibri"/>
            <family val="2"/>
            <scheme val="minor"/>
          </rPr>
          <t>======
ID#AAABnyUP-zQ
Miyer Alexander Garzon Rincon    (2025-07-24 19:38:39)
DIP: Puede ocultar las filas que no necesite</t>
        </r>
      </text>
    </comment>
    <comment ref="G141" authorId="0" shapeId="0" xr:uid="{BE29EE91-F2E8-4553-9CCE-CE672026A76B}">
      <text>
        <r>
          <rPr>
            <sz val="12"/>
            <color theme="1"/>
            <rFont val="Calibri"/>
            <family val="2"/>
            <scheme val="minor"/>
          </rPr>
          <t>======
ID#AAABnyYzv1Y
Miyer Alexander Garzon Rincon    (2025-07-24 19:38:39)
DIP: Coloque aquí los insumos necesarios para cumplir la actividad.</t>
        </r>
      </text>
    </comment>
    <comment ref="H141" authorId="0" shapeId="0" xr:uid="{86539B37-05F0-49C5-B794-3282EB15DC77}">
      <text>
        <r>
          <rPr>
            <sz val="12"/>
            <color theme="1"/>
            <rFont val="Calibri"/>
            <family val="2"/>
            <scheme val="minor"/>
          </rPr>
          <t>======
ID#AAABnyYzv14
Miyer Alexander Garzon Rincon    (2025-07-24 19:38:39)
DIP: Seleccione la medida que se ajuste al insumo de la descripción</t>
        </r>
      </text>
    </comment>
    <comment ref="C156" authorId="0" shapeId="0" xr:uid="{65E1E89A-E42A-4ECE-86D1-8B33EC699FDF}">
      <text>
        <r>
          <rPr>
            <sz val="12"/>
            <color theme="1"/>
            <rFont val="Calibri"/>
            <family val="2"/>
            <scheme val="minor"/>
          </rPr>
          <t>======
ID#AAABnyYzv10
Miyer Alexander Garzon Rincon    (2025-07-24 19:38:39)
DIP: Puede ocultar las filas que no necesite</t>
        </r>
      </text>
    </comment>
    <comment ref="G157" authorId="0" shapeId="0" xr:uid="{6506CA4C-1381-4981-8412-B9DC56A8E66C}">
      <text>
        <r>
          <rPr>
            <sz val="12"/>
            <color theme="1"/>
            <rFont val="Calibri"/>
            <family val="2"/>
            <scheme val="minor"/>
          </rPr>
          <t>======
ID#AAABnyYzv24
Miyer Alexander Garzon Rincon    (2025-07-24 19:38:39)
DIP: Coloque aquí los insumos necesarios para cumplir la actividad.</t>
        </r>
      </text>
    </comment>
    <comment ref="H157" authorId="0" shapeId="0" xr:uid="{A446E57A-49EF-47B7-A253-5161CAEF39C7}">
      <text>
        <r>
          <rPr>
            <sz val="12"/>
            <color theme="1"/>
            <rFont val="Calibri"/>
            <family val="2"/>
            <scheme val="minor"/>
          </rPr>
          <t>======
ID#AAABnyYzv2M
Miyer Alexander Garzon Rincon    (2025-07-24 19:38:39)
DIP: Seleccione la medida que se ajuste al insumo de la descripción</t>
        </r>
      </text>
    </comment>
  </commentList>
</comments>
</file>

<file path=xl/sharedStrings.xml><?xml version="1.0" encoding="utf-8"?>
<sst xmlns="http://schemas.openxmlformats.org/spreadsheetml/2006/main" count="640" uniqueCount="346">
  <si>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</si>
  <si>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</si>
  <si>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</si>
  <si>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</si>
  <si>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</si>
  <si>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</si>
  <si>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</si>
  <si>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</si>
  <si>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</si>
  <si>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</si>
  <si>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</si>
  <si>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</si>
  <si>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</si>
  <si>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</si>
  <si>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</si>
  <si>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</si>
  <si>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</si>
  <si>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</si>
  <si>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</si>
  <si>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</si>
  <si>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</si>
  <si>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</si>
  <si>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</si>
  <si>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</si>
  <si>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</si>
  <si>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</si>
  <si>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</si>
  <si>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</si>
  <si>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</si>
  <si>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</si>
  <si>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</si>
  <si>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</si>
  <si>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</si>
  <si>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</si>
  <si>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</si>
  <si>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</si>
  <si>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</si>
  <si>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</si>
  <si>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</si>
  <si>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</si>
  <si>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</si>
  <si>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</si>
  <si>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</si>
  <si>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</si>
  <si>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</si>
  <si>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</si>
  <si>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</si>
  <si>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</si>
  <si>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</si>
  <si>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</si>
  <si>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</si>
  <si>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</si>
  <si>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</si>
  <si>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</si>
  <si>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</si>
  <si>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</si>
  <si>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</si>
  <si>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</si>
  <si>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</si>
  <si>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</si>
  <si>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</si>
  <si>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</si>
  <si>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</si>
  <si>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</si>
  <si>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</si>
  <si>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</si>
  <si>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</si>
  <si>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</si>
  <si>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</si>
  <si>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</si>
  <si>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</si>
  <si>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</si>
  <si>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</si>
  <si>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</si>
  <si>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</si>
  <si>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</si>
  <si>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</si>
  <si>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</si>
  <si>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</si>
  <si>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</si>
  <si>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</si>
  <si>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</si>
  <si>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</si>
  <si>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</si>
  <si>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</si>
  <si>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</si>
  <si>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</si>
  <si>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</si>
  <si>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</si>
  <si>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</si>
  <si>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</si>
  <si>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</si>
  <si>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</si>
  <si>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</si>
  <si>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</si>
  <si>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</si>
  <si>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</si>
  <si>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</si>
  <si>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2.01.05</t>
  </si>
  <si>
    <t>CONFIGURACIÓN - NIVELACIÓN DE TERRENO PARA EDIFICACIONES</t>
  </si>
  <si>
    <t>2.01.42</t>
  </si>
  <si>
    <t>DESCAPOTE MANUAL HASTA 20 CM. (INCLUYE RETIRO Y ACARREO LIBRE HASTA 5 KM.)</t>
  </si>
  <si>
    <t>2.01.62</t>
  </si>
  <si>
    <t>LOCALIZACIÓN Y REPLANTEO OBRA ARQUITECTÓNICA</t>
  </si>
  <si>
    <t>Metro Cuadrado</t>
  </si>
  <si>
    <t>1. REALIZAR PRELIMINARES.</t>
  </si>
  <si>
    <t>2. CONSTRUIR CIMENTACIÓN Y DESAGÜES</t>
  </si>
  <si>
    <t>2.02.01</t>
  </si>
  <si>
    <t>2.02.04</t>
  </si>
  <si>
    <t>2.02.02</t>
  </si>
  <si>
    <t>2.02.10</t>
  </si>
  <si>
    <t>2.02.13</t>
  </si>
  <si>
    <t>3.03.10</t>
  </si>
  <si>
    <t>5.01.25</t>
  </si>
  <si>
    <t>5.01.24</t>
  </si>
  <si>
    <t>2.02.31</t>
  </si>
  <si>
    <t>2.02.32</t>
  </si>
  <si>
    <t>2.02.35</t>
  </si>
  <si>
    <t>2.12.105</t>
  </si>
  <si>
    <t>COT 2,13</t>
  </si>
  <si>
    <t>2.12.112</t>
  </si>
  <si>
    <t>BASE EN CONCRETO POBRE E=0.05 mts. 14 MPa - (2000 PSI)</t>
  </si>
  <si>
    <t>CAJAS DE INSPECCIÓN EN LADRILLO DE 1.00 X 1.00 X 1.00 M. (NO INCLUYE TAPA).</t>
  </si>
  <si>
    <t>CAJAS DE INSPECCIÓN EN LADRILLO DE 0.60 X 0.60 x 0.60 M. (NO INCLUYE TAPA).</t>
  </si>
  <si>
    <t>CONCRETO PARA ZAPATAS DE 21 MPa (3000 PSI) + FORMALETA MADERA</t>
  </si>
  <si>
    <t>CONCRETO PARA VIGA DE AMARRE 21 MPa (3000 PSI) SECCION RECTANGULAR</t>
  </si>
  <si>
    <t>EXCAVACIÓN MANUAL EN MATERIAL COMUN</t>
  </si>
  <si>
    <t>SUMINISTRO E INSTALACIÓN TUBERÍA DE ALCANTARILLADO PVC  D= 6"</t>
  </si>
  <si>
    <t>SUMINISTRO E INSTALACIÓN TUBERÍA DE ALCANTARILLADO PVC D=4"</t>
  </si>
  <si>
    <t>SUMINISTRO E INSTALACION TUBERIA PVC SANITARIA D= 2"</t>
  </si>
  <si>
    <t>SUMINISTRO E INSTALACION TUBERIA PVC SANITARIA D= 3"</t>
  </si>
  <si>
    <t>SUMINISTRO, FIGURADA Y AMARRE DE ACERO DE 420 MPa (60000 PSI)</t>
  </si>
  <si>
    <t>SUMINISTRO E INSTALACIÓN DE TUBERÍA SANITARIA DE 1 1/2" PVC T.P.</t>
  </si>
  <si>
    <t>SUMINISTRO E INSTALACION TUBERIA VENTILACION PVC D= 3,5"</t>
  </si>
  <si>
    <t>SUMINISTRO E INSTALACIÓN DE TUBERÍA DE AGUAS LLUVIAS Y/O VENTILACIÓN DE 3" PVC</t>
  </si>
  <si>
    <t>Unidad</t>
  </si>
  <si>
    <t>Metro Cúbico</t>
  </si>
  <si>
    <t>Metro lineal</t>
  </si>
  <si>
    <t>Kilogramo</t>
  </si>
  <si>
    <t>3. CONSTRUIR ESTRUCTURAS.</t>
  </si>
  <si>
    <t>2.03.26</t>
  </si>
  <si>
    <t>2.03.29</t>
  </si>
  <si>
    <t>2.03.33</t>
  </si>
  <si>
    <t>2.03.34</t>
  </si>
  <si>
    <t>PLACA MACIZA EN CONCRETO DE 21 MPa - (3000 PSI)  E=0.10 MTS</t>
  </si>
  <si>
    <t>VIGA AÉREA EN CONCRETO DE 21 MPa - (3000 PSI).</t>
  </si>
  <si>
    <t>COLUMNAS Y PEDESTALES EN CONCRETO DE 21 MPa - (3000 PSI), H &lt; = A 3.0 M. (FORMALETA METALICA).</t>
  </si>
  <si>
    <t>COLUMNAS Y PEDESTALES EN CONCRETO DE 21 MPa - (3000 PSI), H &gt; A 3.0 M. (FORMALETA METALICA).</t>
  </si>
  <si>
    <t>4. APLICAR PAÑETES.</t>
  </si>
  <si>
    <t>1.03.07</t>
  </si>
  <si>
    <t>1.03.12</t>
  </si>
  <si>
    <t>PAÑETE IMPERMEABILIZADO 1:3</t>
  </si>
  <si>
    <t>PAÑETE LISO MUROS 1:4</t>
  </si>
  <si>
    <t>5. REALIZAR INSTALACIONES HIDRÁULICAS Y SANITARIAS.</t>
  </si>
  <si>
    <t>2.08.03</t>
  </si>
  <si>
    <t>2.12.168</t>
  </si>
  <si>
    <t>2.02.33</t>
  </si>
  <si>
    <t>2.12.109</t>
  </si>
  <si>
    <t>COT 5,05</t>
  </si>
  <si>
    <t>SUMINISTRO E INSTALACIÓN DE BAJANTE PVC DE AGUAS LLUVIA. (REF.AMAZONAS O SIMILAR)</t>
  </si>
  <si>
    <t>SUMINISTRO E INSTALACIÓN DE TANQUE DE ALMACENAMIENTO DE 2000 L  (INCLUYE CONECTOR DE ENTRADA Y SALIDA) (NO INCLUYE FLOTADOR)</t>
  </si>
  <si>
    <t>SUMINISTRO E INSTALACIÓN DE TUBERÍA PVC SANITARIA D = 4"</t>
  </si>
  <si>
    <t>SUMINISTRO E INSTALACIÓN DE TUBERÍA SANITARIA DE 6" PVC T.P.</t>
  </si>
  <si>
    <t>CÁRCAMO PREFABRICADO EN CONCRETO ( 25 X 40 CM) CON REJILLA PEATONAL.</t>
  </si>
  <si>
    <t>6. APLICAR PINTURA.</t>
  </si>
  <si>
    <t>2.07.10</t>
  </si>
  <si>
    <t>SUMINISTRO E INSTALACIÓN DE ESTUCO Y VINILO A TRES MANOS EN MUROS</t>
  </si>
  <si>
    <t>7. INSTALAR ENCHAPES.</t>
  </si>
  <si>
    <t>2.05.19</t>
  </si>
  <si>
    <t>PISO EN CERÁMICA</t>
  </si>
  <si>
    <t>8. CONSTRUIR PISOS - BASES - ACABADOS</t>
  </si>
  <si>
    <t>2.05.03</t>
  </si>
  <si>
    <t>2.05.20</t>
  </si>
  <si>
    <t>2.05.27</t>
  </si>
  <si>
    <t>3.08.20</t>
  </si>
  <si>
    <t>2.05.33</t>
  </si>
  <si>
    <t>2.05.24</t>
  </si>
  <si>
    <t>ALISTADO DE PISO 1:3 IMPERMEABILIZADO, E = 4.0 CM.</t>
  </si>
  <si>
    <t>PISO EN TABLÓN DE GRES 30 X 30 CM.</t>
  </si>
  <si>
    <t>POYOS EN CONCRETO DE 17.5 (2500 PSI) PARA COCINA Y BASE DE MUEBLES.(A = 60 CM. E = 8 CM).</t>
  </si>
  <si>
    <t>SUMINISTRO E INSTALACIÓN DE ADOQUÍN PEATONAL CONCRETO 10 X 6 X 20 CM (NTC 2017)</t>
  </si>
  <si>
    <t>SUMINISTRO E INSTALACIÓN DE GUARDAESCOBA EN BALDOSÍN DE GRANITO DE H = 7.0 A 8.0 CM.</t>
  </si>
  <si>
    <t>PISO EN VINILO DE 1.6 MM. (REF. PISOPAK O SIMILAR).</t>
  </si>
  <si>
    <t>9. INSTALAR CUBIERTAS.</t>
  </si>
  <si>
    <t>2.08.04</t>
  </si>
  <si>
    <t>2.08.29</t>
  </si>
  <si>
    <t>2.08.33</t>
  </si>
  <si>
    <t>SUMINISTRO E INSTALACIÓN DE CANAL PVC DE AGUAS LLUVIA. (REF. AMAZONAS O SIMILAR).</t>
  </si>
  <si>
    <t>SUMINISTRO E INSTALACIÓN CUBIERTA TEJA ONDULADA TERMOACÚSTICA EN POLIPROPILENO.</t>
  </si>
  <si>
    <t>SUMINISTRO E INSTALACIÓN PERFILERIA METALICA PARA ESTRUCTURA DE CUBIERTA DE EDIFICACIONES. DIMENSIONES Y CALIBRES SEGÚN DISEÑO</t>
  </si>
  <si>
    <t>10. INSTALAR CARPINTERÍA MADERA.</t>
  </si>
  <si>
    <t>COT 10,01</t>
  </si>
  <si>
    <t>COT 10,02</t>
  </si>
  <si>
    <t>COT 10,03</t>
  </si>
  <si>
    <t>MARCO Y PUERTA MADERA PINO ENTABL. TRIPLEX 70-90 * 200 CM</t>
  </si>
  <si>
    <t>MARCO Y PUERTA DOBLE MADERA PINO CON VENTANERIA SUPERIOR Y LATERAL</t>
  </si>
  <si>
    <t>MARCO Y PUERTA MADERA PINO CON VENTANERIA SUPERIOR</t>
  </si>
  <si>
    <t>11. INSTALAR CARPINTERÍA METÁLICA.</t>
  </si>
  <si>
    <t>2.15.06</t>
  </si>
  <si>
    <t>2.15.07</t>
  </si>
  <si>
    <t>2.15.12</t>
  </si>
  <si>
    <t>2.15.13</t>
  </si>
  <si>
    <t>2.15.14</t>
  </si>
  <si>
    <t>SUMINISTRO E INSTALACIÓN DE PUERTA EN LÁMINA CAL. 18. (INCLUYE ANTICORROSIVO). (NO INCLUYE CERRADURA).</t>
  </si>
  <si>
    <t>SUMINISTRO E INSTALACIÓN DE PUERTA VENTANA EN LÁMINA CAL 18 INC. ANTICORR. (INCLUYE MARCO Y VIDRIO)</t>
  </si>
  <si>
    <t>SUMINSITRO E INSTALACIÓN DE VENTANA EN LÁMINA COLD ROLLED CAL.18 CON VIDRIO. (INCLUYE ANTICORROSIVO).</t>
  </si>
  <si>
    <t>SUMINSITRO E INSTALACIÓN DE VENTANA CORREDIZA EN ALUMINIO. (INCLUYE VIDRIO DE 5 MM. Y HERRAJES).</t>
  </si>
  <si>
    <t>SUMINISTRO E INSTALACIÓN DE VENTANA EN ALUMINIO PROYECTANTE. (INCLUYE VIDRIO DE 5 MM. Y HERRAJES).</t>
  </si>
  <si>
    <t>12. INSTALAR APARATOS SANITARIOS</t>
  </si>
  <si>
    <t>COT 12.01</t>
  </si>
  <si>
    <t>2.12.184</t>
  </si>
  <si>
    <t>2.12.186</t>
  </si>
  <si>
    <t>2.12.172</t>
  </si>
  <si>
    <t>2.12.180</t>
  </si>
  <si>
    <t>COT 12.06</t>
  </si>
  <si>
    <t>2.12.181</t>
  </si>
  <si>
    <t>APARATOS SANITARIOS BAJO CONSUMO CON VALVULA ANTIVANDALICA</t>
  </si>
  <si>
    <t>SUMINISTRO E INSTALACIÓN DE DISPENSADOR DE JABÓN EN ACERO INOXIDABLE LÍNEA INSTITUCIONAL</t>
  </si>
  <si>
    <t>SUMINISTRO E INSTALACIÓN DE GABINETE DISPENSADOR DE TOALLAS DE PAPEL EN ACERO INOXIDABLE LÍNEA INSTITUCIONAL</t>
  </si>
  <si>
    <t>SUMINISTRO E INSTALACIÓN DE LAVAMANOS DE SOBREPONER COLOR BLANCO</t>
  </si>
  <si>
    <t>SUMINISTRO E INSTALACIÓN ORINAL MEDIANO COMPLETO. (INCLUYE GRIFERÍA CROMADA)</t>
  </si>
  <si>
    <t>SUMINISTRO EN INSTALACIÓN DE PROTECTOR DE PAPEL HIGIÉNICO</t>
  </si>
  <si>
    <t>SUMINISTRO E INSTALACIÓN DE GRIFERÍA COMPLETA PARA LAVAMANOS CON LLAVE SENCILLA</t>
  </si>
  <si>
    <t>13. INSTALAR VIDRIOS Y CERRADURAS.</t>
  </si>
  <si>
    <t>2.17.07</t>
  </si>
  <si>
    <t>SUMINISTRO E INSTALACIÓN DE ESPEJO DE 4 MM. SIN BICEL</t>
  </si>
  <si>
    <t>14. CONSTRUIR OBRAS EXTERIORES.</t>
  </si>
  <si>
    <t>3.08.23</t>
  </si>
  <si>
    <t>CONCRETO ESTRIADO RAMPAS 17.5 MPa - (2500 PSI)</t>
  </si>
  <si>
    <t>15. CONSTRUIR OTROS.</t>
  </si>
  <si>
    <t>2.19.01</t>
  </si>
  <si>
    <t>COT 15,02</t>
  </si>
  <si>
    <t>ACABADO MESON PARA BAÑOS Y COCINA EN ACERO INOXIDABLE ANCHO HATA 60 CM</t>
  </si>
  <si>
    <t>LAVAPLATOS DE SUBMONTAR DOBLE ACERO INOXIDABLE</t>
  </si>
  <si>
    <t>16. INSTALAR TUBERÍA PVC - ACUEDUCTO.</t>
  </si>
  <si>
    <t>2.12.02</t>
  </si>
  <si>
    <t>2.12.01</t>
  </si>
  <si>
    <t>2.12.05</t>
  </si>
  <si>
    <t>2.12.03</t>
  </si>
  <si>
    <t>SUMINISTRO E INSTALACIÓN DE TUBERÍA PVC DE 3/4" T.P, PARA RED DE SUMINISTRO.</t>
  </si>
  <si>
    <t>SUMINISTRO E INSTALACIÓN DE TUBERÍA PVC DE 1/2" T.P, PARA RED DE SUMINISTRO.</t>
  </si>
  <si>
    <t>SUMINISTRO E INSTALACIÓN DE TUBERÍA PVC DE 1 1/2" T.P. PARA RED DE SUMINISTRO.</t>
  </si>
  <si>
    <t>SUMINISTRO E INSTALACIÓN DE TUBERÍA PVC DE 1" T.P. PARA RED DE SUMINISTRO.</t>
  </si>
  <si>
    <t>17. INSTALAR ACCESORIOS - ACUEDUCTO</t>
  </si>
  <si>
    <t>2.12.86</t>
  </si>
  <si>
    <t>2.12.87</t>
  </si>
  <si>
    <t>2.12.46</t>
  </si>
  <si>
    <t>COT 17.04</t>
  </si>
  <si>
    <t>COT 17.05</t>
  </si>
  <si>
    <t>COT 17.06</t>
  </si>
  <si>
    <t>COT 17,07</t>
  </si>
  <si>
    <t>COT 17,08</t>
  </si>
  <si>
    <t>2.12.29</t>
  </si>
  <si>
    <t>2.12.27</t>
  </si>
  <si>
    <t>2.12.25</t>
  </si>
  <si>
    <t>SUMINISTRO E INSTALACIÓN DE CODO CPVC DE 1/2"</t>
  </si>
  <si>
    <t>SUMINISTRO E INSTALACIÓN DE CODO CPVC DE 3/4"</t>
  </si>
  <si>
    <t>SUMINISTRO E INSTALACIÓN DE REGISTRO DE BOLA ROSCADO PVC DE 1 1/2" T.P.</t>
  </si>
  <si>
    <t>SUMINISTRO E INSTALACION TEE PRESION PVC  D=1"</t>
  </si>
  <si>
    <t>SUMINISTRO E INSTALACION TEE PRESION PVC  D=1 1/2"</t>
  </si>
  <si>
    <t>SUMINISTRO E INSTALACION TEE PRESION PVC  D=3/4"</t>
  </si>
  <si>
    <t>CODO PVC DE 90° PRESIÓN SOLDAR DIÁMETRO 1 1/2"</t>
  </si>
  <si>
    <t>CODO PVC DE 90° PRESIÓN SOLDAR DIÁMETRO 1"</t>
  </si>
  <si>
    <t>SUMINISTRO E INSTALACIÓN DE BUJE PVC DE 1 1/2 X 1" T.P.</t>
  </si>
  <si>
    <t>SUMINISTRO E INSTALACIÓN DE BUJE PVC DE 1" X 3/4" T.P.</t>
  </si>
  <si>
    <t>SUMINISTRO E INSTALACIÓN DE BUJE PVC DE 3/4 X 1/2" T.P.</t>
  </si>
  <si>
    <t>18. INSTALAR TUBERÍA SANITARIA PVC - ALCANTARILLADO Y DESAGÜE.</t>
  </si>
  <si>
    <t>5.01.09</t>
  </si>
  <si>
    <t>5.01.02</t>
  </si>
  <si>
    <t>POZO DE INSPECCIÓN, DIÁMETRO INTERIOR 1.2 M. (2.00 M. &lt; H &lt; 2.50 M.). (NO INCLUYE ARO Y TAPA).</t>
  </si>
  <si>
    <t>SUMINISTRO E INSTALACIÓN DE JUEGO DE ARO Y TAPA EN PLÁSTICO RECICLADO. (TIPO LIVIANO).</t>
  </si>
  <si>
    <t>19. CONSTRUIR OBRAS DE DRENAJE, PROTECCIÓN Y ESTRUCTURAS.</t>
  </si>
  <si>
    <t>3.03.12</t>
  </si>
  <si>
    <t>3.03.15</t>
  </si>
  <si>
    <t>MEJORAMIENTO DE PISO CON MATERIAL DE AFIRMADO COMPACTADO CON PLANCHA VIBRADORA. (INCLUYE ACARREO LIBRE HASTA 5 KM.).</t>
  </si>
  <si>
    <t>RELLENO CON MATERIAL DE AFIRMADO COMPACTADO RANA Y/O VIBROCOMPACTADOR. (INCLUYE ACARREO LIBRE HASTA 5 KM.)</t>
  </si>
  <si>
    <t>20. CONSTRUIR SARDINELES Y ANDENES.</t>
  </si>
  <si>
    <t>3.08.08</t>
  </si>
  <si>
    <t>3.08.12</t>
  </si>
  <si>
    <t>CONSTRUCCIÓN DE BORDILLO DE 20 X 35 CM. FUNDIDO EN CONCRETO DE 17.5 Mpa. (NO INCLUYE REFUERZO).</t>
  </si>
  <si>
    <t>SUMINISTRO E INSTALACIÓN DE LOSETA PREFABRICA A-20</t>
  </si>
  <si>
    <t>21. SUMINISTRAR TRANSPORTE</t>
  </si>
  <si>
    <t>3.12.03</t>
  </si>
  <si>
    <t>TRANSPORTE DE MATERIAL DE AFIRMADO Y/O GRANULAR SUELTO (MEDIDO EN BANCO) DESPUÉS DE 5 KM.</t>
  </si>
  <si>
    <t>M3-Km</t>
  </si>
  <si>
    <t>22. REALIZAR VARIOS.</t>
  </si>
  <si>
    <t>3.13.08</t>
  </si>
  <si>
    <t>3.13.24</t>
  </si>
  <si>
    <t>CERRAMIENTO EN VARA ROLLIZA Y LONA H=1.50 M . DISTANCIA ENTRE POSTES 2 M</t>
  </si>
  <si>
    <t>SUMINISTRO E INSTALACIÓN DE MALLA ELECTROSOLDADA</t>
  </si>
  <si>
    <t>23. CONSTRUIR MAMPOSTERÍA</t>
  </si>
  <si>
    <t>COT 23.01</t>
  </si>
  <si>
    <t>2.04.14</t>
  </si>
  <si>
    <t>MAMPOSTERÍA LADRILLO TOLETE COMUN E=0.25 M (T.C.)</t>
  </si>
  <si>
    <t>MURO EN BLOQUE DE ARCILLA No.4. E = 0.10 M.</t>
  </si>
  <si>
    <t>24.REALIZAR INSTALACIONES ELÉCTRICAS DE USO FINAL INTERIOR</t>
  </si>
  <si>
    <t>2.10.13</t>
  </si>
  <si>
    <t>2.10.14</t>
  </si>
  <si>
    <t>2.10.80</t>
  </si>
  <si>
    <t>2.10.100</t>
  </si>
  <si>
    <t>2.10.104</t>
  </si>
  <si>
    <t>2.10.120</t>
  </si>
  <si>
    <t>2.10.127</t>
  </si>
  <si>
    <t>2.10.136</t>
  </si>
  <si>
    <t>2.10.140</t>
  </si>
  <si>
    <t>2.10.144</t>
  </si>
  <si>
    <t>COT 24,11</t>
  </si>
  <si>
    <t>COT 24,12</t>
  </si>
  <si>
    <t>COT 24,13</t>
  </si>
  <si>
    <t>2.10.197</t>
  </si>
  <si>
    <t>2.10.196</t>
  </si>
  <si>
    <t>COT 24.16</t>
  </si>
  <si>
    <t>COT 24.17</t>
  </si>
  <si>
    <t>2.10.243</t>
  </si>
  <si>
    <t>SUMINISTRO, INSTALACIÓN Y CONEXIONADO DE CABLE CONCENTRICO (ANTIFRAUDE) No. 1 x 8 +8 AWG EN COBRE (ACOMETIDA MONOFÁSICA)</t>
  </si>
  <si>
    <t>SUMINISTRO, INSTALACIÓN Y CONEXIONADO DE CABLE CONCENTRICO (ANTIFRAUDE) No. 1 x 6 +6 AWG EN COBRE (ACOMETIDA MONOFÁSICA)</t>
  </si>
  <si>
    <t>SUMINISTRO E INSTALACIÓN DE TABLERO DE DISTRIBUCIÓN MONOFÁSICO DE 12 CIRCUITOS</t>
  </si>
  <si>
    <t>SUMINISTRO E INSTALACIÓN DE TUBERIA EMT DE 1"</t>
  </si>
  <si>
    <t>SUMINISTRO E INSTALACIÓN DE CAJA METÁLICA DE PASO Y/O DERIVACIÓN DE 25 X 25 X 10 CM.</t>
  </si>
  <si>
    <t>SUMINISTRO E INSTALACIÓN DE SALIDA COMPLETA PARA TOMACORRIENTE MONOFÁSICO, EN CALIBRE 10 AWG (F, N, T) FREETOX - LHFR - LS Y DUCTO EMT DE 3/4". (INCLUYE APARATO).</t>
  </si>
  <si>
    <t>SUMINISTRO E INSTALACIÓN DE SALIDA COMPLETA PARA TOMACORRIENTE MONOFÁSICO TIPO GFCI, EN CALIBRE 12 AWG (F, N, T) FREETOX - LHFR - LS Y DUCTO PVC DE 1/2". (INCLUYE APARATO).</t>
  </si>
  <si>
    <t>SUMINISTRO E INSTALACIÓN DE SALIDA COMPLETA PARA INTERRUPTOR SENCILLO EN CALIBRE 12 AWG Y DUCTO PVC 1/2 " (INCLUYE APARATO)</t>
  </si>
  <si>
    <t>SUMINISTRO E INSTALACIÓN DE SALIDA COMPLETA PARA INTERRUPTOR DOBLE EN CALIBRE 12 AWG Y DUCTO PVC 1/2 " (INCLUYE APARATO)</t>
  </si>
  <si>
    <t>SUMINISTRO E INSTALACIÓN DE SALIDA COMPLETA PARA INTERRUPTOR TRIPLE EN CALIBRE 12 AWG Y DUCTO PVC 1/2 " (INCLUYE APARATO)</t>
  </si>
  <si>
    <t>SUMINISTRO E INSTALACIÓN DE LUMINARIA LED HERMÉTICA 2x25W</t>
  </si>
  <si>
    <t>SUMINISTRO E INSTALACIÓN DE LUMINARIA LED HERMÉTICA 80W</t>
  </si>
  <si>
    <t>SUMINISTRO E INSTALACIÓN DE LUMINARIA LED HERMÉTICA 50W</t>
  </si>
  <si>
    <t>SUMINISTRO E INSTALACIÓN DE LUMINARIA LED TIPO HIGH BAY DE 150 W</t>
  </si>
  <si>
    <t>SUMINISTRO E INSTALACIÓN DE LUMINARIA LED TIPO HIGH BAY DE 100 W</t>
  </si>
  <si>
    <t>SUMINISTRO, INSTALACIÓN Y CONEXIONADO DE CABLE EN COBRE AISLADO 10 AWG</t>
  </si>
  <si>
    <t>SUMINISTRO, INSTALACIÓN Y CONEXIONADO DE CABLE EN COBRE AISLADO 12 AWG</t>
  </si>
  <si>
    <t>SUMINISTRO E INSTALACIÓN DE SISTEMA DE PUESTA A TIERRA DE UN ELÉCTRODO DE CU X 2.44 M. (INCLUYE CAJA DE INSPECCIÓN PLÁSTICA DE 30 X 30 CM. Y CONECTOR DOBLE TORNILLO).</t>
  </si>
  <si>
    <t>25. SUMINISTRAR DOTACIÓN AMBIENTES ESCOLARES</t>
  </si>
  <si>
    <t>COT 25,01</t>
  </si>
  <si>
    <t>Biblioteca básica para 40 usuarios - Configuración 2</t>
  </si>
  <si>
    <t>Aulas de preescolar</t>
  </si>
  <si>
    <t>26. SUMINISTRAR DOTACIÓN CONJUNTOS ESCOLARES</t>
  </si>
  <si>
    <t>COT 26,01</t>
  </si>
  <si>
    <t>Cubículos dobles de trabajo sala docente</t>
  </si>
  <si>
    <t>Sala de juntas - Sala docente</t>
  </si>
  <si>
    <t xml:space="preserve">Puesto de trabajo aula primaria </t>
  </si>
  <si>
    <t>RETIE</t>
  </si>
  <si>
    <t>RETILAP</t>
  </si>
  <si>
    <t>MEJORAMIENTO Y AMPLIACIÓN DE ALGUNAS SEDES DE LA INSTITUCIÓN EDUCATIVA TÉCNICO SIMONA AMAYA Y ROSARIO, EN EL MUNICIPIO DE PAYA, DEPARTAMENTO DE BOYACÁ - (SEDE MORCOTE I.E. EL ROSARIO)</t>
  </si>
  <si>
    <t>Precios Gober.</t>
  </si>
  <si>
    <t>Cotización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</si>
</sst>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quot;$&quot;\ * #,##0.00_-;\-&quot;$&quot;\ * #,##0.00_-;_-&quot;$&quot;\ * &quot;-&quot;??_-;_-@"/>
    <numFmt numFmtId="202" formatCode="_-[$$-240A]\ * #,##0.00_-;\-[$$-240A]\ * #,##0.00_-;_-[$$-240A]\ * &quot;-&quot;??_-;_-@_-"/>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0"/>
      <color theme="1"/>
      <name val="Arial"/>
      <family val="2"/>
    </font>
    <font>
      <b/>
      <sz val="10"/>
      <color theme="1"/>
      <name val="Arial"/>
      <family val="2"/>
    </font>
    <font>
      <sz val="12"/>
      <color theme="1"/>
      <name val="Calibri"/>
      <family val="2"/>
      <scheme val="minor"/>
    </font>
    <font>
      <sz val="10"/>
      <color theme="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cellStyleXfs>
  <cellXfs count="51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9" fillId="0" borderId="0" xfId="89" applyFont="1"/>
    <xf numFmtId="0" fontId="59" fillId="0" borderId="36" xfId="89" applyFont="1" applyBorder="1"/>
    <xf numFmtId="0" fontId="59" fillId="0" borderId="37" xfId="89" applyFont="1" applyBorder="1"/>
    <xf numFmtId="0" fontId="60" fillId="0" borderId="0" xfId="89" applyFont="1"/>
    <xf numFmtId="0" fontId="59" fillId="25" borderId="0" xfId="89" applyFont="1" applyFill="1"/>
    <xf numFmtId="0" fontId="59" fillId="25" borderId="88" xfId="89" applyFont="1" applyFill="1" applyBorder="1"/>
    <xf numFmtId="0" fontId="59" fillId="25" borderId="37" xfId="89" applyFont="1" applyFill="1" applyBorder="1"/>
    <xf numFmtId="0" fontId="60" fillId="25" borderId="0" xfId="89" applyFont="1" applyFill="1"/>
    <xf numFmtId="0" fontId="59" fillId="0" borderId="88" xfId="89" applyFont="1" applyBorder="1"/>
    <xf numFmtId="0" fontId="58" fillId="0" borderId="20" xfId="126" applyFont="1" applyBorder="1" applyAlignment="1">
      <alignment horizontal="center" vertical="center" wrapText="1"/>
    </xf>
    <xf numFmtId="0" fontId="60" fillId="0" borderId="36" xfId="89" applyFont="1" applyBorder="1"/>
    <xf numFmtId="0" fontId="60" fillId="0" borderId="37" xfId="89" applyFont="1" applyBorder="1"/>
    <xf numFmtId="0" fontId="59" fillId="0" borderId="0" xfId="90" applyFont="1"/>
    <xf numFmtId="0" fontId="59" fillId="0" borderId="36" xfId="90" applyFont="1" applyBorder="1"/>
    <xf numFmtId="0" fontId="59" fillId="0" borderId="37" xfId="90" applyFont="1" applyBorder="1"/>
    <xf numFmtId="0" fontId="62" fillId="0" borderId="0" xfId="90" applyFont="1"/>
    <xf numFmtId="49" fontId="58" fillId="0" borderId="0" xfId="131" applyNumberFormat="1" applyFont="1" applyAlignment="1">
      <alignment horizontal="right" vertical="center"/>
    </xf>
    <xf numFmtId="185" fontId="58" fillId="0" borderId="0" xfId="131" applyNumberFormat="1" applyFont="1" applyAlignment="1">
      <alignment vertical="center"/>
    </xf>
    <xf numFmtId="0" fontId="60" fillId="0" borderId="0" xfId="128" applyFont="1"/>
    <xf numFmtId="0" fontId="60" fillId="0" borderId="0" xfId="128" applyFont="1" applyAlignment="1">
      <alignment horizontal="center"/>
    </xf>
    <xf numFmtId="0" fontId="60" fillId="0" borderId="0" xfId="126" applyFont="1" applyAlignment="1">
      <alignment horizontal="center" vertical="center"/>
    </xf>
    <xf numFmtId="0" fontId="60" fillId="0" borderId="0" xfId="128" applyFont="1" applyAlignment="1">
      <alignment horizontal="center" vertical="center" wrapText="1"/>
    </xf>
    <xf numFmtId="2" fontId="60" fillId="0" borderId="0" xfId="128" applyNumberFormat="1" applyFont="1"/>
    <xf numFmtId="180" fontId="60" fillId="0" borderId="0" xfId="129" applyNumberFormat="1" applyFont="1"/>
    <xf numFmtId="39" fontId="58" fillId="0" borderId="0" xfId="129" applyNumberFormat="1" applyFont="1" applyAlignment="1">
      <alignment vertical="center"/>
    </xf>
    <xf numFmtId="0" fontId="58" fillId="0" borderId="34" xfId="79" applyFont="1" applyBorder="1" applyAlignment="1">
      <alignment vertical="center"/>
    </xf>
    <xf numFmtId="181" fontId="59" fillId="0" borderId="37" xfId="90" applyNumberFormat="1" applyFont="1" applyBorder="1"/>
    <xf numFmtId="185" fontId="58" fillId="26" borderId="47" xfId="60" applyNumberFormat="1" applyFont="1" applyFill="1" applyBorder="1" applyAlignment="1">
      <alignment horizontal="center" vertical="center"/>
    </xf>
    <xf numFmtId="185" fontId="58" fillId="26" borderId="18" xfId="60" applyNumberFormat="1" applyFont="1" applyFill="1" applyBorder="1" applyAlignment="1">
      <alignment horizontal="center" vertical="center"/>
    </xf>
    <xf numFmtId="9" fontId="60" fillId="27" borderId="30" xfId="95" applyFont="1" applyFill="1" applyBorder="1" applyAlignment="1">
      <alignment horizontal="center" vertical="center"/>
    </xf>
    <xf numFmtId="0" fontId="60" fillId="0" borderId="63" xfId="0" applyFont="1" applyBorder="1" applyAlignment="1">
      <alignment vertical="center" wrapText="1"/>
    </xf>
    <xf numFmtId="0" fontId="60" fillId="0" borderId="55" xfId="0" applyFont="1" applyBorder="1" applyAlignment="1">
      <alignment vertical="center" wrapText="1"/>
    </xf>
    <xf numFmtId="0" fontId="60" fillId="0" borderId="65" xfId="0" applyFont="1" applyBorder="1" applyAlignment="1">
      <alignment vertical="center" wrapText="1"/>
    </xf>
    <xf numFmtId="0" fontId="60" fillId="0" borderId="11" xfId="0" applyFont="1" applyBorder="1" applyAlignment="1">
      <alignment vertical="center" wrapText="1"/>
    </xf>
    <xf numFmtId="0" fontId="60" fillId="0" borderId="0" xfId="0" applyFont="1" applyAlignment="1">
      <alignment vertical="center" wrapText="1"/>
    </xf>
    <xf numFmtId="0" fontId="60" fillId="0" borderId="45" xfId="0" applyFont="1" applyBorder="1" applyAlignment="1">
      <alignment vertical="center" wrapText="1"/>
    </xf>
    <xf numFmtId="0" fontId="60" fillId="0" borderId="13" xfId="0" applyFont="1" applyBorder="1" applyAlignment="1">
      <alignment vertical="center" wrapText="1"/>
    </xf>
    <xf numFmtId="0" fontId="60" fillId="0" borderId="14" xfId="0" applyFont="1" applyBorder="1" applyAlignment="1">
      <alignment vertical="center" wrapText="1"/>
    </xf>
    <xf numFmtId="0" fontId="60" fillId="0" borderId="24" xfId="0" applyFont="1" applyBorder="1" applyAlignment="1">
      <alignment vertical="center" wrapText="1"/>
    </xf>
    <xf numFmtId="0" fontId="59" fillId="0" borderId="82" xfId="90" applyFont="1" applyBorder="1"/>
    <xf numFmtId="0" fontId="59" fillId="0" borderId="83" xfId="89" applyFont="1" applyBorder="1"/>
    <xf numFmtId="0" fontId="59" fillId="0" borderId="83" xfId="89" applyFont="1" applyBorder="1" applyAlignment="1">
      <alignment horizontal="center"/>
    </xf>
    <xf numFmtId="184" fontId="59" fillId="0" borderId="83" xfId="34" applyNumberFormat="1" applyFont="1" applyBorder="1"/>
    <xf numFmtId="0" fontId="59" fillId="0" borderId="84" xfId="89" applyFont="1" applyBorder="1"/>
    <xf numFmtId="0" fontId="59" fillId="0" borderId="0" xfId="89" applyFont="1" applyAlignment="1">
      <alignment horizontal="center"/>
    </xf>
    <xf numFmtId="0" fontId="60" fillId="0" borderId="0" xfId="89" applyFont="1" applyAlignment="1">
      <alignment horizontal="center"/>
    </xf>
    <xf numFmtId="0" fontId="59" fillId="0" borderId="0" xfId="90" applyFont="1" applyAlignment="1">
      <alignment vertical="center"/>
    </xf>
    <xf numFmtId="0" fontId="59" fillId="0" borderId="36" xfId="90" applyFont="1" applyBorder="1" applyAlignment="1">
      <alignment vertical="center"/>
    </xf>
    <xf numFmtId="183" fontId="59" fillId="0" borderId="37" xfId="90" applyNumberFormat="1" applyFont="1" applyBorder="1" applyAlignment="1">
      <alignment vertical="center"/>
    </xf>
    <xf numFmtId="0" fontId="62" fillId="0" borderId="0" xfId="90" applyFont="1" applyAlignment="1">
      <alignment vertical="center"/>
    </xf>
    <xf numFmtId="0" fontId="57" fillId="0" borderId="0" xfId="90" applyFont="1" applyAlignment="1">
      <alignment vertical="center"/>
    </xf>
    <xf numFmtId="0" fontId="59" fillId="0" borderId="37" xfId="90" applyFont="1" applyBorder="1" applyAlignment="1">
      <alignment vertical="center"/>
    </xf>
    <xf numFmtId="0" fontId="59" fillId="0" borderId="0" xfId="89" applyFont="1" applyAlignment="1">
      <alignment vertical="center"/>
    </xf>
    <xf numFmtId="0" fontId="59" fillId="0" borderId="36" xfId="89" applyFont="1" applyBorder="1" applyAlignment="1">
      <alignment vertical="center"/>
    </xf>
    <xf numFmtId="0" fontId="59" fillId="0" borderId="37" xfId="89" applyFont="1" applyBorder="1" applyAlignment="1">
      <alignment vertical="center"/>
    </xf>
    <xf numFmtId="0" fontId="60" fillId="0" borderId="0" xfId="89" applyFont="1" applyAlignment="1">
      <alignment vertical="center"/>
    </xf>
    <xf numFmtId="4" fontId="60" fillId="0" borderId="20" xfId="39" applyNumberFormat="1" applyFont="1" applyBorder="1" applyAlignment="1">
      <alignment vertical="center" wrapText="1"/>
    </xf>
    <xf numFmtId="2" fontId="66" fillId="0" borderId="33" xfId="0" applyNumberFormat="1" applyFont="1" applyBorder="1" applyAlignment="1">
      <alignment horizontal="center" vertical="center"/>
    </xf>
    <xf numFmtId="0" fontId="58" fillId="24" borderId="60" xfId="73" applyFont="1" applyFill="1" applyBorder="1" applyAlignment="1">
      <alignment vertical="center"/>
    </xf>
    <xf numFmtId="0" fontId="58" fillId="24" borderId="59" xfId="73" applyFont="1" applyFill="1" applyBorder="1" applyAlignment="1">
      <alignment vertical="center"/>
    </xf>
    <xf numFmtId="0" fontId="65" fillId="0" borderId="18" xfId="0" applyFont="1" applyBorder="1" applyAlignment="1">
      <alignment horizontal="center" vertical="center" wrapText="1"/>
    </xf>
    <xf numFmtId="0" fontId="65" fillId="0" borderId="18" xfId="0" applyFont="1" applyBorder="1" applyAlignment="1">
      <alignment horizontal="left" vertical="center" wrapText="1"/>
    </xf>
    <xf numFmtId="2" fontId="66" fillId="0" borderId="32" xfId="0" applyNumberFormat="1" applyFont="1" applyBorder="1" applyAlignment="1">
      <alignment horizontal="center" vertical="center"/>
    </xf>
    <xf numFmtId="0" fontId="65" fillId="0" borderId="29" xfId="0" applyFont="1" applyBorder="1" applyAlignment="1">
      <alignment horizontal="center" vertical="center" wrapText="1"/>
    </xf>
    <xf numFmtId="0" fontId="65" fillId="0" borderId="29" xfId="0" applyFont="1" applyBorder="1" applyAlignment="1">
      <alignment horizontal="left" vertical="center" wrapText="1"/>
    </xf>
    <xf numFmtId="0" fontId="4" fillId="0" borderId="29" xfId="89" applyFont="1" applyBorder="1"/>
    <xf numFmtId="0" fontId="4" fillId="0" borderId="29" xfId="74" applyFont="1" applyBorder="1" applyAlignment="1">
      <alignment horizontal="center" vertical="center"/>
    </xf>
    <xf numFmtId="167" fontId="4" fillId="0" borderId="35" xfId="62" applyNumberFormat="1" applyFont="1" applyBorder="1" applyAlignment="1">
      <alignment horizontal="right" vertical="center" wrapText="1"/>
    </xf>
    <xf numFmtId="0" fontId="4" fillId="0" borderId="18" xfId="89" applyFont="1" applyBorder="1"/>
    <xf numFmtId="0" fontId="4" fillId="0" borderId="18" xfId="74" applyFont="1" applyBorder="1" applyAlignment="1">
      <alignment horizontal="center" vertical="center"/>
    </xf>
    <xf numFmtId="0" fontId="58" fillId="24" borderId="58" xfId="73" applyFont="1" applyFill="1" applyBorder="1" applyAlignment="1">
      <alignment vertical="center"/>
    </xf>
    <xf numFmtId="2" fontId="65" fillId="0" borderId="18" xfId="0" applyNumberFormat="1" applyFont="1" applyBorder="1" applyAlignment="1">
      <alignment horizontal="center" vertical="center" wrapText="1"/>
    </xf>
    <xf numFmtId="201" fontId="65" fillId="0" borderId="18" xfId="0" applyNumberFormat="1" applyFont="1" applyBorder="1" applyAlignment="1">
      <alignment horizontal="center" vertical="center" wrapText="1"/>
    </xf>
    <xf numFmtId="2" fontId="65" fillId="0" borderId="29" xfId="0" applyNumberFormat="1" applyFont="1" applyBorder="1" applyAlignment="1">
      <alignment horizontal="center" vertical="center" wrapText="1"/>
    </xf>
    <xf numFmtId="201" fontId="65" fillId="0" borderId="29" xfId="0" applyNumberFormat="1" applyFont="1" applyBorder="1" applyAlignment="1">
      <alignment horizontal="center" vertical="center" wrapText="1"/>
    </xf>
    <xf numFmtId="167" fontId="4" fillId="0" borderId="30" xfId="62" applyNumberFormat="1" applyFont="1" applyBorder="1" applyAlignment="1">
      <alignment horizontal="right" vertical="center" wrapText="1"/>
    </xf>
    <xf numFmtId="0" fontId="60" fillId="0" borderId="48" xfId="73" applyFont="1" applyBorder="1" applyAlignment="1">
      <alignment horizontal="left" vertical="center"/>
    </xf>
    <xf numFmtId="0" fontId="60" fillId="0" borderId="20" xfId="74" applyFont="1" applyBorder="1" applyAlignment="1">
      <alignment horizontal="center" vertical="center"/>
    </xf>
    <xf numFmtId="0" fontId="60" fillId="0" borderId="20" xfId="74" applyFont="1" applyBorder="1" applyAlignment="1">
      <alignment horizontal="left" vertical="center" wrapText="1"/>
    </xf>
    <xf numFmtId="167" fontId="60" fillId="0" borderId="20" xfId="62" applyNumberFormat="1" applyFont="1" applyBorder="1" applyAlignment="1">
      <alignment horizontal="right" vertical="center" wrapText="1"/>
    </xf>
    <xf numFmtId="176" fontId="58" fillId="0" borderId="42" xfId="39" applyNumberFormat="1" applyFont="1" applyBorder="1" applyAlignment="1">
      <alignment horizontal="right" vertical="center"/>
    </xf>
    <xf numFmtId="0" fontId="4" fillId="0" borderId="29" xfId="89" applyFont="1" applyBorder="1" applyAlignment="1">
      <alignment vertical="center"/>
    </xf>
    <xf numFmtId="0" fontId="4" fillId="0" borderId="18" xfId="89" applyFont="1" applyBorder="1" applyAlignment="1">
      <alignment vertical="center"/>
    </xf>
    <xf numFmtId="0" fontId="65" fillId="0" borderId="18" xfId="0" applyFont="1" applyBorder="1" applyAlignment="1">
      <alignment vertical="center" wrapText="1"/>
    </xf>
    <xf numFmtId="2" fontId="65" fillId="0" borderId="18" xfId="0" applyNumberFormat="1" applyFont="1" applyBorder="1" applyAlignment="1">
      <alignment horizontal="center" vertical="center"/>
    </xf>
    <xf numFmtId="0" fontId="65" fillId="0" borderId="29" xfId="0" applyFont="1" applyBorder="1" applyAlignment="1">
      <alignment vertical="center" wrapText="1"/>
    </xf>
    <xf numFmtId="2" fontId="65" fillId="0" borderId="29" xfId="0" applyNumberFormat="1" applyFont="1" applyBorder="1" applyAlignment="1">
      <alignment horizontal="center" vertical="center"/>
    </xf>
    <xf numFmtId="0" fontId="68" fillId="28" borderId="18" xfId="0" applyFont="1" applyFill="1" applyBorder="1" applyAlignment="1">
      <alignment horizontal="left" vertical="center" wrapText="1"/>
    </xf>
    <xf numFmtId="0" fontId="58" fillId="24" borderId="11" xfId="73" applyFont="1" applyFill="1" applyBorder="1" applyAlignment="1">
      <alignment vertical="center"/>
    </xf>
    <xf numFmtId="0" fontId="58" fillId="24" borderId="0" xfId="73" applyFont="1" applyFill="1" applyBorder="1" applyAlignment="1">
      <alignment vertical="center"/>
    </xf>
    <xf numFmtId="0" fontId="58" fillId="24" borderId="12" xfId="73" applyFont="1" applyFill="1" applyBorder="1" applyAlignment="1">
      <alignment vertical="center"/>
    </xf>
    <xf numFmtId="0" fontId="51" fillId="0" borderId="34" xfId="128" applyFont="1" applyBorder="1" applyAlignment="1">
      <alignment horizontal="left" vertical="center"/>
    </xf>
    <xf numFmtId="9" fontId="49" fillId="0" borderId="16" xfId="129" applyNumberFormat="1" applyFont="1" applyBorder="1" applyAlignment="1">
      <alignment horizontal="center" vertical="center"/>
    </xf>
    <xf numFmtId="180" fontId="49" fillId="0" borderId="16" xfId="129" applyNumberFormat="1" applyFont="1" applyBorder="1" applyAlignment="1">
      <alignment vertical="center"/>
    </xf>
    <xf numFmtId="0" fontId="49" fillId="0" borderId="17" xfId="128" applyFont="1" applyBorder="1" applyAlignment="1">
      <alignment vertical="center"/>
    </xf>
    <xf numFmtId="180" fontId="51" fillId="0" borderId="35" xfId="129" applyNumberFormat="1" applyFont="1" applyBorder="1" applyAlignment="1">
      <alignment vertical="center"/>
    </xf>
    <xf numFmtId="0" fontId="60" fillId="0" borderId="0" xfId="128" applyFont="1" applyAlignment="1">
      <alignment vertical="center"/>
    </xf>
    <xf numFmtId="0" fontId="60" fillId="0" borderId="0" xfId="128" applyFont="1" applyAlignment="1">
      <alignment horizontal="center" vertical="center"/>
    </xf>
    <xf numFmtId="9" fontId="60" fillId="0" borderId="18" xfId="129" applyNumberFormat="1" applyFont="1" applyBorder="1" applyAlignment="1">
      <alignment horizontal="center" vertical="center"/>
    </xf>
    <xf numFmtId="180" fontId="60" fillId="0" borderId="18" xfId="129" applyNumberFormat="1" applyFont="1" applyBorder="1" applyAlignment="1">
      <alignment vertical="center"/>
    </xf>
    <xf numFmtId="0" fontId="60" fillId="0" borderId="18" xfId="128" applyFont="1" applyBorder="1" applyAlignment="1">
      <alignment horizontal="right" vertical="center"/>
    </xf>
    <xf numFmtId="0" fontId="58" fillId="0" borderId="32" xfId="128" applyFont="1" applyBorder="1" applyAlignment="1">
      <alignment horizontal="left" vertical="center"/>
    </xf>
    <xf numFmtId="9" fontId="60" fillId="0" borderId="29" xfId="129" applyNumberFormat="1" applyFont="1" applyBorder="1" applyAlignment="1">
      <alignment horizontal="center" vertical="center"/>
    </xf>
    <xf numFmtId="180" fontId="60" fillId="0" borderId="29" xfId="129" applyNumberFormat="1" applyFont="1" applyBorder="1" applyAlignment="1">
      <alignment vertical="center"/>
    </xf>
    <xf numFmtId="0" fontId="60" fillId="0" borderId="29" xfId="128" applyFont="1" applyBorder="1" applyAlignment="1">
      <alignment vertical="center"/>
    </xf>
    <xf numFmtId="186" fontId="58" fillId="24" borderId="35" xfId="73" applyNumberFormat="1" applyFont="1" applyFill="1" applyBorder="1" applyAlignment="1">
      <alignment vertical="center"/>
    </xf>
    <xf numFmtId="0" fontId="60" fillId="0" borderId="33" xfId="128" applyFont="1" applyBorder="1" applyAlignment="1">
      <alignment horizontal="left" vertical="center" wrapText="1"/>
    </xf>
    <xf numFmtId="176" fontId="58" fillId="0" borderId="30" xfId="39" applyNumberFormat="1" applyFont="1" applyBorder="1" applyAlignment="1">
      <alignment horizontal="right" vertical="center"/>
    </xf>
    <xf numFmtId="0" fontId="58" fillId="0" borderId="48" xfId="128" applyFont="1" applyBorder="1" applyAlignment="1">
      <alignment horizontal="left" vertical="center"/>
    </xf>
    <xf numFmtId="9" fontId="60" fillId="0" borderId="20" xfId="129" applyNumberFormat="1" applyFont="1" applyBorder="1" applyAlignment="1">
      <alignment horizontal="center" vertical="center"/>
    </xf>
    <xf numFmtId="180" fontId="58" fillId="0" borderId="20" xfId="129" applyNumberFormat="1" applyFont="1" applyBorder="1" applyAlignment="1">
      <alignment vertical="center"/>
    </xf>
    <xf numFmtId="0" fontId="60" fillId="0" borderId="20" xfId="128" applyFont="1" applyBorder="1" applyAlignment="1">
      <alignment vertical="center"/>
    </xf>
    <xf numFmtId="186" fontId="58" fillId="24" borderId="42" xfId="73" applyNumberFormat="1" applyFont="1" applyFill="1" applyBorder="1" applyAlignment="1">
      <alignment vertical="center"/>
    </xf>
    <xf numFmtId="0" fontId="65" fillId="0" borderId="18" xfId="0" applyFont="1" applyBorder="1" applyAlignment="1">
      <alignment horizontal="left" vertical="center"/>
    </xf>
    <xf numFmtId="0" fontId="65" fillId="0" borderId="18" xfId="0" applyFont="1" applyBorder="1" applyAlignment="1">
      <alignment horizontal="center" vertical="center"/>
    </xf>
    <xf numFmtId="0" fontId="60" fillId="0" borderId="20" xfId="89" applyFont="1" applyBorder="1"/>
    <xf numFmtId="0" fontId="60" fillId="0" borderId="20" xfId="89" applyFont="1" applyBorder="1" applyAlignment="1">
      <alignment horizontal="center"/>
    </xf>
    <xf numFmtId="202" fontId="62" fillId="0" borderId="0" xfId="90" applyNumberFormat="1" applyFont="1"/>
    <xf numFmtId="0" fontId="6" fillId="0" borderId="85" xfId="89" applyFont="1" applyBorder="1" applyAlignment="1">
      <alignment horizontal="center" wrapText="1"/>
    </xf>
    <xf numFmtId="0" fontId="53" fillId="0" borderId="85" xfId="89" applyFont="1" applyBorder="1" applyAlignment="1">
      <alignment horizontal="center" wrapText="1"/>
    </xf>
    <xf numFmtId="0" fontId="60" fillId="27" borderId="32" xfId="89" applyFont="1" applyFill="1" applyBorder="1" applyAlignment="1">
      <alignment horizontal="left" vertical="center" wrapText="1"/>
    </xf>
    <xf numFmtId="0" fontId="60" fillId="27" borderId="29" xfId="89" applyFont="1" applyFill="1" applyBorder="1" applyAlignment="1">
      <alignment horizontal="left" vertical="center" wrapText="1"/>
    </xf>
    <xf numFmtId="0" fontId="60" fillId="27" borderId="35" xfId="89" applyFont="1" applyFill="1" applyBorder="1" applyAlignment="1">
      <alignment horizontal="left" vertical="center" wrapText="1"/>
    </xf>
    <xf numFmtId="0" fontId="60" fillId="27" borderId="33" xfId="89" applyFont="1" applyFill="1" applyBorder="1" applyAlignment="1">
      <alignment horizontal="left" vertical="center" wrapText="1"/>
    </xf>
    <xf numFmtId="0" fontId="60" fillId="27" borderId="18" xfId="89" applyFont="1" applyFill="1" applyBorder="1" applyAlignment="1">
      <alignment horizontal="left" vertical="center" wrapText="1"/>
    </xf>
    <xf numFmtId="0" fontId="60" fillId="27" borderId="30" xfId="89" applyFont="1" applyFill="1" applyBorder="1" applyAlignment="1">
      <alignment horizontal="left" vertical="center" wrapText="1"/>
    </xf>
    <xf numFmtId="0" fontId="60" fillId="26" borderId="21" xfId="89" applyFont="1" applyFill="1" applyBorder="1" applyAlignment="1">
      <alignment horizontal="center" vertical="center" wrapText="1"/>
    </xf>
    <xf numFmtId="0" fontId="60" fillId="26" borderId="22" xfId="89" applyFont="1" applyFill="1" applyBorder="1" applyAlignment="1">
      <alignment horizontal="center" vertical="center" wrapText="1"/>
    </xf>
    <xf numFmtId="0" fontId="60" fillId="26" borderId="57" xfId="89" applyFont="1" applyFill="1" applyBorder="1" applyAlignment="1">
      <alignment horizontal="center" vertical="center" wrapText="1"/>
    </xf>
    <xf numFmtId="0" fontId="60" fillId="26" borderId="33" xfId="130" applyFont="1" applyFill="1" applyBorder="1" applyAlignment="1">
      <alignment vertical="center" wrapText="1"/>
    </xf>
    <xf numFmtId="0" fontId="60" fillId="26" borderId="18" xfId="130" applyFont="1" applyFill="1" applyBorder="1" applyAlignment="1">
      <alignment vertical="center" wrapText="1"/>
    </xf>
    <xf numFmtId="0" fontId="58" fillId="24" borderId="13" xfId="73" applyFont="1" applyFill="1" applyBorder="1" applyAlignment="1">
      <alignment horizontal="center" vertical="center" wrapText="1"/>
    </xf>
    <xf numFmtId="0" fontId="58" fillId="24" borderId="14" xfId="73" applyFont="1" applyFill="1" applyBorder="1" applyAlignment="1">
      <alignment horizontal="center" vertical="center" wrapText="1"/>
    </xf>
    <xf numFmtId="0" fontId="58" fillId="24" borderId="15" xfId="73" applyFont="1" applyFill="1" applyBorder="1" applyAlignment="1">
      <alignment horizontal="center" vertical="center" wrapText="1"/>
    </xf>
    <xf numFmtId="3" fontId="58" fillId="26" borderId="25" xfId="130" applyNumberFormat="1" applyFont="1" applyFill="1" applyBorder="1" applyAlignment="1">
      <alignment horizontal="center" vertical="center" wrapText="1"/>
    </xf>
    <xf numFmtId="3" fontId="58" fillId="26" borderId="18" xfId="130" applyNumberFormat="1" applyFont="1" applyFill="1" applyBorder="1" applyAlignment="1">
      <alignment horizontal="center" vertical="center"/>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4" fontId="58" fillId="25" borderId="35" xfId="73" applyNumberFormat="1" applyFont="1" applyFill="1" applyBorder="1" applyAlignment="1">
      <alignment horizontal="center" vertical="center" wrapText="1"/>
    </xf>
    <xf numFmtId="4" fontId="58" fillId="25" borderId="42" xfId="73" applyNumberFormat="1" applyFont="1" applyFill="1" applyBorder="1" applyAlignment="1">
      <alignment horizontal="center" vertical="center" wrapText="1"/>
    </xf>
    <xf numFmtId="0" fontId="58" fillId="25" borderId="32" xfId="73" applyFont="1" applyFill="1" applyBorder="1" applyAlignment="1">
      <alignment horizontal="center" vertical="center" wrapText="1"/>
    </xf>
    <xf numFmtId="0" fontId="58" fillId="25" borderId="48" xfId="73" applyFont="1" applyFill="1" applyBorder="1" applyAlignment="1">
      <alignment horizontal="center" vertical="center" wrapText="1"/>
    </xf>
    <xf numFmtId="0" fontId="58" fillId="0" borderId="29" xfId="126" applyFont="1" applyBorder="1" applyAlignment="1">
      <alignment horizontal="center" vertical="center" wrapText="1"/>
    </xf>
    <xf numFmtId="0" fontId="60" fillId="25" borderId="20" xfId="130" applyFont="1" applyFill="1" applyBorder="1" applyAlignment="1">
      <alignment horizontal="center" vertical="center" wrapText="1"/>
    </xf>
    <xf numFmtId="0" fontId="60" fillId="25" borderId="42" xfId="130" applyFont="1" applyFill="1" applyBorder="1" applyAlignment="1">
      <alignment horizontal="center" vertical="center" wrapText="1"/>
    </xf>
    <xf numFmtId="0" fontId="58" fillId="26" borderId="18" xfId="130" applyFont="1" applyFill="1" applyBorder="1" applyAlignment="1">
      <alignment horizontal="center" vertical="center" wrapText="1"/>
    </xf>
    <xf numFmtId="0" fontId="58" fillId="26" borderId="18" xfId="130" applyFont="1" applyFill="1" applyBorder="1" applyAlignment="1">
      <alignment horizontal="center" vertical="center"/>
    </xf>
    <xf numFmtId="3" fontId="58" fillId="26" borderId="18" xfId="130" applyNumberFormat="1"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3" fillId="27" borderId="32" xfId="89" applyFont="1" applyFill="1" applyBorder="1" applyAlignment="1">
      <alignment horizontal="left" vertical="top" wrapText="1"/>
    </xf>
    <xf numFmtId="0" fontId="56" fillId="27" borderId="29" xfId="89" applyFont="1" applyFill="1" applyBorder="1" applyAlignment="1">
      <alignment horizontal="left" vertical="top" wrapText="1"/>
    </xf>
    <xf numFmtId="0" fontId="56" fillId="27" borderId="35" xfId="89" applyFont="1" applyFill="1" applyBorder="1" applyAlignment="1">
      <alignment horizontal="left" vertical="top" wrapText="1"/>
    </xf>
    <xf numFmtId="0" fontId="56" fillId="27" borderId="48" xfId="89" applyFont="1" applyFill="1" applyBorder="1" applyAlignment="1">
      <alignment horizontal="left" vertical="top" wrapText="1"/>
    </xf>
    <xf numFmtId="0" fontId="56" fillId="27" borderId="20" xfId="89" applyFont="1" applyFill="1" applyBorder="1" applyAlignment="1">
      <alignment horizontal="left" vertical="top" wrapText="1"/>
    </xf>
    <xf numFmtId="0" fontId="56"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applyAlignment="1"/>
    <xf numFmtId="0" fontId="49" fillId="0" borderId="22" xfId="0" applyFont="1" applyBorder="1" applyAlignment="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applyAlignment="1"/>
    <xf numFmtId="0" fontId="49" fillId="0" borderId="31" xfId="0" applyFont="1" applyBorder="1" applyAlignment="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applyAlignment="1"/>
    <xf numFmtId="0" fontId="49" fillId="0" borderId="62" xfId="0" applyFont="1" applyBorder="1" applyAlignment="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applyAlignment="1"/>
    <xf numFmtId="0" fontId="49" fillId="0" borderId="19" xfId="0" applyFont="1" applyBorder="1" applyAlignment="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alcChain" Target="calcChain.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26" Type="http://schemas.openxmlformats.org/officeDocument/2006/relationships/customXml" Target="../customXml/item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Users/Usuario/Desktop/TRABAJO%202025/02-GOBERNACION%202025/05-MUNICIPIOS%202025/04-PAYA%20-%20LA%20LIBERTAD/11-DOCUMENTOS%20PARA%20LICITACI&#211;N%20PROYECTO%20(PAYA)/1.1%20PRESUPUESTO_MEMORIAS_SEDE_MORCOTE_F3.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Users/Usuario/Desktop/TRABAJO%202025/02-GOBERNACION%202025/05-MUNICIPIOS%202025/04-PAYA%20-%20LA%20LIBERTAD/1.1%20PRESUPUESTO%20SEDE%20MORCOTE%20(AJUSTE%20A.I.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 General"/>
      <sheetName val="Presupuesto"/>
      <sheetName val="Hoja1"/>
      <sheetName val="1,01"/>
      <sheetName val="1,02"/>
      <sheetName val="1,03"/>
      <sheetName val="2,01"/>
      <sheetName val="2,02"/>
      <sheetName val="2,03"/>
      <sheetName val="2,04"/>
      <sheetName val="2,05"/>
      <sheetName val="2,06"/>
      <sheetName val="2,07"/>
      <sheetName val="2,08"/>
      <sheetName val="2,09"/>
      <sheetName val="2,10"/>
      <sheetName val="2,11"/>
      <sheetName val="2,12"/>
      <sheetName val="2,13"/>
      <sheetName val="2,14"/>
      <sheetName val="3,01"/>
      <sheetName val="3,02"/>
      <sheetName val="3,03"/>
      <sheetName val="3,04"/>
      <sheetName val="4,01"/>
      <sheetName val="4,02"/>
      <sheetName val="5,01"/>
      <sheetName val="5,02"/>
      <sheetName val="5,03"/>
      <sheetName val="5,04"/>
      <sheetName val="5,05"/>
      <sheetName val="6,01"/>
      <sheetName val="7,01"/>
      <sheetName val="8,01"/>
      <sheetName val="8,02"/>
      <sheetName val="8,03"/>
      <sheetName val="8,04"/>
      <sheetName val="8,05"/>
      <sheetName val="8,06"/>
      <sheetName val="8,07"/>
      <sheetName val="9,01"/>
      <sheetName val="9,02"/>
      <sheetName val="9,03"/>
      <sheetName val="10,01"/>
      <sheetName val="10,02"/>
      <sheetName val="10,03"/>
      <sheetName val="11,01"/>
      <sheetName val="11,02"/>
      <sheetName val="11,03"/>
      <sheetName val="11,04"/>
      <sheetName val="11,05"/>
      <sheetName val="12,01"/>
      <sheetName val="12,02"/>
      <sheetName val="12,03"/>
      <sheetName val="12,04"/>
      <sheetName val="12,05"/>
      <sheetName val="12,06"/>
      <sheetName val="12,07"/>
      <sheetName val="13,01"/>
      <sheetName val="14,01"/>
      <sheetName val="15,01"/>
      <sheetName val="15,02"/>
      <sheetName val="16,01"/>
      <sheetName val="16,02"/>
      <sheetName val="16,03"/>
      <sheetName val="16,04"/>
      <sheetName val="17,01"/>
      <sheetName val="17,02"/>
      <sheetName val="17,03"/>
      <sheetName val="17,04"/>
      <sheetName val="17,05"/>
      <sheetName val="17,06"/>
      <sheetName val="17,07"/>
      <sheetName val="17,08"/>
      <sheetName val="17,09"/>
      <sheetName val="17,10"/>
      <sheetName val="17,11"/>
      <sheetName val="18,01"/>
      <sheetName val="18,02"/>
      <sheetName val="19,01"/>
      <sheetName val="19,02"/>
      <sheetName val="20,01"/>
      <sheetName val="20,02"/>
      <sheetName val="21,01"/>
      <sheetName val="22,01"/>
      <sheetName val="22,02"/>
      <sheetName val="23,01"/>
      <sheetName val="23,02"/>
      <sheetName val="24,01"/>
      <sheetName val="24,02"/>
      <sheetName val="24,03"/>
      <sheetName val="24,04"/>
      <sheetName val="24,05"/>
      <sheetName val="24,06"/>
      <sheetName val="24,07"/>
      <sheetName val="24,08"/>
      <sheetName val="24,09"/>
      <sheetName val="24,10"/>
      <sheetName val="24,11"/>
      <sheetName val="24,12"/>
      <sheetName val="24,13"/>
      <sheetName val="24,14"/>
      <sheetName val="24,15"/>
      <sheetName val="24,16"/>
      <sheetName val="24,17"/>
      <sheetName val="24,18"/>
      <sheetName val="25,01"/>
      <sheetName val="25,02"/>
      <sheetName val="26,01"/>
      <sheetName val="26,02"/>
      <sheetName val="26,03"/>
      <sheetName val="BASE"/>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 General"/>
      <sheetName val="Presupuesto"/>
      <sheetName val="Hoja1"/>
      <sheetName val="1,01"/>
      <sheetName val="1,02"/>
      <sheetName val="1,03"/>
      <sheetName val="2,01"/>
      <sheetName val="2,02"/>
      <sheetName val="2,03"/>
      <sheetName val="2,04"/>
      <sheetName val="2,05"/>
      <sheetName val="2,06"/>
      <sheetName val="2,07"/>
      <sheetName val="2,08"/>
      <sheetName val="2,09"/>
      <sheetName val="2,10"/>
      <sheetName val="2,11"/>
      <sheetName val="2,12"/>
      <sheetName val="2,13"/>
      <sheetName val="2,14"/>
      <sheetName val="3,01"/>
      <sheetName val="3,02"/>
      <sheetName val="3,03"/>
      <sheetName val="3,04"/>
      <sheetName val="4,01"/>
      <sheetName val="4,02"/>
      <sheetName val="5,01"/>
      <sheetName val="5,02"/>
      <sheetName val="5,03"/>
      <sheetName val="5,04"/>
      <sheetName val="5,05"/>
      <sheetName val="6,01"/>
      <sheetName val="7,01"/>
      <sheetName val="8,01"/>
      <sheetName val="8,02"/>
      <sheetName val="8,03"/>
      <sheetName val="8,04"/>
      <sheetName val="8,05"/>
      <sheetName val="8,06"/>
      <sheetName val="8,07"/>
      <sheetName val="9,01"/>
      <sheetName val="9,02"/>
      <sheetName val="9,03"/>
      <sheetName val="10,01"/>
      <sheetName val="10,02"/>
      <sheetName val="10,03"/>
      <sheetName val="11,01"/>
      <sheetName val="11,02"/>
      <sheetName val="11,03"/>
      <sheetName val="11,04"/>
      <sheetName val="11,05"/>
      <sheetName val="12,01"/>
      <sheetName val="12,02"/>
      <sheetName val="12,03"/>
      <sheetName val="12,04"/>
      <sheetName val="12,05"/>
      <sheetName val="12,06"/>
      <sheetName val="12,07"/>
      <sheetName val="13,01"/>
      <sheetName val="14,01"/>
      <sheetName val="15,01"/>
      <sheetName val="15,02"/>
      <sheetName val="16,01"/>
      <sheetName val="16,02"/>
      <sheetName val="16,03"/>
      <sheetName val="16,04"/>
      <sheetName val="17,01"/>
      <sheetName val="17,02"/>
      <sheetName val="17,03"/>
      <sheetName val="17,04"/>
      <sheetName val="17,05"/>
      <sheetName val="17,06"/>
      <sheetName val="17,07"/>
      <sheetName val="17,08"/>
      <sheetName val="17,09"/>
      <sheetName val="17,10"/>
      <sheetName val="17,11"/>
      <sheetName val="18,01"/>
      <sheetName val="18,02"/>
      <sheetName val="19,01"/>
      <sheetName val="19,02"/>
      <sheetName val="20,01"/>
      <sheetName val="20,02"/>
      <sheetName val="21,01"/>
      <sheetName val="22,01"/>
      <sheetName val="22,02"/>
      <sheetName val="23,01"/>
      <sheetName val="23,02"/>
      <sheetName val="24,01"/>
      <sheetName val="24,02"/>
      <sheetName val="24,03"/>
      <sheetName val="24,04"/>
      <sheetName val="24,05"/>
      <sheetName val="24,06"/>
      <sheetName val="24,07"/>
      <sheetName val="24,08"/>
      <sheetName val="24,09"/>
      <sheetName val="24,10"/>
      <sheetName val="24,11"/>
      <sheetName val="24,12"/>
      <sheetName val="24,13"/>
      <sheetName val="24,14"/>
      <sheetName val="24,15"/>
      <sheetName val="24,16"/>
      <sheetName val="24,17"/>
      <sheetName val="24,18"/>
      <sheetName val="25,01"/>
      <sheetName val="25,02"/>
      <sheetName val="26,01"/>
      <sheetName val="26,02"/>
      <sheetName val="26,03"/>
      <sheetName val="BASE"/>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186"/>
  <sheetViews>
    <sheetView showGridLines="0" tabSelected="1" view="pageBreakPreview" zoomScale="80" zoomScaleNormal="100" zoomScaleSheetLayoutView="80" zoomScalePageLayoutView="80" workbookViewId="0">
      <selection activeCell="N176" sqref="N176"/>
    </sheetView>
  </sheetViews>
  <sheetFormatPr baseColWidth="10" defaultColWidth="11.42578125" defaultRowHeight="14.25"/>
  <cols>
    <col min="1" max="2" width="3.42578125" style="227" customWidth="1"/>
    <col min="3" max="3" width="5.85546875" style="227" customWidth="1"/>
    <col min="4" max="4" width="15.42578125" style="227" customWidth="1"/>
    <col min="5" max="5" width="16.140625" style="269" customWidth="1"/>
    <col min="6" max="6" width="16.7109375" style="227" customWidth="1"/>
    <col min="7" max="7" width="69.85546875" style="227" customWidth="1"/>
    <col min="8" max="8" width="9.5703125" style="227" customWidth="1"/>
    <col min="9" max="9" width="18.5703125" style="227" customWidth="1"/>
    <col min="10" max="10" width="23.5703125" style="227" customWidth="1"/>
    <col min="11" max="11" width="30" style="227" customWidth="1"/>
    <col min="12" max="12" width="3.42578125" style="227" customWidth="1"/>
    <col min="13" max="13" width="2.5703125" style="227" customWidth="1"/>
    <col min="14" max="14" width="11.42578125" style="227" customWidth="1"/>
    <col min="15" max="16384" width="11.42578125" style="227"/>
  </cols>
  <sheetData>
    <row r="1" spans="1:13" ht="15" thickBot="1"/>
    <row r="2" spans="1:13" s="1" customFormat="1" ht="17.25" thickTop="1">
      <c r="A2" s="5"/>
      <c r="B2" s="7"/>
      <c r="C2" s="215"/>
      <c r="D2" s="215"/>
      <c r="E2" s="216"/>
      <c r="F2" s="215"/>
      <c r="G2" s="215"/>
      <c r="H2" s="215"/>
      <c r="I2" s="215"/>
      <c r="J2" s="215"/>
      <c r="K2" s="215"/>
      <c r="L2" s="8"/>
      <c r="M2" s="5"/>
    </row>
    <row r="3" spans="1:13" s="1" customFormat="1" ht="26.25" customHeight="1">
      <c r="A3" s="5"/>
      <c r="B3" s="9"/>
      <c r="C3" s="342" t="s">
        <v>0</v>
      </c>
      <c r="D3" s="343"/>
      <c r="E3" s="343"/>
      <c r="F3" s="343"/>
      <c r="G3" s="5"/>
      <c r="H3" s="5"/>
      <c r="I3" s="5"/>
      <c r="J3" s="5"/>
      <c r="K3" s="5"/>
      <c r="L3" s="10"/>
      <c r="M3" s="5"/>
    </row>
    <row r="4" spans="1:13" s="1" customFormat="1" ht="16.5">
      <c r="A4" s="5"/>
      <c r="B4" s="9"/>
      <c r="C4" s="193"/>
      <c r="D4" s="194" t="s">
        <v>1</v>
      </c>
      <c r="E4" s="193"/>
      <c r="F4" s="194"/>
      <c r="G4" s="5"/>
      <c r="H4" s="5"/>
      <c r="I4" s="5"/>
      <c r="J4" s="5"/>
      <c r="K4" s="5"/>
      <c r="L4" s="10"/>
      <c r="M4" s="5"/>
    </row>
    <row r="5" spans="1:13" ht="15" thickBot="1"/>
    <row r="6" spans="1:13" s="231" customFormat="1" ht="15">
      <c r="A6" s="228"/>
      <c r="B6" s="229"/>
      <c r="C6" s="344" t="s">
        <v>2</v>
      </c>
      <c r="D6" s="345"/>
      <c r="E6" s="345"/>
      <c r="F6" s="345"/>
      <c r="G6" s="345"/>
      <c r="H6" s="345"/>
      <c r="I6" s="345"/>
      <c r="J6" s="345"/>
      <c r="K6" s="346"/>
      <c r="L6" s="230"/>
      <c r="M6" s="228"/>
    </row>
    <row r="7" spans="1:13" ht="43.5" customHeight="1">
      <c r="A7" s="224"/>
      <c r="B7" s="232"/>
      <c r="C7" s="347"/>
      <c r="D7" s="348"/>
      <c r="E7" s="348"/>
      <c r="F7" s="348"/>
      <c r="G7" s="348"/>
      <c r="H7" s="348"/>
      <c r="I7" s="348"/>
      <c r="J7" s="348"/>
      <c r="K7" s="349"/>
      <c r="L7" s="226"/>
      <c r="M7" s="224"/>
    </row>
    <row r="8" spans="1:13" ht="42.75" customHeight="1">
      <c r="A8" s="224"/>
      <c r="B8" s="232"/>
      <c r="C8" s="350" t="s">
        <v>3</v>
      </c>
      <c r="D8" s="351"/>
      <c r="E8" s="351"/>
      <c r="F8" s="351"/>
      <c r="G8" s="351"/>
      <c r="H8" s="351"/>
      <c r="I8" s="351"/>
      <c r="J8" s="351"/>
      <c r="K8" s="352"/>
      <c r="L8" s="226"/>
      <c r="M8" s="224"/>
    </row>
    <row r="9" spans="1:13" ht="42.75" customHeight="1" thickBot="1">
      <c r="A9" s="224"/>
      <c r="B9" s="225"/>
      <c r="C9" s="355" t="s">
        <v>343</v>
      </c>
      <c r="D9" s="356"/>
      <c r="E9" s="356"/>
      <c r="F9" s="356"/>
      <c r="G9" s="356"/>
      <c r="H9" s="356"/>
      <c r="I9" s="356"/>
      <c r="J9" s="356"/>
      <c r="K9" s="357"/>
      <c r="L9" s="226"/>
      <c r="M9" s="224"/>
    </row>
    <row r="10" spans="1:13" ht="30" customHeight="1">
      <c r="A10" s="224"/>
      <c r="B10" s="225"/>
      <c r="C10" s="368" t="s">
        <v>4</v>
      </c>
      <c r="D10" s="362" t="s">
        <v>5</v>
      </c>
      <c r="E10" s="370" t="s">
        <v>6</v>
      </c>
      <c r="F10" s="370"/>
      <c r="G10" s="368" t="s">
        <v>7</v>
      </c>
      <c r="H10" s="362" t="s">
        <v>8</v>
      </c>
      <c r="I10" s="362" t="s">
        <v>9</v>
      </c>
      <c r="J10" s="364" t="s">
        <v>10</v>
      </c>
      <c r="K10" s="366" t="s">
        <v>11</v>
      </c>
      <c r="L10" s="226"/>
      <c r="M10" s="224"/>
    </row>
    <row r="11" spans="1:13" ht="30" customHeight="1" thickBot="1">
      <c r="A11" s="224"/>
      <c r="B11" s="225"/>
      <c r="C11" s="369"/>
      <c r="D11" s="363"/>
      <c r="E11" s="233" t="s">
        <v>12</v>
      </c>
      <c r="F11" s="233" t="s">
        <v>13</v>
      </c>
      <c r="G11" s="369"/>
      <c r="H11" s="363"/>
      <c r="I11" s="363"/>
      <c r="J11" s="365"/>
      <c r="K11" s="367"/>
      <c r="L11" s="226"/>
      <c r="M11" s="224"/>
    </row>
    <row r="12" spans="1:13" ht="30" customHeight="1" thickBot="1">
      <c r="A12" s="224"/>
      <c r="B12" s="225"/>
      <c r="C12" s="282" t="s">
        <v>105</v>
      </c>
      <c r="D12" s="283"/>
      <c r="E12" s="283"/>
      <c r="F12" s="283"/>
      <c r="G12" s="283"/>
      <c r="H12" s="283"/>
      <c r="I12" s="283"/>
      <c r="J12" s="283"/>
      <c r="K12" s="294"/>
      <c r="L12" s="226"/>
      <c r="M12" s="224"/>
    </row>
    <row r="13" spans="1:13" ht="30" customHeight="1">
      <c r="A13" s="224"/>
      <c r="B13" s="225"/>
      <c r="C13" s="286">
        <v>1.01</v>
      </c>
      <c r="D13" s="287" t="s">
        <v>98</v>
      </c>
      <c r="E13" s="287" t="s">
        <v>344</v>
      </c>
      <c r="F13" s="287"/>
      <c r="G13" s="288" t="s">
        <v>99</v>
      </c>
      <c r="H13" s="287" t="s">
        <v>104</v>
      </c>
      <c r="I13" s="297">
        <v>833.28</v>
      </c>
      <c r="J13" s="298">
        <v>2315.7199999999998</v>
      </c>
      <c r="K13" s="291">
        <f>I13*J13</f>
        <v>1929643.1615999998</v>
      </c>
      <c r="L13" s="226"/>
      <c r="M13" s="224"/>
    </row>
    <row r="14" spans="1:13" ht="30" customHeight="1">
      <c r="A14" s="224"/>
      <c r="B14" s="225"/>
      <c r="C14" s="281">
        <v>1.02</v>
      </c>
      <c r="D14" s="284" t="s">
        <v>100</v>
      </c>
      <c r="E14" s="284" t="s">
        <v>344</v>
      </c>
      <c r="F14" s="284"/>
      <c r="G14" s="285" t="s">
        <v>101</v>
      </c>
      <c r="H14" s="284" t="s">
        <v>104</v>
      </c>
      <c r="I14" s="295">
        <v>833.28</v>
      </c>
      <c r="J14" s="296">
        <v>13509.75</v>
      </c>
      <c r="K14" s="299">
        <f t="shared" ref="K14:K15" si="0">I14*J14</f>
        <v>11257404.48</v>
      </c>
      <c r="L14" s="226"/>
      <c r="M14" s="224"/>
    </row>
    <row r="15" spans="1:13" ht="30" customHeight="1">
      <c r="A15" s="224"/>
      <c r="B15" s="225"/>
      <c r="C15" s="281">
        <v>1.03</v>
      </c>
      <c r="D15" s="284" t="s">
        <v>102</v>
      </c>
      <c r="E15" s="284" t="s">
        <v>344</v>
      </c>
      <c r="F15" s="284"/>
      <c r="G15" s="285" t="s">
        <v>103</v>
      </c>
      <c r="H15" s="284" t="s">
        <v>104</v>
      </c>
      <c r="I15" s="295">
        <v>833.28</v>
      </c>
      <c r="J15" s="296">
        <v>10063.040000000001</v>
      </c>
      <c r="K15" s="299">
        <f t="shared" si="0"/>
        <v>8385329.9712000005</v>
      </c>
      <c r="L15" s="226"/>
      <c r="M15" s="224"/>
    </row>
    <row r="16" spans="1:13" ht="30" customHeight="1" thickBot="1">
      <c r="A16" s="224"/>
      <c r="B16" s="225"/>
      <c r="C16" s="300" t="s">
        <v>14</v>
      </c>
      <c r="D16" s="301"/>
      <c r="E16" s="301"/>
      <c r="F16" s="301"/>
      <c r="G16" s="302"/>
      <c r="H16" s="301"/>
      <c r="I16" s="280"/>
      <c r="J16" s="303"/>
      <c r="K16" s="304">
        <f>SUM(K13:K15)</f>
        <v>21572377.612800002</v>
      </c>
      <c r="L16" s="226"/>
      <c r="M16" s="224"/>
    </row>
    <row r="17" spans="1:13" ht="30" customHeight="1" thickBot="1">
      <c r="A17" s="224"/>
      <c r="B17" s="225"/>
      <c r="C17" s="312" t="s">
        <v>106</v>
      </c>
      <c r="D17" s="313"/>
      <c r="E17" s="313"/>
      <c r="F17" s="313"/>
      <c r="G17" s="313"/>
      <c r="H17" s="313"/>
      <c r="I17" s="313"/>
      <c r="J17" s="313"/>
      <c r="K17" s="314"/>
      <c r="L17" s="226"/>
      <c r="M17" s="224"/>
    </row>
    <row r="18" spans="1:13" s="279" customFormat="1" ht="30" customHeight="1">
      <c r="A18" s="276"/>
      <c r="B18" s="277"/>
      <c r="C18" s="286">
        <v>2.0099999999999998</v>
      </c>
      <c r="D18" s="287" t="s">
        <v>107</v>
      </c>
      <c r="E18" s="287" t="s">
        <v>344</v>
      </c>
      <c r="F18" s="287"/>
      <c r="G18" s="309" t="s">
        <v>121</v>
      </c>
      <c r="H18" s="287" t="s">
        <v>104</v>
      </c>
      <c r="I18" s="310">
        <v>53.48</v>
      </c>
      <c r="J18" s="298">
        <v>57897.91</v>
      </c>
      <c r="K18" s="291">
        <f>I18*J18</f>
        <v>3096380.2267999998</v>
      </c>
      <c r="L18" s="278"/>
      <c r="M18" s="276"/>
    </row>
    <row r="19" spans="1:13" s="279" customFormat="1" ht="30" customHeight="1">
      <c r="A19" s="276"/>
      <c r="B19" s="277"/>
      <c r="C19" s="281">
        <v>2.02</v>
      </c>
      <c r="D19" s="284" t="s">
        <v>108</v>
      </c>
      <c r="E19" s="284" t="s">
        <v>344</v>
      </c>
      <c r="F19" s="284"/>
      <c r="G19" s="307" t="s">
        <v>122</v>
      </c>
      <c r="H19" s="284" t="s">
        <v>135</v>
      </c>
      <c r="I19" s="308">
        <v>1</v>
      </c>
      <c r="J19" s="296">
        <v>1150564.52</v>
      </c>
      <c r="K19" s="299">
        <f t="shared" ref="K19:K31" si="1">I19*J19</f>
        <v>1150564.52</v>
      </c>
      <c r="L19" s="278"/>
      <c r="M19" s="276"/>
    </row>
    <row r="20" spans="1:13" s="279" customFormat="1" ht="30" customHeight="1">
      <c r="A20" s="276"/>
      <c r="B20" s="277"/>
      <c r="C20" s="281">
        <v>2.0299999999999998</v>
      </c>
      <c r="D20" s="284" t="s">
        <v>109</v>
      </c>
      <c r="E20" s="284" t="s">
        <v>344</v>
      </c>
      <c r="F20" s="284"/>
      <c r="G20" s="307" t="s">
        <v>123</v>
      </c>
      <c r="H20" s="284" t="s">
        <v>135</v>
      </c>
      <c r="I20" s="308">
        <v>6</v>
      </c>
      <c r="J20" s="296">
        <v>682697.99</v>
      </c>
      <c r="K20" s="299">
        <f t="shared" si="1"/>
        <v>4096187.94</v>
      </c>
      <c r="L20" s="278"/>
      <c r="M20" s="276"/>
    </row>
    <row r="21" spans="1:13" s="279" customFormat="1" ht="30" customHeight="1">
      <c r="A21" s="276"/>
      <c r="B21" s="277"/>
      <c r="C21" s="281">
        <v>2.04</v>
      </c>
      <c r="D21" s="284" t="s">
        <v>110</v>
      </c>
      <c r="E21" s="284" t="s">
        <v>344</v>
      </c>
      <c r="F21" s="284"/>
      <c r="G21" s="307" t="s">
        <v>124</v>
      </c>
      <c r="H21" s="284" t="s">
        <v>136</v>
      </c>
      <c r="I21" s="308">
        <v>21.39</v>
      </c>
      <c r="J21" s="296">
        <v>1432714.79</v>
      </c>
      <c r="K21" s="299">
        <f t="shared" si="1"/>
        <v>30645769.358100001</v>
      </c>
      <c r="L21" s="278"/>
      <c r="M21" s="276"/>
    </row>
    <row r="22" spans="1:13" s="279" customFormat="1" ht="30" customHeight="1">
      <c r="A22" s="276"/>
      <c r="B22" s="277"/>
      <c r="C22" s="281">
        <v>2.0499999999999998</v>
      </c>
      <c r="D22" s="284" t="s">
        <v>111</v>
      </c>
      <c r="E22" s="284" t="s">
        <v>344</v>
      </c>
      <c r="F22" s="284"/>
      <c r="G22" s="307" t="s">
        <v>125</v>
      </c>
      <c r="H22" s="284" t="s">
        <v>136</v>
      </c>
      <c r="I22" s="308">
        <v>17.350000000000001</v>
      </c>
      <c r="J22" s="296">
        <v>1384180.2</v>
      </c>
      <c r="K22" s="299">
        <f t="shared" si="1"/>
        <v>24015526.470000003</v>
      </c>
      <c r="L22" s="278"/>
      <c r="M22" s="276"/>
    </row>
    <row r="23" spans="1:13" s="279" customFormat="1" ht="30" customHeight="1">
      <c r="A23" s="276"/>
      <c r="B23" s="277"/>
      <c r="C23" s="281">
        <v>2.06</v>
      </c>
      <c r="D23" s="284" t="s">
        <v>112</v>
      </c>
      <c r="E23" s="284" t="s">
        <v>344</v>
      </c>
      <c r="F23" s="284"/>
      <c r="G23" s="307" t="s">
        <v>126</v>
      </c>
      <c r="H23" s="284" t="s">
        <v>136</v>
      </c>
      <c r="I23" s="308">
        <v>96.21</v>
      </c>
      <c r="J23" s="296">
        <v>91750.91</v>
      </c>
      <c r="K23" s="299">
        <f t="shared" si="1"/>
        <v>8827355.0510999989</v>
      </c>
      <c r="L23" s="278"/>
      <c r="M23" s="276"/>
    </row>
    <row r="24" spans="1:13" s="279" customFormat="1" ht="30" customHeight="1">
      <c r="A24" s="276"/>
      <c r="B24" s="277"/>
      <c r="C24" s="281">
        <v>2.0699999999999998</v>
      </c>
      <c r="D24" s="284" t="s">
        <v>113</v>
      </c>
      <c r="E24" s="284" t="s">
        <v>344</v>
      </c>
      <c r="F24" s="284"/>
      <c r="G24" s="307" t="s">
        <v>127</v>
      </c>
      <c r="H24" s="284" t="s">
        <v>137</v>
      </c>
      <c r="I24" s="308">
        <v>2.1</v>
      </c>
      <c r="J24" s="296">
        <v>114120.66</v>
      </c>
      <c r="K24" s="299">
        <f t="shared" si="1"/>
        <v>239653.38600000003</v>
      </c>
      <c r="L24" s="278"/>
      <c r="M24" s="276"/>
    </row>
    <row r="25" spans="1:13" s="279" customFormat="1" ht="30" customHeight="1">
      <c r="A25" s="276"/>
      <c r="B25" s="277"/>
      <c r="C25" s="281">
        <v>2.08</v>
      </c>
      <c r="D25" s="284" t="s">
        <v>114</v>
      </c>
      <c r="E25" s="284" t="s">
        <v>344</v>
      </c>
      <c r="F25" s="284"/>
      <c r="G25" s="307" t="s">
        <v>128</v>
      </c>
      <c r="H25" s="284" t="s">
        <v>137</v>
      </c>
      <c r="I25" s="308">
        <v>4.2</v>
      </c>
      <c r="J25" s="296">
        <v>63997.37</v>
      </c>
      <c r="K25" s="299">
        <f t="shared" si="1"/>
        <v>268788.95400000003</v>
      </c>
      <c r="L25" s="278"/>
      <c r="M25" s="276"/>
    </row>
    <row r="26" spans="1:13" s="279" customFormat="1" ht="30" customHeight="1">
      <c r="A26" s="276"/>
      <c r="B26" s="277"/>
      <c r="C26" s="281">
        <v>2.09</v>
      </c>
      <c r="D26" s="284" t="s">
        <v>115</v>
      </c>
      <c r="E26" s="284" t="s">
        <v>344</v>
      </c>
      <c r="F26" s="284"/>
      <c r="G26" s="307" t="s">
        <v>129</v>
      </c>
      <c r="H26" s="284" t="s">
        <v>137</v>
      </c>
      <c r="I26" s="308">
        <v>8.5299999999999994</v>
      </c>
      <c r="J26" s="296">
        <v>54193.54</v>
      </c>
      <c r="K26" s="299">
        <f t="shared" si="1"/>
        <v>462270.89619999996</v>
      </c>
      <c r="L26" s="278"/>
      <c r="M26" s="276"/>
    </row>
    <row r="27" spans="1:13" s="279" customFormat="1" ht="30" customHeight="1">
      <c r="A27" s="276"/>
      <c r="B27" s="277"/>
      <c r="C27" s="281">
        <v>2.1</v>
      </c>
      <c r="D27" s="284" t="s">
        <v>116</v>
      </c>
      <c r="E27" s="284" t="s">
        <v>344</v>
      </c>
      <c r="F27" s="284"/>
      <c r="G27" s="307" t="s">
        <v>130</v>
      </c>
      <c r="H27" s="284" t="s">
        <v>137</v>
      </c>
      <c r="I27" s="308">
        <v>1.2</v>
      </c>
      <c r="J27" s="296">
        <v>58204.67</v>
      </c>
      <c r="K27" s="299">
        <f>I27*J27</f>
        <v>69845.603999999992</v>
      </c>
      <c r="L27" s="278"/>
      <c r="M27" s="276"/>
    </row>
    <row r="28" spans="1:13" s="279" customFormat="1" ht="30" customHeight="1">
      <c r="A28" s="276"/>
      <c r="B28" s="277"/>
      <c r="C28" s="281">
        <v>2.11</v>
      </c>
      <c r="D28" s="284" t="s">
        <v>117</v>
      </c>
      <c r="E28" s="284" t="s">
        <v>344</v>
      </c>
      <c r="F28" s="284"/>
      <c r="G28" s="307" t="s">
        <v>131</v>
      </c>
      <c r="H28" s="284" t="s">
        <v>138</v>
      </c>
      <c r="I28" s="308">
        <v>14530.54</v>
      </c>
      <c r="J28" s="296">
        <v>11973.07</v>
      </c>
      <c r="K28" s="299">
        <f t="shared" si="1"/>
        <v>173975172.55779999</v>
      </c>
      <c r="L28" s="278"/>
      <c r="M28" s="276"/>
    </row>
    <row r="29" spans="1:13" s="279" customFormat="1" ht="30" customHeight="1">
      <c r="A29" s="276"/>
      <c r="B29" s="277"/>
      <c r="C29" s="281">
        <v>2.12</v>
      </c>
      <c r="D29" s="284" t="s">
        <v>118</v>
      </c>
      <c r="E29" s="284" t="s">
        <v>344</v>
      </c>
      <c r="F29" s="284"/>
      <c r="G29" s="307" t="s">
        <v>132</v>
      </c>
      <c r="H29" s="284" t="s">
        <v>137</v>
      </c>
      <c r="I29" s="308">
        <v>12.96</v>
      </c>
      <c r="J29" s="296">
        <v>28519.59</v>
      </c>
      <c r="K29" s="299">
        <f t="shared" si="1"/>
        <v>369613.88640000002</v>
      </c>
      <c r="L29" s="278"/>
      <c r="M29" s="276"/>
    </row>
    <row r="30" spans="1:13" s="279" customFormat="1" ht="30" customHeight="1">
      <c r="A30" s="276"/>
      <c r="B30" s="277"/>
      <c r="C30" s="281">
        <v>2.13</v>
      </c>
      <c r="D30" s="284" t="s">
        <v>119</v>
      </c>
      <c r="E30" s="284" t="s">
        <v>345</v>
      </c>
      <c r="F30" s="284"/>
      <c r="G30" s="307" t="s">
        <v>133</v>
      </c>
      <c r="H30" s="284" t="s">
        <v>137</v>
      </c>
      <c r="I30" s="308">
        <v>4.95</v>
      </c>
      <c r="J30" s="296">
        <v>56288.06</v>
      </c>
      <c r="K30" s="299">
        <f t="shared" si="1"/>
        <v>278625.897</v>
      </c>
      <c r="L30" s="278"/>
      <c r="M30" s="276"/>
    </row>
    <row r="31" spans="1:13" s="279" customFormat="1" ht="30" customHeight="1">
      <c r="A31" s="276"/>
      <c r="B31" s="277"/>
      <c r="C31" s="281">
        <v>2.14</v>
      </c>
      <c r="D31" s="284" t="s">
        <v>120</v>
      </c>
      <c r="E31" s="284" t="s">
        <v>344</v>
      </c>
      <c r="F31" s="284"/>
      <c r="G31" s="285" t="s">
        <v>134</v>
      </c>
      <c r="H31" s="284" t="s">
        <v>137</v>
      </c>
      <c r="I31" s="308">
        <v>9.7200000000000006</v>
      </c>
      <c r="J31" s="296">
        <v>58829.62</v>
      </c>
      <c r="K31" s="299">
        <f t="shared" si="1"/>
        <v>571823.90640000009</v>
      </c>
      <c r="L31" s="278"/>
      <c r="M31" s="276"/>
    </row>
    <row r="32" spans="1:13" ht="30" customHeight="1" thickBot="1">
      <c r="A32" s="224"/>
      <c r="B32" s="225"/>
      <c r="C32" s="300" t="s">
        <v>14</v>
      </c>
      <c r="D32" s="301"/>
      <c r="E32" s="301"/>
      <c r="F32" s="301"/>
      <c r="G32" s="302"/>
      <c r="H32" s="301"/>
      <c r="I32" s="280"/>
      <c r="J32" s="303"/>
      <c r="K32" s="304">
        <f>SUM(K18:K31)</f>
        <v>248067578.65380001</v>
      </c>
      <c r="L32" s="226"/>
      <c r="M32" s="224"/>
    </row>
    <row r="33" spans="1:14" ht="30" customHeight="1" thickBot="1">
      <c r="A33" s="224"/>
      <c r="B33" s="225"/>
      <c r="C33" s="312" t="s">
        <v>139</v>
      </c>
      <c r="D33" s="313"/>
      <c r="E33" s="313"/>
      <c r="F33" s="313"/>
      <c r="G33" s="313"/>
      <c r="H33" s="313"/>
      <c r="I33" s="313"/>
      <c r="J33" s="313"/>
      <c r="K33" s="314"/>
      <c r="L33" s="226"/>
      <c r="M33" s="224"/>
    </row>
    <row r="34" spans="1:14" s="279" customFormat="1" ht="30" customHeight="1">
      <c r="A34" s="276"/>
      <c r="B34" s="277"/>
      <c r="C34" s="286">
        <v>3.01</v>
      </c>
      <c r="D34" s="287" t="s">
        <v>140</v>
      </c>
      <c r="E34" s="287" t="s">
        <v>344</v>
      </c>
      <c r="F34" s="287"/>
      <c r="G34" s="309" t="s">
        <v>144</v>
      </c>
      <c r="H34" s="287" t="s">
        <v>104</v>
      </c>
      <c r="I34" s="310">
        <v>653.59</v>
      </c>
      <c r="J34" s="298">
        <v>253888.25</v>
      </c>
      <c r="K34" s="291">
        <f>I34*J34</f>
        <v>165938821.3175</v>
      </c>
      <c r="L34" s="278"/>
      <c r="M34" s="276"/>
    </row>
    <row r="35" spans="1:14" s="279" customFormat="1" ht="30" customHeight="1">
      <c r="A35" s="276"/>
      <c r="B35" s="277"/>
      <c r="C35" s="281">
        <v>3.02</v>
      </c>
      <c r="D35" s="284" t="s">
        <v>141</v>
      </c>
      <c r="E35" s="284" t="s">
        <v>344</v>
      </c>
      <c r="F35" s="284"/>
      <c r="G35" s="307" t="s">
        <v>145</v>
      </c>
      <c r="H35" s="284" t="s">
        <v>136</v>
      </c>
      <c r="I35" s="308">
        <v>26.03</v>
      </c>
      <c r="J35" s="296">
        <v>2295715.54</v>
      </c>
      <c r="K35" s="299">
        <f>I35*J35</f>
        <v>59757475.506200001</v>
      </c>
      <c r="L35" s="278"/>
      <c r="M35" s="276"/>
    </row>
    <row r="36" spans="1:14" s="279" customFormat="1" ht="30" customHeight="1">
      <c r="A36" s="276"/>
      <c r="B36" s="277"/>
      <c r="C36" s="281">
        <v>3.03</v>
      </c>
      <c r="D36" s="284" t="s">
        <v>142</v>
      </c>
      <c r="E36" s="284" t="s">
        <v>344</v>
      </c>
      <c r="F36" s="284"/>
      <c r="G36" s="307" t="s">
        <v>146</v>
      </c>
      <c r="H36" s="284" t="s">
        <v>136</v>
      </c>
      <c r="I36" s="308">
        <v>1</v>
      </c>
      <c r="J36" s="296">
        <v>2040684.64</v>
      </c>
      <c r="K36" s="299">
        <f t="shared" ref="K36:K37" si="2">I36*J36</f>
        <v>2040684.64</v>
      </c>
      <c r="L36" s="278"/>
      <c r="M36" s="276"/>
    </row>
    <row r="37" spans="1:14" s="279" customFormat="1" ht="30" customHeight="1">
      <c r="A37" s="276"/>
      <c r="B37" s="277"/>
      <c r="C37" s="281">
        <v>3.04</v>
      </c>
      <c r="D37" s="284" t="s">
        <v>143</v>
      </c>
      <c r="E37" s="284" t="s">
        <v>344</v>
      </c>
      <c r="F37" s="284"/>
      <c r="G37" s="311" t="s">
        <v>147</v>
      </c>
      <c r="H37" s="284" t="s">
        <v>136</v>
      </c>
      <c r="I37" s="308">
        <v>15.22</v>
      </c>
      <c r="J37" s="296">
        <v>2487118.56</v>
      </c>
      <c r="K37" s="299">
        <f t="shared" si="2"/>
        <v>37853944.483199999</v>
      </c>
      <c r="L37" s="278"/>
      <c r="M37" s="276"/>
    </row>
    <row r="38" spans="1:14" ht="30" customHeight="1" thickBot="1">
      <c r="A38" s="224"/>
      <c r="B38" s="225"/>
      <c r="C38" s="300" t="s">
        <v>14</v>
      </c>
      <c r="D38" s="301"/>
      <c r="E38" s="301"/>
      <c r="F38" s="301"/>
      <c r="G38" s="302"/>
      <c r="H38" s="301"/>
      <c r="I38" s="280"/>
      <c r="J38" s="303"/>
      <c r="K38" s="304">
        <f>SUM(K34:K37)</f>
        <v>265590925.94690001</v>
      </c>
      <c r="L38" s="226"/>
      <c r="M38" s="224"/>
    </row>
    <row r="39" spans="1:14" ht="30" customHeight="1" thickBot="1">
      <c r="A39" s="224"/>
      <c r="B39" s="225"/>
      <c r="C39" s="312" t="s">
        <v>148</v>
      </c>
      <c r="D39" s="313"/>
      <c r="E39" s="313"/>
      <c r="F39" s="313"/>
      <c r="G39" s="313"/>
      <c r="H39" s="313"/>
      <c r="I39" s="313"/>
      <c r="J39" s="313"/>
      <c r="K39" s="314"/>
      <c r="L39" s="226"/>
      <c r="M39" s="224"/>
    </row>
    <row r="40" spans="1:14" s="279" customFormat="1" ht="30" customHeight="1">
      <c r="A40" s="276"/>
      <c r="B40" s="277"/>
      <c r="C40" s="286">
        <v>4.01</v>
      </c>
      <c r="D40" s="287" t="s">
        <v>149</v>
      </c>
      <c r="E40" s="287" t="s">
        <v>344</v>
      </c>
      <c r="F40" s="287"/>
      <c r="G40" s="309" t="s">
        <v>151</v>
      </c>
      <c r="H40" s="287" t="s">
        <v>104</v>
      </c>
      <c r="I40" s="310">
        <v>341.01</v>
      </c>
      <c r="J40" s="298">
        <v>60097.919999999998</v>
      </c>
      <c r="K40" s="291">
        <f>I40*J40</f>
        <v>20493991.699200001</v>
      </c>
      <c r="L40" s="278"/>
      <c r="M40" s="276"/>
    </row>
    <row r="41" spans="1:14" s="279" customFormat="1" ht="30" customHeight="1">
      <c r="A41" s="276"/>
      <c r="B41" s="277"/>
      <c r="C41" s="281">
        <v>4.0199999999999996</v>
      </c>
      <c r="D41" s="284" t="s">
        <v>150</v>
      </c>
      <c r="E41" s="284" t="s">
        <v>344</v>
      </c>
      <c r="F41" s="284"/>
      <c r="G41" s="307" t="s">
        <v>152</v>
      </c>
      <c r="H41" s="284" t="s">
        <v>104</v>
      </c>
      <c r="I41" s="308">
        <v>175.08</v>
      </c>
      <c r="J41" s="296">
        <v>55876.81</v>
      </c>
      <c r="K41" s="299">
        <f t="shared" ref="K41" si="3">I41*J41</f>
        <v>9782911.8947999999</v>
      </c>
      <c r="L41" s="278"/>
      <c r="M41" s="276"/>
    </row>
    <row r="42" spans="1:14" ht="30" customHeight="1" thickBot="1">
      <c r="A42" s="224"/>
      <c r="B42" s="225"/>
      <c r="C42" s="300" t="s">
        <v>14</v>
      </c>
      <c r="D42" s="301"/>
      <c r="E42" s="301"/>
      <c r="F42" s="301"/>
      <c r="G42" s="302"/>
      <c r="H42" s="301"/>
      <c r="I42" s="280"/>
      <c r="J42" s="303"/>
      <c r="K42" s="304">
        <f>SUM(K40:K41)</f>
        <v>30276903.594000001</v>
      </c>
      <c r="L42" s="226"/>
      <c r="M42" s="224"/>
      <c r="N42" s="227" t="s">
        <v>91</v>
      </c>
    </row>
    <row r="43" spans="1:14" ht="30" customHeight="1" thickBot="1">
      <c r="A43" s="224"/>
      <c r="B43" s="225"/>
      <c r="C43" s="312" t="s">
        <v>153</v>
      </c>
      <c r="D43" s="313"/>
      <c r="E43" s="313"/>
      <c r="F43" s="313"/>
      <c r="G43" s="313"/>
      <c r="H43" s="313"/>
      <c r="I43" s="313"/>
      <c r="J43" s="313"/>
      <c r="K43" s="314"/>
      <c r="L43" s="226"/>
      <c r="M43" s="224"/>
    </row>
    <row r="44" spans="1:14" ht="30" customHeight="1">
      <c r="A44" s="224"/>
      <c r="B44" s="225"/>
      <c r="C44" s="286">
        <v>5.01</v>
      </c>
      <c r="D44" s="287" t="s">
        <v>154</v>
      </c>
      <c r="E44" s="287" t="s">
        <v>344</v>
      </c>
      <c r="F44" s="287"/>
      <c r="G44" s="309" t="s">
        <v>159</v>
      </c>
      <c r="H44" s="287" t="s">
        <v>137</v>
      </c>
      <c r="I44" s="310">
        <v>10</v>
      </c>
      <c r="J44" s="298">
        <v>117045.75</v>
      </c>
      <c r="K44" s="291">
        <f>I44*J44</f>
        <v>1170457.5</v>
      </c>
      <c r="L44" s="226"/>
      <c r="M44" s="224"/>
    </row>
    <row r="45" spans="1:14" ht="30" customHeight="1">
      <c r="A45" s="224"/>
      <c r="B45" s="225"/>
      <c r="C45" s="281">
        <v>5.0199999999999996</v>
      </c>
      <c r="D45" s="284" t="s">
        <v>155</v>
      </c>
      <c r="E45" s="284" t="s">
        <v>344</v>
      </c>
      <c r="F45" s="284"/>
      <c r="G45" s="307" t="s">
        <v>160</v>
      </c>
      <c r="H45" s="284" t="s">
        <v>135</v>
      </c>
      <c r="I45" s="308">
        <v>1</v>
      </c>
      <c r="J45" s="296">
        <v>2324531.21</v>
      </c>
      <c r="K45" s="299">
        <f t="shared" ref="K45:K48" si="4">I45*J45</f>
        <v>2324531.21</v>
      </c>
      <c r="L45" s="226"/>
      <c r="M45" s="224"/>
    </row>
    <row r="46" spans="1:14" ht="30" customHeight="1">
      <c r="A46" s="224"/>
      <c r="B46" s="225"/>
      <c r="C46" s="281">
        <v>5.03</v>
      </c>
      <c r="D46" s="284" t="s">
        <v>156</v>
      </c>
      <c r="E46" s="284" t="s">
        <v>344</v>
      </c>
      <c r="F46" s="284"/>
      <c r="G46" s="307" t="s">
        <v>161</v>
      </c>
      <c r="H46" s="284" t="s">
        <v>137</v>
      </c>
      <c r="I46" s="308">
        <v>26.87</v>
      </c>
      <c r="J46" s="296">
        <v>81216.649999999994</v>
      </c>
      <c r="K46" s="299">
        <f t="shared" si="4"/>
        <v>2182291.3854999999</v>
      </c>
      <c r="L46" s="226"/>
      <c r="M46" s="224"/>
    </row>
    <row r="47" spans="1:14" s="224" customFormat="1" ht="30" customHeight="1">
      <c r="B47" s="225"/>
      <c r="C47" s="281">
        <v>5.04</v>
      </c>
      <c r="D47" s="284" t="s">
        <v>157</v>
      </c>
      <c r="E47" s="284" t="s">
        <v>344</v>
      </c>
      <c r="F47" s="284"/>
      <c r="G47" s="307" t="s">
        <v>162</v>
      </c>
      <c r="H47" s="284" t="s">
        <v>137</v>
      </c>
      <c r="I47" s="308">
        <v>80.569999999999993</v>
      </c>
      <c r="J47" s="296">
        <v>221844.46</v>
      </c>
      <c r="K47" s="299">
        <f t="shared" si="4"/>
        <v>17874008.142199997</v>
      </c>
      <c r="L47" s="226"/>
    </row>
    <row r="48" spans="1:14" ht="30" customHeight="1">
      <c r="B48" s="234"/>
      <c r="C48" s="281">
        <v>5.05</v>
      </c>
      <c r="D48" s="284" t="s">
        <v>158</v>
      </c>
      <c r="E48" s="284" t="s">
        <v>345</v>
      </c>
      <c r="F48" s="284"/>
      <c r="G48" s="307" t="s">
        <v>163</v>
      </c>
      <c r="H48" s="284" t="s">
        <v>137</v>
      </c>
      <c r="I48" s="308">
        <v>29</v>
      </c>
      <c r="J48" s="296">
        <v>408515.64</v>
      </c>
      <c r="K48" s="299">
        <f t="shared" si="4"/>
        <v>11846953.560000001</v>
      </c>
      <c r="L48" s="235"/>
    </row>
    <row r="49" spans="1:14" ht="30" customHeight="1" thickBot="1">
      <c r="A49" s="224"/>
      <c r="B49" s="225"/>
      <c r="C49" s="300" t="s">
        <v>14</v>
      </c>
      <c r="D49" s="339"/>
      <c r="E49" s="340"/>
      <c r="F49" s="339"/>
      <c r="G49" s="339"/>
      <c r="H49" s="339"/>
      <c r="I49" s="280"/>
      <c r="J49" s="339"/>
      <c r="K49" s="304">
        <f>SUM(K44:K48)</f>
        <v>35398241.797699995</v>
      </c>
      <c r="L49" s="226"/>
      <c r="M49" s="224"/>
    </row>
    <row r="50" spans="1:14" ht="30" customHeight="1" thickBot="1">
      <c r="A50" s="224"/>
      <c r="B50" s="225"/>
      <c r="C50" s="312" t="s">
        <v>164</v>
      </c>
      <c r="D50" s="313"/>
      <c r="E50" s="313"/>
      <c r="F50" s="313"/>
      <c r="G50" s="313"/>
      <c r="H50" s="313"/>
      <c r="I50" s="313"/>
      <c r="J50" s="313"/>
      <c r="K50" s="314"/>
      <c r="L50" s="226"/>
      <c r="M50" s="224"/>
    </row>
    <row r="51" spans="1:14" s="279" customFormat="1" ht="30" customHeight="1">
      <c r="A51" s="276"/>
      <c r="B51" s="277"/>
      <c r="C51" s="286">
        <v>6.01</v>
      </c>
      <c r="D51" s="287" t="s">
        <v>165</v>
      </c>
      <c r="E51" s="290" t="s">
        <v>344</v>
      </c>
      <c r="F51" s="287"/>
      <c r="G51" s="309" t="s">
        <v>166</v>
      </c>
      <c r="H51" s="287" t="s">
        <v>104</v>
      </c>
      <c r="I51" s="310">
        <v>296.52</v>
      </c>
      <c r="J51" s="298">
        <v>33761.31</v>
      </c>
      <c r="K51" s="291">
        <f>I51*J51</f>
        <v>10010903.641199999</v>
      </c>
      <c r="L51" s="278"/>
      <c r="M51" s="276"/>
    </row>
    <row r="52" spans="1:14" ht="30" customHeight="1" thickBot="1">
      <c r="A52" s="224"/>
      <c r="B52" s="225"/>
      <c r="C52" s="300" t="s">
        <v>14</v>
      </c>
      <c r="D52" s="301"/>
      <c r="E52" s="301"/>
      <c r="F52" s="301"/>
      <c r="G52" s="302"/>
      <c r="H52" s="301"/>
      <c r="I52" s="280"/>
      <c r="J52" s="303"/>
      <c r="K52" s="304">
        <f>SUM(K51:K51)</f>
        <v>10010903.641199999</v>
      </c>
      <c r="L52" s="226"/>
      <c r="M52" s="224"/>
      <c r="N52" s="227" t="s">
        <v>91</v>
      </c>
    </row>
    <row r="53" spans="1:14" ht="30" customHeight="1" thickBot="1">
      <c r="A53" s="224"/>
      <c r="B53" s="225"/>
      <c r="C53" s="312" t="s">
        <v>167</v>
      </c>
      <c r="D53" s="313"/>
      <c r="E53" s="313"/>
      <c r="F53" s="313"/>
      <c r="G53" s="313"/>
      <c r="H53" s="313"/>
      <c r="I53" s="313"/>
      <c r="J53" s="313"/>
      <c r="K53" s="314"/>
      <c r="L53" s="226"/>
      <c r="M53" s="224"/>
    </row>
    <row r="54" spans="1:14" s="279" customFormat="1" ht="30" customHeight="1">
      <c r="A54" s="276"/>
      <c r="B54" s="277"/>
      <c r="C54" s="286">
        <v>7.01</v>
      </c>
      <c r="D54" s="287" t="s">
        <v>168</v>
      </c>
      <c r="E54" s="290" t="s">
        <v>344</v>
      </c>
      <c r="F54" s="287"/>
      <c r="G54" s="309" t="s">
        <v>169</v>
      </c>
      <c r="H54" s="287" t="s">
        <v>104</v>
      </c>
      <c r="I54" s="310">
        <v>227.66</v>
      </c>
      <c r="J54" s="298">
        <v>142467.93</v>
      </c>
      <c r="K54" s="291">
        <f>I54*J54</f>
        <v>32434248.943799999</v>
      </c>
      <c r="L54" s="278"/>
      <c r="M54" s="276"/>
    </row>
    <row r="55" spans="1:14" ht="30" customHeight="1" thickBot="1">
      <c r="A55" s="224"/>
      <c r="B55" s="225"/>
      <c r="C55" s="300" t="s">
        <v>14</v>
      </c>
      <c r="D55" s="301"/>
      <c r="E55" s="301"/>
      <c r="F55" s="301"/>
      <c r="G55" s="302"/>
      <c r="H55" s="301"/>
      <c r="I55" s="280"/>
      <c r="J55" s="303"/>
      <c r="K55" s="304">
        <f>SUM(K54:K54)</f>
        <v>32434248.943799999</v>
      </c>
      <c r="L55" s="226"/>
      <c r="M55" s="224"/>
      <c r="N55" s="227" t="s">
        <v>91</v>
      </c>
    </row>
    <row r="56" spans="1:14" ht="30" customHeight="1" thickBot="1">
      <c r="A56" s="224"/>
      <c r="B56" s="225"/>
      <c r="C56" s="312" t="s">
        <v>170</v>
      </c>
      <c r="D56" s="313"/>
      <c r="E56" s="313"/>
      <c r="F56" s="313"/>
      <c r="G56" s="313"/>
      <c r="H56" s="313"/>
      <c r="I56" s="313"/>
      <c r="J56" s="313"/>
      <c r="K56" s="314"/>
      <c r="L56" s="226"/>
      <c r="M56" s="224"/>
    </row>
    <row r="57" spans="1:14" s="279" customFormat="1" ht="30" customHeight="1">
      <c r="A57" s="276"/>
      <c r="B57" s="277"/>
      <c r="C57" s="286">
        <v>8.01</v>
      </c>
      <c r="D57" s="287" t="s">
        <v>171</v>
      </c>
      <c r="E57" s="290" t="s">
        <v>344</v>
      </c>
      <c r="F57" s="287"/>
      <c r="G57" s="309" t="s">
        <v>177</v>
      </c>
      <c r="H57" s="287" t="s">
        <v>104</v>
      </c>
      <c r="I57" s="310">
        <v>596.03</v>
      </c>
      <c r="J57" s="298">
        <v>68470.44</v>
      </c>
      <c r="K57" s="291">
        <f>I57*J57</f>
        <v>40810436.353199996</v>
      </c>
      <c r="L57" s="278"/>
      <c r="M57" s="276"/>
    </row>
    <row r="58" spans="1:14" s="279" customFormat="1" ht="30" customHeight="1">
      <c r="A58" s="276"/>
      <c r="B58" s="277"/>
      <c r="C58" s="281">
        <v>8.02</v>
      </c>
      <c r="D58" s="284" t="s">
        <v>172</v>
      </c>
      <c r="E58" s="293" t="s">
        <v>344</v>
      </c>
      <c r="F58" s="284"/>
      <c r="G58" s="307" t="s">
        <v>178</v>
      </c>
      <c r="H58" s="284" t="s">
        <v>104</v>
      </c>
      <c r="I58" s="308">
        <v>416.88</v>
      </c>
      <c r="J58" s="296">
        <v>147637.51999999999</v>
      </c>
      <c r="K58" s="299">
        <f t="shared" ref="K58:K63" si="5">I58*J58</f>
        <v>61547129.337599993</v>
      </c>
      <c r="L58" s="278"/>
      <c r="M58" s="276"/>
    </row>
    <row r="59" spans="1:14" s="279" customFormat="1" ht="30" customHeight="1">
      <c r="A59" s="276"/>
      <c r="B59" s="277"/>
      <c r="C59" s="281">
        <v>8.0299999999999994</v>
      </c>
      <c r="D59" s="284" t="s">
        <v>173</v>
      </c>
      <c r="E59" s="293" t="s">
        <v>344</v>
      </c>
      <c r="F59" s="284"/>
      <c r="G59" s="307" t="s">
        <v>179</v>
      </c>
      <c r="H59" s="284" t="s">
        <v>104</v>
      </c>
      <c r="I59" s="308">
        <v>7.54</v>
      </c>
      <c r="J59" s="296">
        <v>118329.52</v>
      </c>
      <c r="K59" s="299">
        <f t="shared" si="5"/>
        <v>892204.5808</v>
      </c>
      <c r="L59" s="278"/>
      <c r="M59" s="276"/>
    </row>
    <row r="60" spans="1:14" s="279" customFormat="1" ht="30" customHeight="1">
      <c r="A60" s="276"/>
      <c r="B60" s="277"/>
      <c r="C60" s="281">
        <v>8.0399999999999991</v>
      </c>
      <c r="D60" s="284" t="s">
        <v>174</v>
      </c>
      <c r="E60" s="293" t="s">
        <v>344</v>
      </c>
      <c r="F60" s="284"/>
      <c r="G60" s="307" t="s">
        <v>180</v>
      </c>
      <c r="H60" s="284" t="s">
        <v>104</v>
      </c>
      <c r="I60" s="308">
        <v>144.57</v>
      </c>
      <c r="J60" s="296">
        <v>170309.94</v>
      </c>
      <c r="K60" s="299">
        <f t="shared" si="5"/>
        <v>24621708.025800001</v>
      </c>
      <c r="L60" s="278"/>
      <c r="M60" s="276"/>
    </row>
    <row r="61" spans="1:14" s="279" customFormat="1" ht="30" customHeight="1">
      <c r="A61" s="276"/>
      <c r="B61" s="277"/>
      <c r="C61" s="281">
        <v>8.0500000000000007</v>
      </c>
      <c r="D61" s="284" t="s">
        <v>175</v>
      </c>
      <c r="E61" s="293" t="s">
        <v>344</v>
      </c>
      <c r="F61" s="284"/>
      <c r="G61" s="307" t="s">
        <v>181</v>
      </c>
      <c r="H61" s="284" t="s">
        <v>137</v>
      </c>
      <c r="I61" s="308">
        <v>125.76</v>
      </c>
      <c r="J61" s="296">
        <v>71214.09</v>
      </c>
      <c r="K61" s="299">
        <f t="shared" si="5"/>
        <v>8955883.9583999999</v>
      </c>
      <c r="L61" s="278"/>
      <c r="M61" s="276"/>
    </row>
    <row r="62" spans="1:14" s="279" customFormat="1" ht="30" customHeight="1">
      <c r="A62" s="276"/>
      <c r="B62" s="277"/>
      <c r="C62" s="281">
        <v>8.06</v>
      </c>
      <c r="D62" s="284" t="s">
        <v>168</v>
      </c>
      <c r="E62" s="293" t="s">
        <v>344</v>
      </c>
      <c r="F62" s="284"/>
      <c r="G62" s="307" t="s">
        <v>169</v>
      </c>
      <c r="H62" s="284" t="s">
        <v>104</v>
      </c>
      <c r="I62" s="308">
        <v>92.31</v>
      </c>
      <c r="J62" s="296">
        <v>142467.93</v>
      </c>
      <c r="K62" s="299">
        <f t="shared" si="5"/>
        <v>13151214.6183</v>
      </c>
      <c r="L62" s="278"/>
      <c r="M62" s="276"/>
    </row>
    <row r="63" spans="1:14" s="279" customFormat="1" ht="30" customHeight="1">
      <c r="A63" s="276"/>
      <c r="B63" s="277"/>
      <c r="C63" s="281">
        <v>8.07</v>
      </c>
      <c r="D63" s="284" t="s">
        <v>176</v>
      </c>
      <c r="E63" s="293" t="s">
        <v>344</v>
      </c>
      <c r="F63" s="284"/>
      <c r="G63" s="307" t="s">
        <v>182</v>
      </c>
      <c r="H63" s="284" t="s">
        <v>104</v>
      </c>
      <c r="I63" s="308">
        <v>262.98</v>
      </c>
      <c r="J63" s="296">
        <v>118806.46</v>
      </c>
      <c r="K63" s="299">
        <f t="shared" si="5"/>
        <v>31243722.850800004</v>
      </c>
      <c r="L63" s="278"/>
      <c r="M63" s="276"/>
    </row>
    <row r="64" spans="1:14" ht="30" customHeight="1" thickBot="1">
      <c r="A64" s="224"/>
      <c r="B64" s="225"/>
      <c r="C64" s="300" t="s">
        <v>14</v>
      </c>
      <c r="D64" s="301"/>
      <c r="E64" s="301"/>
      <c r="F64" s="301"/>
      <c r="G64" s="302"/>
      <c r="H64" s="301"/>
      <c r="I64" s="280"/>
      <c r="J64" s="303"/>
      <c r="K64" s="304">
        <f>SUM(K57:K63)</f>
        <v>181222299.72489998</v>
      </c>
      <c r="L64" s="226"/>
      <c r="M64" s="224"/>
    </row>
    <row r="65" spans="1:13" ht="30" customHeight="1" thickBot="1">
      <c r="A65" s="224"/>
      <c r="B65" s="225"/>
      <c r="C65" s="312" t="s">
        <v>183</v>
      </c>
      <c r="D65" s="313"/>
      <c r="E65" s="313"/>
      <c r="F65" s="313"/>
      <c r="G65" s="313"/>
      <c r="H65" s="313"/>
      <c r="I65" s="313"/>
      <c r="J65" s="313"/>
      <c r="K65" s="314"/>
      <c r="L65" s="226"/>
      <c r="M65" s="224"/>
    </row>
    <row r="66" spans="1:13" ht="30" customHeight="1">
      <c r="A66" s="224"/>
      <c r="B66" s="225"/>
      <c r="C66" s="286">
        <v>9.01</v>
      </c>
      <c r="D66" s="287" t="s">
        <v>184</v>
      </c>
      <c r="E66" s="290" t="s">
        <v>344</v>
      </c>
      <c r="F66" s="287"/>
      <c r="G66" s="309" t="s">
        <v>187</v>
      </c>
      <c r="H66" s="287" t="s">
        <v>137</v>
      </c>
      <c r="I66" s="297">
        <v>57</v>
      </c>
      <c r="J66" s="298">
        <v>132239.59</v>
      </c>
      <c r="K66" s="291">
        <f>I66*J66</f>
        <v>7537656.6299999999</v>
      </c>
      <c r="L66" s="226"/>
      <c r="M66" s="224"/>
    </row>
    <row r="67" spans="1:13" ht="30" customHeight="1">
      <c r="A67" s="224"/>
      <c r="B67" s="225"/>
      <c r="C67" s="281">
        <v>9.02</v>
      </c>
      <c r="D67" s="284" t="s">
        <v>185</v>
      </c>
      <c r="E67" s="293" t="s">
        <v>344</v>
      </c>
      <c r="F67" s="284"/>
      <c r="G67" s="307" t="s">
        <v>188</v>
      </c>
      <c r="H67" s="284" t="s">
        <v>104</v>
      </c>
      <c r="I67" s="295">
        <v>604.29999999999995</v>
      </c>
      <c r="J67" s="296">
        <v>82669.36</v>
      </c>
      <c r="K67" s="299">
        <f t="shared" ref="K67:K68" si="6">I67*J67</f>
        <v>49957094.247999996</v>
      </c>
      <c r="L67" s="226"/>
      <c r="M67" s="224"/>
    </row>
    <row r="68" spans="1:13" ht="30" customHeight="1">
      <c r="A68" s="224"/>
      <c r="B68" s="225"/>
      <c r="C68" s="281">
        <v>9.0299999999999994</v>
      </c>
      <c r="D68" s="284" t="s">
        <v>186</v>
      </c>
      <c r="E68" s="293" t="s">
        <v>344</v>
      </c>
      <c r="F68" s="284"/>
      <c r="G68" s="307" t="s">
        <v>189</v>
      </c>
      <c r="H68" s="284" t="s">
        <v>138</v>
      </c>
      <c r="I68" s="295">
        <v>4537.7299999999996</v>
      </c>
      <c r="J68" s="296">
        <v>34369.480000000003</v>
      </c>
      <c r="K68" s="299">
        <f t="shared" si="6"/>
        <v>155959420.4804</v>
      </c>
      <c r="L68" s="226"/>
      <c r="M68" s="224"/>
    </row>
    <row r="69" spans="1:13" ht="30" customHeight="1" thickBot="1">
      <c r="A69" s="224"/>
      <c r="B69" s="225"/>
      <c r="C69" s="300" t="s">
        <v>14</v>
      </c>
      <c r="D69" s="301"/>
      <c r="E69" s="301"/>
      <c r="F69" s="301"/>
      <c r="G69" s="302"/>
      <c r="H69" s="301"/>
      <c r="I69" s="280"/>
      <c r="J69" s="303"/>
      <c r="K69" s="304">
        <f>SUM(K66:K68)</f>
        <v>213454171.35839999</v>
      </c>
      <c r="L69" s="226"/>
      <c r="M69" s="224"/>
    </row>
    <row r="70" spans="1:13" ht="30" customHeight="1" thickBot="1">
      <c r="A70" s="224"/>
      <c r="B70" s="225"/>
      <c r="C70" s="312" t="s">
        <v>190</v>
      </c>
      <c r="D70" s="313"/>
      <c r="E70" s="313"/>
      <c r="F70" s="313"/>
      <c r="G70" s="313"/>
      <c r="H70" s="313"/>
      <c r="I70" s="313"/>
      <c r="J70" s="313"/>
      <c r="K70" s="314"/>
      <c r="L70" s="226"/>
      <c r="M70" s="224"/>
    </row>
    <row r="71" spans="1:13" ht="30" customHeight="1">
      <c r="A71" s="224"/>
      <c r="B71" s="225"/>
      <c r="C71" s="286">
        <v>10.01</v>
      </c>
      <c r="D71" s="287" t="s">
        <v>191</v>
      </c>
      <c r="E71" s="290" t="s">
        <v>345</v>
      </c>
      <c r="F71" s="287"/>
      <c r="G71" s="309" t="s">
        <v>194</v>
      </c>
      <c r="H71" s="287" t="s">
        <v>135</v>
      </c>
      <c r="I71" s="297">
        <v>10</v>
      </c>
      <c r="J71" s="298">
        <v>668828.39</v>
      </c>
      <c r="K71" s="291">
        <f>I71*J71</f>
        <v>6688283.9000000004</v>
      </c>
      <c r="L71" s="226"/>
      <c r="M71" s="224"/>
    </row>
    <row r="72" spans="1:13" ht="30" customHeight="1">
      <c r="A72" s="224"/>
      <c r="B72" s="225"/>
      <c r="C72" s="281">
        <v>10.02</v>
      </c>
      <c r="D72" s="284" t="s">
        <v>192</v>
      </c>
      <c r="E72" s="293" t="s">
        <v>345</v>
      </c>
      <c r="F72" s="284"/>
      <c r="G72" s="307" t="s">
        <v>195</v>
      </c>
      <c r="H72" s="284" t="s">
        <v>135</v>
      </c>
      <c r="I72" s="295">
        <v>2</v>
      </c>
      <c r="J72" s="296">
        <v>825557.53</v>
      </c>
      <c r="K72" s="299">
        <f t="shared" ref="K72:K73" si="7">I72*J72</f>
        <v>1651115.06</v>
      </c>
      <c r="L72" s="226"/>
      <c r="M72" s="224"/>
    </row>
    <row r="73" spans="1:13" ht="30" customHeight="1">
      <c r="A73" s="224"/>
      <c r="B73" s="225"/>
      <c r="C73" s="281">
        <v>10.029999999999999</v>
      </c>
      <c r="D73" s="284" t="s">
        <v>193</v>
      </c>
      <c r="E73" s="293" t="s">
        <v>345</v>
      </c>
      <c r="F73" s="284"/>
      <c r="G73" s="307" t="s">
        <v>196</v>
      </c>
      <c r="H73" s="284" t="s">
        <v>135</v>
      </c>
      <c r="I73" s="295">
        <v>3</v>
      </c>
      <c r="J73" s="296">
        <v>740068.91</v>
      </c>
      <c r="K73" s="299">
        <f t="shared" si="7"/>
        <v>2220206.73</v>
      </c>
      <c r="L73" s="226"/>
      <c r="M73" s="224"/>
    </row>
    <row r="74" spans="1:13" ht="30" customHeight="1" thickBot="1">
      <c r="A74" s="224"/>
      <c r="B74" s="225"/>
      <c r="C74" s="300" t="s">
        <v>14</v>
      </c>
      <c r="D74" s="301"/>
      <c r="E74" s="301"/>
      <c r="F74" s="301"/>
      <c r="G74" s="302"/>
      <c r="H74" s="301"/>
      <c r="I74" s="280"/>
      <c r="J74" s="303"/>
      <c r="K74" s="304">
        <f>SUM(K71:K73)</f>
        <v>10559605.690000001</v>
      </c>
      <c r="L74" s="226"/>
      <c r="M74" s="224"/>
    </row>
    <row r="75" spans="1:13" ht="30" customHeight="1" thickBot="1">
      <c r="A75" s="224"/>
      <c r="B75" s="225"/>
      <c r="C75" s="312" t="s">
        <v>197</v>
      </c>
      <c r="D75" s="313"/>
      <c r="E75" s="313"/>
      <c r="F75" s="313"/>
      <c r="G75" s="313"/>
      <c r="H75" s="313"/>
      <c r="I75" s="313"/>
      <c r="J75" s="313"/>
      <c r="K75" s="314"/>
      <c r="L75" s="226"/>
      <c r="M75" s="224"/>
    </row>
    <row r="76" spans="1:13" ht="30" customHeight="1">
      <c r="A76" s="224"/>
      <c r="B76" s="225"/>
      <c r="C76" s="286">
        <v>11.01</v>
      </c>
      <c r="D76" s="287" t="s">
        <v>198</v>
      </c>
      <c r="E76" s="293" t="s">
        <v>344</v>
      </c>
      <c r="F76" s="287"/>
      <c r="G76" s="309" t="s">
        <v>203</v>
      </c>
      <c r="H76" s="287" t="s">
        <v>104</v>
      </c>
      <c r="I76" s="310">
        <v>5.25</v>
      </c>
      <c r="J76" s="298">
        <v>413254.28</v>
      </c>
      <c r="K76" s="291">
        <f>I76*J76</f>
        <v>2169584.9700000002</v>
      </c>
      <c r="L76" s="226"/>
      <c r="M76" s="224"/>
    </row>
    <row r="77" spans="1:13" ht="30" customHeight="1">
      <c r="A77" s="224"/>
      <c r="B77" s="225"/>
      <c r="C77" s="281">
        <v>11.02</v>
      </c>
      <c r="D77" s="284" t="s">
        <v>199</v>
      </c>
      <c r="E77" s="293" t="s">
        <v>344</v>
      </c>
      <c r="F77" s="284"/>
      <c r="G77" s="307" t="s">
        <v>204</v>
      </c>
      <c r="H77" s="284" t="s">
        <v>104</v>
      </c>
      <c r="I77" s="308">
        <v>8.4</v>
      </c>
      <c r="J77" s="296">
        <v>502195.74</v>
      </c>
      <c r="K77" s="299">
        <f t="shared" ref="K77:K80" si="8">I77*J77</f>
        <v>4218444.216</v>
      </c>
      <c r="L77" s="226"/>
      <c r="M77" s="224"/>
    </row>
    <row r="78" spans="1:13" ht="30" customHeight="1">
      <c r="A78" s="224"/>
      <c r="B78" s="225"/>
      <c r="C78" s="281">
        <v>11.03</v>
      </c>
      <c r="D78" s="284" t="s">
        <v>200</v>
      </c>
      <c r="E78" s="293" t="s">
        <v>344</v>
      </c>
      <c r="F78" s="284"/>
      <c r="G78" s="307" t="s">
        <v>205</v>
      </c>
      <c r="H78" s="284" t="s">
        <v>104</v>
      </c>
      <c r="I78" s="308">
        <v>16.940000000000001</v>
      </c>
      <c r="J78" s="296">
        <v>433361.75999999995</v>
      </c>
      <c r="K78" s="299">
        <f t="shared" si="8"/>
        <v>7341148.2143999999</v>
      </c>
      <c r="L78" s="226"/>
      <c r="M78" s="224"/>
    </row>
    <row r="79" spans="1:13" s="224" customFormat="1" ht="30" customHeight="1">
      <c r="B79" s="225"/>
      <c r="C79" s="281">
        <v>11.04</v>
      </c>
      <c r="D79" s="284" t="s">
        <v>201</v>
      </c>
      <c r="E79" s="293" t="s">
        <v>344</v>
      </c>
      <c r="F79" s="284"/>
      <c r="G79" s="307" t="s">
        <v>206</v>
      </c>
      <c r="H79" s="284" t="s">
        <v>104</v>
      </c>
      <c r="I79" s="308">
        <v>24.45</v>
      </c>
      <c r="J79" s="296">
        <v>606997.27</v>
      </c>
      <c r="K79" s="299">
        <f t="shared" si="8"/>
        <v>14841083.251499999</v>
      </c>
      <c r="L79" s="226"/>
    </row>
    <row r="80" spans="1:13" ht="30" customHeight="1">
      <c r="B80" s="234"/>
      <c r="C80" s="281">
        <v>11.05</v>
      </c>
      <c r="D80" s="284" t="s">
        <v>202</v>
      </c>
      <c r="E80" s="293" t="s">
        <v>344</v>
      </c>
      <c r="F80" s="284"/>
      <c r="G80" s="307" t="s">
        <v>207</v>
      </c>
      <c r="H80" s="284" t="s">
        <v>104</v>
      </c>
      <c r="I80" s="308">
        <v>3.84</v>
      </c>
      <c r="J80" s="296">
        <v>429215.51</v>
      </c>
      <c r="K80" s="299">
        <f t="shared" si="8"/>
        <v>1648187.5584</v>
      </c>
      <c r="L80" s="235"/>
    </row>
    <row r="81" spans="1:14" ht="30" customHeight="1" thickBot="1">
      <c r="A81" s="224"/>
      <c r="B81" s="225"/>
      <c r="C81" s="300" t="s">
        <v>14</v>
      </c>
      <c r="D81" s="339"/>
      <c r="E81" s="340"/>
      <c r="F81" s="339"/>
      <c r="G81" s="339"/>
      <c r="H81" s="339"/>
      <c r="I81" s="280"/>
      <c r="J81" s="339"/>
      <c r="K81" s="304">
        <f>SUM(K76:K80)</f>
        <v>30218448.210300002</v>
      </c>
      <c r="L81" s="226"/>
      <c r="M81" s="224"/>
    </row>
    <row r="82" spans="1:14" ht="30" customHeight="1" thickBot="1">
      <c r="A82" s="224"/>
      <c r="B82" s="225"/>
      <c r="C82" s="312" t="s">
        <v>208</v>
      </c>
      <c r="D82" s="313"/>
      <c r="E82" s="313"/>
      <c r="F82" s="313"/>
      <c r="G82" s="313"/>
      <c r="H82" s="313"/>
      <c r="I82" s="313"/>
      <c r="J82" s="313"/>
      <c r="K82" s="314"/>
      <c r="L82" s="226"/>
      <c r="M82" s="224"/>
    </row>
    <row r="83" spans="1:14" s="279" customFormat="1" ht="30" customHeight="1">
      <c r="A83" s="276"/>
      <c r="B83" s="277"/>
      <c r="C83" s="286">
        <v>12.01</v>
      </c>
      <c r="D83" s="287" t="s">
        <v>209</v>
      </c>
      <c r="E83" s="290" t="s">
        <v>345</v>
      </c>
      <c r="F83" s="287"/>
      <c r="G83" s="309" t="s">
        <v>216</v>
      </c>
      <c r="H83" s="287" t="s">
        <v>135</v>
      </c>
      <c r="I83" s="310">
        <v>8</v>
      </c>
      <c r="J83" s="298">
        <v>1278140.55</v>
      </c>
      <c r="K83" s="291">
        <f>I83*J83</f>
        <v>10225124.4</v>
      </c>
      <c r="L83" s="278"/>
      <c r="M83" s="276"/>
    </row>
    <row r="84" spans="1:14" s="279" customFormat="1" ht="30" customHeight="1">
      <c r="A84" s="276"/>
      <c r="B84" s="277"/>
      <c r="C84" s="281">
        <v>12.02</v>
      </c>
      <c r="D84" s="284" t="s">
        <v>210</v>
      </c>
      <c r="E84" s="293" t="s">
        <v>344</v>
      </c>
      <c r="F84" s="284"/>
      <c r="G84" s="307" t="s">
        <v>217</v>
      </c>
      <c r="H84" s="284" t="s">
        <v>135</v>
      </c>
      <c r="I84" s="308">
        <v>6</v>
      </c>
      <c r="J84" s="296">
        <v>136422.28</v>
      </c>
      <c r="K84" s="299">
        <f t="shared" ref="K84:K89" si="9">I84*J84</f>
        <v>818533.67999999993</v>
      </c>
      <c r="L84" s="278"/>
      <c r="M84" s="276"/>
    </row>
    <row r="85" spans="1:14" s="279" customFormat="1" ht="30" customHeight="1">
      <c r="A85" s="276"/>
      <c r="B85" s="277"/>
      <c r="C85" s="281">
        <v>12.03</v>
      </c>
      <c r="D85" s="284" t="s">
        <v>211</v>
      </c>
      <c r="E85" s="293" t="s">
        <v>344</v>
      </c>
      <c r="F85" s="284"/>
      <c r="G85" s="307" t="s">
        <v>218</v>
      </c>
      <c r="H85" s="284" t="s">
        <v>135</v>
      </c>
      <c r="I85" s="308">
        <v>6</v>
      </c>
      <c r="J85" s="296">
        <v>191100.28</v>
      </c>
      <c r="K85" s="299">
        <f t="shared" si="9"/>
        <v>1146601.68</v>
      </c>
      <c r="L85" s="278"/>
      <c r="M85" s="276"/>
    </row>
    <row r="86" spans="1:14" s="279" customFormat="1" ht="30" customHeight="1">
      <c r="A86" s="276"/>
      <c r="B86" s="277"/>
      <c r="C86" s="281">
        <v>12.04</v>
      </c>
      <c r="D86" s="284" t="s">
        <v>212</v>
      </c>
      <c r="E86" s="293" t="s">
        <v>344</v>
      </c>
      <c r="F86" s="284"/>
      <c r="G86" s="307" t="s">
        <v>219</v>
      </c>
      <c r="H86" s="284" t="s">
        <v>135</v>
      </c>
      <c r="I86" s="308">
        <v>9</v>
      </c>
      <c r="J86" s="296">
        <v>345490.71</v>
      </c>
      <c r="K86" s="299">
        <f t="shared" si="9"/>
        <v>3109416.39</v>
      </c>
      <c r="L86" s="278"/>
      <c r="M86" s="276"/>
    </row>
    <row r="87" spans="1:14" s="279" customFormat="1" ht="30" customHeight="1">
      <c r="A87" s="276"/>
      <c r="B87" s="277"/>
      <c r="C87" s="281">
        <v>12.05</v>
      </c>
      <c r="D87" s="284" t="s">
        <v>213</v>
      </c>
      <c r="E87" s="293" t="s">
        <v>344</v>
      </c>
      <c r="F87" s="284"/>
      <c r="G87" s="307" t="s">
        <v>220</v>
      </c>
      <c r="H87" s="284" t="s">
        <v>135</v>
      </c>
      <c r="I87" s="308">
        <v>1</v>
      </c>
      <c r="J87" s="296">
        <v>863089.96</v>
      </c>
      <c r="K87" s="299">
        <f t="shared" si="9"/>
        <v>863089.96</v>
      </c>
      <c r="L87" s="278"/>
      <c r="M87" s="276"/>
    </row>
    <row r="88" spans="1:14" s="279" customFormat="1" ht="30" customHeight="1">
      <c r="A88" s="276"/>
      <c r="B88" s="277"/>
      <c r="C88" s="281">
        <v>12.06</v>
      </c>
      <c r="D88" s="284" t="s">
        <v>214</v>
      </c>
      <c r="E88" s="293" t="s">
        <v>345</v>
      </c>
      <c r="F88" s="284"/>
      <c r="G88" s="307" t="s">
        <v>221</v>
      </c>
      <c r="H88" s="284" t="s">
        <v>135</v>
      </c>
      <c r="I88" s="308">
        <v>8</v>
      </c>
      <c r="J88" s="296">
        <v>98180.55</v>
      </c>
      <c r="K88" s="299">
        <f t="shared" si="9"/>
        <v>785444.4</v>
      </c>
      <c r="L88" s="278"/>
      <c r="M88" s="276"/>
    </row>
    <row r="89" spans="1:14" s="279" customFormat="1" ht="30" customHeight="1">
      <c r="A89" s="276"/>
      <c r="B89" s="277"/>
      <c r="C89" s="281">
        <v>12.07</v>
      </c>
      <c r="D89" s="284" t="s">
        <v>215</v>
      </c>
      <c r="E89" s="293" t="s">
        <v>344</v>
      </c>
      <c r="F89" s="284"/>
      <c r="G89" s="307" t="s">
        <v>222</v>
      </c>
      <c r="H89" s="284" t="s">
        <v>135</v>
      </c>
      <c r="I89" s="308">
        <v>9</v>
      </c>
      <c r="J89" s="296">
        <v>154320.04999999999</v>
      </c>
      <c r="K89" s="299">
        <f t="shared" si="9"/>
        <v>1388880.45</v>
      </c>
      <c r="L89" s="278"/>
      <c r="M89" s="276"/>
    </row>
    <row r="90" spans="1:14" ht="30" customHeight="1" thickBot="1">
      <c r="A90" s="224"/>
      <c r="B90" s="225"/>
      <c r="C90" s="300" t="s">
        <v>14</v>
      </c>
      <c r="D90" s="301"/>
      <c r="E90" s="301"/>
      <c r="F90" s="301"/>
      <c r="G90" s="302"/>
      <c r="H90" s="301"/>
      <c r="I90" s="280"/>
      <c r="J90" s="303"/>
      <c r="K90" s="304">
        <f>SUM(K83:K89)</f>
        <v>18337090.959999997</v>
      </c>
      <c r="L90" s="226"/>
      <c r="M90" s="224"/>
    </row>
    <row r="91" spans="1:14" ht="30" customHeight="1" thickBot="1">
      <c r="A91" s="224"/>
      <c r="B91" s="225"/>
      <c r="C91" s="312" t="s">
        <v>223</v>
      </c>
      <c r="D91" s="313"/>
      <c r="E91" s="313"/>
      <c r="F91" s="313"/>
      <c r="G91" s="313"/>
      <c r="H91" s="313"/>
      <c r="I91" s="313"/>
      <c r="J91" s="313"/>
      <c r="K91" s="314"/>
      <c r="L91" s="226"/>
      <c r="M91" s="224"/>
    </row>
    <row r="92" spans="1:14" s="279" customFormat="1" ht="30" customHeight="1">
      <c r="A92" s="276"/>
      <c r="B92" s="277"/>
      <c r="C92" s="286">
        <v>13.01</v>
      </c>
      <c r="D92" s="287" t="s">
        <v>224</v>
      </c>
      <c r="E92" s="290" t="s">
        <v>344</v>
      </c>
      <c r="F92" s="287"/>
      <c r="G92" s="309" t="s">
        <v>225</v>
      </c>
      <c r="H92" s="287" t="s">
        <v>104</v>
      </c>
      <c r="I92" s="310">
        <v>7.98</v>
      </c>
      <c r="J92" s="298">
        <v>150457.92000000001</v>
      </c>
      <c r="K92" s="291">
        <f>I92*J92</f>
        <v>1200654.2016000003</v>
      </c>
      <c r="L92" s="278"/>
      <c r="M92" s="276"/>
    </row>
    <row r="93" spans="1:14" ht="30" customHeight="1" thickBot="1">
      <c r="A93" s="224"/>
      <c r="B93" s="225"/>
      <c r="C93" s="300" t="s">
        <v>14</v>
      </c>
      <c r="D93" s="301"/>
      <c r="E93" s="301"/>
      <c r="F93" s="301"/>
      <c r="G93" s="302"/>
      <c r="H93" s="301"/>
      <c r="I93" s="280"/>
      <c r="J93" s="303"/>
      <c r="K93" s="304">
        <f>SUM(K92:K92)</f>
        <v>1200654.2016000003</v>
      </c>
      <c r="L93" s="226"/>
      <c r="M93" s="224"/>
      <c r="N93" s="227" t="s">
        <v>91</v>
      </c>
    </row>
    <row r="94" spans="1:14" ht="30" customHeight="1" thickBot="1">
      <c r="A94" s="224"/>
      <c r="B94" s="225"/>
      <c r="C94" s="312" t="s">
        <v>226</v>
      </c>
      <c r="D94" s="313"/>
      <c r="E94" s="313"/>
      <c r="F94" s="313"/>
      <c r="G94" s="313"/>
      <c r="H94" s="313"/>
      <c r="I94" s="313"/>
      <c r="J94" s="313"/>
      <c r="K94" s="314"/>
      <c r="L94" s="226"/>
      <c r="M94" s="224"/>
    </row>
    <row r="95" spans="1:14" s="279" customFormat="1" ht="30" customHeight="1">
      <c r="A95" s="276"/>
      <c r="B95" s="277"/>
      <c r="C95" s="286">
        <v>14.01</v>
      </c>
      <c r="D95" s="287" t="s">
        <v>227</v>
      </c>
      <c r="E95" s="290" t="s">
        <v>344</v>
      </c>
      <c r="F95" s="287"/>
      <c r="G95" s="309" t="s">
        <v>228</v>
      </c>
      <c r="H95" s="287" t="s">
        <v>104</v>
      </c>
      <c r="I95" s="310">
        <v>4.2</v>
      </c>
      <c r="J95" s="298">
        <v>205200.07</v>
      </c>
      <c r="K95" s="291">
        <f>I95*J95</f>
        <v>861840.29400000011</v>
      </c>
      <c r="L95" s="278"/>
      <c r="M95" s="276"/>
    </row>
    <row r="96" spans="1:14" ht="30" customHeight="1" thickBot="1">
      <c r="A96" s="224"/>
      <c r="B96" s="225"/>
      <c r="C96" s="300" t="s">
        <v>14</v>
      </c>
      <c r="D96" s="301"/>
      <c r="E96" s="301"/>
      <c r="F96" s="301"/>
      <c r="G96" s="302"/>
      <c r="H96" s="301"/>
      <c r="I96" s="280"/>
      <c r="J96" s="303"/>
      <c r="K96" s="304">
        <f>SUM(K95:K95)</f>
        <v>861840.29400000011</v>
      </c>
      <c r="L96" s="226"/>
      <c r="M96" s="224"/>
      <c r="N96" s="227" t="s">
        <v>91</v>
      </c>
    </row>
    <row r="97" spans="1:14" ht="30" customHeight="1" thickBot="1">
      <c r="A97" s="224"/>
      <c r="B97" s="225"/>
      <c r="C97" s="312" t="s">
        <v>229</v>
      </c>
      <c r="D97" s="313"/>
      <c r="E97" s="313"/>
      <c r="F97" s="313"/>
      <c r="G97" s="313"/>
      <c r="H97" s="313"/>
      <c r="I97" s="313"/>
      <c r="J97" s="313"/>
      <c r="K97" s="314"/>
      <c r="L97" s="226"/>
      <c r="M97" s="224"/>
    </row>
    <row r="98" spans="1:14" s="279" customFormat="1" ht="30" customHeight="1">
      <c r="A98" s="276"/>
      <c r="B98" s="277"/>
      <c r="C98" s="286">
        <v>15.01</v>
      </c>
      <c r="D98" s="287" t="s">
        <v>230</v>
      </c>
      <c r="E98" s="290" t="s">
        <v>344</v>
      </c>
      <c r="F98" s="287"/>
      <c r="G98" s="309" t="s">
        <v>232</v>
      </c>
      <c r="H98" s="287" t="s">
        <v>137</v>
      </c>
      <c r="I98" s="310">
        <v>17.96</v>
      </c>
      <c r="J98" s="298">
        <v>805659.19</v>
      </c>
      <c r="K98" s="291">
        <f>I98*J98</f>
        <v>14469639.0524</v>
      </c>
      <c r="L98" s="278"/>
      <c r="M98" s="276"/>
    </row>
    <row r="99" spans="1:14" s="279" customFormat="1" ht="30" customHeight="1">
      <c r="A99" s="276"/>
      <c r="B99" s="277"/>
      <c r="C99" s="281">
        <v>15.02</v>
      </c>
      <c r="D99" s="284" t="s">
        <v>231</v>
      </c>
      <c r="E99" s="293" t="s">
        <v>345</v>
      </c>
      <c r="F99" s="284"/>
      <c r="G99" s="307" t="s">
        <v>233</v>
      </c>
      <c r="H99" s="284" t="s">
        <v>135</v>
      </c>
      <c r="I99" s="308">
        <v>1</v>
      </c>
      <c r="J99" s="296">
        <v>2837640</v>
      </c>
      <c r="K99" s="299">
        <f t="shared" ref="K99" si="10">I99*J99</f>
        <v>2837640</v>
      </c>
      <c r="L99" s="278"/>
      <c r="M99" s="276"/>
    </row>
    <row r="100" spans="1:14" ht="30" customHeight="1" thickBot="1">
      <c r="A100" s="224"/>
      <c r="B100" s="225"/>
      <c r="C100" s="300" t="s">
        <v>14</v>
      </c>
      <c r="D100" s="301"/>
      <c r="E100" s="301"/>
      <c r="F100" s="301"/>
      <c r="G100" s="302"/>
      <c r="H100" s="301"/>
      <c r="I100" s="280"/>
      <c r="J100" s="303"/>
      <c r="K100" s="304">
        <f>SUM(K98:K99)</f>
        <v>17307279.0524</v>
      </c>
      <c r="L100" s="226"/>
      <c r="M100" s="224"/>
      <c r="N100" s="227" t="s">
        <v>91</v>
      </c>
    </row>
    <row r="101" spans="1:14" ht="30" customHeight="1" thickBot="1">
      <c r="A101" s="224"/>
      <c r="B101" s="225"/>
      <c r="C101" s="312" t="s">
        <v>234</v>
      </c>
      <c r="D101" s="313"/>
      <c r="E101" s="313"/>
      <c r="F101" s="313"/>
      <c r="G101" s="313"/>
      <c r="H101" s="313"/>
      <c r="I101" s="313"/>
      <c r="J101" s="313"/>
      <c r="K101" s="314"/>
      <c r="L101" s="226"/>
      <c r="M101" s="224"/>
    </row>
    <row r="102" spans="1:14" s="279" customFormat="1" ht="30" customHeight="1">
      <c r="A102" s="276"/>
      <c r="B102" s="277"/>
      <c r="C102" s="286">
        <v>16.010000000000002</v>
      </c>
      <c r="D102" s="287" t="s">
        <v>235</v>
      </c>
      <c r="E102" s="290" t="s">
        <v>344</v>
      </c>
      <c r="F102" s="287"/>
      <c r="G102" s="309" t="s">
        <v>239</v>
      </c>
      <c r="H102" s="287" t="s">
        <v>137</v>
      </c>
      <c r="I102" s="310">
        <v>75</v>
      </c>
      <c r="J102" s="298">
        <v>16529.41</v>
      </c>
      <c r="K102" s="291">
        <f>I102*J102</f>
        <v>1239705.75</v>
      </c>
      <c r="L102" s="278"/>
      <c r="M102" s="276"/>
    </row>
    <row r="103" spans="1:14" s="279" customFormat="1" ht="30" customHeight="1">
      <c r="A103" s="276"/>
      <c r="B103" s="277"/>
      <c r="C103" s="281">
        <v>16.02</v>
      </c>
      <c r="D103" s="284" t="s">
        <v>236</v>
      </c>
      <c r="E103" s="293" t="s">
        <v>344</v>
      </c>
      <c r="F103" s="284"/>
      <c r="G103" s="307" t="s">
        <v>240</v>
      </c>
      <c r="H103" s="284" t="s">
        <v>137</v>
      </c>
      <c r="I103" s="308">
        <v>67</v>
      </c>
      <c r="J103" s="296">
        <v>11775.89</v>
      </c>
      <c r="K103" s="299">
        <f>I103*J103</f>
        <v>788984.63</v>
      </c>
      <c r="L103" s="278"/>
      <c r="M103" s="276"/>
    </row>
    <row r="104" spans="1:14" s="279" customFormat="1" ht="30" customHeight="1">
      <c r="A104" s="276"/>
      <c r="B104" s="277"/>
      <c r="C104" s="281">
        <v>16.03</v>
      </c>
      <c r="D104" s="284" t="s">
        <v>237</v>
      </c>
      <c r="E104" s="293" t="s">
        <v>344</v>
      </c>
      <c r="F104" s="284"/>
      <c r="G104" s="307" t="s">
        <v>241</v>
      </c>
      <c r="H104" s="284" t="s">
        <v>137</v>
      </c>
      <c r="I104" s="308">
        <v>127</v>
      </c>
      <c r="J104" s="296">
        <v>33433.96</v>
      </c>
      <c r="K104" s="299">
        <f t="shared" ref="K104:K105" si="11">I104*J104</f>
        <v>4246112.92</v>
      </c>
      <c r="L104" s="278"/>
      <c r="M104" s="276"/>
    </row>
    <row r="105" spans="1:14" s="279" customFormat="1" ht="30" customHeight="1">
      <c r="A105" s="276"/>
      <c r="B105" s="277"/>
      <c r="C105" s="281">
        <v>16.04</v>
      </c>
      <c r="D105" s="284" t="s">
        <v>238</v>
      </c>
      <c r="E105" s="293" t="s">
        <v>344</v>
      </c>
      <c r="F105" s="284"/>
      <c r="G105" s="307" t="s">
        <v>242</v>
      </c>
      <c r="H105" s="284" t="s">
        <v>137</v>
      </c>
      <c r="I105" s="308">
        <v>122</v>
      </c>
      <c r="J105" s="296">
        <v>21002.01</v>
      </c>
      <c r="K105" s="299">
        <f t="shared" si="11"/>
        <v>2562245.2199999997</v>
      </c>
      <c r="L105" s="278"/>
      <c r="M105" s="276"/>
    </row>
    <row r="106" spans="1:14" ht="30" customHeight="1" thickBot="1">
      <c r="A106" s="224"/>
      <c r="B106" s="225"/>
      <c r="C106" s="300" t="s">
        <v>14</v>
      </c>
      <c r="D106" s="301"/>
      <c r="E106" s="301"/>
      <c r="F106" s="301"/>
      <c r="G106" s="302"/>
      <c r="H106" s="301"/>
      <c r="I106" s="280"/>
      <c r="J106" s="303"/>
      <c r="K106" s="304">
        <f>SUM(K102:K105)</f>
        <v>8837048.5199999996</v>
      </c>
      <c r="L106" s="226"/>
      <c r="M106" s="224"/>
    </row>
    <row r="107" spans="1:14" ht="30" customHeight="1" thickBot="1">
      <c r="A107" s="224"/>
      <c r="B107" s="225"/>
      <c r="C107" s="312" t="s">
        <v>243</v>
      </c>
      <c r="D107" s="313"/>
      <c r="E107" s="313"/>
      <c r="F107" s="313"/>
      <c r="G107" s="313"/>
      <c r="H107" s="313"/>
      <c r="I107" s="313"/>
      <c r="J107" s="313"/>
      <c r="K107" s="314"/>
      <c r="L107" s="226"/>
      <c r="M107" s="224"/>
    </row>
    <row r="108" spans="1:14" s="279" customFormat="1" ht="30" customHeight="1">
      <c r="A108" s="276"/>
      <c r="B108" s="277"/>
      <c r="C108" s="286">
        <v>17.010000000000002</v>
      </c>
      <c r="D108" s="287" t="s">
        <v>244</v>
      </c>
      <c r="E108" s="290" t="s">
        <v>344</v>
      </c>
      <c r="F108" s="287"/>
      <c r="G108" s="309" t="s">
        <v>255</v>
      </c>
      <c r="H108" s="287" t="s">
        <v>135</v>
      </c>
      <c r="I108" s="310">
        <v>6</v>
      </c>
      <c r="J108" s="298">
        <v>6491.45</v>
      </c>
      <c r="K108" s="291">
        <f>I108*J108</f>
        <v>38948.699999999997</v>
      </c>
      <c r="L108" s="278"/>
      <c r="M108" s="276"/>
    </row>
    <row r="109" spans="1:14" s="279" customFormat="1" ht="30" customHeight="1">
      <c r="A109" s="276"/>
      <c r="B109" s="277"/>
      <c r="C109" s="281">
        <v>17.02</v>
      </c>
      <c r="D109" s="284" t="s">
        <v>245</v>
      </c>
      <c r="E109" s="293" t="s">
        <v>344</v>
      </c>
      <c r="F109" s="284"/>
      <c r="G109" s="307" t="s">
        <v>256</v>
      </c>
      <c r="H109" s="284" t="s">
        <v>135</v>
      </c>
      <c r="I109" s="308">
        <v>8</v>
      </c>
      <c r="J109" s="296">
        <v>9156.7099999999991</v>
      </c>
      <c r="K109" s="299">
        <f t="shared" ref="K109:K116" si="12">I109*J109</f>
        <v>73253.679999999993</v>
      </c>
      <c r="L109" s="278"/>
      <c r="M109" s="276"/>
    </row>
    <row r="110" spans="1:14" s="279" customFormat="1" ht="30" customHeight="1">
      <c r="A110" s="276"/>
      <c r="B110" s="277"/>
      <c r="C110" s="281">
        <v>17.03</v>
      </c>
      <c r="D110" s="284" t="s">
        <v>246</v>
      </c>
      <c r="E110" s="293" t="s">
        <v>344</v>
      </c>
      <c r="F110" s="284"/>
      <c r="G110" s="307" t="s">
        <v>257</v>
      </c>
      <c r="H110" s="284" t="s">
        <v>135</v>
      </c>
      <c r="I110" s="308">
        <v>8</v>
      </c>
      <c r="J110" s="296">
        <v>108328.64</v>
      </c>
      <c r="K110" s="299">
        <f t="shared" si="12"/>
        <v>866629.12</v>
      </c>
      <c r="L110" s="278"/>
      <c r="M110" s="276"/>
    </row>
    <row r="111" spans="1:14" s="279" customFormat="1" ht="30" customHeight="1">
      <c r="A111" s="276"/>
      <c r="B111" s="277"/>
      <c r="C111" s="281">
        <v>17.04</v>
      </c>
      <c r="D111" s="284" t="s">
        <v>247</v>
      </c>
      <c r="E111" s="293" t="s">
        <v>345</v>
      </c>
      <c r="F111" s="284"/>
      <c r="G111" s="307" t="s">
        <v>258</v>
      </c>
      <c r="H111" s="284" t="s">
        <v>135</v>
      </c>
      <c r="I111" s="308">
        <v>11</v>
      </c>
      <c r="J111" s="296">
        <v>7457.95</v>
      </c>
      <c r="K111" s="299">
        <f t="shared" si="12"/>
        <v>82037.45</v>
      </c>
      <c r="L111" s="278"/>
      <c r="M111" s="276"/>
    </row>
    <row r="112" spans="1:14" s="279" customFormat="1" ht="30" customHeight="1">
      <c r="A112" s="276"/>
      <c r="B112" s="277"/>
      <c r="C112" s="281">
        <v>17.05</v>
      </c>
      <c r="D112" s="284" t="s">
        <v>248</v>
      </c>
      <c r="E112" s="293" t="s">
        <v>345</v>
      </c>
      <c r="F112" s="284"/>
      <c r="G112" s="307" t="s">
        <v>259</v>
      </c>
      <c r="H112" s="284" t="s">
        <v>135</v>
      </c>
      <c r="I112" s="308">
        <v>6</v>
      </c>
      <c r="J112" s="296">
        <v>20803.34</v>
      </c>
      <c r="K112" s="299">
        <f t="shared" si="12"/>
        <v>124820.04000000001</v>
      </c>
      <c r="L112" s="278"/>
      <c r="M112" s="276"/>
    </row>
    <row r="113" spans="1:14" s="279" customFormat="1" ht="30" customHeight="1">
      <c r="A113" s="276"/>
      <c r="B113" s="277"/>
      <c r="C113" s="281">
        <v>17.059999999999999</v>
      </c>
      <c r="D113" s="284" t="s">
        <v>249</v>
      </c>
      <c r="E113" s="293" t="s">
        <v>345</v>
      </c>
      <c r="F113" s="284"/>
      <c r="G113" s="307" t="s">
        <v>260</v>
      </c>
      <c r="H113" s="284" t="s">
        <v>135</v>
      </c>
      <c r="I113" s="308">
        <v>5</v>
      </c>
      <c r="J113" s="296">
        <v>5859.81</v>
      </c>
      <c r="K113" s="299">
        <f t="shared" si="12"/>
        <v>29299.050000000003</v>
      </c>
      <c r="L113" s="278"/>
      <c r="M113" s="276"/>
    </row>
    <row r="114" spans="1:14" s="279" customFormat="1" ht="30" customHeight="1">
      <c r="A114" s="276"/>
      <c r="B114" s="277"/>
      <c r="C114" s="281">
        <v>17.07</v>
      </c>
      <c r="D114" s="284" t="s">
        <v>250</v>
      </c>
      <c r="E114" s="293" t="s">
        <v>345</v>
      </c>
      <c r="F114" s="284"/>
      <c r="G114" s="307" t="s">
        <v>261</v>
      </c>
      <c r="H114" s="284" t="s">
        <v>135</v>
      </c>
      <c r="I114" s="308">
        <v>8</v>
      </c>
      <c r="J114" s="296">
        <v>7570.85</v>
      </c>
      <c r="K114" s="299">
        <f t="shared" si="12"/>
        <v>60566.8</v>
      </c>
      <c r="L114" s="278"/>
      <c r="M114" s="276"/>
    </row>
    <row r="115" spans="1:14" s="279" customFormat="1" ht="30" customHeight="1">
      <c r="A115" s="276"/>
      <c r="B115" s="277"/>
      <c r="C115" s="281">
        <v>17.079999999999998</v>
      </c>
      <c r="D115" s="284" t="s">
        <v>251</v>
      </c>
      <c r="E115" s="293" t="s">
        <v>345</v>
      </c>
      <c r="F115" s="284"/>
      <c r="G115" s="307" t="s">
        <v>262</v>
      </c>
      <c r="H115" s="284" t="s">
        <v>135</v>
      </c>
      <c r="I115" s="308">
        <v>6</v>
      </c>
      <c r="J115" s="296">
        <v>3670.85</v>
      </c>
      <c r="K115" s="299">
        <f t="shared" si="12"/>
        <v>22025.1</v>
      </c>
      <c r="L115" s="278"/>
      <c r="M115" s="276"/>
    </row>
    <row r="116" spans="1:14" s="279" customFormat="1" ht="30" customHeight="1">
      <c r="A116" s="276"/>
      <c r="B116" s="277"/>
      <c r="C116" s="281">
        <v>17.09</v>
      </c>
      <c r="D116" s="284" t="s">
        <v>252</v>
      </c>
      <c r="E116" s="293" t="s">
        <v>344</v>
      </c>
      <c r="F116" s="284"/>
      <c r="G116" s="307" t="s">
        <v>263</v>
      </c>
      <c r="H116" s="284" t="s">
        <v>135</v>
      </c>
      <c r="I116" s="308">
        <v>1</v>
      </c>
      <c r="J116" s="296">
        <v>10488.48</v>
      </c>
      <c r="K116" s="299">
        <f t="shared" si="12"/>
        <v>10488.48</v>
      </c>
      <c r="L116" s="278"/>
      <c r="M116" s="276"/>
    </row>
    <row r="117" spans="1:14" s="279" customFormat="1" ht="30" customHeight="1">
      <c r="A117" s="276"/>
      <c r="B117" s="277"/>
      <c r="C117" s="281">
        <v>17.100000000000001</v>
      </c>
      <c r="D117" s="284" t="s">
        <v>253</v>
      </c>
      <c r="E117" s="293" t="s">
        <v>344</v>
      </c>
      <c r="F117" s="284"/>
      <c r="G117" s="307" t="s">
        <v>264</v>
      </c>
      <c r="H117" s="284" t="s">
        <v>135</v>
      </c>
      <c r="I117" s="308">
        <v>1</v>
      </c>
      <c r="J117" s="296">
        <v>5413.8</v>
      </c>
      <c r="K117" s="299">
        <f>I117*J117</f>
        <v>5413.8</v>
      </c>
      <c r="L117" s="278"/>
      <c r="M117" s="276"/>
    </row>
    <row r="118" spans="1:14" s="279" customFormat="1" ht="30" customHeight="1">
      <c r="A118" s="276"/>
      <c r="B118" s="277"/>
      <c r="C118" s="281">
        <v>17.11</v>
      </c>
      <c r="D118" s="284" t="s">
        <v>254</v>
      </c>
      <c r="E118" s="293" t="s">
        <v>344</v>
      </c>
      <c r="F118" s="284"/>
      <c r="G118" s="307" t="s">
        <v>265</v>
      </c>
      <c r="H118" s="284" t="s">
        <v>135</v>
      </c>
      <c r="I118" s="308">
        <v>10</v>
      </c>
      <c r="J118" s="296">
        <v>4129.1400000000003</v>
      </c>
      <c r="K118" s="299">
        <f t="shared" ref="K118" si="13">I118*J118</f>
        <v>41291.4</v>
      </c>
      <c r="L118" s="278"/>
      <c r="M118" s="276"/>
    </row>
    <row r="119" spans="1:14" ht="30" customHeight="1" thickBot="1">
      <c r="A119" s="224"/>
      <c r="B119" s="225"/>
      <c r="C119" s="300" t="s">
        <v>14</v>
      </c>
      <c r="D119" s="301"/>
      <c r="E119" s="301"/>
      <c r="F119" s="301"/>
      <c r="G119" s="302"/>
      <c r="H119" s="301"/>
      <c r="I119" s="280"/>
      <c r="J119" s="303"/>
      <c r="K119" s="304">
        <f>SUM(K108:K118)</f>
        <v>1354773.62</v>
      </c>
      <c r="L119" s="226"/>
      <c r="M119" s="224"/>
    </row>
    <row r="120" spans="1:14" ht="30" customHeight="1" thickBot="1">
      <c r="A120" s="224"/>
      <c r="B120" s="225"/>
      <c r="C120" s="312" t="s">
        <v>266</v>
      </c>
      <c r="D120" s="313"/>
      <c r="E120" s="313"/>
      <c r="F120" s="313"/>
      <c r="G120" s="313"/>
      <c r="H120" s="313"/>
      <c r="I120" s="313"/>
      <c r="J120" s="313"/>
      <c r="K120" s="314"/>
      <c r="L120" s="226"/>
      <c r="M120" s="224"/>
    </row>
    <row r="121" spans="1:14" s="279" customFormat="1" ht="30" customHeight="1">
      <c r="A121" s="276"/>
      <c r="B121" s="277"/>
      <c r="C121" s="286">
        <v>18.010000000000002</v>
      </c>
      <c r="D121" s="287" t="s">
        <v>267</v>
      </c>
      <c r="E121" s="290" t="s">
        <v>344</v>
      </c>
      <c r="F121" s="287"/>
      <c r="G121" s="309" t="s">
        <v>269</v>
      </c>
      <c r="H121" s="287" t="s">
        <v>135</v>
      </c>
      <c r="I121" s="310">
        <v>1</v>
      </c>
      <c r="J121" s="298">
        <v>4069570.86</v>
      </c>
      <c r="K121" s="291">
        <f>I121*J121</f>
        <v>4069570.86</v>
      </c>
      <c r="L121" s="278"/>
      <c r="M121" s="276"/>
    </row>
    <row r="122" spans="1:14" s="279" customFormat="1" ht="30" customHeight="1">
      <c r="A122" s="276"/>
      <c r="B122" s="277"/>
      <c r="C122" s="281">
        <v>18.02</v>
      </c>
      <c r="D122" s="284" t="s">
        <v>268</v>
      </c>
      <c r="E122" s="293" t="s">
        <v>344</v>
      </c>
      <c r="F122" s="284"/>
      <c r="G122" s="307" t="s">
        <v>270</v>
      </c>
      <c r="H122" s="284" t="s">
        <v>135</v>
      </c>
      <c r="I122" s="308">
        <v>1</v>
      </c>
      <c r="J122" s="296">
        <v>1117376.22</v>
      </c>
      <c r="K122" s="299">
        <f t="shared" ref="K122" si="14">I122*J122</f>
        <v>1117376.22</v>
      </c>
      <c r="L122" s="278"/>
      <c r="M122" s="276"/>
    </row>
    <row r="123" spans="1:14" ht="30" customHeight="1" thickBot="1">
      <c r="A123" s="224"/>
      <c r="B123" s="225"/>
      <c r="C123" s="300" t="s">
        <v>14</v>
      </c>
      <c r="D123" s="301"/>
      <c r="E123" s="301"/>
      <c r="F123" s="301"/>
      <c r="G123" s="302"/>
      <c r="H123" s="301"/>
      <c r="I123" s="280"/>
      <c r="J123" s="303"/>
      <c r="K123" s="304">
        <f>SUM(K121:K122)</f>
        <v>5186947.08</v>
      </c>
      <c r="L123" s="226"/>
      <c r="M123" s="224"/>
      <c r="N123" s="227" t="s">
        <v>91</v>
      </c>
    </row>
    <row r="124" spans="1:14" ht="30" customHeight="1" thickBot="1">
      <c r="A124" s="224"/>
      <c r="B124" s="225"/>
      <c r="C124" s="312" t="s">
        <v>271</v>
      </c>
      <c r="D124" s="313"/>
      <c r="E124" s="313"/>
      <c r="F124" s="313"/>
      <c r="G124" s="313"/>
      <c r="H124" s="313"/>
      <c r="I124" s="313"/>
      <c r="J124" s="313"/>
      <c r="K124" s="314"/>
      <c r="L124" s="226"/>
      <c r="M124" s="224"/>
    </row>
    <row r="125" spans="1:14" s="279" customFormat="1" ht="30" customHeight="1">
      <c r="A125" s="276"/>
      <c r="B125" s="277"/>
      <c r="C125" s="286">
        <v>19.010000000000002</v>
      </c>
      <c r="D125" s="287" t="s">
        <v>272</v>
      </c>
      <c r="E125" s="290" t="s">
        <v>344</v>
      </c>
      <c r="F125" s="287"/>
      <c r="G125" s="309" t="s">
        <v>274</v>
      </c>
      <c r="H125" s="287" t="s">
        <v>136</v>
      </c>
      <c r="I125" s="310">
        <v>262.48</v>
      </c>
      <c r="J125" s="298">
        <v>182511.95</v>
      </c>
      <c r="K125" s="291">
        <f>I125*J125</f>
        <v>47905736.636000007</v>
      </c>
      <c r="L125" s="278"/>
      <c r="M125" s="276"/>
    </row>
    <row r="126" spans="1:14" s="279" customFormat="1" ht="30" customHeight="1">
      <c r="A126" s="276"/>
      <c r="B126" s="277"/>
      <c r="C126" s="281">
        <v>19.02</v>
      </c>
      <c r="D126" s="284" t="s">
        <v>273</v>
      </c>
      <c r="E126" s="293" t="s">
        <v>344</v>
      </c>
      <c r="F126" s="284"/>
      <c r="G126" s="307" t="s">
        <v>275</v>
      </c>
      <c r="H126" s="284" t="s">
        <v>136</v>
      </c>
      <c r="I126" s="308">
        <v>0</v>
      </c>
      <c r="J126" s="296">
        <v>155996.79999999999</v>
      </c>
      <c r="K126" s="299">
        <f t="shared" ref="K126" si="15">I126*J126</f>
        <v>0</v>
      </c>
      <c r="L126" s="278"/>
      <c r="M126" s="276"/>
    </row>
    <row r="127" spans="1:14" ht="30" customHeight="1" thickBot="1">
      <c r="A127" s="224"/>
      <c r="B127" s="225"/>
      <c r="C127" s="300" t="s">
        <v>14</v>
      </c>
      <c r="D127" s="301"/>
      <c r="E127" s="301"/>
      <c r="F127" s="301"/>
      <c r="G127" s="302"/>
      <c r="H127" s="301"/>
      <c r="I127" s="280"/>
      <c r="J127" s="303"/>
      <c r="K127" s="304">
        <f>SUM(K125:K126)</f>
        <v>47905736.636000007</v>
      </c>
      <c r="L127" s="226"/>
      <c r="M127" s="224"/>
      <c r="N127" s="227" t="s">
        <v>91</v>
      </c>
    </row>
    <row r="128" spans="1:14" ht="30" customHeight="1" thickBot="1">
      <c r="A128" s="224"/>
      <c r="B128" s="225"/>
      <c r="C128" s="312" t="s">
        <v>276</v>
      </c>
      <c r="D128" s="313"/>
      <c r="E128" s="313"/>
      <c r="F128" s="313"/>
      <c r="G128" s="313"/>
      <c r="H128" s="313"/>
      <c r="I128" s="313"/>
      <c r="J128" s="313"/>
      <c r="K128" s="314"/>
      <c r="L128" s="226"/>
      <c r="M128" s="224"/>
    </row>
    <row r="129" spans="1:14" s="279" customFormat="1" ht="30" customHeight="1">
      <c r="A129" s="276"/>
      <c r="B129" s="277"/>
      <c r="C129" s="286">
        <v>20.010000000000002</v>
      </c>
      <c r="D129" s="287" t="s">
        <v>277</v>
      </c>
      <c r="E129" s="290" t="s">
        <v>344</v>
      </c>
      <c r="F129" s="287"/>
      <c r="G129" s="309" t="s">
        <v>279</v>
      </c>
      <c r="H129" s="287" t="s">
        <v>137</v>
      </c>
      <c r="I129" s="310">
        <v>52.89</v>
      </c>
      <c r="J129" s="298">
        <v>131740.32999999999</v>
      </c>
      <c r="K129" s="291">
        <f>I129*J129</f>
        <v>6967746.0536999991</v>
      </c>
      <c r="L129" s="278"/>
      <c r="M129" s="276"/>
    </row>
    <row r="130" spans="1:14" s="279" customFormat="1" ht="30" customHeight="1">
      <c r="A130" s="276"/>
      <c r="B130" s="277"/>
      <c r="C130" s="281">
        <v>20.02</v>
      </c>
      <c r="D130" s="284" t="s">
        <v>278</v>
      </c>
      <c r="E130" s="293" t="s">
        <v>344</v>
      </c>
      <c r="F130" s="284"/>
      <c r="G130" s="307" t="s">
        <v>280</v>
      </c>
      <c r="H130" s="284" t="s">
        <v>104</v>
      </c>
      <c r="I130" s="308">
        <v>24.96</v>
      </c>
      <c r="J130" s="296">
        <v>185448.95999999999</v>
      </c>
      <c r="K130" s="299">
        <f t="shared" ref="K130" si="16">I130*J130</f>
        <v>4628806.0416000001</v>
      </c>
      <c r="L130" s="278"/>
      <c r="M130" s="276"/>
    </row>
    <row r="131" spans="1:14" ht="30" customHeight="1" thickBot="1">
      <c r="A131" s="224"/>
      <c r="B131" s="225"/>
      <c r="C131" s="300" t="s">
        <v>14</v>
      </c>
      <c r="D131" s="301"/>
      <c r="E131" s="301"/>
      <c r="F131" s="301"/>
      <c r="G131" s="302"/>
      <c r="H131" s="301"/>
      <c r="I131" s="280"/>
      <c r="J131" s="303"/>
      <c r="K131" s="304">
        <f>SUM(K129:K130)</f>
        <v>11596552.0953</v>
      </c>
      <c r="L131" s="226"/>
      <c r="M131" s="224"/>
      <c r="N131" s="227" t="s">
        <v>91</v>
      </c>
    </row>
    <row r="132" spans="1:14" ht="30" customHeight="1" thickBot="1">
      <c r="A132" s="224"/>
      <c r="B132" s="225"/>
      <c r="C132" s="312" t="s">
        <v>281</v>
      </c>
      <c r="D132" s="313"/>
      <c r="E132" s="313"/>
      <c r="F132" s="313"/>
      <c r="G132" s="313"/>
      <c r="H132" s="313"/>
      <c r="I132" s="313"/>
      <c r="J132" s="313"/>
      <c r="K132" s="314"/>
      <c r="L132" s="226"/>
      <c r="M132" s="224"/>
    </row>
    <row r="133" spans="1:14" s="279" customFormat="1" ht="30" customHeight="1">
      <c r="A133" s="276"/>
      <c r="B133" s="277"/>
      <c r="C133" s="286">
        <v>21.01</v>
      </c>
      <c r="D133" s="287" t="s">
        <v>282</v>
      </c>
      <c r="E133" s="290" t="s">
        <v>344</v>
      </c>
      <c r="F133" s="287"/>
      <c r="G133" s="309" t="s">
        <v>283</v>
      </c>
      <c r="H133" s="287" t="s">
        <v>284</v>
      </c>
      <c r="I133" s="310">
        <v>13491.47</v>
      </c>
      <c r="J133" s="298">
        <v>3594.63</v>
      </c>
      <c r="K133" s="291">
        <f>I133*J133</f>
        <v>48496842.806099996</v>
      </c>
      <c r="L133" s="278"/>
      <c r="M133" s="276"/>
    </row>
    <row r="134" spans="1:14" ht="30" customHeight="1" thickBot="1">
      <c r="A134" s="224"/>
      <c r="B134" s="225"/>
      <c r="C134" s="300" t="s">
        <v>14</v>
      </c>
      <c r="D134" s="301"/>
      <c r="E134" s="301"/>
      <c r="F134" s="301"/>
      <c r="G134" s="302"/>
      <c r="H134" s="301"/>
      <c r="I134" s="280"/>
      <c r="J134" s="303"/>
      <c r="K134" s="304">
        <f>SUM(K133:K133)</f>
        <v>48496842.806099996</v>
      </c>
      <c r="L134" s="226"/>
      <c r="M134" s="224"/>
      <c r="N134" s="227" t="s">
        <v>91</v>
      </c>
    </row>
    <row r="135" spans="1:14" ht="30" customHeight="1" thickBot="1">
      <c r="A135" s="224"/>
      <c r="B135" s="225"/>
      <c r="C135" s="312" t="s">
        <v>285</v>
      </c>
      <c r="D135" s="313"/>
      <c r="E135" s="313"/>
      <c r="F135" s="313"/>
      <c r="G135" s="313"/>
      <c r="H135" s="313"/>
      <c r="I135" s="313"/>
      <c r="J135" s="313"/>
      <c r="K135" s="314"/>
      <c r="L135" s="226"/>
      <c r="M135" s="224"/>
    </row>
    <row r="136" spans="1:14" s="279" customFormat="1" ht="30" customHeight="1">
      <c r="A136" s="276"/>
      <c r="B136" s="277"/>
      <c r="C136" s="286">
        <v>22.01</v>
      </c>
      <c r="D136" s="287" t="s">
        <v>286</v>
      </c>
      <c r="E136" s="290" t="s">
        <v>344</v>
      </c>
      <c r="F136" s="287"/>
      <c r="G136" s="309" t="s">
        <v>288</v>
      </c>
      <c r="H136" s="287" t="s">
        <v>137</v>
      </c>
      <c r="I136" s="310">
        <v>150.44</v>
      </c>
      <c r="J136" s="298">
        <v>73031.240000000005</v>
      </c>
      <c r="K136" s="291">
        <f>I136*J136</f>
        <v>10986819.7456</v>
      </c>
      <c r="L136" s="278"/>
      <c r="M136" s="276"/>
    </row>
    <row r="137" spans="1:14" s="279" customFormat="1" ht="30" customHeight="1">
      <c r="A137" s="276"/>
      <c r="B137" s="277"/>
      <c r="C137" s="281">
        <v>22.02</v>
      </c>
      <c r="D137" s="284" t="s">
        <v>287</v>
      </c>
      <c r="E137" s="293" t="s">
        <v>344</v>
      </c>
      <c r="F137" s="284"/>
      <c r="G137" s="307" t="s">
        <v>289</v>
      </c>
      <c r="H137" s="284" t="s">
        <v>138</v>
      </c>
      <c r="I137" s="308">
        <v>2067.8000000000002</v>
      </c>
      <c r="J137" s="296">
        <v>11581.15</v>
      </c>
      <c r="K137" s="299">
        <f t="shared" ref="K137" si="17">I137*J137</f>
        <v>23947501.970000003</v>
      </c>
      <c r="L137" s="278"/>
      <c r="M137" s="276"/>
    </row>
    <row r="138" spans="1:14" ht="30" customHeight="1" thickBot="1">
      <c r="A138" s="224"/>
      <c r="B138" s="225"/>
      <c r="C138" s="300" t="s">
        <v>14</v>
      </c>
      <c r="D138" s="301"/>
      <c r="E138" s="301"/>
      <c r="F138" s="301"/>
      <c r="G138" s="302"/>
      <c r="H138" s="301"/>
      <c r="I138" s="280"/>
      <c r="J138" s="303"/>
      <c r="K138" s="304">
        <f>SUM(K136:K137)</f>
        <v>34934321.715599999</v>
      </c>
      <c r="L138" s="226"/>
      <c r="M138" s="224"/>
      <c r="N138" s="227" t="s">
        <v>91</v>
      </c>
    </row>
    <row r="139" spans="1:14" ht="30" customHeight="1" thickBot="1">
      <c r="A139" s="224"/>
      <c r="B139" s="225"/>
      <c r="C139" s="312" t="s">
        <v>290</v>
      </c>
      <c r="D139" s="313"/>
      <c r="E139" s="313"/>
      <c r="F139" s="313"/>
      <c r="G139" s="313"/>
      <c r="H139" s="313"/>
      <c r="I139" s="313"/>
      <c r="J139" s="313"/>
      <c r="K139" s="314"/>
      <c r="L139" s="226"/>
      <c r="M139" s="224"/>
    </row>
    <row r="140" spans="1:14" s="279" customFormat="1" ht="30" customHeight="1">
      <c r="A140" s="276"/>
      <c r="B140" s="277"/>
      <c r="C140" s="286">
        <v>23.01</v>
      </c>
      <c r="D140" s="287" t="s">
        <v>291</v>
      </c>
      <c r="E140" s="290" t="s">
        <v>345</v>
      </c>
      <c r="F140" s="287"/>
      <c r="G140" s="309" t="s">
        <v>293</v>
      </c>
      <c r="H140" s="287" t="s">
        <v>104</v>
      </c>
      <c r="I140" s="310">
        <v>368.82</v>
      </c>
      <c r="J140" s="298">
        <v>338353.47000000003</v>
      </c>
      <c r="K140" s="291">
        <f>I140*J140</f>
        <v>124791526.80540001</v>
      </c>
      <c r="L140" s="278"/>
      <c r="M140" s="276"/>
    </row>
    <row r="141" spans="1:14" s="279" customFormat="1" ht="30" customHeight="1">
      <c r="A141" s="276"/>
      <c r="B141" s="277"/>
      <c r="C141" s="281">
        <v>23.02</v>
      </c>
      <c r="D141" s="284" t="s">
        <v>292</v>
      </c>
      <c r="E141" s="293" t="s">
        <v>344</v>
      </c>
      <c r="F141" s="284"/>
      <c r="G141" s="307" t="s">
        <v>294</v>
      </c>
      <c r="H141" s="284" t="s">
        <v>104</v>
      </c>
      <c r="I141" s="308">
        <v>228.49</v>
      </c>
      <c r="J141" s="296">
        <v>106344.15</v>
      </c>
      <c r="K141" s="299">
        <f t="shared" ref="K141" si="18">I141*J141</f>
        <v>24298574.833499998</v>
      </c>
      <c r="L141" s="278"/>
      <c r="M141" s="276"/>
    </row>
    <row r="142" spans="1:14" ht="30" customHeight="1" thickBot="1">
      <c r="A142" s="224"/>
      <c r="B142" s="225"/>
      <c r="C142" s="300" t="s">
        <v>14</v>
      </c>
      <c r="D142" s="301"/>
      <c r="E142" s="301"/>
      <c r="F142" s="301"/>
      <c r="G142" s="302"/>
      <c r="H142" s="301"/>
      <c r="I142" s="280"/>
      <c r="J142" s="303"/>
      <c r="K142" s="304">
        <f>SUM(K140:K141)</f>
        <v>149090101.63890001</v>
      </c>
      <c r="L142" s="226"/>
      <c r="M142" s="224"/>
      <c r="N142" s="227" t="s">
        <v>91</v>
      </c>
    </row>
    <row r="143" spans="1:14" ht="30" customHeight="1" thickBot="1">
      <c r="A143" s="224"/>
      <c r="B143" s="225"/>
      <c r="C143" s="312" t="s">
        <v>295</v>
      </c>
      <c r="D143" s="313"/>
      <c r="E143" s="313"/>
      <c r="F143" s="313"/>
      <c r="G143" s="313"/>
      <c r="H143" s="313"/>
      <c r="I143" s="313"/>
      <c r="J143" s="313"/>
      <c r="K143" s="314"/>
      <c r="L143" s="226"/>
      <c r="M143" s="224"/>
    </row>
    <row r="144" spans="1:14" s="279" customFormat="1" ht="30" customHeight="1">
      <c r="A144" s="276"/>
      <c r="B144" s="277"/>
      <c r="C144" s="286">
        <v>24.01</v>
      </c>
      <c r="D144" s="287" t="s">
        <v>296</v>
      </c>
      <c r="E144" s="290" t="s">
        <v>344</v>
      </c>
      <c r="F144" s="287"/>
      <c r="G144" s="309" t="s">
        <v>314</v>
      </c>
      <c r="H144" s="287" t="s">
        <v>137</v>
      </c>
      <c r="I144" s="310">
        <v>780.3</v>
      </c>
      <c r="J144" s="298">
        <v>35190.400000000001</v>
      </c>
      <c r="K144" s="291">
        <f>I144*J144</f>
        <v>27459069.120000001</v>
      </c>
      <c r="L144" s="278"/>
      <c r="M144" s="276"/>
    </row>
    <row r="145" spans="1:13" s="279" customFormat="1" ht="30" customHeight="1">
      <c r="A145" s="276"/>
      <c r="B145" s="277"/>
      <c r="C145" s="281">
        <v>24.02</v>
      </c>
      <c r="D145" s="284" t="s">
        <v>297</v>
      </c>
      <c r="E145" s="293" t="s">
        <v>344</v>
      </c>
      <c r="F145" s="284"/>
      <c r="G145" s="307" t="s">
        <v>315</v>
      </c>
      <c r="H145" s="284" t="s">
        <v>137</v>
      </c>
      <c r="I145" s="308">
        <v>141.5</v>
      </c>
      <c r="J145" s="296">
        <v>48540.1</v>
      </c>
      <c r="K145" s="299">
        <f t="shared" ref="K145:K156" si="19">I145*J145</f>
        <v>6868424.1499999994</v>
      </c>
      <c r="L145" s="278"/>
      <c r="M145" s="276"/>
    </row>
    <row r="146" spans="1:13" s="279" customFormat="1" ht="30" customHeight="1">
      <c r="A146" s="276"/>
      <c r="B146" s="277"/>
      <c r="C146" s="281">
        <v>24.03</v>
      </c>
      <c r="D146" s="284" t="s">
        <v>298</v>
      </c>
      <c r="E146" s="293" t="s">
        <v>344</v>
      </c>
      <c r="F146" s="284"/>
      <c r="G146" s="307" t="s">
        <v>316</v>
      </c>
      <c r="H146" s="284" t="s">
        <v>135</v>
      </c>
      <c r="I146" s="308">
        <v>1</v>
      </c>
      <c r="J146" s="296">
        <v>329484.40999999997</v>
      </c>
      <c r="K146" s="299">
        <f t="shared" si="19"/>
        <v>329484.40999999997</v>
      </c>
      <c r="L146" s="278"/>
      <c r="M146" s="276"/>
    </row>
    <row r="147" spans="1:13" s="279" customFormat="1" ht="30" customHeight="1">
      <c r="A147" s="276"/>
      <c r="B147" s="277"/>
      <c r="C147" s="281">
        <v>24.04</v>
      </c>
      <c r="D147" s="284" t="s">
        <v>299</v>
      </c>
      <c r="E147" s="293" t="s">
        <v>344</v>
      </c>
      <c r="F147" s="284"/>
      <c r="G147" s="307" t="s">
        <v>317</v>
      </c>
      <c r="H147" s="284" t="s">
        <v>137</v>
      </c>
      <c r="I147" s="308">
        <v>472.17</v>
      </c>
      <c r="J147" s="296">
        <v>35791.919999999998</v>
      </c>
      <c r="K147" s="299">
        <f t="shared" si="19"/>
        <v>16899870.8664</v>
      </c>
      <c r="L147" s="278"/>
      <c r="M147" s="276"/>
    </row>
    <row r="148" spans="1:13" s="279" customFormat="1" ht="30" customHeight="1">
      <c r="A148" s="276"/>
      <c r="B148" s="277"/>
      <c r="C148" s="281">
        <v>24.05</v>
      </c>
      <c r="D148" s="284" t="s">
        <v>300</v>
      </c>
      <c r="E148" s="293" t="s">
        <v>344</v>
      </c>
      <c r="F148" s="284"/>
      <c r="G148" s="307" t="s">
        <v>318</v>
      </c>
      <c r="H148" s="284" t="s">
        <v>135</v>
      </c>
      <c r="I148" s="308">
        <v>0</v>
      </c>
      <c r="J148" s="296">
        <v>169506.99</v>
      </c>
      <c r="K148" s="299">
        <f t="shared" si="19"/>
        <v>0</v>
      </c>
      <c r="L148" s="278"/>
      <c r="M148" s="276"/>
    </row>
    <row r="149" spans="1:13" s="279" customFormat="1" ht="42.75" customHeight="1">
      <c r="A149" s="276"/>
      <c r="B149" s="277"/>
      <c r="C149" s="281">
        <v>24.06</v>
      </c>
      <c r="D149" s="284" t="s">
        <v>301</v>
      </c>
      <c r="E149" s="293" t="s">
        <v>344</v>
      </c>
      <c r="F149" s="284"/>
      <c r="G149" s="307" t="s">
        <v>319</v>
      </c>
      <c r="H149" s="284" t="s">
        <v>135</v>
      </c>
      <c r="I149" s="308">
        <v>42</v>
      </c>
      <c r="J149" s="296">
        <v>292490.31</v>
      </c>
      <c r="K149" s="299">
        <f t="shared" si="19"/>
        <v>12284593.02</v>
      </c>
      <c r="L149" s="278"/>
      <c r="M149" s="276"/>
    </row>
    <row r="150" spans="1:13" s="279" customFormat="1" ht="45.75" customHeight="1">
      <c r="A150" s="276"/>
      <c r="B150" s="277"/>
      <c r="C150" s="281">
        <v>24.07</v>
      </c>
      <c r="D150" s="284" t="s">
        <v>302</v>
      </c>
      <c r="E150" s="293" t="s">
        <v>344</v>
      </c>
      <c r="F150" s="284"/>
      <c r="G150" s="307" t="s">
        <v>320</v>
      </c>
      <c r="H150" s="284" t="s">
        <v>135</v>
      </c>
      <c r="I150" s="308">
        <v>19</v>
      </c>
      <c r="J150" s="296">
        <v>268084.95</v>
      </c>
      <c r="K150" s="299">
        <f t="shared" si="19"/>
        <v>5093614.05</v>
      </c>
      <c r="L150" s="278"/>
      <c r="M150" s="276"/>
    </row>
    <row r="151" spans="1:13" s="279" customFormat="1" ht="30" customHeight="1">
      <c r="A151" s="276"/>
      <c r="B151" s="277"/>
      <c r="C151" s="281">
        <v>24.08</v>
      </c>
      <c r="D151" s="284" t="s">
        <v>303</v>
      </c>
      <c r="E151" s="293" t="s">
        <v>344</v>
      </c>
      <c r="F151" s="284"/>
      <c r="G151" s="307" t="s">
        <v>321</v>
      </c>
      <c r="H151" s="284" t="s">
        <v>135</v>
      </c>
      <c r="I151" s="308">
        <v>14</v>
      </c>
      <c r="J151" s="296">
        <v>155013.31</v>
      </c>
      <c r="K151" s="299">
        <f t="shared" si="19"/>
        <v>2170186.34</v>
      </c>
      <c r="L151" s="278"/>
      <c r="M151" s="276"/>
    </row>
    <row r="152" spans="1:13" s="279" customFormat="1" ht="30" customHeight="1">
      <c r="A152" s="276"/>
      <c r="B152" s="277"/>
      <c r="C152" s="281">
        <v>24.09</v>
      </c>
      <c r="D152" s="284" t="s">
        <v>304</v>
      </c>
      <c r="E152" s="293" t="s">
        <v>344</v>
      </c>
      <c r="F152" s="284"/>
      <c r="G152" s="307" t="s">
        <v>322</v>
      </c>
      <c r="H152" s="284" t="s">
        <v>135</v>
      </c>
      <c r="I152" s="308">
        <v>9</v>
      </c>
      <c r="J152" s="296">
        <v>183903.72</v>
      </c>
      <c r="K152" s="299">
        <f t="shared" si="19"/>
        <v>1655133.48</v>
      </c>
      <c r="L152" s="278"/>
      <c r="M152" s="276"/>
    </row>
    <row r="153" spans="1:13" s="279" customFormat="1" ht="30" customHeight="1">
      <c r="A153" s="276"/>
      <c r="B153" s="277"/>
      <c r="C153" s="281">
        <v>24.1</v>
      </c>
      <c r="D153" s="284" t="s">
        <v>305</v>
      </c>
      <c r="E153" s="293" t="s">
        <v>344</v>
      </c>
      <c r="F153" s="284"/>
      <c r="G153" s="307" t="s">
        <v>323</v>
      </c>
      <c r="H153" s="284" t="s">
        <v>135</v>
      </c>
      <c r="I153" s="308">
        <v>3</v>
      </c>
      <c r="J153" s="296">
        <v>208938.64</v>
      </c>
      <c r="K153" s="299">
        <f t="shared" si="19"/>
        <v>626815.92000000004</v>
      </c>
      <c r="L153" s="278"/>
      <c r="M153" s="276"/>
    </row>
    <row r="154" spans="1:13" s="279" customFormat="1" ht="30" customHeight="1">
      <c r="A154" s="276"/>
      <c r="B154" s="277"/>
      <c r="C154" s="281">
        <v>24.11</v>
      </c>
      <c r="D154" s="284" t="s">
        <v>306</v>
      </c>
      <c r="E154" s="293" t="s">
        <v>345</v>
      </c>
      <c r="F154" s="284"/>
      <c r="G154" s="307" t="s">
        <v>324</v>
      </c>
      <c r="H154" s="284" t="s">
        <v>135</v>
      </c>
      <c r="I154" s="308">
        <v>72</v>
      </c>
      <c r="J154" s="296">
        <v>333686.88</v>
      </c>
      <c r="K154" s="299">
        <f t="shared" si="19"/>
        <v>24025455.359999999</v>
      </c>
      <c r="L154" s="278"/>
      <c r="M154" s="276"/>
    </row>
    <row r="155" spans="1:13" s="279" customFormat="1" ht="30" customHeight="1">
      <c r="A155" s="276"/>
      <c r="B155" s="277"/>
      <c r="C155" s="281">
        <v>24.12</v>
      </c>
      <c r="D155" s="284" t="s">
        <v>307</v>
      </c>
      <c r="E155" s="293" t="s">
        <v>345</v>
      </c>
      <c r="F155" s="284"/>
      <c r="G155" s="307" t="s">
        <v>325</v>
      </c>
      <c r="H155" s="284" t="s">
        <v>135</v>
      </c>
      <c r="I155" s="308">
        <v>43</v>
      </c>
      <c r="J155" s="296">
        <v>400532.88</v>
      </c>
      <c r="K155" s="299">
        <f t="shared" si="19"/>
        <v>17222913.84</v>
      </c>
      <c r="L155" s="278"/>
      <c r="M155" s="276"/>
    </row>
    <row r="156" spans="1:13" s="279" customFormat="1" ht="30" customHeight="1">
      <c r="A156" s="276"/>
      <c r="B156" s="277"/>
      <c r="C156" s="281">
        <v>24.13</v>
      </c>
      <c r="D156" s="284" t="s">
        <v>308</v>
      </c>
      <c r="E156" s="293" t="s">
        <v>345</v>
      </c>
      <c r="F156" s="284"/>
      <c r="G156" s="307" t="s">
        <v>326</v>
      </c>
      <c r="H156" s="284" t="s">
        <v>135</v>
      </c>
      <c r="I156" s="308">
        <v>34</v>
      </c>
      <c r="J156" s="296">
        <v>243908.88</v>
      </c>
      <c r="K156" s="299">
        <f t="shared" si="19"/>
        <v>8292901.9199999999</v>
      </c>
      <c r="L156" s="278"/>
      <c r="M156" s="276"/>
    </row>
    <row r="157" spans="1:13" s="279" customFormat="1" ht="30" customHeight="1">
      <c r="A157" s="276"/>
      <c r="B157" s="277"/>
      <c r="C157" s="281">
        <v>24.14</v>
      </c>
      <c r="D157" s="284" t="s">
        <v>309</v>
      </c>
      <c r="E157" s="293" t="s">
        <v>344</v>
      </c>
      <c r="F157" s="284"/>
      <c r="G157" s="307" t="s">
        <v>327</v>
      </c>
      <c r="H157" s="284" t="s">
        <v>135</v>
      </c>
      <c r="I157" s="308">
        <v>6</v>
      </c>
      <c r="J157" s="296">
        <v>845567.86</v>
      </c>
      <c r="K157" s="299">
        <f>I157*J157</f>
        <v>5073407.16</v>
      </c>
      <c r="L157" s="278"/>
      <c r="M157" s="276"/>
    </row>
    <row r="158" spans="1:13" s="279" customFormat="1" ht="30" customHeight="1">
      <c r="A158" s="276"/>
      <c r="B158" s="277"/>
      <c r="C158" s="281">
        <v>24.15</v>
      </c>
      <c r="D158" s="284" t="s">
        <v>310</v>
      </c>
      <c r="E158" s="293" t="s">
        <v>344</v>
      </c>
      <c r="F158" s="284"/>
      <c r="G158" s="307" t="s">
        <v>328</v>
      </c>
      <c r="H158" s="284" t="s">
        <v>135</v>
      </c>
      <c r="I158" s="308">
        <v>4</v>
      </c>
      <c r="J158" s="296">
        <v>766631.86</v>
      </c>
      <c r="K158" s="299">
        <f t="shared" ref="K158:K161" si="20">I158*J158</f>
        <v>3066527.44</v>
      </c>
      <c r="L158" s="278"/>
      <c r="M158" s="276"/>
    </row>
    <row r="159" spans="1:13" s="279" customFormat="1" ht="30" customHeight="1">
      <c r="A159" s="276"/>
      <c r="B159" s="277"/>
      <c r="C159" s="281">
        <v>24.16</v>
      </c>
      <c r="D159" s="284" t="s">
        <v>311</v>
      </c>
      <c r="E159" s="293" t="s">
        <v>345</v>
      </c>
      <c r="F159" s="284"/>
      <c r="G159" s="307" t="s">
        <v>329</v>
      </c>
      <c r="H159" s="284" t="s">
        <v>137</v>
      </c>
      <c r="I159" s="308">
        <v>194.49</v>
      </c>
      <c r="J159" s="296">
        <v>12668.74</v>
      </c>
      <c r="K159" s="299">
        <f t="shared" si="20"/>
        <v>2463943.2426</v>
      </c>
      <c r="L159" s="278"/>
      <c r="M159" s="276"/>
    </row>
    <row r="160" spans="1:13" s="279" customFormat="1" ht="30" customHeight="1">
      <c r="A160" s="276"/>
      <c r="B160" s="277"/>
      <c r="C160" s="281">
        <v>24.17</v>
      </c>
      <c r="D160" s="284" t="s">
        <v>312</v>
      </c>
      <c r="E160" s="293" t="s">
        <v>345</v>
      </c>
      <c r="F160" s="284"/>
      <c r="G160" s="307" t="s">
        <v>330</v>
      </c>
      <c r="H160" s="284" t="s">
        <v>137</v>
      </c>
      <c r="I160" s="308">
        <v>300.3</v>
      </c>
      <c r="J160" s="296">
        <v>11545.07</v>
      </c>
      <c r="K160" s="299">
        <f t="shared" si="20"/>
        <v>3466984.5210000002</v>
      </c>
      <c r="L160" s="278"/>
      <c r="M160" s="276"/>
    </row>
    <row r="161" spans="1:14" s="279" customFormat="1" ht="43.5" customHeight="1">
      <c r="A161" s="276"/>
      <c r="B161" s="277"/>
      <c r="C161" s="281">
        <v>24.18</v>
      </c>
      <c r="D161" s="284" t="s">
        <v>313</v>
      </c>
      <c r="E161" s="293" t="s">
        <v>344</v>
      </c>
      <c r="F161" s="284"/>
      <c r="G161" s="307" t="s">
        <v>331</v>
      </c>
      <c r="H161" s="284" t="s">
        <v>135</v>
      </c>
      <c r="I161" s="308">
        <v>1</v>
      </c>
      <c r="J161" s="296">
        <v>930552.63</v>
      </c>
      <c r="K161" s="299">
        <f t="shared" si="20"/>
        <v>930552.63</v>
      </c>
      <c r="L161" s="278"/>
      <c r="M161" s="276"/>
    </row>
    <row r="162" spans="1:14" ht="30" customHeight="1" thickBot="1">
      <c r="A162" s="224"/>
      <c r="B162" s="225"/>
      <c r="C162" s="300" t="s">
        <v>14</v>
      </c>
      <c r="D162" s="301"/>
      <c r="E162" s="301"/>
      <c r="F162" s="301"/>
      <c r="G162" s="302"/>
      <c r="H162" s="301"/>
      <c r="I162" s="280"/>
      <c r="J162" s="303"/>
      <c r="K162" s="304">
        <f>SUM(K144:K161)</f>
        <v>137929877.47</v>
      </c>
      <c r="L162" s="226"/>
      <c r="M162" s="224"/>
    </row>
    <row r="163" spans="1:14" ht="30" hidden="1" customHeight="1" thickBot="1">
      <c r="A163" s="224"/>
      <c r="B163" s="225"/>
      <c r="C163" s="312" t="s">
        <v>332</v>
      </c>
      <c r="D163" s="313"/>
      <c r="E163" s="313"/>
      <c r="F163" s="313"/>
      <c r="G163" s="313"/>
      <c r="H163" s="313"/>
      <c r="I163" s="313"/>
      <c r="J163" s="313"/>
      <c r="K163" s="314"/>
      <c r="L163" s="226"/>
      <c r="M163" s="224"/>
    </row>
    <row r="164" spans="1:14" s="279" customFormat="1" ht="30" hidden="1" customHeight="1">
      <c r="A164" s="276"/>
      <c r="B164" s="277"/>
      <c r="C164" s="286">
        <v>25.01</v>
      </c>
      <c r="D164" s="305"/>
      <c r="E164" s="290"/>
      <c r="F164" s="310" t="s">
        <v>333</v>
      </c>
      <c r="G164" s="309" t="s">
        <v>334</v>
      </c>
      <c r="H164" s="287" t="s">
        <v>135</v>
      </c>
      <c r="I164" s="310"/>
      <c r="J164" s="298">
        <v>31343805.149999999</v>
      </c>
      <c r="K164" s="291">
        <f>I164*J164</f>
        <v>0</v>
      </c>
      <c r="L164" s="278"/>
      <c r="M164" s="276"/>
    </row>
    <row r="165" spans="1:14" s="279" customFormat="1" ht="30" hidden="1" customHeight="1">
      <c r="A165" s="276"/>
      <c r="B165" s="277"/>
      <c r="C165" s="281">
        <v>25.02</v>
      </c>
      <c r="D165" s="306"/>
      <c r="E165" s="293"/>
      <c r="F165" s="308" t="s">
        <v>333</v>
      </c>
      <c r="G165" s="307" t="s">
        <v>335</v>
      </c>
      <c r="H165" s="284" t="s">
        <v>135</v>
      </c>
      <c r="I165" s="308"/>
      <c r="J165" s="296">
        <v>9067136.6500000004</v>
      </c>
      <c r="K165" s="299">
        <f t="shared" ref="K165" si="21">I165*J165</f>
        <v>0</v>
      </c>
      <c r="L165" s="278"/>
      <c r="M165" s="276"/>
    </row>
    <row r="166" spans="1:14" ht="30" hidden="1" customHeight="1" thickBot="1">
      <c r="A166" s="224"/>
      <c r="B166" s="225"/>
      <c r="C166" s="300" t="s">
        <v>14</v>
      </c>
      <c r="D166" s="301"/>
      <c r="E166" s="301"/>
      <c r="F166" s="301"/>
      <c r="G166" s="302"/>
      <c r="H166" s="301"/>
      <c r="I166" s="280"/>
      <c r="J166" s="303"/>
      <c r="K166" s="304">
        <f>SUM(K164:K165)</f>
        <v>0</v>
      </c>
      <c r="L166" s="226"/>
      <c r="M166" s="224"/>
      <c r="N166" s="227" t="s">
        <v>91</v>
      </c>
    </row>
    <row r="167" spans="1:14" ht="30" hidden="1" customHeight="1" thickBot="1">
      <c r="A167" s="224"/>
      <c r="B167" s="225"/>
      <c r="C167" s="312" t="s">
        <v>336</v>
      </c>
      <c r="D167" s="313"/>
      <c r="E167" s="313"/>
      <c r="F167" s="313"/>
      <c r="G167" s="313"/>
      <c r="H167" s="313"/>
      <c r="I167" s="313"/>
      <c r="J167" s="313"/>
      <c r="K167" s="314"/>
      <c r="L167" s="226"/>
      <c r="M167" s="224"/>
    </row>
    <row r="168" spans="1:14" ht="30" hidden="1" customHeight="1">
      <c r="A168" s="224"/>
      <c r="B168" s="225"/>
      <c r="C168" s="286">
        <v>26.01</v>
      </c>
      <c r="D168" s="289"/>
      <c r="E168" s="290"/>
      <c r="F168" s="310" t="s">
        <v>333</v>
      </c>
      <c r="G168" s="309" t="s">
        <v>338</v>
      </c>
      <c r="H168" s="287" t="s">
        <v>135</v>
      </c>
      <c r="I168" s="297"/>
      <c r="J168" s="298">
        <v>6136903.2800000003</v>
      </c>
      <c r="K168" s="291">
        <f>I168*J168</f>
        <v>0</v>
      </c>
      <c r="L168" s="226"/>
      <c r="M168" s="224"/>
    </row>
    <row r="169" spans="1:14" ht="30" hidden="1" customHeight="1">
      <c r="A169" s="224"/>
      <c r="B169" s="225"/>
      <c r="C169" s="281">
        <v>26.02</v>
      </c>
      <c r="D169" s="292"/>
      <c r="E169" s="293"/>
      <c r="F169" s="308" t="s">
        <v>333</v>
      </c>
      <c r="G169" s="337" t="s">
        <v>339</v>
      </c>
      <c r="H169" s="338" t="s">
        <v>135</v>
      </c>
      <c r="I169" s="295"/>
      <c r="J169" s="296">
        <v>2808947.47</v>
      </c>
      <c r="K169" s="299">
        <f t="shared" ref="K169:K170" si="22">I169*J169</f>
        <v>0</v>
      </c>
      <c r="L169" s="226"/>
      <c r="M169" s="224"/>
    </row>
    <row r="170" spans="1:14" ht="30" hidden="1" customHeight="1">
      <c r="A170" s="224"/>
      <c r="B170" s="225"/>
      <c r="C170" s="281">
        <v>26.03</v>
      </c>
      <c r="D170" s="292"/>
      <c r="E170" s="293"/>
      <c r="F170" s="338" t="s">
        <v>337</v>
      </c>
      <c r="G170" s="337" t="s">
        <v>340</v>
      </c>
      <c r="H170" s="338" t="s">
        <v>135</v>
      </c>
      <c r="I170" s="295"/>
      <c r="J170" s="296">
        <v>2452771.83</v>
      </c>
      <c r="K170" s="299">
        <f t="shared" si="22"/>
        <v>0</v>
      </c>
      <c r="L170" s="226"/>
      <c r="M170" s="224"/>
    </row>
    <row r="171" spans="1:14" ht="30" hidden="1" customHeight="1" thickBot="1">
      <c r="A171" s="224"/>
      <c r="B171" s="225"/>
      <c r="C171" s="300" t="s">
        <v>14</v>
      </c>
      <c r="D171" s="301"/>
      <c r="E171" s="301"/>
      <c r="F171" s="301"/>
      <c r="G171" s="302"/>
      <c r="H171" s="301"/>
      <c r="I171" s="280"/>
      <c r="J171" s="303"/>
      <c r="K171" s="304">
        <f>SUM(K168:K170)</f>
        <v>0</v>
      </c>
      <c r="L171" s="226"/>
      <c r="M171" s="224"/>
    </row>
    <row r="172" spans="1:14" s="239" customFormat="1" ht="15.75" thickBot="1">
      <c r="A172" s="236"/>
      <c r="B172" s="237"/>
      <c r="C172" s="240"/>
      <c r="D172" s="240"/>
      <c r="E172" s="240"/>
      <c r="F172" s="240"/>
      <c r="G172" s="240"/>
      <c r="H172" s="240"/>
      <c r="I172" s="240"/>
      <c r="J172" s="240"/>
      <c r="K172" s="241"/>
      <c r="L172" s="238"/>
      <c r="M172" s="236"/>
    </row>
    <row r="173" spans="1:14" s="239" customFormat="1" ht="30" customHeight="1">
      <c r="A173" s="236"/>
      <c r="B173" s="237"/>
      <c r="C173" s="242"/>
      <c r="D173" s="244"/>
      <c r="E173" s="244"/>
      <c r="F173" s="244"/>
      <c r="G173" s="325" t="s">
        <v>16</v>
      </c>
      <c r="H173" s="326"/>
      <c r="I173" s="327"/>
      <c r="J173" s="328"/>
      <c r="K173" s="329">
        <f>K16+K32+K38+K42+K49+K52+K55+K64+K69+K74+K81+K90+K93+K96+K100+K106+K119+K123+K127+K131+K134+K138+K142+K162+K166+K171</f>
        <v>1561844771.2636998</v>
      </c>
      <c r="L173" s="238"/>
      <c r="M173" s="236"/>
    </row>
    <row r="174" spans="1:14" s="273" customFormat="1" ht="30" customHeight="1">
      <c r="A174" s="270"/>
      <c r="B174" s="271"/>
      <c r="C174" s="320"/>
      <c r="D174" s="321"/>
      <c r="E174" s="320"/>
      <c r="F174" s="320"/>
      <c r="G174" s="330"/>
      <c r="H174" s="322"/>
      <c r="I174" s="323"/>
      <c r="J174" s="324" t="s">
        <v>341</v>
      </c>
      <c r="K174" s="331">
        <f>3600000*1.19</f>
        <v>4284000</v>
      </c>
      <c r="L174" s="275"/>
      <c r="M174" s="270"/>
    </row>
    <row r="175" spans="1:14" s="273" customFormat="1" ht="30" customHeight="1">
      <c r="A175" s="270"/>
      <c r="B175" s="271"/>
      <c r="C175" s="320"/>
      <c r="D175" s="321"/>
      <c r="E175" s="320"/>
      <c r="F175" s="245"/>
      <c r="G175" s="330"/>
      <c r="H175" s="322"/>
      <c r="I175" s="323"/>
      <c r="J175" s="324" t="s">
        <v>342</v>
      </c>
      <c r="K175" s="331">
        <f>4500000*1.19</f>
        <v>5355000</v>
      </c>
      <c r="L175" s="275"/>
      <c r="M175" s="270"/>
    </row>
    <row r="176" spans="1:14" s="239" customFormat="1" ht="30" customHeight="1" thickBot="1">
      <c r="A176" s="236"/>
      <c r="B176" s="237"/>
      <c r="C176" s="242"/>
      <c r="D176" s="243"/>
      <c r="E176" s="242"/>
      <c r="F176" s="242"/>
      <c r="G176" s="332" t="s">
        <v>17</v>
      </c>
      <c r="H176" s="333"/>
      <c r="I176" s="334"/>
      <c r="J176" s="335"/>
      <c r="K176" s="336">
        <f>SUM(K173:K175)</f>
        <v>1571483771.2636998</v>
      </c>
      <c r="L176" s="238"/>
      <c r="M176" s="236"/>
      <c r="N176" s="341"/>
    </row>
    <row r="177" spans="1:13" s="239" customFormat="1" ht="15.75" thickBot="1">
      <c r="A177" s="236"/>
      <c r="B177" s="237"/>
      <c r="C177" s="242"/>
      <c r="D177" s="243"/>
      <c r="E177" s="243"/>
      <c r="F177" s="243"/>
      <c r="G177" s="242"/>
      <c r="H177" s="242"/>
      <c r="I177" s="246"/>
      <c r="J177" s="247"/>
      <c r="K177" s="248"/>
      <c r="L177" s="238"/>
      <c r="M177" s="236"/>
    </row>
    <row r="178" spans="1:13" s="239" customFormat="1" ht="15">
      <c r="A178" s="236"/>
      <c r="B178" s="237"/>
      <c r="C178" s="249"/>
      <c r="D178" s="360"/>
      <c r="E178" s="360"/>
      <c r="F178" s="360"/>
      <c r="G178" s="360"/>
      <c r="H178" s="360"/>
      <c r="I178" s="360"/>
      <c r="J178" s="360"/>
      <c r="K178" s="361"/>
      <c r="L178" s="250"/>
      <c r="M178" s="236"/>
    </row>
    <row r="179" spans="1:13" s="273" customFormat="1" ht="35.25" customHeight="1">
      <c r="A179" s="270"/>
      <c r="B179" s="271"/>
      <c r="C179" s="353" t="s">
        <v>18</v>
      </c>
      <c r="D179" s="354"/>
      <c r="E179" s="354"/>
      <c r="F179" s="354"/>
      <c r="G179" s="354"/>
      <c r="H179" s="358" t="s">
        <v>19</v>
      </c>
      <c r="I179" s="358"/>
      <c r="J179" s="358"/>
      <c r="K179" s="251" t="s">
        <v>20</v>
      </c>
      <c r="L179" s="272"/>
      <c r="M179" s="270"/>
    </row>
    <row r="180" spans="1:13" s="273" customFormat="1" ht="46.5" customHeight="1">
      <c r="A180" s="270"/>
      <c r="B180" s="271"/>
      <c r="C180" s="353" t="s">
        <v>21</v>
      </c>
      <c r="D180" s="354"/>
      <c r="E180" s="354"/>
      <c r="F180" s="354"/>
      <c r="G180" s="354"/>
      <c r="H180" s="359" t="s">
        <v>22</v>
      </c>
      <c r="I180" s="359"/>
      <c r="J180" s="252" t="s">
        <v>23</v>
      </c>
      <c r="K180" s="253">
        <v>0.22</v>
      </c>
      <c r="L180" s="272"/>
      <c r="M180" s="270"/>
    </row>
    <row r="181" spans="1:13" s="273" customFormat="1" ht="46.5" customHeight="1">
      <c r="A181" s="270"/>
      <c r="B181" s="271"/>
      <c r="C181" s="353" t="s">
        <v>24</v>
      </c>
      <c r="D181" s="354"/>
      <c r="E181" s="354"/>
      <c r="F181" s="354"/>
      <c r="G181" s="354"/>
      <c r="H181" s="373" t="s">
        <v>25</v>
      </c>
      <c r="I181" s="374"/>
      <c r="J181" s="252" t="s">
        <v>26</v>
      </c>
      <c r="K181" s="253">
        <v>0.03</v>
      </c>
      <c r="L181" s="272"/>
      <c r="M181" s="270"/>
    </row>
    <row r="182" spans="1:13" s="274" customFormat="1" ht="58.5" customHeight="1">
      <c r="A182" s="270"/>
      <c r="B182" s="271"/>
      <c r="C182" s="254"/>
      <c r="E182" s="255"/>
      <c r="F182" s="255"/>
      <c r="G182" s="256"/>
      <c r="H182" s="375" t="s">
        <v>27</v>
      </c>
      <c r="I182" s="359"/>
      <c r="J182" s="252" t="s">
        <v>28</v>
      </c>
      <c r="K182" s="253">
        <v>0.05</v>
      </c>
      <c r="L182" s="275"/>
      <c r="M182" s="270"/>
    </row>
    <row r="183" spans="1:13" s="279" customFormat="1" ht="57" customHeight="1">
      <c r="A183" s="276"/>
      <c r="B183" s="277"/>
      <c r="C183" s="257"/>
      <c r="D183" s="258"/>
      <c r="E183" s="258"/>
      <c r="F183" s="258"/>
      <c r="G183" s="259"/>
      <c r="H183" s="359" t="s">
        <v>29</v>
      </c>
      <c r="I183" s="359"/>
      <c r="J183" s="252" t="s">
        <v>30</v>
      </c>
      <c r="K183" s="253">
        <v>0.3</v>
      </c>
      <c r="L183" s="278"/>
      <c r="M183" s="276"/>
    </row>
    <row r="184" spans="1:13" ht="15.75" thickBot="1">
      <c r="A184" s="224"/>
      <c r="B184" s="225"/>
      <c r="C184" s="260"/>
      <c r="D184" s="261"/>
      <c r="E184" s="261"/>
      <c r="F184" s="261"/>
      <c r="G184" s="262"/>
      <c r="H184" s="371"/>
      <c r="I184" s="371"/>
      <c r="J184" s="371"/>
      <c r="K184" s="372"/>
      <c r="L184" s="226"/>
      <c r="M184" s="224"/>
    </row>
    <row r="185" spans="1:13" ht="15.75" thickBot="1">
      <c r="A185" s="224"/>
      <c r="B185" s="263"/>
      <c r="C185" s="264"/>
      <c r="D185" s="264"/>
      <c r="E185" s="265"/>
      <c r="F185" s="264"/>
      <c r="G185" s="266"/>
      <c r="H185" s="264"/>
      <c r="I185" s="264"/>
      <c r="J185" s="264"/>
      <c r="K185" s="264"/>
      <c r="L185" s="267"/>
      <c r="M185" s="224"/>
    </row>
    <row r="186" spans="1:13" ht="15.75" thickTop="1">
      <c r="A186" s="224"/>
      <c r="B186" s="224"/>
      <c r="C186" s="224"/>
      <c r="D186" s="224"/>
      <c r="E186" s="268"/>
      <c r="F186" s="224"/>
      <c r="G186" s="224"/>
      <c r="H186" s="224"/>
      <c r="I186" s="224"/>
      <c r="J186" s="224"/>
      <c r="K186" s="224"/>
      <c r="L186" s="224"/>
      <c r="M186" s="224"/>
    </row>
  </sheetData>
  <mergeCells count="22">
    <mergeCell ref="E10:F10"/>
    <mergeCell ref="H184:K184"/>
    <mergeCell ref="C181:G181"/>
    <mergeCell ref="H181:I181"/>
    <mergeCell ref="H182:I182"/>
    <mergeCell ref="H183:I183"/>
    <mergeCell ref="C3:F3"/>
    <mergeCell ref="C6:K7"/>
    <mergeCell ref="C8:K8"/>
    <mergeCell ref="C180:G180"/>
    <mergeCell ref="C9:K9"/>
    <mergeCell ref="C179:G179"/>
    <mergeCell ref="H179:J179"/>
    <mergeCell ref="H180:I180"/>
    <mergeCell ref="D178:K178"/>
    <mergeCell ref="I10:I11"/>
    <mergeCell ref="J10:J11"/>
    <mergeCell ref="K10:K11"/>
    <mergeCell ref="C10:C11"/>
    <mergeCell ref="D10:D11"/>
    <mergeCell ref="G10:G11"/>
    <mergeCell ref="H10:H11"/>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legacyDrawing r:id="rId2"/>
  <extLst>
    <ext xmlns:x14="http://schemas.microsoft.com/office/spreadsheetml/2009/9/main" uri="{CCE6A557-97BC-4b89-ADB6-D9C93CAAB3DF}">
      <x14:dataValidations xmlns:xm="http://schemas.microsoft.com/office/excel/2006/main" count="2">
        <x14:dataValidation type="list" allowBlank="1" showErrorMessage="1" xr:uid="{479A1B5A-CBBB-4342-95E7-FA321F0E979C}">
          <x14:formula1>
            <xm:f>'C:\Users\Usuario\Desktop\TRABAJO 2025\02-GOBERNACION 2025\05-MUNICIPIOS 2025\04-PAYA - LA LIBERTAD\11-DOCUMENTOS PARA LICITACIÓN PROYECTO (PAYA)\[1.1 PRESUPUESTO_MEMORIAS_SEDE_MORCOTE_F3.xlsx]BASE'!#REF!</xm:f>
          </x14:formula1>
          <xm:sqref>H13:H15</xm:sqref>
        </x14:dataValidation>
        <x14:dataValidation type="list" allowBlank="1" showErrorMessage="1" xr:uid="{2C65C2EE-16EA-4AC8-A4FC-B7C1DBE86172}">
          <x14:formula1>
            <xm:f>'C:\Users\Usuario\Desktop\TRABAJO 2025\02-GOBERNACION 2025\05-MUNICIPIOS 2025\04-PAYA - LA LIBERTAD\[1.1 PRESUPUESTO SEDE MORCOTE (AJUSTE A.I.U).xlsx]BASE'!#REF!</xm:f>
          </x14:formula1>
          <xm:sqref>H18:H31 H34:H37 H40:H41 H44:H48 H51 H54 H57:H63 H66:H68 H71:H73 H76:H80 H83:H89 H92 H95 H98:H99 H102:H105 H108:H118 H121:H122 H125:H126 H129:H130 H133 H136:H137 H140:H141 H144:H159 H164:H165 H168:H170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0"/>
  <sheetViews>
    <sheetView showGridLines="0" view="pageBreakPreview" zoomScale="87" zoomScaleNormal="100" zoomScaleSheetLayoutView="87" zoomScalePageLayoutView="91" workbookViewId="0">
      <selection activeCell="C14" sqref="C14"/>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5"/>
      <c r="D2" s="215"/>
      <c r="E2" s="216"/>
      <c r="F2" s="215"/>
      <c r="G2" s="215"/>
      <c r="H2" s="215"/>
      <c r="I2" s="215"/>
      <c r="J2" s="215"/>
      <c r="K2" s="215"/>
      <c r="L2" s="8"/>
      <c r="M2" s="5"/>
    </row>
    <row r="3" spans="1:13" ht="26.25" customHeight="1">
      <c r="A3" s="5"/>
      <c r="B3" s="9"/>
      <c r="C3" s="342" t="s">
        <v>0</v>
      </c>
      <c r="D3" s="343"/>
      <c r="E3" s="343"/>
      <c r="F3" s="343"/>
      <c r="G3" s="5"/>
      <c r="H3" s="5"/>
      <c r="I3" s="5"/>
      <c r="J3" s="5"/>
      <c r="K3" s="5"/>
      <c r="L3" s="10"/>
      <c r="M3" s="5"/>
    </row>
    <row r="4" spans="1:13">
      <c r="A4" s="5"/>
      <c r="B4" s="9"/>
      <c r="C4" s="193"/>
      <c r="D4" s="194" t="s">
        <v>1</v>
      </c>
      <c r="E4" s="193"/>
      <c r="F4" s="194"/>
      <c r="G4" s="5"/>
      <c r="H4" s="5"/>
      <c r="I4" s="5"/>
      <c r="J4" s="5"/>
      <c r="K4" s="5"/>
      <c r="L4" s="10"/>
      <c r="M4" s="5"/>
    </row>
    <row r="5" spans="1:13">
      <c r="A5" s="5"/>
      <c r="B5" s="9"/>
      <c r="C5" s="396" t="s">
        <v>31</v>
      </c>
      <c r="D5" s="396"/>
      <c r="E5" s="396"/>
      <c r="F5" s="396"/>
      <c r="G5" s="396"/>
      <c r="H5" s="396"/>
      <c r="I5" s="396"/>
      <c r="J5" s="396"/>
      <c r="K5" s="396"/>
      <c r="L5" s="10"/>
      <c r="M5" s="5"/>
    </row>
    <row r="6" spans="1:13" ht="17.25" thickBot="1">
      <c r="A6" s="5"/>
      <c r="B6" s="9"/>
      <c r="C6" s="397" t="s">
        <v>32</v>
      </c>
      <c r="D6" s="397"/>
      <c r="E6" s="397"/>
      <c r="F6" s="397"/>
      <c r="G6" s="397"/>
      <c r="H6" s="397"/>
      <c r="I6" s="397"/>
      <c r="J6" s="397"/>
      <c r="K6" s="397"/>
      <c r="L6" s="10"/>
      <c r="M6" s="5"/>
    </row>
    <row r="7" spans="1:13" s="20" customFormat="1" ht="16.5" customHeight="1">
      <c r="A7" s="19"/>
      <c r="B7" s="207"/>
      <c r="C7" s="398" t="s">
        <v>33</v>
      </c>
      <c r="D7" s="399"/>
      <c r="E7" s="399"/>
      <c r="F7" s="399"/>
      <c r="G7" s="399"/>
      <c r="H7" s="399"/>
      <c r="I7" s="399"/>
      <c r="J7" s="399"/>
      <c r="K7" s="400"/>
      <c r="L7" s="21"/>
      <c r="M7" s="19"/>
    </row>
    <row r="8" spans="1:13" ht="74.25" customHeight="1">
      <c r="A8" s="5"/>
      <c r="B8" s="208"/>
      <c r="C8" s="401"/>
      <c r="D8" s="402"/>
      <c r="E8" s="402"/>
      <c r="F8" s="402"/>
      <c r="G8" s="402"/>
      <c r="H8" s="402"/>
      <c r="I8" s="402"/>
      <c r="J8" s="402"/>
      <c r="K8" s="403"/>
      <c r="L8" s="10"/>
      <c r="M8" s="5"/>
    </row>
    <row r="9" spans="1:13" ht="34.5" customHeight="1">
      <c r="A9" s="5"/>
      <c r="B9" s="208"/>
      <c r="C9" s="404" t="s">
        <v>34</v>
      </c>
      <c r="D9" s="405"/>
      <c r="E9" s="405"/>
      <c r="F9" s="405"/>
      <c r="G9" s="405"/>
      <c r="H9" s="405"/>
      <c r="I9" s="405"/>
      <c r="J9" s="405"/>
      <c r="K9" s="406"/>
      <c r="L9" s="10"/>
      <c r="M9" s="5"/>
    </row>
    <row r="10" spans="1:13" ht="30" customHeight="1" thickBot="1">
      <c r="A10" s="5"/>
      <c r="B10" s="208"/>
      <c r="C10" s="407"/>
      <c r="D10" s="407"/>
      <c r="E10" s="407"/>
      <c r="F10" s="407"/>
      <c r="G10" s="407"/>
      <c r="H10" s="407"/>
      <c r="I10" s="407"/>
      <c r="J10" s="407"/>
      <c r="K10" s="408"/>
      <c r="L10" s="10"/>
      <c r="M10" s="5"/>
    </row>
    <row r="11" spans="1:13" ht="30" customHeight="1">
      <c r="A11" s="5"/>
      <c r="B11" s="9"/>
      <c r="C11" s="409" t="s">
        <v>4</v>
      </c>
      <c r="D11" s="376" t="s">
        <v>5</v>
      </c>
      <c r="E11" s="411" t="s">
        <v>6</v>
      </c>
      <c r="F11" s="411"/>
      <c r="G11" s="409" t="s">
        <v>7</v>
      </c>
      <c r="H11" s="376" t="s">
        <v>8</v>
      </c>
      <c r="I11" s="376" t="s">
        <v>9</v>
      </c>
      <c r="J11" s="378" t="s">
        <v>10</v>
      </c>
      <c r="K11" s="380" t="s">
        <v>11</v>
      </c>
      <c r="L11" s="10"/>
      <c r="M11" s="5"/>
    </row>
    <row r="12" spans="1:13" ht="30" customHeight="1" thickBot="1">
      <c r="A12" s="5"/>
      <c r="B12" s="9"/>
      <c r="C12" s="410"/>
      <c r="D12" s="377"/>
      <c r="E12" s="129" t="s">
        <v>12</v>
      </c>
      <c r="F12" s="129" t="s">
        <v>13</v>
      </c>
      <c r="G12" s="410"/>
      <c r="H12" s="377"/>
      <c r="I12" s="377"/>
      <c r="J12" s="379"/>
      <c r="K12" s="381"/>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82" t="s">
        <v>15</v>
      </c>
      <c r="D40" s="383"/>
      <c r="E40" s="383"/>
      <c r="F40" s="383"/>
      <c r="G40" s="383"/>
      <c r="H40" s="383"/>
      <c r="I40" s="383"/>
      <c r="J40" s="384"/>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3"/>
      <c r="E42" s="173"/>
      <c r="F42" s="173"/>
      <c r="G42" s="315" t="s">
        <v>16</v>
      </c>
      <c r="H42" s="316"/>
      <c r="I42" s="317"/>
      <c r="J42" s="318"/>
      <c r="K42" s="319"/>
      <c r="L42" s="13"/>
      <c r="M42" s="11"/>
    </row>
    <row r="43" spans="1:13" s="3" customFormat="1" ht="30" customHeight="1">
      <c r="A43" s="11"/>
      <c r="B43" s="12"/>
      <c r="C43" s="170"/>
      <c r="D43" s="171"/>
      <c r="E43" s="170"/>
      <c r="F43" s="170"/>
      <c r="G43" s="177"/>
      <c r="H43" s="174"/>
      <c r="I43" s="175"/>
      <c r="J43" s="178"/>
      <c r="K43" s="172"/>
      <c r="L43" s="13"/>
      <c r="M43" s="11"/>
    </row>
    <row r="44" spans="1:13" s="3" customFormat="1" ht="30" customHeight="1">
      <c r="A44" s="11"/>
      <c r="B44" s="12"/>
      <c r="C44" s="170"/>
      <c r="D44" s="171"/>
      <c r="E44" s="170"/>
      <c r="F44" s="170"/>
      <c r="G44" s="177"/>
      <c r="H44" s="174"/>
      <c r="I44" s="175"/>
      <c r="J44" s="178"/>
      <c r="K44" s="172"/>
      <c r="L44" s="13"/>
      <c r="M44" s="11"/>
    </row>
    <row r="45" spans="1:13" s="3" customFormat="1" ht="30" customHeight="1" thickBot="1">
      <c r="A45" s="11"/>
      <c r="B45" s="12"/>
      <c r="C45" s="170"/>
      <c r="D45" s="171"/>
      <c r="E45" s="170"/>
      <c r="F45" s="170"/>
      <c r="G45" s="190"/>
      <c r="H45" s="174"/>
      <c r="I45" s="175"/>
      <c r="J45" s="178"/>
      <c r="K45" s="176"/>
      <c r="L45" s="13"/>
      <c r="M45" s="11"/>
    </row>
    <row r="46" spans="1:13" s="3" customFormat="1" ht="30" customHeight="1" thickBot="1">
      <c r="A46" s="11"/>
      <c r="B46" s="12"/>
      <c r="C46" s="170"/>
      <c r="D46" s="171"/>
      <c r="E46" s="170"/>
      <c r="F46" s="170"/>
      <c r="G46" s="179" t="s">
        <v>17</v>
      </c>
      <c r="H46" s="180"/>
      <c r="I46" s="181"/>
      <c r="J46" s="182"/>
      <c r="K46" s="167"/>
      <c r="L46" s="13"/>
      <c r="M46" s="11"/>
    </row>
    <row r="47" spans="1:13" s="3" customFormat="1" thickBot="1">
      <c r="A47" s="11"/>
      <c r="B47" s="12"/>
      <c r="C47" s="170"/>
      <c r="D47" s="171"/>
      <c r="E47" s="171"/>
      <c r="F47" s="171"/>
      <c r="G47" s="170"/>
      <c r="H47" s="170"/>
      <c r="I47" s="183"/>
      <c r="J47" s="184"/>
      <c r="K47" s="185"/>
      <c r="L47" s="13"/>
      <c r="M47" s="11"/>
    </row>
    <row r="48" spans="1:13" s="3" customFormat="1" ht="15.75">
      <c r="A48" s="11"/>
      <c r="B48" s="12"/>
      <c r="C48" s="186"/>
      <c r="D48" s="394"/>
      <c r="E48" s="394"/>
      <c r="F48" s="394"/>
      <c r="G48" s="394"/>
      <c r="H48" s="394"/>
      <c r="I48" s="394"/>
      <c r="J48" s="394"/>
      <c r="K48" s="395"/>
      <c r="L48" s="14"/>
      <c r="M48" s="11"/>
    </row>
    <row r="49" spans="1:13" s="3" customFormat="1" ht="46.5" customHeight="1">
      <c r="A49" s="11"/>
      <c r="B49" s="12"/>
      <c r="C49" s="387" t="s">
        <v>35</v>
      </c>
      <c r="D49" s="388"/>
      <c r="E49" s="388"/>
      <c r="F49" s="388"/>
      <c r="G49" s="388"/>
      <c r="H49" s="393" t="s">
        <v>7</v>
      </c>
      <c r="I49" s="393"/>
      <c r="J49" s="393"/>
      <c r="K49" s="187" t="s">
        <v>20</v>
      </c>
      <c r="L49" s="15"/>
      <c r="M49" s="11"/>
    </row>
    <row r="50" spans="1:13" s="3" customFormat="1" ht="32.25" customHeight="1">
      <c r="A50" s="11"/>
      <c r="B50" s="12"/>
      <c r="C50" s="387" t="s">
        <v>36</v>
      </c>
      <c r="D50" s="388"/>
      <c r="E50" s="388"/>
      <c r="F50" s="388"/>
      <c r="G50" s="388"/>
      <c r="H50" s="392" t="s">
        <v>22</v>
      </c>
      <c r="I50" s="392"/>
      <c r="J50" s="188" t="s">
        <v>23</v>
      </c>
      <c r="K50" s="189" t="s">
        <v>37</v>
      </c>
      <c r="L50" s="203"/>
      <c r="M50" s="11"/>
    </row>
    <row r="51" spans="1:13" s="3" customFormat="1" ht="30" customHeight="1">
      <c r="A51" s="11"/>
      <c r="B51" s="12"/>
      <c r="C51" s="387" t="s">
        <v>38</v>
      </c>
      <c r="D51" s="388"/>
      <c r="E51" s="388"/>
      <c r="F51" s="388"/>
      <c r="G51" s="388"/>
      <c r="H51" s="389" t="s">
        <v>25</v>
      </c>
      <c r="I51" s="390"/>
      <c r="J51" s="188" t="s">
        <v>26</v>
      </c>
      <c r="K51" s="189" t="s">
        <v>37</v>
      </c>
      <c r="L51" s="15"/>
      <c r="M51" s="11"/>
    </row>
    <row r="52" spans="1:13" s="4" customFormat="1" ht="58.5" customHeight="1">
      <c r="A52" s="11"/>
      <c r="B52" s="12"/>
      <c r="C52" s="197"/>
      <c r="D52" s="198"/>
      <c r="E52" s="198"/>
      <c r="F52" s="198"/>
      <c r="G52" s="199"/>
      <c r="H52" s="391" t="s">
        <v>27</v>
      </c>
      <c r="I52" s="392"/>
      <c r="J52" s="188" t="s">
        <v>28</v>
      </c>
      <c r="K52" s="189" t="s">
        <v>37</v>
      </c>
      <c r="L52" s="13"/>
      <c r="M52" s="11"/>
    </row>
    <row r="53" spans="1:13" ht="57.75" customHeight="1">
      <c r="A53" s="5"/>
      <c r="B53" s="9"/>
      <c r="C53" s="200"/>
      <c r="D53" s="201"/>
      <c r="E53" s="201"/>
      <c r="F53" s="201"/>
      <c r="G53" s="202"/>
      <c r="H53" s="392" t="s">
        <v>29</v>
      </c>
      <c r="I53" s="392"/>
      <c r="J53" s="188" t="s">
        <v>30</v>
      </c>
      <c r="K53" s="189" t="s">
        <v>37</v>
      </c>
      <c r="L53" s="10"/>
      <c r="M53" s="5"/>
    </row>
    <row r="54" spans="1:13" ht="17.25" thickBot="1">
      <c r="A54" s="5"/>
      <c r="B54" s="9"/>
      <c r="C54" s="200"/>
      <c r="D54" s="205"/>
      <c r="E54" s="205"/>
      <c r="F54" s="201"/>
      <c r="G54" s="206"/>
      <c r="H54" s="385"/>
      <c r="I54" s="385"/>
      <c r="J54" s="385"/>
      <c r="K54" s="386"/>
      <c r="L54" s="10"/>
      <c r="M54" s="5"/>
    </row>
    <row r="55" spans="1:13" ht="47.25" customHeight="1">
      <c r="A55" s="5"/>
      <c r="B55" s="9"/>
      <c r="C55" s="204"/>
      <c r="D55" s="191"/>
      <c r="E55" s="191"/>
      <c r="F55" s="204"/>
      <c r="G55" s="191"/>
      <c r="H55" s="204"/>
      <c r="I55" s="204"/>
      <c r="J55" s="204"/>
      <c r="K55" s="204"/>
      <c r="L55" s="10"/>
      <c r="M55" s="5"/>
    </row>
    <row r="56" spans="1:13" ht="47.25" customHeight="1">
      <c r="A56" s="5"/>
      <c r="B56" s="9"/>
      <c r="C56" s="191"/>
      <c r="D56" s="191"/>
      <c r="E56" s="191"/>
      <c r="F56" s="191"/>
      <c r="G56" s="192" t="s">
        <v>39</v>
      </c>
      <c r="H56" s="191"/>
      <c r="I56" s="191"/>
      <c r="J56" s="191"/>
      <c r="K56" s="191"/>
      <c r="L56" s="10"/>
      <c r="M56" s="5"/>
    </row>
    <row r="57" spans="1:13" ht="17.25" thickBot="1">
      <c r="A57" s="5"/>
      <c r="B57" s="217"/>
      <c r="C57" s="218"/>
      <c r="D57" s="218"/>
      <c r="E57" s="219"/>
      <c r="F57" s="218"/>
      <c r="G57" s="220"/>
      <c r="H57" s="218"/>
      <c r="I57" s="218"/>
      <c r="J57" s="218"/>
      <c r="K57" s="218"/>
      <c r="L57" s="221"/>
      <c r="M57" s="5"/>
    </row>
    <row r="58" spans="1:13">
      <c r="A58" s="5"/>
      <c r="B58" s="5"/>
      <c r="C58" s="5"/>
      <c r="D58" s="5"/>
      <c r="E58" s="6"/>
      <c r="F58" s="5"/>
      <c r="G58" s="5"/>
      <c r="H58" s="5"/>
      <c r="I58" s="5"/>
      <c r="J58" s="5"/>
      <c r="K58" s="5"/>
      <c r="L58" s="5"/>
      <c r="M58" s="5"/>
    </row>
    <row r="60" spans="1:13">
      <c r="H60" s="22"/>
    </row>
  </sheetData>
  <mergeCells count="25">
    <mergeCell ref="C3:F3"/>
    <mergeCell ref="D48:K48"/>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H54:K54"/>
    <mergeCell ref="C51:G51"/>
    <mergeCell ref="H51:I51"/>
    <mergeCell ref="H52:I52"/>
    <mergeCell ref="H53:I53"/>
    <mergeCell ref="C49:G49"/>
    <mergeCell ref="H49:J49"/>
    <mergeCell ref="C50:G50"/>
    <mergeCell ref="H50:I5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22"/>
    </row>
    <row r="3" spans="2:16" ht="36.75" customHeight="1">
      <c r="B3" s="25"/>
      <c r="C3" s="509" t="s">
        <v>40</v>
      </c>
      <c r="D3" s="510"/>
      <c r="E3" s="510"/>
      <c r="F3" s="510"/>
      <c r="P3" s="26"/>
    </row>
    <row r="4" spans="2:16">
      <c r="B4" s="25"/>
      <c r="C4" s="195"/>
      <c r="D4" s="223" t="s">
        <v>41</v>
      </c>
      <c r="E4" s="195"/>
      <c r="F4" s="196"/>
      <c r="P4" s="26"/>
    </row>
    <row r="5" spans="2:16">
      <c r="B5" s="25"/>
      <c r="C5" s="127"/>
      <c r="D5" s="128"/>
      <c r="E5" s="127"/>
      <c r="F5" s="128"/>
      <c r="P5" s="26"/>
    </row>
    <row r="6" spans="2:16" ht="48" customHeight="1">
      <c r="B6" s="25"/>
      <c r="C6" s="511" t="s">
        <v>42</v>
      </c>
      <c r="D6" s="511"/>
      <c r="E6" s="511"/>
      <c r="F6" s="511"/>
      <c r="G6" s="511"/>
      <c r="H6" s="511"/>
      <c r="I6" s="511"/>
      <c r="J6" s="511"/>
      <c r="K6" s="511"/>
      <c r="L6" s="511"/>
      <c r="M6" s="511"/>
      <c r="N6" s="511"/>
      <c r="O6" s="511"/>
      <c r="P6" s="27"/>
    </row>
    <row r="7" spans="2:16" ht="15" thickBot="1">
      <c r="B7" s="25"/>
      <c r="C7" s="52"/>
      <c r="D7" s="52"/>
      <c r="E7" s="52"/>
      <c r="F7" s="52"/>
      <c r="G7" s="52"/>
      <c r="H7" s="52"/>
      <c r="I7" s="52"/>
      <c r="J7" s="52"/>
      <c r="K7" s="52"/>
      <c r="L7" s="52"/>
      <c r="M7" s="52"/>
      <c r="N7" s="52"/>
      <c r="O7" s="52"/>
      <c r="P7" s="26"/>
    </row>
    <row r="8" spans="2:16" ht="15">
      <c r="B8" s="25"/>
      <c r="C8" s="468"/>
      <c r="D8" s="470"/>
      <c r="E8" s="471"/>
      <c r="F8" s="471"/>
      <c r="G8" s="471"/>
      <c r="H8" s="471"/>
      <c r="I8" s="471"/>
      <c r="J8" s="471"/>
      <c r="K8" s="472"/>
      <c r="L8" s="483"/>
      <c r="M8" s="484"/>
      <c r="N8" s="484"/>
      <c r="O8" s="485"/>
      <c r="P8" s="28"/>
    </row>
    <row r="9" spans="2:16" ht="15">
      <c r="B9" s="25"/>
      <c r="C9" s="469"/>
      <c r="D9" s="473" t="s">
        <v>43</v>
      </c>
      <c r="E9" s="474"/>
      <c r="F9" s="474"/>
      <c r="G9" s="474"/>
      <c r="H9" s="474"/>
      <c r="I9" s="474"/>
      <c r="J9" s="474"/>
      <c r="K9" s="475"/>
      <c r="L9" s="486"/>
      <c r="M9" s="487"/>
      <c r="N9" s="487"/>
      <c r="O9" s="488"/>
      <c r="P9" s="28"/>
    </row>
    <row r="10" spans="2:16" ht="15">
      <c r="B10" s="25"/>
      <c r="C10" s="469"/>
      <c r="D10" s="473"/>
      <c r="E10" s="474"/>
      <c r="F10" s="474"/>
      <c r="G10" s="474"/>
      <c r="H10" s="474"/>
      <c r="I10" s="474"/>
      <c r="J10" s="474"/>
      <c r="K10" s="475"/>
      <c r="L10" s="476" t="s">
        <v>44</v>
      </c>
      <c r="M10" s="489"/>
      <c r="N10" s="490"/>
      <c r="O10" s="491"/>
      <c r="P10" s="28"/>
    </row>
    <row r="11" spans="2:16" ht="15">
      <c r="B11" s="25"/>
      <c r="C11" s="469"/>
      <c r="D11" s="473" t="s">
        <v>45</v>
      </c>
      <c r="E11" s="474"/>
      <c r="F11" s="474"/>
      <c r="G11" s="474"/>
      <c r="H11" s="474"/>
      <c r="I11" s="474"/>
      <c r="J11" s="474"/>
      <c r="K11" s="475"/>
      <c r="L11" s="477"/>
      <c r="M11" s="492"/>
      <c r="N11" s="493"/>
      <c r="O11" s="494"/>
      <c r="P11" s="29"/>
    </row>
    <row r="12" spans="2:16" ht="12.75" customHeight="1">
      <c r="B12" s="25"/>
      <c r="C12" s="469"/>
      <c r="D12" s="512"/>
      <c r="E12" s="513"/>
      <c r="F12" s="513"/>
      <c r="G12" s="513"/>
      <c r="H12" s="513"/>
      <c r="I12" s="513"/>
      <c r="J12" s="513"/>
      <c r="K12" s="514"/>
      <c r="L12" s="476" t="s">
        <v>46</v>
      </c>
      <c r="M12" s="476">
        <v>1</v>
      </c>
      <c r="N12" s="476" t="s">
        <v>47</v>
      </c>
      <c r="O12" s="481">
        <v>1</v>
      </c>
      <c r="P12" s="28"/>
    </row>
    <row r="13" spans="2:16" ht="13.5">
      <c r="B13" s="25"/>
      <c r="C13" s="469"/>
      <c r="D13" s="512"/>
      <c r="E13" s="513"/>
      <c r="F13" s="513"/>
      <c r="G13" s="513"/>
      <c r="H13" s="513"/>
      <c r="I13" s="513"/>
      <c r="J13" s="513"/>
      <c r="K13" s="514"/>
      <c r="L13" s="495"/>
      <c r="M13" s="495"/>
      <c r="N13" s="495"/>
      <c r="O13" s="482"/>
      <c r="P13" s="28"/>
    </row>
    <row r="14" spans="2:16" ht="15">
      <c r="B14" s="25"/>
      <c r="C14" s="469"/>
      <c r="D14" s="473" t="s">
        <v>48</v>
      </c>
      <c r="E14" s="474"/>
      <c r="F14" s="474"/>
      <c r="G14" s="474"/>
      <c r="H14" s="474"/>
      <c r="I14" s="474"/>
      <c r="J14" s="474"/>
      <c r="K14" s="475"/>
      <c r="L14" s="495"/>
      <c r="M14" s="495"/>
      <c r="N14" s="495"/>
      <c r="O14" s="482"/>
      <c r="P14" s="28"/>
    </row>
    <row r="15" spans="2:16" ht="15.75" thickBot="1">
      <c r="B15" s="25"/>
      <c r="C15" s="53"/>
      <c r="D15" s="54"/>
      <c r="E15" s="54"/>
      <c r="F15" s="54"/>
      <c r="G15" s="54"/>
      <c r="H15" s="54"/>
      <c r="I15" s="54"/>
      <c r="J15" s="54"/>
      <c r="K15" s="54"/>
      <c r="L15" s="54"/>
      <c r="M15" s="55"/>
      <c r="N15" s="55"/>
      <c r="O15" s="56"/>
      <c r="P15" s="30"/>
    </row>
    <row r="16" spans="2:16" ht="15">
      <c r="B16" s="25"/>
      <c r="C16" s="57"/>
      <c r="D16" s="211"/>
      <c r="E16" s="211"/>
      <c r="F16" s="211"/>
      <c r="G16" s="211"/>
      <c r="H16" s="211"/>
      <c r="I16" s="211"/>
      <c r="J16" s="211"/>
      <c r="K16" s="211"/>
      <c r="L16" s="58" t="s">
        <v>49</v>
      </c>
      <c r="M16" s="59" t="s">
        <v>50</v>
      </c>
      <c r="N16" s="59" t="s">
        <v>51</v>
      </c>
      <c r="O16" s="60" t="s">
        <v>52</v>
      </c>
      <c r="P16" s="29"/>
    </row>
    <row r="17" spans="2:16" ht="15">
      <c r="B17" s="25"/>
      <c r="C17" s="61"/>
      <c r="D17" s="209"/>
      <c r="E17" s="209"/>
      <c r="F17" s="209"/>
      <c r="G17" s="209"/>
      <c r="H17" s="209"/>
      <c r="I17" s="209"/>
      <c r="J17" s="209"/>
      <c r="K17" s="209"/>
      <c r="L17" s="62"/>
      <c r="M17" s="63"/>
      <c r="N17" s="63"/>
      <c r="O17" s="64"/>
      <c r="P17" s="31"/>
    </row>
    <row r="18" spans="2:16" ht="18" customHeight="1">
      <c r="B18" s="25"/>
      <c r="C18" s="416" t="s">
        <v>53</v>
      </c>
      <c r="D18" s="417"/>
      <c r="E18" s="417"/>
      <c r="F18" s="417"/>
      <c r="G18" s="209"/>
      <c r="H18" s="209"/>
      <c r="I18" s="209" t="s">
        <v>54</v>
      </c>
      <c r="J18" s="52"/>
      <c r="K18" s="209"/>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98" t="s">
        <v>55</v>
      </c>
      <c r="D22" s="499"/>
      <c r="E22" s="499"/>
      <c r="F22" s="499"/>
      <c r="G22" s="499"/>
      <c r="H22" s="499"/>
      <c r="I22" s="499"/>
      <c r="J22" s="499"/>
      <c r="K22" s="499"/>
      <c r="L22" s="499"/>
      <c r="M22" s="499"/>
      <c r="N22" s="499"/>
      <c r="O22" s="500"/>
      <c r="P22" s="33"/>
    </row>
    <row r="23" spans="2:16" ht="15" thickBot="1">
      <c r="B23" s="25"/>
      <c r="C23" s="75"/>
      <c r="D23" s="52"/>
      <c r="E23" s="52"/>
      <c r="F23" s="52"/>
      <c r="G23" s="52"/>
      <c r="H23" s="52"/>
      <c r="I23" s="52"/>
      <c r="J23" s="52"/>
      <c r="K23" s="52"/>
      <c r="L23" s="52"/>
      <c r="M23" s="52"/>
      <c r="N23" s="52"/>
      <c r="O23" s="76"/>
      <c r="P23" s="26"/>
    </row>
    <row r="24" spans="2:16" ht="15">
      <c r="B24" s="25"/>
      <c r="C24" s="77" t="s">
        <v>56</v>
      </c>
      <c r="D24" s="478" t="s">
        <v>7</v>
      </c>
      <c r="E24" s="479"/>
      <c r="F24" s="479"/>
      <c r="G24" s="479"/>
      <c r="H24" s="479"/>
      <c r="I24" s="479"/>
      <c r="J24" s="479"/>
      <c r="K24" s="479"/>
      <c r="L24" s="480"/>
      <c r="M24" s="496" t="s">
        <v>57</v>
      </c>
      <c r="N24" s="497"/>
      <c r="O24" s="77" t="s">
        <v>9</v>
      </c>
      <c r="P24" s="34"/>
    </row>
    <row r="25" spans="2:16" ht="15" thickBot="1">
      <c r="B25" s="25"/>
      <c r="C25" s="78"/>
      <c r="D25" s="452"/>
      <c r="E25" s="453"/>
      <c r="F25" s="453"/>
      <c r="G25" s="453"/>
      <c r="H25" s="453"/>
      <c r="I25" s="453"/>
      <c r="J25" s="453"/>
      <c r="K25" s="453"/>
      <c r="L25" s="454"/>
      <c r="M25" s="452"/>
      <c r="N25" s="454"/>
      <c r="O25" s="79"/>
      <c r="P25" s="35"/>
    </row>
    <row r="26" spans="2:16">
      <c r="B26" s="25"/>
      <c r="C26" s="455" t="s">
        <v>58</v>
      </c>
      <c r="D26" s="456"/>
      <c r="E26" s="456"/>
      <c r="F26" s="456"/>
      <c r="G26" s="456"/>
      <c r="H26" s="456"/>
      <c r="I26" s="456"/>
      <c r="J26" s="456"/>
      <c r="K26" s="456"/>
      <c r="L26" s="456"/>
      <c r="M26" s="456"/>
      <c r="N26" s="456"/>
      <c r="O26" s="457"/>
      <c r="P26" s="36"/>
    </row>
    <row r="27" spans="2:16">
      <c r="B27" s="25"/>
      <c r="C27" s="458"/>
      <c r="D27" s="459"/>
      <c r="E27" s="459"/>
      <c r="F27" s="459"/>
      <c r="G27" s="459"/>
      <c r="H27" s="459"/>
      <c r="I27" s="459"/>
      <c r="J27" s="459"/>
      <c r="K27" s="459"/>
      <c r="L27" s="459"/>
      <c r="M27" s="459"/>
      <c r="N27" s="459"/>
      <c r="O27" s="460"/>
      <c r="P27" s="36"/>
    </row>
    <row r="28" spans="2:16" ht="13.5" thickBot="1">
      <c r="B28" s="25"/>
      <c r="C28" s="461"/>
      <c r="D28" s="462"/>
      <c r="E28" s="462"/>
      <c r="F28" s="462"/>
      <c r="G28" s="462"/>
      <c r="H28" s="462"/>
      <c r="I28" s="462"/>
      <c r="J28" s="462"/>
      <c r="K28" s="462"/>
      <c r="L28" s="462"/>
      <c r="M28" s="462"/>
      <c r="N28" s="462"/>
      <c r="O28" s="463"/>
      <c r="P28" s="36"/>
    </row>
    <row r="29" spans="2:16" ht="15">
      <c r="B29" s="25"/>
      <c r="C29" s="440" t="s">
        <v>7</v>
      </c>
      <c r="D29" s="507"/>
      <c r="E29" s="507"/>
      <c r="F29" s="507"/>
      <c r="G29" s="508"/>
      <c r="H29" s="446" t="s">
        <v>59</v>
      </c>
      <c r="I29" s="507"/>
      <c r="J29" s="450" t="s">
        <v>60</v>
      </c>
      <c r="K29" s="451"/>
      <c r="L29" s="80" t="s">
        <v>61</v>
      </c>
      <c r="M29" s="446" t="s">
        <v>62</v>
      </c>
      <c r="N29" s="447"/>
      <c r="O29" s="81" t="s">
        <v>63</v>
      </c>
      <c r="P29" s="37"/>
    </row>
    <row r="30" spans="2:16" ht="14.25">
      <c r="B30" s="25"/>
      <c r="C30" s="424"/>
      <c r="D30" s="425"/>
      <c r="E30" s="425"/>
      <c r="F30" s="425"/>
      <c r="G30" s="501"/>
      <c r="H30" s="502"/>
      <c r="I30" s="501"/>
      <c r="J30" s="502"/>
      <c r="K30" s="501"/>
      <c r="L30" s="82"/>
      <c r="M30" s="503"/>
      <c r="N30" s="504"/>
      <c r="O30" s="83"/>
      <c r="P30" s="38"/>
    </row>
    <row r="31" spans="2:16" ht="14.25">
      <c r="B31" s="25"/>
      <c r="C31" s="84"/>
      <c r="D31" s="85"/>
      <c r="E31" s="85"/>
      <c r="F31" s="85"/>
      <c r="G31" s="86"/>
      <c r="H31" s="87"/>
      <c r="I31" s="86"/>
      <c r="J31" s="87"/>
      <c r="K31" s="86"/>
      <c r="L31" s="82"/>
      <c r="M31" s="503"/>
      <c r="N31" s="504"/>
      <c r="O31" s="83"/>
      <c r="P31" s="38"/>
    </row>
    <row r="32" spans="2:16" ht="15" thickBot="1">
      <c r="B32" s="25"/>
      <c r="C32" s="436"/>
      <c r="D32" s="437"/>
      <c r="E32" s="437"/>
      <c r="F32" s="437"/>
      <c r="G32" s="464"/>
      <c r="H32" s="465"/>
      <c r="I32" s="464"/>
      <c r="J32" s="465"/>
      <c r="K32" s="464"/>
      <c r="L32" s="88"/>
      <c r="M32" s="466"/>
      <c r="N32" s="467"/>
      <c r="O32" s="83"/>
      <c r="P32" s="38"/>
    </row>
    <row r="33" spans="2:16" ht="15.75" thickBot="1">
      <c r="B33" s="25"/>
      <c r="C33" s="430" t="s">
        <v>64</v>
      </c>
      <c r="D33" s="431"/>
      <c r="E33" s="431"/>
      <c r="F33" s="431"/>
      <c r="G33" s="431"/>
      <c r="H33" s="431"/>
      <c r="I33" s="431"/>
      <c r="J33" s="431"/>
      <c r="K33" s="431"/>
      <c r="L33" s="431"/>
      <c r="M33" s="431"/>
      <c r="N33" s="432"/>
      <c r="O33" s="89"/>
      <c r="P33" s="39"/>
    </row>
    <row r="34" spans="2:16" ht="13.5" customHeight="1">
      <c r="B34" s="25"/>
      <c r="C34" s="455" t="s">
        <v>65</v>
      </c>
      <c r="D34" s="456"/>
      <c r="E34" s="456"/>
      <c r="F34" s="456"/>
      <c r="G34" s="456"/>
      <c r="H34" s="456"/>
      <c r="I34" s="456"/>
      <c r="J34" s="456"/>
      <c r="K34" s="456"/>
      <c r="L34" s="456"/>
      <c r="M34" s="456"/>
      <c r="N34" s="456"/>
      <c r="O34" s="457"/>
      <c r="P34" s="36"/>
    </row>
    <row r="35" spans="2:16">
      <c r="B35" s="25"/>
      <c r="C35" s="458"/>
      <c r="D35" s="459"/>
      <c r="E35" s="459"/>
      <c r="F35" s="459"/>
      <c r="G35" s="459"/>
      <c r="H35" s="459"/>
      <c r="I35" s="459"/>
      <c r="J35" s="459"/>
      <c r="K35" s="459"/>
      <c r="L35" s="459"/>
      <c r="M35" s="459"/>
      <c r="N35" s="459"/>
      <c r="O35" s="460"/>
      <c r="P35" s="36"/>
    </row>
    <row r="36" spans="2:16" ht="13.5" thickBot="1">
      <c r="B36" s="25"/>
      <c r="C36" s="461"/>
      <c r="D36" s="462"/>
      <c r="E36" s="462"/>
      <c r="F36" s="462"/>
      <c r="G36" s="462"/>
      <c r="H36" s="462"/>
      <c r="I36" s="462"/>
      <c r="J36" s="462"/>
      <c r="K36" s="462"/>
      <c r="L36" s="462"/>
      <c r="M36" s="462"/>
      <c r="N36" s="462"/>
      <c r="O36" s="463"/>
      <c r="P36" s="36"/>
    </row>
    <row r="37" spans="2:16" ht="15">
      <c r="B37" s="25"/>
      <c r="C37" s="440" t="s">
        <v>7</v>
      </c>
      <c r="D37" s="441"/>
      <c r="E37" s="441"/>
      <c r="F37" s="441"/>
      <c r="G37" s="441"/>
      <c r="H37" s="441"/>
      <c r="I37" s="441"/>
      <c r="J37" s="447"/>
      <c r="K37" s="210" t="s">
        <v>57</v>
      </c>
      <c r="L37" s="80" t="s">
        <v>9</v>
      </c>
      <c r="M37" s="446" t="s">
        <v>66</v>
      </c>
      <c r="N37" s="447"/>
      <c r="O37" s="81" t="s">
        <v>63</v>
      </c>
      <c r="P37" s="37"/>
    </row>
    <row r="38" spans="2:16" ht="14.25">
      <c r="B38" s="25"/>
      <c r="C38" s="424"/>
      <c r="D38" s="425"/>
      <c r="E38" s="425"/>
      <c r="F38" s="425"/>
      <c r="G38" s="425"/>
      <c r="H38" s="425"/>
      <c r="I38" s="425"/>
      <c r="J38" s="501"/>
      <c r="K38" s="214"/>
      <c r="L38" s="90"/>
      <c r="M38" s="505"/>
      <c r="N38" s="506"/>
      <c r="O38" s="83"/>
      <c r="P38" s="38"/>
    </row>
    <row r="39" spans="2:16" ht="15" thickBot="1">
      <c r="B39" s="25"/>
      <c r="C39" s="436"/>
      <c r="D39" s="437"/>
      <c r="E39" s="437"/>
      <c r="F39" s="437"/>
      <c r="G39" s="437"/>
      <c r="H39" s="437"/>
      <c r="I39" s="437"/>
      <c r="J39" s="464"/>
      <c r="K39" s="85"/>
      <c r="L39" s="91"/>
      <c r="M39" s="438"/>
      <c r="N39" s="439"/>
      <c r="O39" s="92"/>
      <c r="P39" s="38"/>
    </row>
    <row r="40" spans="2:16" ht="15.75" thickBot="1">
      <c r="B40" s="25"/>
      <c r="C40" s="430" t="s">
        <v>64</v>
      </c>
      <c r="D40" s="431"/>
      <c r="E40" s="431"/>
      <c r="F40" s="431"/>
      <c r="G40" s="431"/>
      <c r="H40" s="431"/>
      <c r="I40" s="431"/>
      <c r="J40" s="431"/>
      <c r="K40" s="431"/>
      <c r="L40" s="431"/>
      <c r="M40" s="431"/>
      <c r="N40" s="432"/>
      <c r="O40" s="93">
        <v>0</v>
      </c>
      <c r="P40" s="38"/>
    </row>
    <row r="41" spans="2:16">
      <c r="B41" s="25"/>
      <c r="C41" s="455" t="s">
        <v>67</v>
      </c>
      <c r="D41" s="456"/>
      <c r="E41" s="456"/>
      <c r="F41" s="456"/>
      <c r="G41" s="456"/>
      <c r="H41" s="456"/>
      <c r="I41" s="456"/>
      <c r="J41" s="456"/>
      <c r="K41" s="456"/>
      <c r="L41" s="456"/>
      <c r="M41" s="456"/>
      <c r="N41" s="456"/>
      <c r="O41" s="457"/>
      <c r="P41" s="36"/>
    </row>
    <row r="42" spans="2:16">
      <c r="B42" s="25"/>
      <c r="C42" s="458"/>
      <c r="D42" s="459"/>
      <c r="E42" s="459"/>
      <c r="F42" s="459"/>
      <c r="G42" s="459"/>
      <c r="H42" s="459"/>
      <c r="I42" s="459"/>
      <c r="J42" s="459"/>
      <c r="K42" s="459"/>
      <c r="L42" s="459"/>
      <c r="M42" s="459"/>
      <c r="N42" s="459"/>
      <c r="O42" s="460"/>
      <c r="P42" s="36"/>
    </row>
    <row r="43" spans="2:16" ht="13.5" thickBot="1">
      <c r="B43" s="25"/>
      <c r="C43" s="461"/>
      <c r="D43" s="462"/>
      <c r="E43" s="462"/>
      <c r="F43" s="462"/>
      <c r="G43" s="462"/>
      <c r="H43" s="462"/>
      <c r="I43" s="462"/>
      <c r="J43" s="462"/>
      <c r="K43" s="462"/>
      <c r="L43" s="462"/>
      <c r="M43" s="462"/>
      <c r="N43" s="462"/>
      <c r="O43" s="463"/>
      <c r="P43" s="36"/>
    </row>
    <row r="44" spans="2:16" ht="17.25">
      <c r="B44" s="25"/>
      <c r="C44" s="440" t="s">
        <v>68</v>
      </c>
      <c r="D44" s="441"/>
      <c r="E44" s="441"/>
      <c r="F44" s="441"/>
      <c r="G44" s="441"/>
      <c r="H44" s="441"/>
      <c r="I44" s="441"/>
      <c r="J44" s="80" t="s">
        <v>69</v>
      </c>
      <c r="K44" s="212" t="s">
        <v>70</v>
      </c>
      <c r="L44" s="94" t="s">
        <v>71</v>
      </c>
      <c r="M44" s="446" t="s">
        <v>72</v>
      </c>
      <c r="N44" s="447"/>
      <c r="O44" s="81" t="s">
        <v>63</v>
      </c>
      <c r="P44" s="37"/>
    </row>
    <row r="45" spans="2:16" ht="14.25">
      <c r="B45" s="25"/>
      <c r="C45" s="424"/>
      <c r="D45" s="425"/>
      <c r="E45" s="425"/>
      <c r="F45" s="425"/>
      <c r="G45" s="425"/>
      <c r="H45" s="425"/>
      <c r="I45" s="425"/>
      <c r="J45" s="95"/>
      <c r="K45" s="96"/>
      <c r="L45" s="95"/>
      <c r="M45" s="444"/>
      <c r="N45" s="445"/>
      <c r="O45" s="83"/>
      <c r="P45" s="38"/>
    </row>
    <row r="46" spans="2:16" ht="15" thickBot="1">
      <c r="B46" s="25"/>
      <c r="C46" s="436"/>
      <c r="D46" s="437"/>
      <c r="E46" s="437"/>
      <c r="F46" s="437"/>
      <c r="G46" s="437"/>
      <c r="H46" s="437"/>
      <c r="I46" s="437"/>
      <c r="J46" s="97"/>
      <c r="K46" s="98"/>
      <c r="L46" s="97"/>
      <c r="M46" s="438"/>
      <c r="N46" s="439"/>
      <c r="O46" s="99"/>
      <c r="P46" s="38"/>
    </row>
    <row r="47" spans="2:16" ht="15.75" thickBot="1">
      <c r="B47" s="25"/>
      <c r="C47" s="430" t="s">
        <v>64</v>
      </c>
      <c r="D47" s="431"/>
      <c r="E47" s="431"/>
      <c r="F47" s="431"/>
      <c r="G47" s="431"/>
      <c r="H47" s="431"/>
      <c r="I47" s="431"/>
      <c r="J47" s="431"/>
      <c r="K47" s="431"/>
      <c r="L47" s="431"/>
      <c r="M47" s="431"/>
      <c r="N47" s="432"/>
      <c r="O47" s="89"/>
      <c r="P47" s="39"/>
    </row>
    <row r="48" spans="2:16">
      <c r="B48" s="25"/>
      <c r="C48" s="455" t="s">
        <v>73</v>
      </c>
      <c r="D48" s="456"/>
      <c r="E48" s="456"/>
      <c r="F48" s="456"/>
      <c r="G48" s="456"/>
      <c r="H48" s="456"/>
      <c r="I48" s="456"/>
      <c r="J48" s="456"/>
      <c r="K48" s="456"/>
      <c r="L48" s="456"/>
      <c r="M48" s="456"/>
      <c r="N48" s="456"/>
      <c r="O48" s="457"/>
      <c r="P48" s="36"/>
    </row>
    <row r="49" spans="2:16">
      <c r="B49" s="25"/>
      <c r="C49" s="458"/>
      <c r="D49" s="459"/>
      <c r="E49" s="459"/>
      <c r="F49" s="459"/>
      <c r="G49" s="459"/>
      <c r="H49" s="459"/>
      <c r="I49" s="459"/>
      <c r="J49" s="459"/>
      <c r="K49" s="459"/>
      <c r="L49" s="459"/>
      <c r="M49" s="459"/>
      <c r="N49" s="459"/>
      <c r="O49" s="460"/>
      <c r="P49" s="36"/>
    </row>
    <row r="50" spans="2:16" ht="13.5" thickBot="1">
      <c r="B50" s="25"/>
      <c r="C50" s="461"/>
      <c r="D50" s="462"/>
      <c r="E50" s="462"/>
      <c r="F50" s="462"/>
      <c r="G50" s="462"/>
      <c r="H50" s="462"/>
      <c r="I50" s="462"/>
      <c r="J50" s="462"/>
      <c r="K50" s="462"/>
      <c r="L50" s="462"/>
      <c r="M50" s="462"/>
      <c r="N50" s="462"/>
      <c r="O50" s="463"/>
      <c r="P50" s="36"/>
    </row>
    <row r="51" spans="2:16" ht="30">
      <c r="B51" s="25"/>
      <c r="C51" s="440" t="s">
        <v>74</v>
      </c>
      <c r="D51" s="441"/>
      <c r="E51" s="441"/>
      <c r="F51" s="441"/>
      <c r="G51" s="441"/>
      <c r="H51" s="441"/>
      <c r="I51" s="441"/>
      <c r="J51" s="80" t="s">
        <v>75</v>
      </c>
      <c r="K51" s="100" t="s">
        <v>76</v>
      </c>
      <c r="L51" s="101" t="s">
        <v>77</v>
      </c>
      <c r="M51" s="442" t="s">
        <v>62</v>
      </c>
      <c r="N51" s="443"/>
      <c r="O51" s="102" t="s">
        <v>63</v>
      </c>
      <c r="P51" s="40"/>
    </row>
    <row r="52" spans="2:16" ht="14.25">
      <c r="B52" s="25"/>
      <c r="C52" s="103"/>
      <c r="D52" s="104"/>
      <c r="E52" s="104"/>
      <c r="F52" s="104"/>
      <c r="G52" s="104"/>
      <c r="H52" s="104"/>
      <c r="I52" s="104"/>
      <c r="J52" s="105"/>
      <c r="K52" s="106"/>
      <c r="L52" s="107"/>
      <c r="M52" s="448"/>
      <c r="N52" s="449"/>
      <c r="O52" s="108"/>
      <c r="P52" s="41"/>
    </row>
    <row r="53" spans="2:16" ht="14.25">
      <c r="B53" s="25"/>
      <c r="C53" s="103"/>
      <c r="D53" s="104"/>
      <c r="E53" s="104"/>
      <c r="F53" s="104"/>
      <c r="G53" s="104"/>
      <c r="H53" s="104"/>
      <c r="I53" s="104"/>
      <c r="J53" s="105"/>
      <c r="K53" s="106"/>
      <c r="L53" s="107"/>
      <c r="M53" s="448"/>
      <c r="N53" s="449"/>
      <c r="O53" s="108"/>
      <c r="P53" s="41"/>
    </row>
    <row r="54" spans="2:16" ht="14.25">
      <c r="B54" s="25"/>
      <c r="C54" s="103"/>
      <c r="D54" s="104"/>
      <c r="E54" s="104"/>
      <c r="F54" s="104"/>
      <c r="G54" s="104"/>
      <c r="H54" s="104"/>
      <c r="I54" s="104"/>
      <c r="J54" s="105"/>
      <c r="K54" s="106"/>
      <c r="L54" s="107"/>
      <c r="M54" s="444"/>
      <c r="N54" s="445"/>
      <c r="O54" s="108"/>
      <c r="P54" s="41"/>
    </row>
    <row r="55" spans="2:16" ht="15" thickBot="1">
      <c r="B55" s="25"/>
      <c r="C55" s="436"/>
      <c r="D55" s="437"/>
      <c r="E55" s="437"/>
      <c r="F55" s="437"/>
      <c r="G55" s="437"/>
      <c r="H55" s="437"/>
      <c r="I55" s="437"/>
      <c r="J55" s="97"/>
      <c r="K55" s="98"/>
      <c r="L55" s="97"/>
      <c r="M55" s="438"/>
      <c r="N55" s="439"/>
      <c r="O55" s="99"/>
      <c r="P55" s="38"/>
    </row>
    <row r="56" spans="2:16" ht="15.75" thickBot="1">
      <c r="B56" s="25"/>
      <c r="C56" s="430" t="s">
        <v>64</v>
      </c>
      <c r="D56" s="431"/>
      <c r="E56" s="431"/>
      <c r="F56" s="431"/>
      <c r="G56" s="431"/>
      <c r="H56" s="431"/>
      <c r="I56" s="431"/>
      <c r="J56" s="431"/>
      <c r="K56" s="431"/>
      <c r="L56" s="431"/>
      <c r="M56" s="431"/>
      <c r="N56" s="432"/>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33" t="s">
        <v>78</v>
      </c>
      <c r="D58" s="434"/>
      <c r="E58" s="434"/>
      <c r="F58" s="434"/>
      <c r="G58" s="434"/>
      <c r="H58" s="434"/>
      <c r="I58" s="434"/>
      <c r="J58" s="434"/>
      <c r="K58" s="434"/>
      <c r="L58" s="434"/>
      <c r="M58" s="434"/>
      <c r="N58" s="435"/>
      <c r="O58" s="109"/>
      <c r="P58" s="42"/>
    </row>
    <row r="59" spans="2:16">
      <c r="B59" s="25"/>
      <c r="C59" s="455" t="s">
        <v>79</v>
      </c>
      <c r="D59" s="456"/>
      <c r="E59" s="456"/>
      <c r="F59" s="456"/>
      <c r="G59" s="456"/>
      <c r="H59" s="456"/>
      <c r="I59" s="456"/>
      <c r="J59" s="456"/>
      <c r="K59" s="456"/>
      <c r="L59" s="456"/>
      <c r="M59" s="456"/>
      <c r="N59" s="456"/>
      <c r="O59" s="457"/>
      <c r="P59" s="36"/>
    </row>
    <row r="60" spans="2:16">
      <c r="B60" s="25"/>
      <c r="C60" s="458"/>
      <c r="D60" s="459"/>
      <c r="E60" s="459"/>
      <c r="F60" s="459"/>
      <c r="G60" s="459"/>
      <c r="H60" s="459"/>
      <c r="I60" s="459"/>
      <c r="J60" s="459"/>
      <c r="K60" s="459"/>
      <c r="L60" s="459"/>
      <c r="M60" s="459"/>
      <c r="N60" s="459"/>
      <c r="O60" s="460"/>
      <c r="P60" s="36"/>
    </row>
    <row r="61" spans="2:16" ht="13.5" thickBot="1">
      <c r="B61" s="25"/>
      <c r="C61" s="461"/>
      <c r="D61" s="462"/>
      <c r="E61" s="462"/>
      <c r="F61" s="462"/>
      <c r="G61" s="462"/>
      <c r="H61" s="462"/>
      <c r="I61" s="462"/>
      <c r="J61" s="462"/>
      <c r="K61" s="462"/>
      <c r="L61" s="462"/>
      <c r="M61" s="462"/>
      <c r="N61" s="462"/>
      <c r="O61" s="463"/>
      <c r="P61" s="36"/>
    </row>
    <row r="62" spans="2:16" ht="15">
      <c r="B62" s="25"/>
      <c r="C62" s="440" t="s">
        <v>80</v>
      </c>
      <c r="D62" s="441"/>
      <c r="E62" s="441"/>
      <c r="F62" s="441"/>
      <c r="G62" s="441"/>
      <c r="H62" s="441"/>
      <c r="I62" s="441"/>
      <c r="J62" s="212"/>
      <c r="K62" s="213"/>
      <c r="L62" s="101" t="s">
        <v>81</v>
      </c>
      <c r="M62" s="442" t="s">
        <v>82</v>
      </c>
      <c r="N62" s="443"/>
      <c r="O62" s="102"/>
      <c r="P62" s="40"/>
    </row>
    <row r="63" spans="2:16" ht="14.25">
      <c r="B63" s="25"/>
      <c r="C63" s="424" t="s">
        <v>83</v>
      </c>
      <c r="D63" s="425"/>
      <c r="E63" s="425"/>
      <c r="F63" s="425"/>
      <c r="G63" s="425"/>
      <c r="H63" s="425"/>
      <c r="I63" s="425"/>
      <c r="J63" s="110"/>
      <c r="K63" s="111"/>
      <c r="L63" s="112"/>
      <c r="M63" s="426"/>
      <c r="N63" s="427"/>
      <c r="O63" s="113"/>
      <c r="P63" s="43"/>
    </row>
    <row r="64" spans="2:16" ht="14.25">
      <c r="B64" s="25"/>
      <c r="C64" s="84" t="s">
        <v>84</v>
      </c>
      <c r="D64" s="85"/>
      <c r="E64" s="85"/>
      <c r="F64" s="85"/>
      <c r="G64" s="85"/>
      <c r="H64" s="85"/>
      <c r="I64" s="85"/>
      <c r="J64" s="110"/>
      <c r="K64" s="111"/>
      <c r="L64" s="112"/>
      <c r="M64" s="426"/>
      <c r="N64" s="427"/>
      <c r="O64" s="113"/>
      <c r="P64" s="43"/>
    </row>
    <row r="65" spans="2:16" ht="15" thickBot="1">
      <c r="B65" s="25"/>
      <c r="C65" s="69" t="s">
        <v>85</v>
      </c>
      <c r="D65" s="70"/>
      <c r="E65" s="70"/>
      <c r="F65" s="70"/>
      <c r="G65" s="70"/>
      <c r="H65" s="70"/>
      <c r="I65" s="70"/>
      <c r="J65" s="114"/>
      <c r="K65" s="115"/>
      <c r="L65" s="112"/>
      <c r="M65" s="428"/>
      <c r="N65" s="429"/>
      <c r="O65" s="113"/>
      <c r="P65" s="43"/>
    </row>
    <row r="66" spans="2:16" ht="15.75" thickBot="1">
      <c r="B66" s="25"/>
      <c r="C66" s="430" t="s">
        <v>64</v>
      </c>
      <c r="D66" s="431"/>
      <c r="E66" s="431"/>
      <c r="F66" s="431"/>
      <c r="G66" s="431"/>
      <c r="H66" s="431"/>
      <c r="I66" s="431"/>
      <c r="J66" s="431"/>
      <c r="K66" s="431"/>
      <c r="L66" s="431"/>
      <c r="M66" s="431"/>
      <c r="N66" s="432"/>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33" t="s">
        <v>86</v>
      </c>
      <c r="D68" s="434"/>
      <c r="E68" s="434"/>
      <c r="F68" s="434"/>
      <c r="G68" s="434"/>
      <c r="H68" s="434"/>
      <c r="I68" s="434"/>
      <c r="J68" s="434"/>
      <c r="K68" s="434"/>
      <c r="L68" s="434"/>
      <c r="M68" s="434"/>
      <c r="N68" s="435"/>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87</v>
      </c>
      <c r="I70" s="118"/>
      <c r="J70" s="118"/>
      <c r="K70" s="118"/>
      <c r="L70" s="52"/>
      <c r="M70" s="52"/>
      <c r="N70" s="52"/>
      <c r="O70" s="76"/>
      <c r="P70" s="26"/>
    </row>
    <row r="71" spans="2:16" ht="15">
      <c r="B71" s="25"/>
      <c r="C71" s="75"/>
      <c r="D71" s="52"/>
      <c r="E71" s="52"/>
      <c r="F71" s="52"/>
      <c r="G71" s="52"/>
      <c r="H71" s="118" t="s">
        <v>88</v>
      </c>
      <c r="I71" s="52"/>
      <c r="J71" s="52"/>
      <c r="K71" s="52"/>
      <c r="L71" s="52"/>
      <c r="M71" s="52"/>
      <c r="N71" s="52"/>
      <c r="O71" s="76"/>
      <c r="P71" s="45"/>
    </row>
    <row r="72" spans="2:16" ht="15">
      <c r="B72" s="25"/>
      <c r="C72" s="75"/>
      <c r="D72" s="52"/>
      <c r="E72" s="52"/>
      <c r="F72" s="52"/>
      <c r="G72" s="52"/>
      <c r="H72" s="118" t="s">
        <v>89</v>
      </c>
      <c r="I72" s="52"/>
      <c r="J72" s="52"/>
      <c r="K72" s="52"/>
      <c r="L72" s="52"/>
      <c r="M72" s="52"/>
      <c r="N72" s="52"/>
      <c r="O72" s="76"/>
      <c r="P72" s="45"/>
    </row>
    <row r="73" spans="2:16" ht="14.25">
      <c r="B73" s="25"/>
      <c r="C73" s="61"/>
      <c r="D73" s="119"/>
      <c r="E73" s="119"/>
      <c r="F73" s="119"/>
      <c r="G73" s="119"/>
      <c r="H73" s="118" t="s">
        <v>90</v>
      </c>
      <c r="I73" s="119"/>
      <c r="J73" s="119"/>
      <c r="K73" s="119"/>
      <c r="L73" s="119"/>
      <c r="M73" s="119"/>
      <c r="N73" s="119"/>
      <c r="O73" s="120"/>
      <c r="P73" s="46"/>
    </row>
    <row r="74" spans="2:16" ht="14.25">
      <c r="B74" s="25"/>
      <c r="C74" s="75"/>
      <c r="D74" s="52"/>
      <c r="E74" s="52"/>
      <c r="F74" s="52"/>
      <c r="G74" s="52"/>
      <c r="H74" s="52" t="s">
        <v>91</v>
      </c>
      <c r="I74" s="52"/>
      <c r="J74" s="52"/>
      <c r="K74" s="52"/>
      <c r="L74" s="52"/>
      <c r="M74" s="52"/>
      <c r="N74" s="52"/>
      <c r="O74" s="76"/>
      <c r="P74" s="26"/>
    </row>
    <row r="75" spans="2:16" ht="15">
      <c r="B75" s="25"/>
      <c r="C75" s="121" t="s">
        <v>92</v>
      </c>
      <c r="D75" s="122"/>
      <c r="E75" s="122"/>
      <c r="F75" s="122"/>
      <c r="G75" s="122"/>
      <c r="H75" s="122"/>
      <c r="I75" s="122"/>
      <c r="J75" s="122"/>
      <c r="K75" s="122"/>
      <c r="L75" s="122"/>
      <c r="M75" s="122"/>
      <c r="N75" s="122"/>
      <c r="O75" s="123"/>
      <c r="P75" s="26"/>
    </row>
    <row r="76" spans="2:16" ht="14.25">
      <c r="B76" s="25"/>
      <c r="C76" s="421"/>
      <c r="D76" s="422"/>
      <c r="E76" s="422"/>
      <c r="F76" s="422"/>
      <c r="G76" s="422"/>
      <c r="H76" s="422"/>
      <c r="I76" s="422"/>
      <c r="J76" s="422"/>
      <c r="K76" s="422"/>
      <c r="L76" s="422"/>
      <c r="M76" s="422"/>
      <c r="N76" s="422"/>
      <c r="O76" s="423"/>
      <c r="P76" s="46"/>
    </row>
    <row r="77" spans="2:16" ht="14.25">
      <c r="B77" s="25"/>
      <c r="C77" s="421"/>
      <c r="D77" s="422"/>
      <c r="E77" s="422"/>
      <c r="F77" s="422"/>
      <c r="G77" s="422"/>
      <c r="H77" s="422"/>
      <c r="I77" s="422"/>
      <c r="J77" s="422"/>
      <c r="K77" s="422"/>
      <c r="L77" s="422"/>
      <c r="M77" s="422"/>
      <c r="N77" s="422"/>
      <c r="O77" s="423"/>
      <c r="P77" s="46"/>
    </row>
    <row r="78" spans="2:16" ht="14.25">
      <c r="B78" s="25"/>
      <c r="C78" s="61"/>
      <c r="D78" s="119"/>
      <c r="E78" s="119"/>
      <c r="F78" s="119"/>
      <c r="G78" s="119"/>
      <c r="H78" s="119"/>
      <c r="I78" s="119"/>
      <c r="J78" s="119"/>
      <c r="K78" s="119"/>
      <c r="L78" s="119"/>
      <c r="M78" s="119"/>
      <c r="N78" s="119"/>
      <c r="O78" s="120"/>
      <c r="P78" s="46"/>
    </row>
    <row r="79" spans="2:16" ht="15">
      <c r="B79" s="25"/>
      <c r="C79" s="124" t="s">
        <v>93</v>
      </c>
      <c r="D79" s="119"/>
      <c r="E79" s="119"/>
      <c r="F79" s="119"/>
      <c r="G79" s="119"/>
      <c r="H79" s="119"/>
      <c r="I79" s="119"/>
      <c r="J79" s="119"/>
      <c r="K79" s="119"/>
      <c r="L79" s="119"/>
      <c r="M79" s="119"/>
      <c r="N79" s="119"/>
      <c r="O79" s="120"/>
      <c r="P79" s="46"/>
    </row>
    <row r="80" spans="2:16" ht="12.75" customHeight="1">
      <c r="B80" s="25"/>
      <c r="C80" s="418" t="s">
        <v>94</v>
      </c>
      <c r="D80" s="419"/>
      <c r="E80" s="419"/>
      <c r="F80" s="419"/>
      <c r="G80" s="419"/>
      <c r="H80" s="419"/>
      <c r="I80" s="419"/>
      <c r="J80" s="419"/>
      <c r="K80" s="419"/>
      <c r="L80" s="419"/>
      <c r="M80" s="419"/>
      <c r="N80" s="419"/>
      <c r="O80" s="420"/>
      <c r="P80" s="47"/>
    </row>
    <row r="81" spans="2:16" ht="28.5" customHeight="1">
      <c r="B81" s="25"/>
      <c r="C81" s="418"/>
      <c r="D81" s="419"/>
      <c r="E81" s="419"/>
      <c r="F81" s="419"/>
      <c r="G81" s="419"/>
      <c r="H81" s="419"/>
      <c r="I81" s="419"/>
      <c r="J81" s="419"/>
      <c r="K81" s="419"/>
      <c r="L81" s="419"/>
      <c r="M81" s="419"/>
      <c r="N81" s="419"/>
      <c r="O81" s="420"/>
      <c r="P81" s="47"/>
    </row>
    <row r="82" spans="2:16" ht="13.35" customHeight="1">
      <c r="B82" s="25"/>
      <c r="C82" s="418" t="s">
        <v>95</v>
      </c>
      <c r="D82" s="419"/>
      <c r="E82" s="419"/>
      <c r="F82" s="419"/>
      <c r="G82" s="419"/>
      <c r="H82" s="419"/>
      <c r="I82" s="419"/>
      <c r="J82" s="419"/>
      <c r="K82" s="419"/>
      <c r="L82" s="419"/>
      <c r="M82" s="419"/>
      <c r="N82" s="419"/>
      <c r="O82" s="420"/>
      <c r="P82" s="47"/>
    </row>
    <row r="83" spans="2:16" ht="45" customHeight="1">
      <c r="B83" s="25"/>
      <c r="C83" s="418"/>
      <c r="D83" s="419"/>
      <c r="E83" s="419"/>
      <c r="F83" s="419"/>
      <c r="G83" s="419"/>
      <c r="H83" s="419"/>
      <c r="I83" s="419"/>
      <c r="J83" s="419"/>
      <c r="K83" s="419"/>
      <c r="L83" s="419"/>
      <c r="M83" s="419"/>
      <c r="N83" s="419"/>
      <c r="O83" s="420"/>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87</v>
      </c>
      <c r="I85" s="52"/>
      <c r="J85" s="52"/>
      <c r="K85" s="52"/>
      <c r="L85" s="52"/>
      <c r="M85" s="52"/>
      <c r="N85" s="52"/>
      <c r="O85" s="76"/>
      <c r="P85" s="26"/>
    </row>
    <row r="86" spans="2:16" ht="14.25">
      <c r="B86" s="25"/>
      <c r="C86" s="75"/>
      <c r="D86" s="52"/>
      <c r="E86" s="52"/>
      <c r="F86" s="52"/>
      <c r="G86" s="52"/>
      <c r="H86" s="52" t="s">
        <v>88</v>
      </c>
      <c r="I86" s="85"/>
      <c r="J86" s="85"/>
      <c r="K86" s="85"/>
      <c r="L86" s="52"/>
      <c r="M86" s="52"/>
      <c r="N86" s="52"/>
      <c r="O86" s="76"/>
      <c r="P86" s="26"/>
    </row>
    <row r="87" spans="2:16" ht="14.25">
      <c r="B87" s="25"/>
      <c r="C87" s="75"/>
      <c r="D87" s="52"/>
      <c r="E87" s="52"/>
      <c r="F87" s="52"/>
      <c r="G87" s="52"/>
      <c r="H87" s="52" t="s">
        <v>96</v>
      </c>
      <c r="I87" s="125"/>
      <c r="J87" s="125"/>
      <c r="K87" s="125"/>
      <c r="L87" s="52"/>
      <c r="M87" s="52"/>
      <c r="N87" s="52"/>
      <c r="O87" s="76"/>
      <c r="P87" s="26"/>
    </row>
    <row r="88" spans="2:16" ht="14.25">
      <c r="B88" s="25"/>
      <c r="C88" s="126"/>
      <c r="D88" s="119"/>
      <c r="E88" s="119"/>
      <c r="F88" s="119"/>
      <c r="G88" s="119"/>
      <c r="H88" s="52" t="s">
        <v>97</v>
      </c>
      <c r="I88" s="52"/>
      <c r="J88" s="52"/>
      <c r="K88" s="52"/>
      <c r="L88" s="119"/>
      <c r="M88" s="119"/>
      <c r="N88" s="119"/>
      <c r="O88" s="120"/>
      <c r="P88" s="46"/>
    </row>
    <row r="89" spans="2:16" ht="18.75" customHeight="1" thickBot="1">
      <c r="B89" s="25"/>
      <c r="C89" s="414"/>
      <c r="D89" s="415"/>
      <c r="E89" s="415"/>
      <c r="F89" s="98"/>
      <c r="G89" s="98"/>
      <c r="H89" s="98"/>
      <c r="I89" s="98"/>
      <c r="J89" s="98"/>
      <c r="K89" s="412"/>
      <c r="L89" s="412"/>
      <c r="M89" s="412"/>
      <c r="N89" s="412"/>
      <c r="O89" s="413"/>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2026-06-05T14:17:27Z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