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LENOVO\Desktop\HUMBERTO\2026\CONTRATACION 2026\INVERSION\OP. BIENESTAR Y SST\ACTIVIDADES DE BIENESTAR\"/>
    </mc:Choice>
  </mc:AlternateContent>
  <xr:revisionPtr revIDLastSave="0" documentId="8_{6A5278EB-B890-4D0B-BFE2-9F6341E2B477}" xr6:coauthVersionLast="47" xr6:coauthVersionMax="47" xr10:uidLastSave="{00000000-0000-0000-0000-000000000000}"/>
  <bookViews>
    <workbookView xWindow="-120" yWindow="-120" windowWidth="29040" windowHeight="15720" tabRatio="500" xr2:uid="{00000000-000D-0000-FFFF-FFFF00000000}"/>
  </bookViews>
  <sheets>
    <sheet name="AllPage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CalcA1"/>
    </ext>
  </extLst>
</workbook>
</file>

<file path=xl/calcChain.xml><?xml version="1.0" encoding="utf-8"?>
<calcChain xmlns="http://schemas.openxmlformats.org/spreadsheetml/2006/main">
  <c r="E136" i="1" l="1"/>
  <c r="E79" i="1"/>
  <c r="E63" i="1"/>
  <c r="E259" i="1"/>
  <c r="E256" i="1"/>
  <c r="E242" i="1"/>
  <c r="E239" i="1"/>
  <c r="E236" i="1"/>
  <c r="E232" i="1"/>
  <c r="E229" i="1"/>
  <c r="E226" i="1"/>
  <c r="E220" i="1"/>
  <c r="E214" i="1"/>
  <c r="E211" i="1"/>
  <c r="E204" i="1"/>
  <c r="E199" i="1"/>
  <c r="E197" i="1"/>
  <c r="E195" i="1"/>
  <c r="E182" i="1"/>
  <c r="E177" i="1"/>
  <c r="E173" i="1"/>
  <c r="E169" i="1"/>
  <c r="E165" i="1"/>
  <c r="E163" i="1"/>
  <c r="E160" i="1"/>
  <c r="E148" i="1"/>
  <c r="E129" i="1"/>
  <c r="E126" i="1"/>
  <c r="E123" i="1"/>
  <c r="E119" i="1"/>
  <c r="E115" i="1"/>
  <c r="E109" i="1"/>
  <c r="E102" i="1"/>
  <c r="E100" i="1"/>
  <c r="E92" i="1"/>
  <c r="E87" i="1"/>
  <c r="E51" i="1"/>
  <c r="E48" i="1"/>
  <c r="E42" i="1"/>
  <c r="E36" i="1"/>
  <c r="E34" i="1"/>
  <c r="E26" i="1"/>
  <c r="E19" i="1"/>
  <c r="E13" i="1"/>
  <c r="E7" i="1"/>
  <c r="F260" i="1"/>
  <c r="G260" i="1" s="1"/>
  <c r="F261" i="1"/>
  <c r="G261" i="1" s="1"/>
  <c r="F258" i="1"/>
  <c r="G258" i="1" s="1"/>
  <c r="G256" i="1" s="1"/>
  <c r="F237" i="1"/>
  <c r="G237" i="1" s="1"/>
  <c r="F238" i="1"/>
  <c r="G238" i="1" s="1"/>
  <c r="F241" i="1"/>
  <c r="G241" i="1" s="1"/>
  <c r="G239" i="1" s="1"/>
  <c r="F243" i="1"/>
  <c r="G243" i="1" s="1"/>
  <c r="F244" i="1"/>
  <c r="G244" i="1" s="1"/>
  <c r="F245" i="1"/>
  <c r="G245" i="1" s="1"/>
  <c r="F246" i="1"/>
  <c r="G246" i="1" s="1"/>
  <c r="F247" i="1"/>
  <c r="G247" i="1" s="1"/>
  <c r="F248" i="1"/>
  <c r="G248" i="1" s="1"/>
  <c r="F249" i="1"/>
  <c r="G249" i="1" s="1"/>
  <c r="F250" i="1"/>
  <c r="G250" i="1" s="1"/>
  <c r="F251" i="1"/>
  <c r="G251" i="1" s="1"/>
  <c r="F252" i="1"/>
  <c r="G252" i="1" s="1"/>
  <c r="F253" i="1"/>
  <c r="G253" i="1" s="1"/>
  <c r="F254" i="1"/>
  <c r="G254" i="1" s="1"/>
  <c r="F255" i="1"/>
  <c r="G255" i="1" s="1"/>
  <c r="F235" i="1"/>
  <c r="G235" i="1" s="1"/>
  <c r="G232" i="1" s="1"/>
  <c r="F213" i="1"/>
  <c r="G213" i="1" s="1"/>
  <c r="F216" i="1"/>
  <c r="G216" i="1" s="1"/>
  <c r="F217" i="1"/>
  <c r="G217" i="1" s="1"/>
  <c r="F218" i="1"/>
  <c r="G218" i="1" s="1"/>
  <c r="F219" i="1"/>
  <c r="G219" i="1" s="1"/>
  <c r="F222" i="1"/>
  <c r="G222" i="1" s="1"/>
  <c r="F223" i="1"/>
  <c r="G223" i="1" s="1"/>
  <c r="F224" i="1"/>
  <c r="G224" i="1" s="1"/>
  <c r="F225" i="1"/>
  <c r="G225" i="1" s="1"/>
  <c r="F228" i="1"/>
  <c r="G228" i="1" s="1"/>
  <c r="G226" i="1" s="1"/>
  <c r="F230" i="1"/>
  <c r="G230" i="1" s="1"/>
  <c r="F231" i="1"/>
  <c r="G231" i="1" s="1"/>
  <c r="F212" i="1"/>
  <c r="G212" i="1" s="1"/>
  <c r="F210" i="1"/>
  <c r="F207" i="1"/>
  <c r="G207" i="1" s="1"/>
  <c r="G204" i="1" s="1"/>
  <c r="F181" i="1"/>
  <c r="G181" i="1" s="1"/>
  <c r="F183" i="1"/>
  <c r="G183" i="1" s="1"/>
  <c r="F184" i="1"/>
  <c r="G184" i="1" s="1"/>
  <c r="F185" i="1"/>
  <c r="G185" i="1" s="1"/>
  <c r="F186" i="1"/>
  <c r="G186" i="1" s="1"/>
  <c r="F187" i="1"/>
  <c r="G187" i="1" s="1"/>
  <c r="F188" i="1"/>
  <c r="G188" i="1" s="1"/>
  <c r="F189" i="1"/>
  <c r="G189" i="1" s="1"/>
  <c r="F190" i="1"/>
  <c r="G190" i="1" s="1"/>
  <c r="F191" i="1"/>
  <c r="G191" i="1" s="1"/>
  <c r="F192" i="1"/>
  <c r="G192" i="1" s="1"/>
  <c r="F193" i="1"/>
  <c r="G193" i="1" s="1"/>
  <c r="F194" i="1"/>
  <c r="G194" i="1" s="1"/>
  <c r="F196" i="1"/>
  <c r="G196" i="1" s="1"/>
  <c r="G195" i="1" s="1"/>
  <c r="F198" i="1"/>
  <c r="G198" i="1" s="1"/>
  <c r="G197" i="1" s="1"/>
  <c r="F200" i="1"/>
  <c r="G200" i="1" s="1"/>
  <c r="F201" i="1"/>
  <c r="G201" i="1" s="1"/>
  <c r="F202" i="1"/>
  <c r="G202" i="1" s="1"/>
  <c r="F203" i="1"/>
  <c r="G203" i="1" s="1"/>
  <c r="F180" i="1"/>
  <c r="G180" i="1" s="1"/>
  <c r="G177" i="1" s="1"/>
  <c r="F145" i="1"/>
  <c r="G145" i="1" s="1"/>
  <c r="F146" i="1"/>
  <c r="G146" i="1" s="1"/>
  <c r="F147" i="1"/>
  <c r="G147" i="1" s="1"/>
  <c r="F149" i="1"/>
  <c r="G149" i="1" s="1"/>
  <c r="F150" i="1"/>
  <c r="G150" i="1" s="1"/>
  <c r="F151" i="1"/>
  <c r="G151" i="1" s="1"/>
  <c r="F152" i="1"/>
  <c r="G152" i="1" s="1"/>
  <c r="F153" i="1"/>
  <c r="G153" i="1" s="1"/>
  <c r="F154" i="1"/>
  <c r="G154" i="1" s="1"/>
  <c r="F155" i="1"/>
  <c r="G155" i="1" s="1"/>
  <c r="F156" i="1"/>
  <c r="G156" i="1" s="1"/>
  <c r="F157" i="1"/>
  <c r="G157" i="1" s="1"/>
  <c r="F158" i="1"/>
  <c r="G158" i="1" s="1"/>
  <c r="F159" i="1"/>
  <c r="G159" i="1" s="1"/>
  <c r="F162" i="1"/>
  <c r="G162" i="1" s="1"/>
  <c r="G160" i="1" s="1"/>
  <c r="F164" i="1"/>
  <c r="F167" i="1"/>
  <c r="G167" i="1" s="1"/>
  <c r="F168" i="1"/>
  <c r="G168" i="1" s="1"/>
  <c r="F170" i="1"/>
  <c r="G170" i="1" s="1"/>
  <c r="F171" i="1"/>
  <c r="G171" i="1" s="1"/>
  <c r="F172" i="1"/>
  <c r="G172" i="1" s="1"/>
  <c r="F174" i="1"/>
  <c r="G174" i="1" s="1"/>
  <c r="F175" i="1"/>
  <c r="G175" i="1" s="1"/>
  <c r="F176" i="1"/>
  <c r="G176" i="1" s="1"/>
  <c r="F144" i="1"/>
  <c r="G144" i="1" s="1"/>
  <c r="F138" i="1"/>
  <c r="G138" i="1" s="1"/>
  <c r="F139" i="1"/>
  <c r="G139" i="1" s="1"/>
  <c r="F140" i="1"/>
  <c r="G140" i="1" s="1"/>
  <c r="F141" i="1"/>
  <c r="G141" i="1" s="1"/>
  <c r="F137" i="1"/>
  <c r="G137" i="1" s="1"/>
  <c r="F122" i="1"/>
  <c r="G122" i="1" s="1"/>
  <c r="F124" i="1"/>
  <c r="G124" i="1" s="1"/>
  <c r="F125" i="1"/>
  <c r="G125" i="1" s="1"/>
  <c r="F127" i="1"/>
  <c r="G127" i="1" s="1"/>
  <c r="F128" i="1"/>
  <c r="G128" i="1" s="1"/>
  <c r="F130" i="1"/>
  <c r="G130" i="1" s="1"/>
  <c r="F131" i="1"/>
  <c r="G131" i="1" s="1"/>
  <c r="F132" i="1"/>
  <c r="G132" i="1" s="1"/>
  <c r="F133" i="1"/>
  <c r="G133" i="1" s="1"/>
  <c r="F134" i="1"/>
  <c r="G134" i="1" s="1"/>
  <c r="F121" i="1"/>
  <c r="F103" i="1"/>
  <c r="G103" i="1" s="1"/>
  <c r="F104" i="1"/>
  <c r="G104" i="1" s="1"/>
  <c r="F105" i="1"/>
  <c r="G105" i="1" s="1"/>
  <c r="F106" i="1"/>
  <c r="G106" i="1" s="1"/>
  <c r="F107" i="1"/>
  <c r="G107" i="1" s="1"/>
  <c r="F108" i="1"/>
  <c r="G108" i="1" s="1"/>
  <c r="F111" i="1"/>
  <c r="G111" i="1" s="1"/>
  <c r="F112" i="1"/>
  <c r="G112" i="1" s="1"/>
  <c r="F113" i="1"/>
  <c r="G113" i="1" s="1"/>
  <c r="F114" i="1"/>
  <c r="G114" i="1" s="1"/>
  <c r="F117" i="1"/>
  <c r="G117" i="1" s="1"/>
  <c r="F118" i="1"/>
  <c r="G118" i="1" s="1"/>
  <c r="F101" i="1"/>
  <c r="G101" i="1" s="1"/>
  <c r="G100" i="1" s="1"/>
  <c r="F68" i="1"/>
  <c r="G68" i="1" s="1"/>
  <c r="F69" i="1"/>
  <c r="G69" i="1" s="1"/>
  <c r="F70" i="1"/>
  <c r="G70" i="1" s="1"/>
  <c r="F71" i="1"/>
  <c r="G71" i="1" s="1"/>
  <c r="F72" i="1"/>
  <c r="G72" i="1" s="1"/>
  <c r="F73" i="1"/>
  <c r="G73" i="1" s="1"/>
  <c r="F74" i="1"/>
  <c r="G74" i="1" s="1"/>
  <c r="F75" i="1"/>
  <c r="G75" i="1" s="1"/>
  <c r="F76" i="1"/>
  <c r="G76" i="1" s="1"/>
  <c r="F77" i="1"/>
  <c r="G77" i="1" s="1"/>
  <c r="F78" i="1"/>
  <c r="G78" i="1" s="1"/>
  <c r="F81" i="1"/>
  <c r="G81" i="1" s="1"/>
  <c r="F82" i="1"/>
  <c r="G82" i="1" s="1"/>
  <c r="F83" i="1"/>
  <c r="G83" i="1" s="1"/>
  <c r="F84" i="1"/>
  <c r="G84" i="1" s="1"/>
  <c r="F85" i="1"/>
  <c r="G85" i="1" s="1"/>
  <c r="F86" i="1"/>
  <c r="G86" i="1" s="1"/>
  <c r="F88" i="1"/>
  <c r="G88" i="1" s="1"/>
  <c r="F89" i="1"/>
  <c r="G89" i="1" s="1"/>
  <c r="F90" i="1"/>
  <c r="G90" i="1" s="1"/>
  <c r="F91" i="1"/>
  <c r="G91" i="1" s="1"/>
  <c r="F93" i="1"/>
  <c r="G93" i="1" s="1"/>
  <c r="F94" i="1"/>
  <c r="G94" i="1" s="1"/>
  <c r="F95" i="1"/>
  <c r="G95" i="1" s="1"/>
  <c r="F96" i="1"/>
  <c r="G96" i="1" s="1"/>
  <c r="F97" i="1"/>
  <c r="G97" i="1" s="1"/>
  <c r="F98" i="1"/>
  <c r="G98" i="1" s="1"/>
  <c r="F67" i="1"/>
  <c r="G67" i="1" s="1"/>
  <c r="F39" i="1"/>
  <c r="G39" i="1" s="1"/>
  <c r="F40" i="1"/>
  <c r="G40" i="1" s="1"/>
  <c r="F41" i="1"/>
  <c r="G41" i="1" s="1"/>
  <c r="F43" i="1"/>
  <c r="G43" i="1" s="1"/>
  <c r="F44" i="1"/>
  <c r="G44" i="1" s="1"/>
  <c r="F45" i="1"/>
  <c r="G45" i="1" s="1"/>
  <c r="F46" i="1"/>
  <c r="G46" i="1" s="1"/>
  <c r="F47" i="1"/>
  <c r="G47" i="1" s="1"/>
  <c r="F49" i="1"/>
  <c r="G49" i="1" s="1"/>
  <c r="F50" i="1"/>
  <c r="G50" i="1" s="1"/>
  <c r="F52" i="1"/>
  <c r="G52" i="1" s="1"/>
  <c r="F53" i="1"/>
  <c r="G53" i="1" s="1"/>
  <c r="F54" i="1"/>
  <c r="G54" i="1" s="1"/>
  <c r="F55" i="1"/>
  <c r="G55" i="1" s="1"/>
  <c r="F56" i="1"/>
  <c r="G56" i="1" s="1"/>
  <c r="F57" i="1"/>
  <c r="G57" i="1" s="1"/>
  <c r="F58" i="1"/>
  <c r="G58" i="1" s="1"/>
  <c r="F59" i="1"/>
  <c r="G59" i="1" s="1"/>
  <c r="F60" i="1"/>
  <c r="G60" i="1" s="1"/>
  <c r="F61" i="1"/>
  <c r="G61" i="1" s="1"/>
  <c r="F62" i="1"/>
  <c r="G62" i="1" s="1"/>
  <c r="F64" i="1"/>
  <c r="G64" i="1" s="1"/>
  <c r="F65" i="1"/>
  <c r="G65" i="1" s="1"/>
  <c r="F38" i="1"/>
  <c r="G38" i="1" s="1"/>
  <c r="G36" i="1" s="1"/>
  <c r="F9" i="1"/>
  <c r="G9" i="1" s="1"/>
  <c r="F10" i="1"/>
  <c r="G10" i="1" s="1"/>
  <c r="F11" i="1"/>
  <c r="G11" i="1" s="1"/>
  <c r="F12" i="1"/>
  <c r="G12" i="1" s="1"/>
  <c r="F14" i="1"/>
  <c r="G14" i="1" s="1"/>
  <c r="F15" i="1"/>
  <c r="G15" i="1" s="1"/>
  <c r="F16" i="1"/>
  <c r="G16" i="1" s="1"/>
  <c r="F17" i="1"/>
  <c r="G17" i="1" s="1"/>
  <c r="F18" i="1"/>
  <c r="G18" i="1" s="1"/>
  <c r="F20" i="1"/>
  <c r="G20" i="1" s="1"/>
  <c r="F21" i="1"/>
  <c r="G21" i="1" s="1"/>
  <c r="F22" i="1"/>
  <c r="G22" i="1" s="1"/>
  <c r="F23" i="1"/>
  <c r="G23" i="1" s="1"/>
  <c r="F24" i="1"/>
  <c r="G24" i="1" s="1"/>
  <c r="F25" i="1"/>
  <c r="G25" i="1" s="1"/>
  <c r="F27" i="1"/>
  <c r="G27" i="1" s="1"/>
  <c r="F28" i="1"/>
  <c r="G28" i="1" s="1"/>
  <c r="F29" i="1"/>
  <c r="G29" i="1" s="1"/>
  <c r="F30" i="1"/>
  <c r="G30" i="1" s="1"/>
  <c r="F31" i="1"/>
  <c r="G31" i="1" s="1"/>
  <c r="F32" i="1"/>
  <c r="G32" i="1" s="1"/>
  <c r="F33" i="1"/>
  <c r="G33" i="1" s="1"/>
  <c r="F35" i="1"/>
  <c r="G35" i="1" s="1"/>
  <c r="G34" i="1" s="1"/>
  <c r="F8" i="1"/>
  <c r="G8" i="1" s="1"/>
  <c r="G7" i="1" s="1"/>
  <c r="G199" i="1" l="1"/>
  <c r="F236" i="1"/>
  <c r="G220" i="1"/>
  <c r="G211" i="1"/>
  <c r="G169" i="1"/>
  <c r="G173" i="1"/>
  <c r="G115" i="1"/>
  <c r="G210" i="1"/>
  <c r="G208" i="1" s="1"/>
  <c r="F208" i="1"/>
  <c r="G164" i="1"/>
  <c r="G163" i="1" s="1"/>
  <c r="F163" i="1"/>
  <c r="G121" i="1"/>
  <c r="G119" i="1" s="1"/>
  <c r="F119" i="1"/>
  <c r="F182" i="1"/>
  <c r="G13" i="1"/>
  <c r="G123" i="1"/>
  <c r="G165" i="1"/>
  <c r="G236" i="1"/>
  <c r="F169" i="1"/>
  <c r="F195" i="1"/>
  <c r="G229" i="1"/>
  <c r="F199" i="1"/>
  <c r="G42" i="1"/>
  <c r="G242" i="1"/>
  <c r="F220" i="1"/>
  <c r="F160" i="1"/>
  <c r="G126" i="1"/>
  <c r="G214" i="1"/>
  <c r="G259" i="1"/>
  <c r="G19" i="1"/>
  <c r="G26" i="1"/>
  <c r="G48" i="1"/>
  <c r="F211" i="1"/>
  <c r="F259" i="1"/>
  <c r="F256" i="1"/>
  <c r="F242" i="1"/>
  <c r="F239" i="1"/>
  <c r="F232" i="1"/>
  <c r="F229" i="1"/>
  <c r="F226" i="1"/>
  <c r="F214" i="1"/>
  <c r="F204" i="1"/>
  <c r="F197" i="1"/>
  <c r="G182" i="1"/>
  <c r="F177" i="1"/>
  <c r="F173" i="1"/>
  <c r="F165" i="1"/>
  <c r="G148" i="1"/>
  <c r="F148" i="1"/>
  <c r="G136" i="1"/>
  <c r="F136" i="1"/>
  <c r="G129" i="1"/>
  <c r="F129" i="1"/>
  <c r="F126" i="1"/>
  <c r="F123" i="1"/>
  <c r="F115" i="1"/>
  <c r="F109" i="1"/>
  <c r="G109" i="1"/>
  <c r="G102" i="1"/>
  <c r="F102" i="1"/>
  <c r="F100" i="1"/>
  <c r="G92" i="1"/>
  <c r="F92" i="1"/>
  <c r="F87" i="1"/>
  <c r="G87" i="1"/>
  <c r="G79" i="1"/>
  <c r="F79" i="1"/>
  <c r="G63" i="1"/>
  <c r="F63" i="1"/>
  <c r="G51" i="1"/>
  <c r="F51" i="1"/>
  <c r="F48" i="1"/>
  <c r="F42" i="1"/>
  <c r="F36" i="1"/>
  <c r="F34" i="1"/>
  <c r="F26" i="1"/>
  <c r="F19" i="1"/>
  <c r="E262" i="1"/>
  <c r="F13" i="1"/>
  <c r="F7" i="1"/>
  <c r="G263" i="1" l="1"/>
  <c r="G264" i="1" s="1"/>
  <c r="F262" i="1"/>
  <c r="F263" i="1" s="1"/>
  <c r="F264" i="1" s="1"/>
  <c r="E263" i="1"/>
  <c r="E264" i="1" s="1"/>
</calcChain>
</file>

<file path=xl/sharedStrings.xml><?xml version="1.0" encoding="utf-8"?>
<sst xmlns="http://schemas.openxmlformats.org/spreadsheetml/2006/main" count="496" uniqueCount="225">
  <si>
    <t>ESTUDIO DE MERCADO</t>
  </si>
  <si>
    <t>CONSEJO SUPERIOR DE LA JUDICATURA</t>
  </si>
  <si>
    <t>DIREECIÓN EJECUTIVA SECCIONAL DE ADMINISTRACIÓN JUDICIAL DE SANTA MARTA</t>
  </si>
  <si>
    <t>ITEM</t>
  </si>
  <si>
    <t>ACTIVIDAD</t>
  </si>
  <si>
    <t>UNIDAD DE
MEDIDA</t>
  </si>
  <si>
    <t>CANTIDAD</t>
  </si>
  <si>
    <t>VALOR UNITARIO</t>
  </si>
  <si>
    <t>IVA</t>
  </si>
  <si>
    <t>VALOR TOTAL</t>
  </si>
  <si>
    <t>VACACIONES RECREATIVAS.</t>
  </si>
  <si>
    <t>ACTIVIDAD PRIMER DIA: MATINÉ INFANTIL.</t>
  </si>
  <si>
    <t>Transporte climatizado (5 Buses o Microbuses climatizados
con capacidad para 24 Pasajeros cada uno).</t>
  </si>
  <si>
    <t>UNIDAD</t>
  </si>
  <si>
    <t>Refrigerios (crispetas, gaseosa,Barra de chocolate y perro
caliente).</t>
  </si>
  <si>
    <t>Hidatracion.</t>
  </si>
  <si>
    <t>GLOBAL</t>
  </si>
  <si>
    <t>Entradas a sala de Cine.</t>
  </si>
  <si>
    <t>Staff de 12 cuidadores de los niños.</t>
  </si>
  <si>
    <t>ACTIVIDAD SEGUNDO DIA: MAÑANA DE JUEGOS.</t>
  </si>
  <si>
    <t>Pasaportes de entrada y juegos ilimitados.</t>
  </si>
  <si>
    <t>Hidratacion.</t>
  </si>
  <si>
    <t>Refrigerios.</t>
  </si>
  <si>
    <t>ACTIVIDAD TERCER DIA: ACUARIO</t>
  </si>
  <si>
    <t>Entradas incluidas actividades de educación y recreación
dentro del museo acuario.</t>
  </si>
  <si>
    <t>Hiadratacion.</t>
  </si>
  <si>
    <t>Kits de alimentacion en la naturaleza marina.</t>
  </si>
  <si>
    <t>ACTIVIDAD: RANCH TEXAS</t>
  </si>
  <si>
    <t>Transporte climatizado (6 Buses o Microbuses climatizados
con capacidad para 32 Pasajeros cada uno). Traslado del
Edificio Benavides a la ciudad de Barranquilla.</t>
  </si>
  <si>
    <t>Refrigerios</t>
  </si>
  <si>
    <t>Entrada Parque Tematico</t>
  </si>
  <si>
    <t>almuerzo</t>
  </si>
  <si>
    <t>Seguros Viaje</t>
  </si>
  <si>
    <t>Staff de 9 cuidadores de los niños.</t>
  </si>
  <si>
    <t>TALLER DE ESTIMULACION TEMPRANA PARA NIÑOS DE
DE 6 MESES A 2 AÑOS</t>
  </si>
  <si>
    <t>El contratista debera proveer un lugar con las condiciones que
cuente con salon para 20 personas adultas y 20 niños que
tenga aire acondicionado para el desarrollo de este taller en
donde se les enseñara de manera teorico y practica a padres
o madres servidores pautas y ejercicios sensoriales con
apoyo de personal experto en este tipo de actividades. se
suministrara refrigerios para asistentes. se le debera entregar
a los asistentes album de recuerdo para guardar fotografias
de sus mejores momentos con sus hijos.</t>
  </si>
  <si>
    <t>MINI COCINERITOS ACTIVIDAD DIRIGIDA A LOS HIJOS
DE SERVIDORES ENTRE LOS 5 A 17 AÑOS DE EDAD. tres
grupos de 20</t>
  </si>
  <si>
    <t>En el rango de edades de 5 a 12 años; El contratista debera
proeever un lugar con las condicones para el desarollo de la
actividad de igual manera un refrigerio para la acrividad y la
entrega de un (1) kit que contenga los siguientes productos de
primeracalidad: delantal, gorro, jamón de cerdo, queso
mozarella, pan tajado,mantequilla, rodillo,mashmelos, fresas,
chocolate en crema, leche,huevos, cereal, molde de figura
animada y bolsa isotérmica para frio y calor, todo
debidamente empacado y marcado.</t>
  </si>
  <si>
    <t>Transporte climatizado (3 Buses o Microbuses climatizados
con capacidad para 24 Pasajeros cada uno).</t>
  </si>
  <si>
    <t>Staff de 6 cuidadores de los niños.</t>
  </si>
  <si>
    <t>DESARROLLO LUDICO RECREATIVO Y DEPORTIVO
NIÑOS DE 5 A 12 AÑOS DE EDAD.</t>
  </si>
  <si>
    <t>El contratista debera proveer un lugar con las condiciones
para el desarrollo de la actividad en este espacio se hara
rumbakit, show con titeres y actividad de busqueda del tesoro
perdido todo esto para fortalecer la parte recreativa, trabajo
en equipo y parte cultural de los niños. Se entregara un
rompecabezas para cada niño.</t>
  </si>
  <si>
    <t>CLUB DE LECTURA NIÑOS DE 7 A 15 AÑOS DE EDAD.</t>
  </si>
  <si>
    <t>Staff de 5 cuidadores de los niños.</t>
  </si>
  <si>
    <t>DIA DE LA FAMILIA (Ley 1857 de 26 de julio de 2017);
ACTIVIDAD DE INTEGRACIÓN FAMILIAR DONDE
PARTICIPAN EL SERVIDOR JUDICIAL CON SU NUCLEO
FAMILIAR LA CUAL SERA PRESENCIAL PARA SESENTA
(60) PERSONAS. EN EL MUNICIPIO DE EL BANCO.</t>
  </si>
  <si>
    <t>Alquiler de espacio con zonas verdes,decoracion acorde a la
actividad, mesas, sillas y la logistica requerida para la
actividad.</t>
  </si>
  <si>
    <t>cajitas de carton decorada alusiva a la actividad que
contenga (galletas, bombones, papitas, chocolates,
masmelos,mini brawnies,barrilete,gomitas,nucita,choclotania
gol). Unicamente para niños</t>
  </si>
  <si>
    <t>Cena o almuerzo tipo buffet con 2 proteinas.</t>
  </si>
  <si>
    <t>Refrigerios con bebida.</t>
  </si>
  <si>
    <t>Staff para la actividad.</t>
  </si>
  <si>
    <t>Show infantil.</t>
  </si>
  <si>
    <t>Decoracion del lugar.</t>
  </si>
  <si>
    <t>Recreacionista para la actividad.</t>
  </si>
  <si>
    <t>hidratacion.</t>
  </si>
  <si>
    <t>Juegos de Familia en circuitos incluyendo concursos y
reconocimientos a familias ganadoras</t>
  </si>
  <si>
    <t>Sonido para evento.</t>
  </si>
  <si>
    <t>DIA DE LA FAMILIA (Ley 1857 de 26 de julio de 2017);
ACTIVIDAD DE INTEGRACIÓN FAMILIAR DONDE
PARTICIPAN EL SERVIDOR JUDICIAL CON SU NUCLEO
FAMILIAR LA CUAL SERA PRESENCIAL PARA
QUINIENTAS (700) PERSONAS.</t>
  </si>
  <si>
    <t>Ferias de juegos recreativos
- Castillo 3 x 3 con juegos interactivos por dentro.
- Castillo 5x 6 más 5 de alto.
- Castillo 3 x 3 , es brinca , brinca .
- Trampolín.
- Multijuegos inflable.
- Baby Gym.
- Piscina de bolas.
- Aro loco.
- Rana Recreativa.
- Pelea de Zumo.
- 8 Tableros para pintar , con los dibujos , e insumo.
- Tiro al blanco
- Carrera de obstáculo : diferentes relevos.</t>
  </si>
  <si>
    <t>maquinas de crispetas,algodón,raspao.</t>
  </si>
  <si>
    <t>Sonido , planta electrica y logistica para el montaje.</t>
  </si>
  <si>
    <t>Sonido para evento y agrupacion musical</t>
  </si>
  <si>
    <t>Agrupacion Musical - Tarima - Sonido</t>
  </si>
  <si>
    <t>SEMANA DE LA SEGURIDAD Y SALUD EN EL TRABAJO.</t>
  </si>
  <si>
    <t>Logística para la realización de las actividades en el marco de
la semana de la seguridad y salud en el trabajo.</t>
  </si>
  <si>
    <t>Camisetas de la selección colombia originales</t>
  </si>
  <si>
    <t>18 Mesas vestidas durante durante 5 dias.</t>
  </si>
  <si>
    <t>60 sillas vestidas durante 5 dias.</t>
  </si>
  <si>
    <t>Carpa para Sol Para actividad en Edificio Vives.</t>
  </si>
  <si>
    <t>Refrigerios (100 refrigerios por día).</t>
  </si>
  <si>
    <t>Ambientación (Decoración) De las sedes de la Rama Judicial
donde se desarrollarán las actividades presenciales de la
semana de la SST. (Edificio Benavides Macea, Palacio de
Justicia Santa Marta, Edificio Vives, Sede Infancia y Ejecucion
de Penas y Palacio de Justicia Cienaga y El Banco -
Magdalena).</t>
  </si>
  <si>
    <t>SEMANA DEL BIENESTAR LABORAL.</t>
  </si>
  <si>
    <t>Logística para la realización de las actividades designadas
para la semana de bienestar.</t>
  </si>
  <si>
    <t>Mesas vestidas para actividades que se realizaran en las
sedes judiciales durante 3 dias.</t>
  </si>
  <si>
    <t>Sillas para actividades que se realizaran en las sedes
judiciales por 3 dias.</t>
  </si>
  <si>
    <t>Ambientación (Decoración) De las sedes de la Rama Judicial
donde se desarrollarán otras actividades presenciales de la
semana de bienestar laboral.</t>
  </si>
  <si>
    <t>CAMINATAS ECOLOGICAS A DIFERENTES LUGARES DE
LA CIUDAD Y SUS ALDEREDORES (INCA INCA, PASO DEL
MANGO, BAHIA CONCHA).</t>
  </si>
  <si>
    <t>Logística para la realizar Caminata.</t>
  </si>
  <si>
    <t>Hidratacion para personas durante salidas que seran
programadas en coordinacion con el supervisor del contrato.</t>
  </si>
  <si>
    <t>Kits para la caminata incluye ( Sueter alusivo a la
actividad,gorras,tulas y toalla de mano todo debidamente
marcado con logo de la entidad).</t>
  </si>
  <si>
    <t>Transporte de Edificio Benavides a Lugar de Actividad (bahia
concha)</t>
  </si>
  <si>
    <t>Acompañamiento de Ambulancia</t>
  </si>
  <si>
    <t>Refrigerios para personas durante salidas seran programadas
en coordinacion con el supervisor del contrato.</t>
  </si>
  <si>
    <t>TALLERES PARA SERVIDORES JUDICIALES
DEPORTISTAS CON PROFESIONAL FISIOTERAPEUTA
KINESISTA</t>
  </si>
  <si>
    <t>CAMPEONATO DEPORTIVO ENTRE DEPENDENCIAS DE
LA RAMA JUDICIAL. EN LAS SIGUIENTES DISCIPLINA
FUTBOL 5 MASCULINO, MINI TEJO MIXTO, AJEDREZ,
TENIS DE MESA MIXTO, NATACION MASCULINO Y
FEMENINO y PADEL.</t>
  </si>
  <si>
    <t>Logistica para la realizacion del Campeonato Deportivo.</t>
  </si>
  <si>
    <t>Entrenador Deportivo para Futbol 6.</t>
  </si>
  <si>
    <t>Alquiler de espacio para realizar campeonato futbol 6,
masculino (10 equipos), minitejo tejo mixto (40 servidores)
,ajedrez (10) ,tenis de mesa (16) , voleibol (4 equipos),
Natacion Masculino y Femenino (10), Padel (20)</t>
  </si>
  <si>
    <t>Hidratación para los participantes del campeonato durante los
encuentros deportivos.</t>
  </si>
  <si>
    <t>Arbitraje para el campeonato campeonato futbol 6 masculino,
minitejo tejo mixto,ajedrez,tenis de mesa, natacion y Padel.</t>
  </si>
  <si>
    <t>Trofeos y medallas para los campeones en cada disciplina
deportiva.</t>
  </si>
  <si>
    <t>CAMPEONATO DEPORTIVO BOLOS ENTRE
DEPENDENCIAS DE LA RAMA JUDICIAL.</t>
  </si>
  <si>
    <t>Alquiler de espacio para realizar campeonato bolos a 28
equipos (6 participantes)</t>
  </si>
  <si>
    <t>Hidratación para los participantes de bolos</t>
  </si>
  <si>
    <t>Arbitraje para el campeonato de bolos.</t>
  </si>
  <si>
    <t>Trofeos y medallas para campeon y subcampeon. Bonos de
Hamburguesas a los 2 equipos ganadores para los
campeones. En primero y segundo puesto, diseñar
reglamento</t>
  </si>
  <si>
    <t>ESCUELAS DEPORTIVAS FUTBOL 6 MASCULINO Y
FEMENINO, VOLEIBOL , SOFTBOL</t>
  </si>
  <si>
    <t>Escuela Deportiva Futbol 6 Masculino y femenino</t>
  </si>
  <si>
    <t>Canchas para entrenamiento de Microfutbol masculino y
femenino, un (1) dia cada semana entre los meses de mayo a
noviembre 2026 por espacio de 2 horas.</t>
  </si>
  <si>
    <t>Entrenador (Licenciado en Educación Física, Recreación y
Deportes y/o Profesional en Ciencias del Deporte, la actividad
física y/o Recreación); este debera contar con insumos para
practicas tales como balones y mallas en el caso de voleibol.</t>
  </si>
  <si>
    <t>Escuela Deportiva voleibol</t>
  </si>
  <si>
    <t>Canchas para entrenamiento de voleibol un (1) dia cada
semana entre los meses de mayo a octubre 2026 por espacio
de 2 horas.</t>
  </si>
  <si>
    <t>Escuela Deportiva Tenis de Mesa</t>
  </si>
  <si>
    <t>Canchas para entrenamiento de tenis de mesa un (1) dia cada
semana entre los meses de mayo a noviembre 2026 por
espacio de 2 horas.</t>
  </si>
  <si>
    <t>Entrenador (Licenciado en Educación Física, Recreación y
Deportes y/o Profesional en Ciencias del Deporte, la actividad
física y/o Recreación); este debera contar con insumos para
practicas tales como mesas e insumos necesarios.</t>
  </si>
  <si>
    <t>Escuela Deportiva SOFBOL</t>
  </si>
  <si>
    <t>Canchas para entrenamiento de (1) dia cada semana entre los
meses de abril a octubre 2026 por espacio de 2 horas.</t>
  </si>
  <si>
    <t>Entrenador con experiencia (en Educación Física,
Recreación y Deportes y/o Profesional en Ciencias del
Deporte, la actividad física y/o Recreación).</t>
  </si>
  <si>
    <t>RAMA AMBIENTAL JORNADA DE LIMPIEZA EN ALGUNA
DE LAS PLAYAS DE SANTA MARTA: para concientizar
sobre la importancia de una correcta disposición de los
residuos. Nos unimos para recolectar desechos en las
playas de Santa Marta, contribuyendo a un futuro más
limpio y sostenible.</t>
  </si>
  <si>
    <t>Bolsa de basura grande ecologica por paquete</t>
  </si>
  <si>
    <t>Caja de guantes de nitrilo para protecion de manos</t>
  </si>
  <si>
    <t>Kits para la actividades debera contener: termo marcado
alusivo a la actividad, gorras y tula.</t>
  </si>
  <si>
    <t>Refrigerio para la actividad empacado en contenedores
biodegradables</t>
  </si>
  <si>
    <t>Hidracion para la actividad.</t>
  </si>
  <si>
    <t>JUEGOS ZONALES SERVICIO DE TRANSPORTE,
ALOJAMIENTO, ALIMENTACION Y HIDRACION PARA LOS
JUEGOS NACIONALES QUE SE REALIZARAN EN LA
CIUDAD DE BARRANQUILLA</t>
  </si>
  <si>
    <t>Transporte desde Edificio Benavides Macea -Barranquilla-
Edificio Benavides.</t>
  </si>
  <si>
    <t>Transporte interno durante 3 días desde el hotel de hospedaje
hasta los escenarios deportivos ida y regreso al hotel.</t>
  </si>
  <si>
    <t>Uniformes de Juego</t>
  </si>
  <si>
    <t>Uniformes de Presentacion</t>
  </si>
  <si>
    <t>Alojamiento para 80 personas en acomodación triple cama
individual durante 3 noches, el hotel deberá contar con aire
acondicionado, televisión satelital, servicio de wi-fi, recepción
las 24 horas y ser como mínimo categoría 3 o 4 estrellas.</t>
  </si>
  <si>
    <t>Almuerzo Tipo Buffet.</t>
  </si>
  <si>
    <t>Cenas Tipo Buffet.</t>
  </si>
  <si>
    <t>Refrigerios 1 al dia (viernes, sabado y domingo)</t>
  </si>
  <si>
    <t>Hidratación Durante 3 días que contenga (botella de agua,
Bebida hidratante y un dulce).</t>
  </si>
  <si>
    <t>ACTIVIDADES CULTURALES DE DANZA Y FOLCLORE.
(SANTA MARTA Y EL BANCO)</t>
  </si>
  <si>
    <t>Instructor de Danza durante 8 meses . Para la ciudad de
santa marta y 1 mes para el municipio de El Banco.</t>
  </si>
  <si>
    <t>Tambora para acompañamiento de presentacion desfile
festival de la cumbia en el Banco - Magdalena o en Festival
de Guacherna Samaria</t>
  </si>
  <si>
    <t>Hidratacion para suministrar en los eventos a representar la
entidad.</t>
  </si>
  <si>
    <t>Hospedaje de una noche en hotel 3 estrellas</t>
  </si>
  <si>
    <t>Alquiler de vestuarios para participar eventos culturales baile
de presentacion en los nacionales y guacherna samaria</t>
  </si>
  <si>
    <t>ACTIVIDADES CULTURAL FIESTA DEL MAR</t>
  </si>
  <si>
    <t>Carroza camabaja Decorada alusiva a los 500 años de la
ciudad, que incluya sonido amplificado.</t>
  </si>
  <si>
    <t>Hidratacion para suministrar en los eventos a representar la
entidad. (bebida hidrante, agua, bocadillos)</t>
  </si>
  <si>
    <t>Tambora para acompañamiento de presentacion desfile
fiestas del mar - Magdalena</t>
  </si>
  <si>
    <t>Alquiler de vestuarios para participar eventos culturales
fiestas del mar.</t>
  </si>
  <si>
    <t>NOVENA DE AGUINALDOS: ACTIVIDAD QUE SE
REALIZARÁ CON HIJOS DE SERVIDORES JUDICIALES Y
SERVIDORES JUDICIALES EN LAS SEDES JUDICIALES
DE LA CIUDAD DE SANTA MARTA, EL BANCO Y
CIENAGA.</t>
  </si>
  <si>
    <t>Logistica para la realización de las novenas de aguinaldos.</t>
  </si>
  <si>
    <t>120 Refrigerios durante los 5 dias de las novenas.</t>
  </si>
  <si>
    <t>Taller nocturno de habilidades Blandas para servidores
judiciales en el municipio de Plato</t>
  </si>
  <si>
    <t>El operador debera garantizar la logistica para del desarrollo
de este taller orientado a 25 servidores judiciales, debera
suministrar cena con 2 proteinas incluido bebida y postre,
salon con aire acondicionado para y profesional en psicologia
con formacion de coach y experiencia de minimo 3 años
especifica, ademas de 1 kits por persona que contenga
libreta, esfero y tula todo debimente marco con logos y
diseños suministrado por la entidad.</t>
  </si>
  <si>
    <t>DIA INTERNACIONAL DE LA SALUD MENTAL - Concurso</t>
  </si>
  <si>
    <t>Logistica para la realización de la actividad</t>
  </si>
  <si>
    <t>Bono SPA (limpieza facial, masajes) al primer lugar</t>
  </si>
  <si>
    <t>Bono de Pasadias</t>
  </si>
  <si>
    <t>ENCUENTRO DEPORTIVOS FUTBOL SALA CIRCUITO
PLATO</t>
  </si>
  <si>
    <t>Canchas para entrenamiento de Microfutbol masculino y
femenino por espacio de 2 horas. En el municipio de Plato</t>
  </si>
  <si>
    <t>Hidratacion</t>
  </si>
  <si>
    <t>ENCUENTRO DEPORTIVOS FUTBOL SALA CIRCUITO
FUNDACION</t>
  </si>
  <si>
    <t>Canchas para entrenamiento de Microfutbol masculino y
femenino por espacio de 2 horas. En el municipio de
Fundacion</t>
  </si>
  <si>
    <t>ENCUENTRO DEPORTIVOS FUTBOL SALA CIRCUITO
CIENAGA</t>
  </si>
  <si>
    <t>Canchas para entrenamiento de Microfutbol masculino y
femenino por espacio de 2 horas. En el municipio de Cienaga</t>
  </si>
  <si>
    <t>INFORME DE GESTION DEL AÑO JUDICIAL: PRESENCIAL
PARA QUINIENTO CINCUENTA (600) SERVIDORES
JUDICIALES, EN EL MARCO DEL DIA DE LA JUSTICIA.</t>
  </si>
  <si>
    <t>Logística requerida para la actividad.</t>
  </si>
  <si>
    <t>Dos (02) agrupaciones musicales.</t>
  </si>
  <si>
    <t>Sonido y logistica reuqerida para la actividad.</t>
  </si>
  <si>
    <t>Ambientación y logística requerida para el evento.</t>
  </si>
  <si>
    <t>Cenas con 2 proteinas para los asistentes a la actividad
presencial.</t>
  </si>
  <si>
    <t>Humorista.</t>
  </si>
  <si>
    <t>Anchetas.</t>
  </si>
  <si>
    <t>Condecoracion a los despachos judiciales con mejor gestion e
innovacion para mejorar climas laborales.</t>
  </si>
  <si>
    <t>Recreacion dirigida durante la actividad y animador.</t>
  </si>
  <si>
    <t>Bebidas ilimitadas (agua y gaseosas).</t>
  </si>
  <si>
    <t>Lugar para la realización del evento debe ser un espacio bien
ventilado, capacidad para cuatrocientos (500) , Incluyendo
mesas vestidas y sillas.</t>
  </si>
  <si>
    <t>Subprograma de habilidades blandas y herramientas para
el trabajo (taller de trabajo en equipo DESAJ, Resolucion
de Conflictos)</t>
  </si>
  <si>
    <t>Contratista debera garantizar la logistica para el desarrollo de
estos talleres en un espacio con zonas verdes, transporte ida
y regreso desde la sede Anita Diaz Padilla hasta el lugar de la
actividad, video beam, sonido y refigerios para 45 servidores,
almuerzo con 2 proteinas con bebida y postre; asi mismo este
taller sera realizado por profesional en psicologia Master
Coach con experiencia en brindar capacitaciones en
Desarrollo personal; Liderazgo personal, Inteligencia
emocional y PNL.</t>
  </si>
  <si>
    <t>TALLER DE IMAGEN PERSONAL</t>
  </si>
  <si>
    <t>Salon con aire acondicionado con capacidad para 10 personas,
ayudas audiovisuales</t>
  </si>
  <si>
    <t>Salon con aire acondicionado con capacidad para 50 personas,
ayudas audiovisuales (videobeam o pantalla , microfono y sonido)</t>
  </si>
  <si>
    <t>Salon con aire acondicionado con capacidad para 30 personas,
ayudas audiovisuales (videobeam o pantalla , microfono y sonido)</t>
  </si>
  <si>
    <t>TALLER DE FAMILIA PARA 40 PAREJAS CON
CONFERENCIA "CENTRAL DE LOS 4 DESAFIOS".</t>
  </si>
  <si>
    <t>Logística para la realización de las actividades designadas
para el taller de parejas.</t>
  </si>
  <si>
    <t>Conferencista experto en el tema de desafio de las 4 parejas,
Salon con video beam, computador, sonido, microfono y 80
sillas para conferencia, 80 coteles de bienvenida a la cena, 80
cenas con entrada-plato fuerte con 2 carnes, 2
acompañamientos, bebida y postre, espacio al aire libre o
salon reservado solo para las 40 parejas con manteleria,
sillas chiavari, cristaleria y servicio de meseros, y un saxofon
o violin para amenizar la cena .</t>
  </si>
  <si>
    <t>TALLER DE FORTALECIMIENTO DE LAS RELACIONES
FAMILIAR ENTRE PADRES E HIJOS. EL ARTE DE CRIAR
CON PRESENCIA</t>
  </si>
  <si>
    <t>Logística para la realización de las actividades designadas
para el taller de parejas</t>
  </si>
  <si>
    <t>Conferencista experto en el tema de desafio de la crianza,
Salon con video beam, computador, sonido, microfono y 40
sillas para conferencia, 40 coteles de bienvenida, 40 almuerzo
2 carnes, 2 acompañamientos, bebida y postre, espacio al
aire libre o salon reservado solo para las 40 personas.</t>
  </si>
  <si>
    <t>INSTRUCTOR DE GIMNASIO EDIFICIO BENAVIDES
MACEA Y CLASES DE ZUMBA.</t>
  </si>
  <si>
    <t>Instructor de gimnasio para la sede Benavides Macea, en
espacio de lunes a jueves de 05:30 pm a 7:30 pm. Este
debera contar con implementos como pesas, colchonetas,
cuerdas, elementos requeridos para circuitos de ejercicios.</t>
  </si>
  <si>
    <t>Clase de zumba para los funcionarios de la rama judicial
seccional magdalena.</t>
  </si>
  <si>
    <t>CONCURSO NAVIDEÑO AL DESPACHO CON MAYOR
ESPIRITU SOCIAL NAVIDEÑO DE LA RAMA JUDICIAL
SECCIONAL SANTA MARTA.</t>
  </si>
  <si>
    <t>Logistica.</t>
  </si>
  <si>
    <t>Cena para la ofician ganadora en Circuito Santa Marta y
Municipios</t>
  </si>
  <si>
    <t>Bonos de Hamburguesas segundo lugar en Circuito Santa
Marta y Municipios</t>
  </si>
  <si>
    <t>Pizza Grande y bebidas para Tercer Lugar en Circuito Santa
Marta y Municipios</t>
  </si>
  <si>
    <t>Pizza medianas con bebidas para todas las oficinas
concursantes</t>
  </si>
  <si>
    <t>Cena o Almuerzo de cierre de fin de año de los juzgados
del Circuito de banco,pivijay,plato y fundacion.</t>
  </si>
  <si>
    <t>Logistica Requeria para el desarrollo de la actividad.</t>
  </si>
  <si>
    <t>Logistica para cena o almuerzo para 50 personas en el
municipio del banco magdalena.</t>
  </si>
  <si>
    <t>Logistica para cena o almuerzo para 40 personas en el
municipio de pivijay magdalena.</t>
  </si>
  <si>
    <t>Logistica para cena o almuerzo para 50 personas en el
municipio de fundacion magdalena.</t>
  </si>
  <si>
    <t>Logistica para cena o almuerzo para 45 personas en el
municipio de plato magdalena.</t>
  </si>
  <si>
    <t>Entrega de bono verde para los servidores que pierden un
familiar.</t>
  </si>
  <si>
    <t>Entrega de una planta pequeña al servidor con una tarjeta de
motivacion por la perdida del ser querido.</t>
  </si>
  <si>
    <t>TALLER DE MANUALIDADES ( ARTESANÍAS), DIRIGIDO A
SERVIDORES. MES DE LAS MADRES</t>
  </si>
  <si>
    <t>Logistica Requerida.</t>
  </si>
  <si>
    <t>Taller de artesanias: decoración de bolsos tejidos, dirigida
por experto en el tema a (60) servidores, por espacio de dos
(2) sesiones de cuatro (4) horas cada una por dos (2)
semanas. El contratista deberá garantizar la entrega de los
siguientes materiales de buena calidad: Uno (1) kit por
persona que contenga bolso tejido con figuras, variedad de
piedras decorativas, pegantes, Telas, cintas decorativas de
colores surtidos, hilos para bordar, tijeras, agujas, todo
debidamente empacado. Ademas entrega de refrigerios con
jugo.</t>
  </si>
  <si>
    <t>TALLER DE MANUALIDADES ( BISUTERIA), DIRIGIDO A
SERVIDORES.</t>
  </si>
  <si>
    <t>Taller de manualidades (Arreglos Navideños para el hogar)
dirigido por profesional en el área, a cuarenta (40)
funcionarios y/o beneficiarios por espacio de tres (3) horas
diarias, durante tres (3) dìas . El contratista deberá
garantizar un espacio amplio comodo acondicionado para la
actividad, hará entrega de los siguientes materiales de
buena calidad: Uno (1) kit por persona ( Telas,
accesorios, hilos, rellenos, pinturas en tela, marcadores, kit
de agujas), refrigerio con jugo, todo debidamente empacado y
marcado.</t>
  </si>
  <si>
    <t>TALLER DE COCINA PREPARACION DE SUSHI, DIRIGIDO
A SERVIDORES.</t>
  </si>
  <si>
    <t>Taller de Cocina con duracion de 4 horas dirigido por
expertos en el área, el contratista debera contar con una
cocina o convenio con algun restaurante o institucion
educativa que cuente con espacio apropiado, con capacitadad
para minimo 20 personas y realizar 3 talleres a servidores
(40) servidores. Contenido del taller: Origen del sushi y su
expansión en el mundo. Principios básicos de la cocina
japonesa aplicada al sushi. Preparación correcta del arroz
para sushi y proceso de vinagretado. Elaboración de salsas
tradicionales como salsa dinamita y salsa teriyaki. Técnicas
básicas para la elaboración de sushi rolls. Preparación de
nigiris. Técnicas de emplatado y presentación profesional.
Decoración gastronómica (rosas de aguacate, mariposas de
zanahoria y presentaciones estéticas). El contratista debera
garantiza el cumplimiento de las normas sanitarias vigentes
para la manipulación de alimentos. Todo el equipo de trabajo
cuenta con Carné de Manipulación de Alimentos vigente. se
debera suministrar - Kit completo individual de sushi
- Ingredientes e insumos gastronómicos.</t>
  </si>
  <si>
    <t>Entrega de simbolo representativo "Semilla de Amor",
dirigida a servidores que tengan nacimientos de nuevos
integrantes en sus hogares.</t>
  </si>
  <si>
    <t>Entrega de una medias blancas para bebes y una tarjeta con
mensaje de bienvenida.</t>
  </si>
  <si>
    <t>Talleres presenciales para servidores en etapa de
prepensionados dentro del programa TRAVESIA; cuya
población objetivo son las servidoras mayores de 45 años
y los servidores a partir de los 50 años de edad. (Etapas:
Alistamiento, Alineación, Complementación)</t>
  </si>
  <si>
    <t>Salón o auditorio para realizar la actividad en 1 sesión que
puede ser AM o PM con capacidad maxima de 100 personas</t>
  </si>
  <si>
    <t>Espacio abierto con zonas verdes que cuente con auditorio
para desarrollar el taller, con capacidad para 40 personas</t>
  </si>
  <si>
    <t>Estación de agua y café</t>
  </si>
  <si>
    <t>Almuerzo con 2 proteínas, ensaladas, carbohidratos, postre,
bebidas hidratantes durante la actividad</t>
  </si>
  <si>
    <t>Transporte desde el Edificio Benavides Maceas al lugar de la
actividad, ida y regreso.</t>
  </si>
  <si>
    <t>Kit de agenda marcada con logo de la entidad y logo Travesia</t>
  </si>
  <si>
    <t>MUG marcado con logo del subprograma</t>
  </si>
  <si>
    <t>Llaveros con logo de travesia y de la entidad</t>
  </si>
  <si>
    <t>Toalla de cuerpo con logo de la entidad</t>
  </si>
  <si>
    <t>Sombrillas marcadas con logo de la entidadd</t>
  </si>
  <si>
    <t>Ayudas audiovisuales (video beam y pc)</t>
  </si>
  <si>
    <t>Profesional para Desarrollo del Taller (Profesional en
psicología, trabajo social o carreras afines.)</t>
  </si>
  <si>
    <t>TALLER TEORICO - PRACTICO EN MANEJO DE IA EN
ENTORNOS LABORALES (SERVIDORES JUDICIALES)</t>
  </si>
  <si>
    <t>Contratista debera garantizar espacio que cuente con salon
con aire acondicionado, ayudas audiovisuales, este taller
tendra una duracion de 4 horas dirigido a 50 servidores, se
debera suministrar refrigerios, estacion de agua y café. El
taller debera ser realizado por profesional con competencias
certificadas en manejo de plataformas de Inteligencia artificial.</t>
  </si>
  <si>
    <t>3 TALLERES DE COCINA COLOMBIANA PARA LOS
SERVIDORES DE LA RAMA JUDICIAL SECCIONAL
MAGDALENA.</t>
  </si>
  <si>
    <t>TALLER DE MANEJO DE IA EN ENTORNO LABORAL</t>
  </si>
  <si>
    <t>Taller de Cocina Colombiana dirigido por profesional en el
área, el contratista debera contar con una cocina con
capacitadad para 30 personas en donde se realizara 3
grupos de 30 servidores. la preparación de Menú - sera un
plato fuerte , el cual se realizará durante tres (3) horas en un
día, El contratista deberá garantizar un espacio amplio
comodo, hará entrega de los siguientes materiales de
buena calidad: Uno (1) kit por persona ( lomo de cerdo,
pechuga de pollo, sal marina, pimienta molida, paprika,
pimienta de olor molida, orégano seco, panela, zanahorias,
cebollas, pasta de tomate, romero, tomillo, laurel,
azúcar, ajo, pimienta dulce, papas, mantequilla, queso
mozarella, jamón, crema de leche, leche, frutas, verduras, y
elementos para preparacion de un postre los ingredientes
tambien pueden ser modificados con previa autorizacion del
supervisor del contrato.</t>
  </si>
  <si>
    <t>SUB-TOTAL.</t>
  </si>
  <si>
    <t>IVA 19%</t>
  </si>
  <si>
    <t>TOTAL IMPUESTOS INCLUIDOS</t>
  </si>
  <si>
    <t xml:space="preserve">Taller de 4 horas para 30 servidores judiciales con Profesional
en Fisioterapia, con enfoque en procesos de rehabilitación
física y acondicionamiento funcional. En su ejercicio
profesional, integra principios de la Kinesiología, lo que le
permite abordar de manera integral la evaluación y
tratamiento del movimiento corporal. </t>
  </si>
  <si>
    <t>Contratista debera garantizar logistica para desarrollo del taller enimagen personal dirigido a servidores de la entidad, debera
suministrar espacio ambientando acorde a tematica debera contar con aire acondicionado y a, refrigerios y materiales requeridos parael desarrollo de este. taller sera dirigido a a 2 grupos de servidores de 25 personas cada uno.</t>
  </si>
  <si>
    <t>clima laboral y bienestar integral (Comité de convivencia Laboral, Sindicatos, Comité de Genero, reuniones de especialiades)</t>
  </si>
  <si>
    <r>
      <t xml:space="preserve">Refrigerios </t>
    </r>
    <r>
      <rPr>
        <sz val="8"/>
        <color rgb="FF000000"/>
        <rFont val="Candara Light"/>
        <family val="2"/>
      </rPr>
      <t>se requeire un refrigerio tipo crepe de pollo en salsa blanca o (mini brocheta de jamon ahumado,mozarrella y tomate cherry,mini volavan relleno de pollo y dip de pimentos mas coctel de frutas tropicales. El contratista debe asumir transporte y menajes para el desarollo del servicio.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</si>
</sst>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 #,##0_-;\-* #,##0_-;_-* &quot;-&quot;??_-;_-@_-"/>
    <numFmt numFmtId="165" formatCode="_-* #,##0_-;\-* #,##0_-;_-* \-??_-;_-@"/>
    <numFmt numFmtId="167" formatCode="_-&quot;$&quot;\ * #,##0_-;\-&quot;$&quot;\ * #,##0_-;_-&quot;$&quot;\ * &quot;-&quot;??_-;_-@_-"/>
  </numFmts>
  <fonts count="9" x14ac:knownFonts="1">
    <font>
      <sz val="10"/>
      <name val="Arial"/>
    </font>
    <font>
      <sz val="10"/>
      <name val="Arial"/>
      <family val="2"/>
    </font>
    <font>
      <b/>
      <sz val="8"/>
      <color rgb="FF000000"/>
      <name val="Candara Light"/>
      <family val="2"/>
    </font>
    <font>
      <sz val="8"/>
      <name val="Candara Light"/>
      <family val="2"/>
    </font>
    <font>
      <b/>
      <sz val="8"/>
      <name val="Candara Light"/>
      <family val="2"/>
    </font>
    <font>
      <sz val="8"/>
      <color rgb="FF000000"/>
      <name val="Candara Light"/>
      <family val="2"/>
    </font>
    <font>
      <sz val="10"/>
      <color rgb="FF000000"/>
      <name val="Calibri"/>
      <family val="2"/>
    </font>
    <font>
      <sz val="8"/>
      <color theme="1"/>
      <name val="Candara Light"/>
      <family val="2"/>
    </font>
    <font>
      <sz val="10"/>
      <name val="Arial"/>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4">
    <xf numFmtId="0" fontId="0" fillId="0" borderId="0"/>
    <xf numFmtId="43" fontId="1" fillId="0" borderId="0" applyFont="0" applyFill="0" applyBorder="0" applyAlignment="0" applyProtection="0"/>
    <xf numFmtId="0" fontId="6" fillId="0" borderId="0"/>
    <xf numFmtId="44" fontId="8" fillId="0" borderId="0" applyFont="0" applyFill="0" applyBorder="0" applyAlignment="0" applyProtection="0"/>
  </cellStyleXfs>
  <cellXfs count="38">
    <xf numFmtId="0" fontId="0" fillId="0" borderId="0" xfId="0"/>
    <xf numFmtId="0" fontId="3" fillId="0" borderId="0" xfId="0" applyFont="1"/>
    <xf numFmtId="0" fontId="2" fillId="0" borderId="2" xfId="0" applyFont="1" applyBorder="1" applyAlignment="1">
      <alignment horizontal="center" vertical="center" wrapText="1"/>
    </xf>
    <xf numFmtId="164" fontId="2" fillId="0" borderId="2" xfId="1" applyNumberFormat="1" applyFont="1" applyBorder="1" applyAlignment="1">
      <alignment horizontal="center" vertical="center" wrapText="1"/>
    </xf>
    <xf numFmtId="164" fontId="2" fillId="0" borderId="1" xfId="1" applyNumberFormat="1" applyFont="1" applyBorder="1" applyAlignment="1">
      <alignment horizontal="center" vertical="center" wrapText="1"/>
    </xf>
    <xf numFmtId="0" fontId="3" fillId="0" borderId="0" xfId="0" applyFont="1" applyAlignment="1">
      <alignment vertical="center"/>
    </xf>
    <xf numFmtId="0" fontId="3" fillId="0" borderId="2" xfId="0" applyFont="1" applyBorder="1"/>
    <xf numFmtId="0" fontId="3" fillId="0" borderId="2" xfId="0" applyFont="1" applyBorder="1" applyAlignment="1">
      <alignment horizontal="center" vertical="center"/>
    </xf>
    <xf numFmtId="164" fontId="3" fillId="0" borderId="2" xfId="1" applyNumberFormat="1" applyFont="1" applyBorder="1" applyAlignment="1">
      <alignment horizontal="center" vertical="center"/>
    </xf>
    <xf numFmtId="164" fontId="3" fillId="0" borderId="1" xfId="1" applyNumberFormat="1" applyFont="1" applyBorder="1" applyAlignment="1">
      <alignment horizontal="center" vertical="center"/>
    </xf>
    <xf numFmtId="164" fontId="4" fillId="0" borderId="2" xfId="1" applyNumberFormat="1" applyFont="1" applyBorder="1" applyAlignment="1">
      <alignment horizontal="center" vertical="center"/>
    </xf>
    <xf numFmtId="164" fontId="4" fillId="0" borderId="4" xfId="1" applyNumberFormat="1" applyFont="1" applyBorder="1" applyAlignment="1">
      <alignment horizontal="center" vertical="center"/>
    </xf>
    <xf numFmtId="0" fontId="5" fillId="0" borderId="2" xfId="0" applyFont="1" applyBorder="1" applyAlignment="1">
      <alignment horizontal="center" vertical="center" wrapText="1"/>
    </xf>
    <xf numFmtId="1" fontId="5" fillId="0" borderId="2" xfId="0" applyNumberFormat="1" applyFont="1" applyBorder="1" applyAlignment="1">
      <alignment horizontal="center" vertical="center" wrapText="1"/>
    </xf>
    <xf numFmtId="0" fontId="3" fillId="0" borderId="3" xfId="0" applyFont="1" applyBorder="1"/>
    <xf numFmtId="0" fontId="2" fillId="0" borderId="3" xfId="0" applyFont="1" applyBorder="1" applyAlignment="1">
      <alignment horizontal="center" vertical="center" wrapText="1"/>
    </xf>
    <xf numFmtId="0" fontId="3" fillId="0" borderId="3" xfId="0" applyFont="1" applyBorder="1" applyAlignment="1">
      <alignment horizontal="center" vertical="center"/>
    </xf>
    <xf numFmtId="0" fontId="2" fillId="0" borderId="2" xfId="0" applyFont="1" applyBorder="1" applyAlignment="1">
      <alignment horizontal="center" vertical="top" wrapText="1"/>
    </xf>
    <xf numFmtId="0" fontId="5" fillId="0" borderId="3" xfId="0" applyFont="1" applyBorder="1" applyAlignment="1">
      <alignment horizontal="center" vertical="center" wrapText="1"/>
    </xf>
    <xf numFmtId="1" fontId="5" fillId="0" borderId="3" xfId="0" applyNumberFormat="1" applyFont="1" applyBorder="1" applyAlignment="1">
      <alignment horizontal="center" vertical="center" wrapText="1"/>
    </xf>
    <xf numFmtId="164" fontId="3" fillId="0" borderId="3" xfId="1" applyNumberFormat="1" applyFont="1" applyBorder="1" applyAlignment="1">
      <alignment horizontal="center" vertical="center"/>
    </xf>
    <xf numFmtId="164" fontId="3" fillId="0" borderId="4" xfId="1" applyNumberFormat="1" applyFont="1" applyBorder="1" applyAlignment="1">
      <alignment horizontal="center" vertical="center"/>
    </xf>
    <xf numFmtId="164" fontId="4" fillId="0" borderId="3" xfId="1" applyNumberFormat="1" applyFont="1" applyBorder="1" applyAlignment="1">
      <alignment horizontal="center" vertical="center"/>
    </xf>
    <xf numFmtId="0" fontId="3" fillId="0" borderId="0" xfId="0" applyFont="1" applyAlignment="1">
      <alignment horizontal="center" vertical="center"/>
    </xf>
    <xf numFmtId="164" fontId="3" fillId="0" borderId="0" xfId="1" applyNumberFormat="1" applyFont="1" applyAlignment="1">
      <alignment horizontal="center" vertical="center"/>
    </xf>
    <xf numFmtId="164" fontId="2" fillId="0" borderId="2" xfId="1" applyNumberFormat="1" applyFont="1" applyFill="1" applyBorder="1" applyAlignment="1">
      <alignment horizontal="center" vertical="center" wrapText="1"/>
    </xf>
    <xf numFmtId="164" fontId="3" fillId="0" borderId="2" xfId="1" applyNumberFormat="1" applyFont="1" applyFill="1" applyBorder="1" applyAlignment="1">
      <alignment horizontal="center" vertical="center"/>
    </xf>
    <xf numFmtId="164" fontId="4" fillId="0" borderId="2" xfId="1" applyNumberFormat="1" applyFont="1" applyFill="1" applyBorder="1" applyAlignment="1">
      <alignment horizontal="center" vertical="center"/>
    </xf>
    <xf numFmtId="165" fontId="7" fillId="0" borderId="4" xfId="2" applyNumberFormat="1" applyFont="1" applyBorder="1"/>
    <xf numFmtId="164" fontId="4" fillId="0" borderId="4" xfId="1" applyNumberFormat="1" applyFont="1" applyFill="1" applyBorder="1" applyAlignment="1">
      <alignment horizontal="center" vertical="center"/>
    </xf>
    <xf numFmtId="164" fontId="3" fillId="0" borderId="3" xfId="1" applyNumberFormat="1" applyFont="1" applyFill="1" applyBorder="1" applyAlignment="1">
      <alignment horizontal="center" vertical="center"/>
    </xf>
    <xf numFmtId="4" fontId="7" fillId="0" borderId="4" xfId="2" applyNumberFormat="1" applyFont="1" applyBorder="1" applyAlignment="1">
      <alignment vertical="center"/>
    </xf>
    <xf numFmtId="4" fontId="7" fillId="0" borderId="4" xfId="2" applyNumberFormat="1" applyFont="1" applyBorder="1"/>
    <xf numFmtId="164" fontId="4" fillId="0" borderId="3" xfId="1" applyNumberFormat="1" applyFont="1" applyFill="1" applyBorder="1" applyAlignment="1">
      <alignment horizontal="center" vertical="center"/>
    </xf>
    <xf numFmtId="164" fontId="3" fillId="0" borderId="0" xfId="1" applyNumberFormat="1" applyFont="1" applyFill="1" applyAlignment="1">
      <alignment horizontal="center" vertical="center"/>
    </xf>
    <xf numFmtId="0" fontId="2" fillId="0" borderId="1" xfId="0" applyFont="1" applyBorder="1" applyAlignment="1">
      <alignment horizontal="center" vertical="top" wrapText="1"/>
    </xf>
    <xf numFmtId="167" fontId="4" fillId="0" borderId="0" xfId="3" applyNumberFormat="1" applyFont="1"/>
    <xf numFmtId="167" fontId="3" fillId="0" borderId="0" xfId="0" applyNumberFormat="1" applyFont="1"/>
  </cellXfs>
  <cellStyles count="4">
    <cellStyle name="Millares" xfId="1" builtinId="3"/>
    <cellStyle name="Moneda" xfId="3" builtinId="4"/>
    <cellStyle name="Normal" xfId="0" builtinId="0"/>
    <cellStyle name="Normal 2" xfId="2" xr:uid="{03485B2A-3A9B-432A-ADFF-49AC7F65A6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a:ea typeface="DejaVu Sans"/>
        <a:cs typeface="DejaVu Sans"/>
      </a:majorFont>
      <a:minorFont>
        <a:latin typeface="Arial"/>
        <a:ea typeface="DejaVu Sans"/>
        <a:cs typeface="DejaVu Sans"/>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68"/>
  <sheetViews>
    <sheetView tabSelected="1" topLeftCell="A260" zoomScale="130" zoomScaleNormal="130" workbookViewId="0">
      <selection activeCell="G271" sqref="G271"/>
    </sheetView>
  </sheetViews>
  <sheetFormatPr baseColWidth="10" defaultColWidth="9" defaultRowHeight="11.25" x14ac:dyDescent="0.2"/>
  <cols>
    <col min="1" max="1" width="6.28515625" style="1" customWidth="1"/>
    <col min="2" max="2" width="41" style="23" customWidth="1"/>
    <col min="3" max="3" width="12.85546875" style="23" customWidth="1"/>
    <col min="4" max="4" width="13.28515625" style="23" customWidth="1"/>
    <col min="5" max="5" width="17.5703125" style="34" customWidth="1"/>
    <col min="6" max="6" width="13.5703125" style="24" customWidth="1"/>
    <col min="7" max="7" width="14.85546875" style="24" customWidth="1"/>
    <col min="8" max="8" width="9" style="1"/>
    <col min="9" max="9" width="13" style="1" bestFit="1" customWidth="1"/>
    <col min="10" max="16384" width="9" style="1"/>
  </cols>
  <sheetData>
    <row r="1" spans="1:7" ht="14.25" customHeight="1" x14ac:dyDescent="0.2">
      <c r="A1" s="35" t="s">
        <v>0</v>
      </c>
      <c r="B1" s="35"/>
      <c r="C1" s="35"/>
      <c r="D1" s="35"/>
      <c r="E1" s="35"/>
      <c r="F1" s="35"/>
      <c r="G1" s="35"/>
    </row>
    <row r="2" spans="1:7" ht="12.75" customHeight="1" x14ac:dyDescent="0.2">
      <c r="A2" s="35" t="s">
        <v>1</v>
      </c>
      <c r="B2" s="35"/>
      <c r="C2" s="35"/>
      <c r="D2" s="35"/>
      <c r="E2" s="35"/>
      <c r="F2" s="35"/>
      <c r="G2" s="35"/>
    </row>
    <row r="3" spans="1:7" ht="15.75" customHeight="1" x14ac:dyDescent="0.2">
      <c r="A3" s="35" t="s">
        <v>2</v>
      </c>
      <c r="B3" s="35"/>
      <c r="C3" s="35"/>
      <c r="D3" s="35"/>
      <c r="E3" s="35"/>
      <c r="F3" s="35"/>
      <c r="G3" s="35"/>
    </row>
    <row r="4" spans="1:7" ht="13.5" customHeight="1" x14ac:dyDescent="0.2">
      <c r="A4" s="35"/>
      <c r="B4" s="35"/>
      <c r="C4" s="35"/>
      <c r="D4" s="35"/>
      <c r="E4" s="35"/>
      <c r="F4" s="35"/>
      <c r="G4" s="35"/>
    </row>
    <row r="5" spans="1:7" s="5" customFormat="1" ht="23.45" customHeight="1" x14ac:dyDescent="0.2">
      <c r="A5" s="2" t="s">
        <v>3</v>
      </c>
      <c r="B5" s="2" t="s">
        <v>4</v>
      </c>
      <c r="C5" s="2" t="s">
        <v>5</v>
      </c>
      <c r="D5" s="2" t="s">
        <v>6</v>
      </c>
      <c r="E5" s="25" t="s">
        <v>7</v>
      </c>
      <c r="F5" s="3" t="s">
        <v>8</v>
      </c>
      <c r="G5" s="4" t="s">
        <v>9</v>
      </c>
    </row>
    <row r="6" spans="1:7" ht="13.5" customHeight="1" x14ac:dyDescent="0.2">
      <c r="A6" s="6"/>
      <c r="B6" s="2" t="s">
        <v>10</v>
      </c>
      <c r="C6" s="7"/>
      <c r="D6" s="7"/>
      <c r="E6" s="26"/>
      <c r="F6" s="8"/>
      <c r="G6" s="9"/>
    </row>
    <row r="7" spans="1:7" ht="12" customHeight="1" x14ac:dyDescent="0.2">
      <c r="A7" s="6"/>
      <c r="B7" s="2" t="s">
        <v>11</v>
      </c>
      <c r="C7" s="7"/>
      <c r="D7" s="7"/>
      <c r="E7" s="27">
        <f>SUM(E8:E12)</f>
        <v>1462767.054</v>
      </c>
      <c r="F7" s="10">
        <f>SUM(F8:F12)</f>
        <v>277925.74025999999</v>
      </c>
      <c r="G7" s="11">
        <f>SUM(G8:G12)</f>
        <v>21846313.3112</v>
      </c>
    </row>
    <row r="8" spans="1:7" ht="23.45" customHeight="1" x14ac:dyDescent="0.2">
      <c r="A8" s="6"/>
      <c r="B8" s="12" t="s">
        <v>12</v>
      </c>
      <c r="C8" s="12" t="s">
        <v>13</v>
      </c>
      <c r="D8" s="13">
        <v>5</v>
      </c>
      <c r="E8" s="28">
        <v>1106000</v>
      </c>
      <c r="F8" s="8">
        <f>E8*19%</f>
        <v>210140</v>
      </c>
      <c r="G8" s="9">
        <f>(F8+E8)*D8</f>
        <v>6580700</v>
      </c>
    </row>
    <row r="9" spans="1:7" ht="23.45" customHeight="1" x14ac:dyDescent="0.2">
      <c r="A9" s="6"/>
      <c r="B9" s="12" t="s">
        <v>14</v>
      </c>
      <c r="C9" s="12" t="s">
        <v>13</v>
      </c>
      <c r="D9" s="13">
        <v>120</v>
      </c>
      <c r="E9" s="28">
        <v>45920</v>
      </c>
      <c r="F9" s="8">
        <f t="shared" ref="F9:F35" si="0">E9*19%</f>
        <v>8724.7999999999993</v>
      </c>
      <c r="G9" s="9">
        <f t="shared" ref="G9:G35" si="1">(F9+E9)*D9</f>
        <v>6557376</v>
      </c>
    </row>
    <row r="10" spans="1:7" ht="13.5" customHeight="1" x14ac:dyDescent="0.2">
      <c r="A10" s="6"/>
      <c r="B10" s="12" t="s">
        <v>15</v>
      </c>
      <c r="C10" s="12" t="s">
        <v>16</v>
      </c>
      <c r="D10" s="13">
        <v>1</v>
      </c>
      <c r="E10" s="28">
        <v>4200</v>
      </c>
      <c r="F10" s="8">
        <f t="shared" si="0"/>
        <v>798</v>
      </c>
      <c r="G10" s="9">
        <f t="shared" si="1"/>
        <v>4998</v>
      </c>
    </row>
    <row r="11" spans="1:7" ht="16.7" customHeight="1" x14ac:dyDescent="0.2">
      <c r="A11" s="6"/>
      <c r="B11" s="12" t="s">
        <v>17</v>
      </c>
      <c r="C11" s="12" t="s">
        <v>13</v>
      </c>
      <c r="D11" s="13">
        <v>120</v>
      </c>
      <c r="E11" s="28">
        <v>33647.054000000004</v>
      </c>
      <c r="F11" s="8">
        <f t="shared" si="0"/>
        <v>6392.9402600000012</v>
      </c>
      <c r="G11" s="9">
        <f t="shared" si="1"/>
        <v>4804799.3112000003</v>
      </c>
    </row>
    <row r="12" spans="1:7" ht="15.2" customHeight="1" x14ac:dyDescent="0.2">
      <c r="A12" s="6"/>
      <c r="B12" s="12" t="s">
        <v>18</v>
      </c>
      <c r="C12" s="12" t="s">
        <v>13</v>
      </c>
      <c r="D12" s="13">
        <v>12</v>
      </c>
      <c r="E12" s="28">
        <v>273000</v>
      </c>
      <c r="F12" s="8">
        <f t="shared" si="0"/>
        <v>51870</v>
      </c>
      <c r="G12" s="9">
        <f t="shared" si="1"/>
        <v>3898440</v>
      </c>
    </row>
    <row r="13" spans="1:7" ht="16.350000000000001" customHeight="1" x14ac:dyDescent="0.2">
      <c r="A13" s="6"/>
      <c r="B13" s="2" t="s">
        <v>19</v>
      </c>
      <c r="C13" s="7"/>
      <c r="D13" s="7"/>
      <c r="E13" s="27">
        <f>SUM(E14:E18)</f>
        <v>1507660</v>
      </c>
      <c r="F13" s="10">
        <f>SUM(F14:F18)</f>
        <v>286455.40000000002</v>
      </c>
      <c r="G13" s="11">
        <f>SUM(G14:G18)</f>
        <v>28257026</v>
      </c>
    </row>
    <row r="14" spans="1:7" ht="20.85" customHeight="1" x14ac:dyDescent="0.2">
      <c r="A14" s="6"/>
      <c r="B14" s="12" t="s">
        <v>20</v>
      </c>
      <c r="C14" s="12" t="s">
        <v>13</v>
      </c>
      <c r="D14" s="13">
        <v>120</v>
      </c>
      <c r="E14" s="26">
        <v>86660</v>
      </c>
      <c r="F14" s="8">
        <f t="shared" si="0"/>
        <v>16465.400000000001</v>
      </c>
      <c r="G14" s="9">
        <f t="shared" si="1"/>
        <v>12375048</v>
      </c>
    </row>
    <row r="15" spans="1:7" ht="29.25" customHeight="1" x14ac:dyDescent="0.2">
      <c r="A15" s="6"/>
      <c r="B15" s="12" t="s">
        <v>12</v>
      </c>
      <c r="C15" s="12" t="s">
        <v>13</v>
      </c>
      <c r="D15" s="13">
        <v>5</v>
      </c>
      <c r="E15" s="26">
        <v>1106000</v>
      </c>
      <c r="F15" s="8">
        <f t="shared" si="0"/>
        <v>210140</v>
      </c>
      <c r="G15" s="9">
        <f t="shared" si="1"/>
        <v>6580700</v>
      </c>
    </row>
    <row r="16" spans="1:7" ht="12.6" customHeight="1" x14ac:dyDescent="0.2">
      <c r="A16" s="6"/>
      <c r="B16" s="12" t="s">
        <v>21</v>
      </c>
      <c r="C16" s="12" t="s">
        <v>16</v>
      </c>
      <c r="D16" s="13">
        <v>1</v>
      </c>
      <c r="E16" s="26">
        <v>4200</v>
      </c>
      <c r="F16" s="8">
        <f t="shared" si="0"/>
        <v>798</v>
      </c>
      <c r="G16" s="9">
        <f t="shared" si="1"/>
        <v>4998</v>
      </c>
    </row>
    <row r="17" spans="1:7" ht="9" customHeight="1" x14ac:dyDescent="0.2">
      <c r="A17" s="6"/>
      <c r="B17" s="12" t="s">
        <v>22</v>
      </c>
      <c r="C17" s="12" t="s">
        <v>13</v>
      </c>
      <c r="D17" s="13">
        <v>120</v>
      </c>
      <c r="E17" s="26">
        <v>37800</v>
      </c>
      <c r="F17" s="8">
        <f t="shared" si="0"/>
        <v>7182</v>
      </c>
      <c r="G17" s="9">
        <f t="shared" si="1"/>
        <v>5397840</v>
      </c>
    </row>
    <row r="18" spans="1:7" ht="12.95" customHeight="1" x14ac:dyDescent="0.2">
      <c r="A18" s="6"/>
      <c r="B18" s="12" t="s">
        <v>18</v>
      </c>
      <c r="C18" s="12" t="s">
        <v>13</v>
      </c>
      <c r="D18" s="13">
        <v>12</v>
      </c>
      <c r="E18" s="26">
        <v>273000</v>
      </c>
      <c r="F18" s="8">
        <f t="shared" si="0"/>
        <v>51870</v>
      </c>
      <c r="G18" s="9">
        <f t="shared" si="1"/>
        <v>3898440</v>
      </c>
    </row>
    <row r="19" spans="1:7" ht="20.85" customHeight="1" x14ac:dyDescent="0.2">
      <c r="A19" s="6"/>
      <c r="B19" s="2" t="s">
        <v>23</v>
      </c>
      <c r="C19" s="7"/>
      <c r="D19" s="7"/>
      <c r="E19" s="27">
        <f>SUM(E20:E25)</f>
        <v>1523200</v>
      </c>
      <c r="F19" s="10">
        <f t="shared" ref="F19:G19" si="2">SUM(F20:F25)</f>
        <v>289408</v>
      </c>
      <c r="G19" s="11">
        <f t="shared" si="2"/>
        <v>30476138</v>
      </c>
    </row>
    <row r="20" spans="1:7" ht="20.85" customHeight="1" x14ac:dyDescent="0.2">
      <c r="A20" s="6"/>
      <c r="B20" s="12" t="s">
        <v>24</v>
      </c>
      <c r="C20" s="12" t="s">
        <v>13</v>
      </c>
      <c r="D20" s="13">
        <v>120</v>
      </c>
      <c r="E20" s="26">
        <v>72800</v>
      </c>
      <c r="F20" s="8">
        <f t="shared" si="0"/>
        <v>13832</v>
      </c>
      <c r="G20" s="9">
        <f t="shared" si="1"/>
        <v>10395840</v>
      </c>
    </row>
    <row r="21" spans="1:7" ht="26.1" customHeight="1" x14ac:dyDescent="0.2">
      <c r="A21" s="6"/>
      <c r="B21" s="12" t="s">
        <v>12</v>
      </c>
      <c r="C21" s="12" t="s">
        <v>13</v>
      </c>
      <c r="D21" s="13">
        <v>5</v>
      </c>
      <c r="E21" s="26">
        <v>1106000</v>
      </c>
      <c r="F21" s="8">
        <f t="shared" si="0"/>
        <v>210140</v>
      </c>
      <c r="G21" s="9">
        <f t="shared" si="1"/>
        <v>6580700</v>
      </c>
    </row>
    <row r="22" spans="1:7" ht="16.5" customHeight="1" x14ac:dyDescent="0.2">
      <c r="A22" s="6"/>
      <c r="B22" s="12" t="s">
        <v>22</v>
      </c>
      <c r="C22" s="12" t="s">
        <v>13</v>
      </c>
      <c r="D22" s="13">
        <v>120</v>
      </c>
      <c r="E22" s="26">
        <v>37800</v>
      </c>
      <c r="F22" s="8">
        <f t="shared" si="0"/>
        <v>7182</v>
      </c>
      <c r="G22" s="9">
        <f t="shared" si="1"/>
        <v>5397840</v>
      </c>
    </row>
    <row r="23" spans="1:7" ht="14.25" customHeight="1" x14ac:dyDescent="0.2">
      <c r="A23" s="6"/>
      <c r="B23" s="12" t="s">
        <v>25</v>
      </c>
      <c r="C23" s="12" t="s">
        <v>16</v>
      </c>
      <c r="D23" s="13">
        <v>1</v>
      </c>
      <c r="E23" s="26">
        <v>4200</v>
      </c>
      <c r="F23" s="8">
        <f t="shared" si="0"/>
        <v>798</v>
      </c>
      <c r="G23" s="9">
        <f t="shared" si="1"/>
        <v>4998</v>
      </c>
    </row>
    <row r="24" spans="1:7" ht="15.6" customHeight="1" x14ac:dyDescent="0.2">
      <c r="A24" s="6"/>
      <c r="B24" s="12" t="s">
        <v>18</v>
      </c>
      <c r="C24" s="12" t="s">
        <v>13</v>
      </c>
      <c r="D24" s="13">
        <v>12</v>
      </c>
      <c r="E24" s="26">
        <v>273000</v>
      </c>
      <c r="F24" s="8">
        <f t="shared" si="0"/>
        <v>51870</v>
      </c>
      <c r="G24" s="9">
        <f t="shared" si="1"/>
        <v>3898440</v>
      </c>
    </row>
    <row r="25" spans="1:7" ht="14.25" customHeight="1" x14ac:dyDescent="0.2">
      <c r="A25" s="6"/>
      <c r="B25" s="12" t="s">
        <v>26</v>
      </c>
      <c r="C25" s="12" t="s">
        <v>13</v>
      </c>
      <c r="D25" s="13">
        <v>120</v>
      </c>
      <c r="E25" s="26">
        <v>29400</v>
      </c>
      <c r="F25" s="8">
        <f t="shared" si="0"/>
        <v>5586</v>
      </c>
      <c r="G25" s="9">
        <f t="shared" si="1"/>
        <v>4198320</v>
      </c>
    </row>
    <row r="26" spans="1:7" ht="14.25" customHeight="1" x14ac:dyDescent="0.2">
      <c r="A26" s="6"/>
      <c r="B26" s="2" t="s">
        <v>27</v>
      </c>
      <c r="C26" s="7"/>
      <c r="D26" s="7"/>
      <c r="E26" s="27">
        <f>SUM(E27:E33)</f>
        <v>2932280</v>
      </c>
      <c r="F26" s="10">
        <f t="shared" ref="F26:G26" si="3">SUM(F27:F33)</f>
        <v>557133.19999999995</v>
      </c>
      <c r="G26" s="11">
        <f t="shared" si="3"/>
        <v>64240722</v>
      </c>
    </row>
    <row r="27" spans="1:7" ht="31.35" customHeight="1" x14ac:dyDescent="0.2">
      <c r="A27" s="6"/>
      <c r="B27" s="12" t="s">
        <v>28</v>
      </c>
      <c r="C27" s="12" t="s">
        <v>13</v>
      </c>
      <c r="D27" s="13">
        <v>6</v>
      </c>
      <c r="E27" s="26">
        <v>2470000</v>
      </c>
      <c r="F27" s="8">
        <f t="shared" si="0"/>
        <v>469300</v>
      </c>
      <c r="G27" s="9">
        <f t="shared" si="1"/>
        <v>17635800</v>
      </c>
    </row>
    <row r="28" spans="1:7" ht="14.25" customHeight="1" x14ac:dyDescent="0.2">
      <c r="A28" s="6"/>
      <c r="B28" s="12" t="s">
        <v>29</v>
      </c>
      <c r="C28" s="12" t="s">
        <v>13</v>
      </c>
      <c r="D28" s="13">
        <v>180</v>
      </c>
      <c r="E28" s="26">
        <v>35100</v>
      </c>
      <c r="F28" s="8">
        <f t="shared" si="0"/>
        <v>6669</v>
      </c>
      <c r="G28" s="9">
        <f t="shared" si="1"/>
        <v>7518420</v>
      </c>
    </row>
    <row r="29" spans="1:7" ht="14.25" customHeight="1" x14ac:dyDescent="0.2">
      <c r="A29" s="6"/>
      <c r="B29" s="12" t="s">
        <v>30</v>
      </c>
      <c r="C29" s="12" t="s">
        <v>13</v>
      </c>
      <c r="D29" s="13">
        <v>180</v>
      </c>
      <c r="E29" s="26">
        <v>78000</v>
      </c>
      <c r="F29" s="8">
        <f t="shared" si="0"/>
        <v>14820</v>
      </c>
      <c r="G29" s="9">
        <f t="shared" si="1"/>
        <v>16707600</v>
      </c>
    </row>
    <row r="30" spans="1:7" ht="14.25" customHeight="1" x14ac:dyDescent="0.2">
      <c r="A30" s="6"/>
      <c r="B30" s="12" t="s">
        <v>31</v>
      </c>
      <c r="C30" s="12" t="s">
        <v>13</v>
      </c>
      <c r="D30" s="13">
        <v>180</v>
      </c>
      <c r="E30" s="26">
        <v>71500</v>
      </c>
      <c r="F30" s="8">
        <f t="shared" si="0"/>
        <v>13585</v>
      </c>
      <c r="G30" s="9">
        <f t="shared" si="1"/>
        <v>15315300</v>
      </c>
    </row>
    <row r="31" spans="1:7" ht="14.25" customHeight="1" x14ac:dyDescent="0.2">
      <c r="A31" s="6"/>
      <c r="B31" s="12" t="s">
        <v>21</v>
      </c>
      <c r="C31" s="12" t="s">
        <v>16</v>
      </c>
      <c r="D31" s="13">
        <v>1</v>
      </c>
      <c r="E31" s="26">
        <v>3900</v>
      </c>
      <c r="F31" s="8">
        <f t="shared" si="0"/>
        <v>741</v>
      </c>
      <c r="G31" s="9">
        <f t="shared" si="1"/>
        <v>4641</v>
      </c>
    </row>
    <row r="32" spans="1:7" ht="14.25" customHeight="1" x14ac:dyDescent="0.2">
      <c r="A32" s="6"/>
      <c r="B32" s="12" t="s">
        <v>32</v>
      </c>
      <c r="C32" s="12" t="s">
        <v>13</v>
      </c>
      <c r="D32" s="13">
        <v>180</v>
      </c>
      <c r="E32" s="26">
        <v>20280</v>
      </c>
      <c r="F32" s="8">
        <f t="shared" si="0"/>
        <v>3853.2</v>
      </c>
      <c r="G32" s="9">
        <f t="shared" si="1"/>
        <v>4343976</v>
      </c>
    </row>
    <row r="33" spans="1:7" ht="14.25" customHeight="1" x14ac:dyDescent="0.2">
      <c r="A33" s="6"/>
      <c r="B33" s="12" t="s">
        <v>33</v>
      </c>
      <c r="C33" s="12" t="s">
        <v>13</v>
      </c>
      <c r="D33" s="13">
        <v>9</v>
      </c>
      <c r="E33" s="26">
        <v>253500</v>
      </c>
      <c r="F33" s="8">
        <f t="shared" si="0"/>
        <v>48165</v>
      </c>
      <c r="G33" s="9">
        <f t="shared" si="1"/>
        <v>2714985</v>
      </c>
    </row>
    <row r="34" spans="1:7" ht="29.25" customHeight="1" x14ac:dyDescent="0.2">
      <c r="A34" s="6"/>
      <c r="B34" s="2" t="s">
        <v>34</v>
      </c>
      <c r="C34" s="7"/>
      <c r="D34" s="7"/>
      <c r="E34" s="27">
        <f>SUM(E35)</f>
        <v>3700000</v>
      </c>
      <c r="F34" s="10">
        <f t="shared" ref="F34:G34" si="4">SUM(F35)</f>
        <v>703000</v>
      </c>
      <c r="G34" s="11">
        <f t="shared" si="4"/>
        <v>4403000</v>
      </c>
    </row>
    <row r="35" spans="1:7" ht="107.25" customHeight="1" x14ac:dyDescent="0.2">
      <c r="A35" s="6"/>
      <c r="B35" s="12" t="s">
        <v>35</v>
      </c>
      <c r="C35" s="12" t="s">
        <v>16</v>
      </c>
      <c r="D35" s="13">
        <v>1</v>
      </c>
      <c r="E35" s="26">
        <v>3700000</v>
      </c>
      <c r="F35" s="8">
        <f t="shared" si="0"/>
        <v>703000</v>
      </c>
      <c r="G35" s="9">
        <f t="shared" si="1"/>
        <v>4403000</v>
      </c>
    </row>
    <row r="36" spans="1:7" ht="45" customHeight="1" x14ac:dyDescent="0.2">
      <c r="A36" s="14"/>
      <c r="B36" s="15" t="s">
        <v>36</v>
      </c>
      <c r="C36" s="16"/>
      <c r="D36" s="16"/>
      <c r="E36" s="29">
        <f>SUM(E37:E41)</f>
        <v>1561040</v>
      </c>
      <c r="F36" s="11">
        <f>SUM(F37:F41)</f>
        <v>296597.59999999998</v>
      </c>
      <c r="G36" s="11">
        <f>SUM(G37:G41)</f>
        <v>25233117</v>
      </c>
    </row>
    <row r="37" spans="1:7" ht="23.45" customHeight="1" x14ac:dyDescent="0.2">
      <c r="A37" s="17" t="s">
        <v>3</v>
      </c>
      <c r="B37" s="2" t="s">
        <v>4</v>
      </c>
      <c r="C37" s="2" t="s">
        <v>5</v>
      </c>
      <c r="D37" s="2" t="s">
        <v>6</v>
      </c>
      <c r="E37" s="25" t="s">
        <v>7</v>
      </c>
      <c r="F37" s="3" t="s">
        <v>8</v>
      </c>
      <c r="G37" s="4" t="s">
        <v>9</v>
      </c>
    </row>
    <row r="38" spans="1:7" ht="109.5" customHeight="1" x14ac:dyDescent="0.2">
      <c r="A38" s="6"/>
      <c r="B38" s="12" t="s">
        <v>37</v>
      </c>
      <c r="C38" s="12" t="s">
        <v>13</v>
      </c>
      <c r="D38" s="13">
        <v>60</v>
      </c>
      <c r="E38" s="26">
        <v>276640</v>
      </c>
      <c r="F38" s="8">
        <f>E38*19%</f>
        <v>52561.599999999999</v>
      </c>
      <c r="G38" s="9">
        <f>(F38+E38)*D38</f>
        <v>19752096</v>
      </c>
    </row>
    <row r="39" spans="1:7" ht="26.1" customHeight="1" x14ac:dyDescent="0.2">
      <c r="A39" s="6"/>
      <c r="B39" s="12" t="s">
        <v>38</v>
      </c>
      <c r="C39" s="12" t="s">
        <v>13</v>
      </c>
      <c r="D39" s="13">
        <v>3</v>
      </c>
      <c r="E39" s="26">
        <v>1027000</v>
      </c>
      <c r="F39" s="8">
        <f t="shared" ref="F39:F65" si="5">E39*19%</f>
        <v>195130</v>
      </c>
      <c r="G39" s="9">
        <f t="shared" ref="G39:G65" si="6">(F39+E39)*D39</f>
        <v>3666390</v>
      </c>
    </row>
    <row r="40" spans="1:7" ht="14.25" customHeight="1" x14ac:dyDescent="0.2">
      <c r="A40" s="6"/>
      <c r="B40" s="12" t="s">
        <v>25</v>
      </c>
      <c r="C40" s="12" t="s">
        <v>16</v>
      </c>
      <c r="D40" s="13">
        <v>1</v>
      </c>
      <c r="E40" s="26">
        <v>3900</v>
      </c>
      <c r="F40" s="8">
        <f t="shared" si="5"/>
        <v>741</v>
      </c>
      <c r="G40" s="9">
        <f t="shared" si="6"/>
        <v>4641</v>
      </c>
    </row>
    <row r="41" spans="1:7" ht="15.6" customHeight="1" x14ac:dyDescent="0.2">
      <c r="A41" s="6"/>
      <c r="B41" s="12" t="s">
        <v>39</v>
      </c>
      <c r="C41" s="12" t="s">
        <v>13</v>
      </c>
      <c r="D41" s="13">
        <v>6</v>
      </c>
      <c r="E41" s="26">
        <v>253500</v>
      </c>
      <c r="F41" s="8">
        <f t="shared" si="5"/>
        <v>48165</v>
      </c>
      <c r="G41" s="9">
        <f t="shared" si="6"/>
        <v>1809990</v>
      </c>
    </row>
    <row r="42" spans="1:7" ht="20.85" customHeight="1" x14ac:dyDescent="0.2">
      <c r="A42" s="6"/>
      <c r="B42" s="2" t="s">
        <v>40</v>
      </c>
      <c r="C42" s="7"/>
      <c r="D42" s="7"/>
      <c r="E42" s="29">
        <f>SUM(E43:E47)</f>
        <v>4835613.8</v>
      </c>
      <c r="F42" s="11">
        <f t="shared" ref="F42:G42" si="7">SUM(F43:F47)</f>
        <v>918766.62199999997</v>
      </c>
      <c r="G42" s="11">
        <f t="shared" si="7"/>
        <v>15549201.640000001</v>
      </c>
    </row>
    <row r="43" spans="1:7" ht="81" customHeight="1" x14ac:dyDescent="0.2">
      <c r="A43" s="6"/>
      <c r="B43" s="12" t="s">
        <v>41</v>
      </c>
      <c r="C43" s="12" t="s">
        <v>13</v>
      </c>
      <c r="D43" s="13">
        <v>1</v>
      </c>
      <c r="E43" s="26">
        <v>3540000</v>
      </c>
      <c r="F43" s="8">
        <f t="shared" si="5"/>
        <v>672600</v>
      </c>
      <c r="G43" s="9">
        <f t="shared" si="6"/>
        <v>4212600</v>
      </c>
    </row>
    <row r="44" spans="1:7" ht="26.1" customHeight="1" x14ac:dyDescent="0.2">
      <c r="A44" s="6"/>
      <c r="B44" s="12" t="s">
        <v>12</v>
      </c>
      <c r="C44" s="12" t="s">
        <v>13</v>
      </c>
      <c r="D44" s="13">
        <v>5</v>
      </c>
      <c r="E44" s="26">
        <v>1027000</v>
      </c>
      <c r="F44" s="8">
        <f t="shared" si="5"/>
        <v>195130</v>
      </c>
      <c r="G44" s="9">
        <f t="shared" si="6"/>
        <v>6110650</v>
      </c>
    </row>
    <row r="45" spans="1:7" ht="9.6" customHeight="1" x14ac:dyDescent="0.2">
      <c r="A45" s="6"/>
      <c r="B45" s="12" t="s">
        <v>22</v>
      </c>
      <c r="C45" s="12" t="s">
        <v>13</v>
      </c>
      <c r="D45" s="13">
        <v>120</v>
      </c>
      <c r="E45" s="26">
        <v>11213.8</v>
      </c>
      <c r="F45" s="8">
        <f t="shared" si="5"/>
        <v>2130.6219999999998</v>
      </c>
      <c r="G45" s="9">
        <f t="shared" si="6"/>
        <v>1601330.64</v>
      </c>
    </row>
    <row r="46" spans="1:7" ht="14.25" customHeight="1" x14ac:dyDescent="0.2">
      <c r="A46" s="6"/>
      <c r="B46" s="12" t="s">
        <v>25</v>
      </c>
      <c r="C46" s="12" t="s">
        <v>16</v>
      </c>
      <c r="D46" s="13">
        <v>1</v>
      </c>
      <c r="E46" s="26">
        <v>3900</v>
      </c>
      <c r="F46" s="8">
        <f t="shared" si="5"/>
        <v>741</v>
      </c>
      <c r="G46" s="9">
        <f t="shared" si="6"/>
        <v>4641</v>
      </c>
    </row>
    <row r="47" spans="1:7" ht="15.6" customHeight="1" x14ac:dyDescent="0.2">
      <c r="A47" s="6"/>
      <c r="B47" s="12" t="s">
        <v>18</v>
      </c>
      <c r="C47" s="12" t="s">
        <v>13</v>
      </c>
      <c r="D47" s="13">
        <v>12</v>
      </c>
      <c r="E47" s="26">
        <v>253500</v>
      </c>
      <c r="F47" s="8">
        <f t="shared" si="5"/>
        <v>48165</v>
      </c>
      <c r="G47" s="9">
        <f t="shared" si="6"/>
        <v>3619980</v>
      </c>
    </row>
    <row r="48" spans="1:7" ht="20.85" customHeight="1" x14ac:dyDescent="0.2">
      <c r="A48" s="6"/>
      <c r="B48" s="2" t="s">
        <v>42</v>
      </c>
      <c r="C48" s="7"/>
      <c r="D48" s="7"/>
      <c r="E48" s="29">
        <f>SUM(E49:E50)</f>
        <v>264713.8</v>
      </c>
      <c r="F48" s="11">
        <f t="shared" ref="F48:G48" si="8">SUM(F49:F50)</f>
        <v>50295.622000000003</v>
      </c>
      <c r="G48" s="11">
        <f t="shared" si="8"/>
        <v>2007325.3199999998</v>
      </c>
    </row>
    <row r="49" spans="1:7" ht="9.6" customHeight="1" x14ac:dyDescent="0.2">
      <c r="A49" s="6"/>
      <c r="B49" s="12" t="s">
        <v>22</v>
      </c>
      <c r="C49" s="12" t="s">
        <v>13</v>
      </c>
      <c r="D49" s="13">
        <v>60</v>
      </c>
      <c r="E49" s="26">
        <v>11213.8</v>
      </c>
      <c r="F49" s="8">
        <f t="shared" si="5"/>
        <v>2130.6219999999998</v>
      </c>
      <c r="G49" s="9">
        <f t="shared" si="6"/>
        <v>800665.32</v>
      </c>
    </row>
    <row r="50" spans="1:7" ht="15.6" customHeight="1" x14ac:dyDescent="0.2">
      <c r="A50" s="6"/>
      <c r="B50" s="12" t="s">
        <v>43</v>
      </c>
      <c r="C50" s="12" t="s">
        <v>13</v>
      </c>
      <c r="D50" s="13">
        <v>4</v>
      </c>
      <c r="E50" s="26">
        <v>253500</v>
      </c>
      <c r="F50" s="8">
        <f t="shared" si="5"/>
        <v>48165</v>
      </c>
      <c r="G50" s="9">
        <f t="shared" si="6"/>
        <v>1206660</v>
      </c>
    </row>
    <row r="51" spans="1:7" ht="69" customHeight="1" x14ac:dyDescent="0.2">
      <c r="A51" s="6"/>
      <c r="B51" s="2" t="s">
        <v>44</v>
      </c>
      <c r="C51" s="7"/>
      <c r="D51" s="7"/>
      <c r="E51" s="29">
        <f>SUM(E52:E62)</f>
        <v>6795700</v>
      </c>
      <c r="F51" s="11">
        <f t="shared" ref="F51:G51" si="9">SUM(F52:F62)</f>
        <v>1291183</v>
      </c>
      <c r="G51" s="11">
        <f t="shared" si="9"/>
        <v>17515848</v>
      </c>
    </row>
    <row r="52" spans="1:7" ht="31.5" customHeight="1" x14ac:dyDescent="0.2">
      <c r="A52" s="6"/>
      <c r="B52" s="12" t="s">
        <v>45</v>
      </c>
      <c r="C52" s="12" t="s">
        <v>13</v>
      </c>
      <c r="D52" s="13">
        <v>1</v>
      </c>
      <c r="E52" s="26">
        <v>1040000</v>
      </c>
      <c r="F52" s="8">
        <f t="shared" si="5"/>
        <v>197600</v>
      </c>
      <c r="G52" s="9">
        <f t="shared" si="6"/>
        <v>1237600</v>
      </c>
    </row>
    <row r="53" spans="1:7" ht="33" customHeight="1" x14ac:dyDescent="0.2">
      <c r="A53" s="6"/>
      <c r="B53" s="12" t="s">
        <v>46</v>
      </c>
      <c r="C53" s="12" t="s">
        <v>13</v>
      </c>
      <c r="D53" s="13">
        <v>25</v>
      </c>
      <c r="E53" s="26">
        <v>32500</v>
      </c>
      <c r="F53" s="8">
        <f t="shared" si="5"/>
        <v>6175</v>
      </c>
      <c r="G53" s="9">
        <f t="shared" si="6"/>
        <v>966875</v>
      </c>
    </row>
    <row r="54" spans="1:7" ht="14.1" customHeight="1" x14ac:dyDescent="0.2">
      <c r="A54" s="6"/>
      <c r="B54" s="12" t="s">
        <v>47</v>
      </c>
      <c r="C54" s="12" t="s">
        <v>13</v>
      </c>
      <c r="D54" s="13">
        <v>60</v>
      </c>
      <c r="E54" s="26">
        <v>65000</v>
      </c>
      <c r="F54" s="8">
        <f t="shared" si="5"/>
        <v>12350</v>
      </c>
      <c r="G54" s="9">
        <f t="shared" si="6"/>
        <v>4641000</v>
      </c>
    </row>
    <row r="55" spans="1:7" ht="14.85" customHeight="1" x14ac:dyDescent="0.2">
      <c r="A55" s="6"/>
      <c r="B55" s="12" t="s">
        <v>48</v>
      </c>
      <c r="C55" s="12" t="s">
        <v>13</v>
      </c>
      <c r="D55" s="13">
        <v>60</v>
      </c>
      <c r="E55" s="26">
        <v>35100</v>
      </c>
      <c r="F55" s="8">
        <f t="shared" si="5"/>
        <v>6669</v>
      </c>
      <c r="G55" s="9">
        <f t="shared" si="6"/>
        <v>2506140</v>
      </c>
    </row>
    <row r="56" spans="1:7" ht="12" customHeight="1" x14ac:dyDescent="0.2">
      <c r="A56" s="6"/>
      <c r="B56" s="12" t="s">
        <v>49</v>
      </c>
      <c r="C56" s="12" t="s">
        <v>13</v>
      </c>
      <c r="D56" s="13">
        <v>4</v>
      </c>
      <c r="E56" s="26">
        <v>304200</v>
      </c>
      <c r="F56" s="8">
        <f t="shared" si="5"/>
        <v>57798</v>
      </c>
      <c r="G56" s="9">
        <f t="shared" si="6"/>
        <v>1447992</v>
      </c>
    </row>
    <row r="57" spans="1:7" ht="10.7" customHeight="1" x14ac:dyDescent="0.2">
      <c r="A57" s="6"/>
      <c r="B57" s="12" t="s">
        <v>50</v>
      </c>
      <c r="C57" s="12" t="s">
        <v>13</v>
      </c>
      <c r="D57" s="13">
        <v>1</v>
      </c>
      <c r="E57" s="26">
        <v>650000</v>
      </c>
      <c r="F57" s="8">
        <f t="shared" si="5"/>
        <v>123500</v>
      </c>
      <c r="G57" s="9">
        <f t="shared" si="6"/>
        <v>773500</v>
      </c>
    </row>
    <row r="58" spans="1:7" ht="11.45" customHeight="1" x14ac:dyDescent="0.2">
      <c r="A58" s="6"/>
      <c r="B58" s="12" t="s">
        <v>51</v>
      </c>
      <c r="C58" s="12" t="s">
        <v>13</v>
      </c>
      <c r="D58" s="13">
        <v>1</v>
      </c>
      <c r="E58" s="26">
        <v>1300000</v>
      </c>
      <c r="F58" s="8">
        <f t="shared" si="5"/>
        <v>247000</v>
      </c>
      <c r="G58" s="9">
        <f t="shared" si="6"/>
        <v>1547000</v>
      </c>
    </row>
    <row r="59" spans="1:7" ht="10.7" customHeight="1" x14ac:dyDescent="0.2">
      <c r="A59" s="6"/>
      <c r="B59" s="12" t="s">
        <v>52</v>
      </c>
      <c r="C59" s="12" t="s">
        <v>13</v>
      </c>
      <c r="D59" s="13">
        <v>2</v>
      </c>
      <c r="E59" s="26">
        <v>325000</v>
      </c>
      <c r="F59" s="8">
        <f t="shared" si="5"/>
        <v>61750</v>
      </c>
      <c r="G59" s="9">
        <f t="shared" si="6"/>
        <v>773500</v>
      </c>
    </row>
    <row r="60" spans="1:7" ht="14.25" customHeight="1" x14ac:dyDescent="0.2">
      <c r="A60" s="6"/>
      <c r="B60" s="12" t="s">
        <v>53</v>
      </c>
      <c r="C60" s="12" t="s">
        <v>16</v>
      </c>
      <c r="D60" s="13">
        <v>1</v>
      </c>
      <c r="E60" s="26">
        <v>3900</v>
      </c>
      <c r="F60" s="8">
        <f t="shared" si="5"/>
        <v>741</v>
      </c>
      <c r="G60" s="9">
        <f t="shared" si="6"/>
        <v>4641</v>
      </c>
    </row>
    <row r="61" spans="1:7" ht="22.35" customHeight="1" x14ac:dyDescent="0.2">
      <c r="A61" s="6"/>
      <c r="B61" s="12" t="s">
        <v>54</v>
      </c>
      <c r="C61" s="12" t="s">
        <v>16</v>
      </c>
      <c r="D61" s="13">
        <v>1</v>
      </c>
      <c r="E61" s="26">
        <v>1300000</v>
      </c>
      <c r="F61" s="8">
        <f t="shared" si="5"/>
        <v>247000</v>
      </c>
      <c r="G61" s="9">
        <f t="shared" si="6"/>
        <v>1547000</v>
      </c>
    </row>
    <row r="62" spans="1:7" ht="13.5" customHeight="1" x14ac:dyDescent="0.2">
      <c r="A62" s="6"/>
      <c r="B62" s="12" t="s">
        <v>55</v>
      </c>
      <c r="C62" s="12" t="s">
        <v>16</v>
      </c>
      <c r="D62" s="13">
        <v>1</v>
      </c>
      <c r="E62" s="26">
        <v>1740000</v>
      </c>
      <c r="F62" s="8">
        <f t="shared" si="5"/>
        <v>330600</v>
      </c>
      <c r="G62" s="9">
        <f t="shared" si="6"/>
        <v>2070600</v>
      </c>
    </row>
    <row r="63" spans="1:7" ht="66" customHeight="1" x14ac:dyDescent="0.2">
      <c r="A63" s="6"/>
      <c r="B63" s="2" t="s">
        <v>56</v>
      </c>
      <c r="C63" s="7"/>
      <c r="D63" s="7"/>
      <c r="E63" s="29">
        <f>SUM(E64:E78)</f>
        <v>28582300</v>
      </c>
      <c r="F63" s="11">
        <f>SUM(F64:F78)</f>
        <v>5430637</v>
      </c>
      <c r="G63" s="11">
        <f>SUM(G64:G78)</f>
        <v>114287481</v>
      </c>
    </row>
    <row r="64" spans="1:7" ht="36" customHeight="1" x14ac:dyDescent="0.2">
      <c r="A64" s="6"/>
      <c r="B64" s="12" t="s">
        <v>45</v>
      </c>
      <c r="C64" s="12" t="s">
        <v>13</v>
      </c>
      <c r="D64" s="13">
        <v>1</v>
      </c>
      <c r="E64" s="26">
        <v>7850000</v>
      </c>
      <c r="F64" s="8">
        <f t="shared" si="5"/>
        <v>1491500</v>
      </c>
      <c r="G64" s="9">
        <f t="shared" si="6"/>
        <v>9341500</v>
      </c>
    </row>
    <row r="65" spans="1:7" ht="45" customHeight="1" x14ac:dyDescent="0.2">
      <c r="A65" s="14"/>
      <c r="B65" s="18" t="s">
        <v>46</v>
      </c>
      <c r="C65" s="18" t="s">
        <v>13</v>
      </c>
      <c r="D65" s="19">
        <v>220</v>
      </c>
      <c r="E65" s="30">
        <v>32500</v>
      </c>
      <c r="F65" s="20">
        <f t="shared" si="5"/>
        <v>6175</v>
      </c>
      <c r="G65" s="21">
        <f t="shared" si="6"/>
        <v>8508500</v>
      </c>
    </row>
    <row r="66" spans="1:7" ht="23.45" customHeight="1" x14ac:dyDescent="0.2">
      <c r="A66" s="17" t="s">
        <v>3</v>
      </c>
      <c r="B66" s="2" t="s">
        <v>4</v>
      </c>
      <c r="C66" s="2" t="s">
        <v>5</v>
      </c>
      <c r="D66" s="2" t="s">
        <v>6</v>
      </c>
      <c r="E66" s="25" t="s">
        <v>7</v>
      </c>
      <c r="F66" s="3" t="s">
        <v>8</v>
      </c>
      <c r="G66" s="4" t="s">
        <v>9</v>
      </c>
    </row>
    <row r="67" spans="1:7" ht="113.85" customHeight="1" x14ac:dyDescent="0.2">
      <c r="A67" s="6"/>
      <c r="B67" s="12" t="s">
        <v>57</v>
      </c>
      <c r="C67" s="12" t="s">
        <v>13</v>
      </c>
      <c r="D67" s="13">
        <v>1</v>
      </c>
      <c r="E67" s="26">
        <v>3800000</v>
      </c>
      <c r="F67" s="8">
        <f>E67*19%</f>
        <v>722000</v>
      </c>
      <c r="G67" s="9">
        <f>(E67+F67)*D67</f>
        <v>4522000</v>
      </c>
    </row>
    <row r="68" spans="1:7" ht="14.85" customHeight="1" x14ac:dyDescent="0.2">
      <c r="A68" s="6"/>
      <c r="B68" s="12" t="s">
        <v>58</v>
      </c>
      <c r="C68" s="12" t="s">
        <v>13</v>
      </c>
      <c r="D68" s="13">
        <v>5</v>
      </c>
      <c r="E68" s="26">
        <v>955000</v>
      </c>
      <c r="F68" s="8">
        <f t="shared" ref="F68:F98" si="10">E68*19%</f>
        <v>181450</v>
      </c>
      <c r="G68" s="9">
        <f t="shared" ref="G68:G98" si="11">(E68+F68)*D68</f>
        <v>5682250</v>
      </c>
    </row>
    <row r="69" spans="1:7" ht="14.1" customHeight="1" x14ac:dyDescent="0.2">
      <c r="A69" s="6"/>
      <c r="B69" s="12" t="s">
        <v>47</v>
      </c>
      <c r="C69" s="12" t="s">
        <v>13</v>
      </c>
      <c r="D69" s="13">
        <v>800</v>
      </c>
      <c r="E69" s="26">
        <v>52000</v>
      </c>
      <c r="F69" s="8">
        <f t="shared" si="10"/>
        <v>9880</v>
      </c>
      <c r="G69" s="9">
        <f t="shared" si="11"/>
        <v>49504000</v>
      </c>
    </row>
    <row r="70" spans="1:7" ht="14.85" customHeight="1" x14ac:dyDescent="0.2">
      <c r="A70" s="6"/>
      <c r="B70" s="12" t="s">
        <v>48</v>
      </c>
      <c r="C70" s="12" t="s">
        <v>13</v>
      </c>
      <c r="D70" s="13">
        <v>800</v>
      </c>
      <c r="E70" s="26">
        <v>10400</v>
      </c>
      <c r="F70" s="8">
        <f t="shared" si="10"/>
        <v>1976</v>
      </c>
      <c r="G70" s="9">
        <f t="shared" si="11"/>
        <v>9900800</v>
      </c>
    </row>
    <row r="71" spans="1:7" ht="12" customHeight="1" x14ac:dyDescent="0.2">
      <c r="A71" s="6"/>
      <c r="B71" s="12" t="s">
        <v>49</v>
      </c>
      <c r="C71" s="12" t="s">
        <v>13</v>
      </c>
      <c r="D71" s="13">
        <v>26</v>
      </c>
      <c r="E71" s="26">
        <v>253500</v>
      </c>
      <c r="F71" s="8">
        <f t="shared" si="10"/>
        <v>48165</v>
      </c>
      <c r="G71" s="9">
        <f t="shared" si="11"/>
        <v>7843290</v>
      </c>
    </row>
    <row r="72" spans="1:7" ht="10.7" customHeight="1" x14ac:dyDescent="0.2">
      <c r="A72" s="6"/>
      <c r="B72" s="12" t="s">
        <v>50</v>
      </c>
      <c r="C72" s="12" t="s">
        <v>13</v>
      </c>
      <c r="D72" s="13">
        <v>1</v>
      </c>
      <c r="E72" s="26">
        <v>650000</v>
      </c>
      <c r="F72" s="8">
        <f t="shared" si="10"/>
        <v>123500</v>
      </c>
      <c r="G72" s="9">
        <f t="shared" si="11"/>
        <v>773500</v>
      </c>
    </row>
    <row r="73" spans="1:7" ht="12.95" customHeight="1" x14ac:dyDescent="0.2">
      <c r="A73" s="6"/>
      <c r="B73" s="12" t="s">
        <v>59</v>
      </c>
      <c r="C73" s="12" t="s">
        <v>13</v>
      </c>
      <c r="D73" s="13">
        <v>1</v>
      </c>
      <c r="E73" s="26">
        <v>1300000</v>
      </c>
      <c r="F73" s="8">
        <f t="shared" si="10"/>
        <v>247000</v>
      </c>
      <c r="G73" s="9">
        <f t="shared" si="11"/>
        <v>1547000</v>
      </c>
    </row>
    <row r="74" spans="1:7" ht="11.45" customHeight="1" x14ac:dyDescent="0.2">
      <c r="A74" s="6"/>
      <c r="B74" s="12" t="s">
        <v>51</v>
      </c>
      <c r="C74" s="12" t="s">
        <v>13</v>
      </c>
      <c r="D74" s="13">
        <v>1</v>
      </c>
      <c r="E74" s="26">
        <v>3250000</v>
      </c>
      <c r="F74" s="8">
        <f t="shared" si="10"/>
        <v>617500</v>
      </c>
      <c r="G74" s="9">
        <f t="shared" si="11"/>
        <v>3867500</v>
      </c>
    </row>
    <row r="75" spans="1:7" ht="10.7" customHeight="1" x14ac:dyDescent="0.2">
      <c r="A75" s="6"/>
      <c r="B75" s="12" t="s">
        <v>52</v>
      </c>
      <c r="C75" s="12" t="s">
        <v>13</v>
      </c>
      <c r="D75" s="13">
        <v>2</v>
      </c>
      <c r="E75" s="26">
        <v>325000</v>
      </c>
      <c r="F75" s="8">
        <f t="shared" si="10"/>
        <v>61750</v>
      </c>
      <c r="G75" s="9">
        <f t="shared" si="11"/>
        <v>773500</v>
      </c>
    </row>
    <row r="76" spans="1:7" ht="13.5" customHeight="1" x14ac:dyDescent="0.2">
      <c r="A76" s="6"/>
      <c r="B76" s="12" t="s">
        <v>53</v>
      </c>
      <c r="C76" s="12" t="s">
        <v>16</v>
      </c>
      <c r="D76" s="13">
        <v>1</v>
      </c>
      <c r="E76" s="26">
        <v>3900</v>
      </c>
      <c r="F76" s="8">
        <f t="shared" si="10"/>
        <v>741</v>
      </c>
      <c r="G76" s="9">
        <f t="shared" si="11"/>
        <v>4641</v>
      </c>
    </row>
    <row r="77" spans="1:7" ht="16.5" customHeight="1" x14ac:dyDescent="0.2">
      <c r="A77" s="6"/>
      <c r="B77" s="12" t="s">
        <v>60</v>
      </c>
      <c r="C77" s="12" t="s">
        <v>13</v>
      </c>
      <c r="D77" s="7">
        <v>1</v>
      </c>
      <c r="E77" s="26">
        <v>4550000</v>
      </c>
      <c r="F77" s="8">
        <f t="shared" si="10"/>
        <v>864500</v>
      </c>
      <c r="G77" s="9">
        <f t="shared" si="11"/>
        <v>5414500</v>
      </c>
    </row>
    <row r="78" spans="1:7" ht="15.75" customHeight="1" x14ac:dyDescent="0.2">
      <c r="A78" s="6"/>
      <c r="B78" s="12" t="s">
        <v>61</v>
      </c>
      <c r="C78" s="12" t="s">
        <v>16</v>
      </c>
      <c r="D78" s="13">
        <v>1</v>
      </c>
      <c r="E78" s="26">
        <v>5550000</v>
      </c>
      <c r="F78" s="8">
        <f t="shared" si="10"/>
        <v>1054500</v>
      </c>
      <c r="G78" s="9">
        <f t="shared" si="11"/>
        <v>6604500</v>
      </c>
    </row>
    <row r="79" spans="1:7" ht="23.45" customHeight="1" x14ac:dyDescent="0.2">
      <c r="A79" s="6"/>
      <c r="B79" s="2" t="s">
        <v>62</v>
      </c>
      <c r="C79" s="7"/>
      <c r="D79" s="7"/>
      <c r="E79" s="29">
        <f>SUM(E80:E86)</f>
        <v>2176623.7999999998</v>
      </c>
      <c r="F79" s="11">
        <f t="shared" ref="F79:G79" si="12">SUM(F80:F86)</f>
        <v>413558.522</v>
      </c>
      <c r="G79" s="11">
        <f t="shared" si="12"/>
        <v>32360764.799999997</v>
      </c>
    </row>
    <row r="80" spans="1:7" ht="23.45" customHeight="1" x14ac:dyDescent="0.2">
      <c r="A80" s="6"/>
      <c r="B80" s="12" t="s">
        <v>63</v>
      </c>
      <c r="C80" s="7"/>
      <c r="D80" s="7"/>
      <c r="E80" s="26"/>
      <c r="F80" s="8"/>
      <c r="G80" s="9"/>
    </row>
    <row r="81" spans="1:7" ht="23.45" customHeight="1" x14ac:dyDescent="0.2">
      <c r="A81" s="6"/>
      <c r="B81" s="12" t="s">
        <v>64</v>
      </c>
      <c r="C81" s="12" t="s">
        <v>13</v>
      </c>
      <c r="D81" s="13">
        <v>5</v>
      </c>
      <c r="E81" s="26">
        <v>494000</v>
      </c>
      <c r="F81" s="8">
        <f t="shared" si="10"/>
        <v>93860</v>
      </c>
      <c r="G81" s="9">
        <f t="shared" si="11"/>
        <v>2939300</v>
      </c>
    </row>
    <row r="82" spans="1:7" ht="10.7" customHeight="1" x14ac:dyDescent="0.2">
      <c r="A82" s="6"/>
      <c r="B82" s="12" t="s">
        <v>65</v>
      </c>
      <c r="C82" s="12" t="s">
        <v>13</v>
      </c>
      <c r="D82" s="13">
        <v>90</v>
      </c>
      <c r="E82" s="26">
        <v>52000</v>
      </c>
      <c r="F82" s="8">
        <f t="shared" si="10"/>
        <v>9880</v>
      </c>
      <c r="G82" s="9">
        <f t="shared" si="11"/>
        <v>5569200</v>
      </c>
    </row>
    <row r="83" spans="1:7" ht="12.95" customHeight="1" x14ac:dyDescent="0.2">
      <c r="A83" s="6"/>
      <c r="B83" s="12" t="s">
        <v>66</v>
      </c>
      <c r="C83" s="12" t="s">
        <v>13</v>
      </c>
      <c r="D83" s="13">
        <v>330</v>
      </c>
      <c r="E83" s="26">
        <v>13000</v>
      </c>
      <c r="F83" s="8">
        <f t="shared" si="10"/>
        <v>2470</v>
      </c>
      <c r="G83" s="9">
        <f t="shared" si="11"/>
        <v>5105100</v>
      </c>
    </row>
    <row r="84" spans="1:7" ht="16.5" customHeight="1" x14ac:dyDescent="0.2">
      <c r="A84" s="6"/>
      <c r="B84" s="12" t="s">
        <v>67</v>
      </c>
      <c r="C84" s="12" t="s">
        <v>13</v>
      </c>
      <c r="D84" s="13">
        <v>4</v>
      </c>
      <c r="E84" s="26">
        <v>306410</v>
      </c>
      <c r="F84" s="8">
        <f t="shared" si="10"/>
        <v>58217.9</v>
      </c>
      <c r="G84" s="9">
        <f t="shared" si="11"/>
        <v>1458511.6</v>
      </c>
    </row>
    <row r="85" spans="1:7" ht="15.75" customHeight="1" x14ac:dyDescent="0.2">
      <c r="A85" s="6"/>
      <c r="B85" s="12" t="s">
        <v>68</v>
      </c>
      <c r="C85" s="12" t="s">
        <v>13</v>
      </c>
      <c r="D85" s="13">
        <v>600</v>
      </c>
      <c r="E85" s="26">
        <v>11213.8</v>
      </c>
      <c r="F85" s="8">
        <f t="shared" si="10"/>
        <v>2130.6219999999998</v>
      </c>
      <c r="G85" s="9">
        <f t="shared" si="11"/>
        <v>8006653.1999999993</v>
      </c>
    </row>
    <row r="86" spans="1:7" ht="69.75" customHeight="1" x14ac:dyDescent="0.2">
      <c r="A86" s="6"/>
      <c r="B86" s="12" t="s">
        <v>69</v>
      </c>
      <c r="C86" s="12" t="s">
        <v>13</v>
      </c>
      <c r="D86" s="13">
        <v>6</v>
      </c>
      <c r="E86" s="26">
        <v>1300000</v>
      </c>
      <c r="F86" s="8">
        <f t="shared" si="10"/>
        <v>247000</v>
      </c>
      <c r="G86" s="9">
        <f t="shared" si="11"/>
        <v>9282000</v>
      </c>
    </row>
    <row r="87" spans="1:7" ht="23.45" customHeight="1" x14ac:dyDescent="0.2">
      <c r="A87" s="6"/>
      <c r="B87" s="2" t="s">
        <v>70</v>
      </c>
      <c r="C87" s="7"/>
      <c r="D87" s="7"/>
      <c r="E87" s="29">
        <f>SUM(E88:E91)</f>
        <v>1060900</v>
      </c>
      <c r="F87" s="11">
        <f t="shared" ref="F87:G87" si="13">SUM(F88:F91)</f>
        <v>201571</v>
      </c>
      <c r="G87" s="11">
        <f t="shared" si="13"/>
        <v>7950985</v>
      </c>
    </row>
    <row r="88" spans="1:7" ht="21.6" customHeight="1" x14ac:dyDescent="0.2">
      <c r="A88" s="6"/>
      <c r="B88" s="12" t="s">
        <v>71</v>
      </c>
      <c r="C88" s="7"/>
      <c r="D88" s="7"/>
      <c r="E88" s="26"/>
      <c r="F88" s="8">
        <f t="shared" si="10"/>
        <v>0</v>
      </c>
      <c r="G88" s="9">
        <f t="shared" si="11"/>
        <v>0</v>
      </c>
    </row>
    <row r="89" spans="1:7" ht="23.45" customHeight="1" x14ac:dyDescent="0.2">
      <c r="A89" s="6"/>
      <c r="B89" s="12" t="s">
        <v>72</v>
      </c>
      <c r="C89" s="12" t="s">
        <v>13</v>
      </c>
      <c r="D89" s="13">
        <v>35</v>
      </c>
      <c r="E89" s="26">
        <v>48500</v>
      </c>
      <c r="F89" s="8">
        <f t="shared" si="10"/>
        <v>9215</v>
      </c>
      <c r="G89" s="9">
        <f t="shared" si="11"/>
        <v>2020025</v>
      </c>
    </row>
    <row r="90" spans="1:7" ht="23.45" customHeight="1" x14ac:dyDescent="0.2">
      <c r="A90" s="6"/>
      <c r="B90" s="12" t="s">
        <v>73</v>
      </c>
      <c r="C90" s="12" t="s">
        <v>13</v>
      </c>
      <c r="D90" s="13">
        <v>160</v>
      </c>
      <c r="E90" s="26">
        <v>12400</v>
      </c>
      <c r="F90" s="8">
        <f t="shared" si="10"/>
        <v>2356</v>
      </c>
      <c r="G90" s="9">
        <f t="shared" si="11"/>
        <v>2360960</v>
      </c>
    </row>
    <row r="91" spans="1:7" ht="33.75" x14ac:dyDescent="0.2">
      <c r="A91" s="6"/>
      <c r="B91" s="12" t="s">
        <v>74</v>
      </c>
      <c r="C91" s="12" t="s">
        <v>13</v>
      </c>
      <c r="D91" s="13">
        <v>3</v>
      </c>
      <c r="E91" s="26">
        <v>1000000</v>
      </c>
      <c r="F91" s="8">
        <f t="shared" si="10"/>
        <v>190000</v>
      </c>
      <c r="G91" s="9">
        <f t="shared" si="11"/>
        <v>3570000</v>
      </c>
    </row>
    <row r="92" spans="1:7" ht="32.1" customHeight="1" x14ac:dyDescent="0.2">
      <c r="A92" s="6"/>
      <c r="B92" s="2" t="s">
        <v>75</v>
      </c>
      <c r="C92" s="7"/>
      <c r="D92" s="7"/>
      <c r="E92" s="29">
        <f>SUM(E93:E98)</f>
        <v>2178470</v>
      </c>
      <c r="F92" s="11">
        <f t="shared" ref="F92:G92" si="14">SUM(F93:F98)</f>
        <v>413909.3</v>
      </c>
      <c r="G92" s="11">
        <f t="shared" si="14"/>
        <v>24563170.800000001</v>
      </c>
    </row>
    <row r="93" spans="1:7" ht="17.25" customHeight="1" x14ac:dyDescent="0.2">
      <c r="A93" s="6"/>
      <c r="B93" s="12" t="s">
        <v>76</v>
      </c>
      <c r="C93" s="7"/>
      <c r="D93" s="7"/>
      <c r="E93" s="26"/>
      <c r="F93" s="8">
        <f t="shared" si="10"/>
        <v>0</v>
      </c>
      <c r="G93" s="9">
        <f t="shared" si="11"/>
        <v>0</v>
      </c>
    </row>
    <row r="94" spans="1:7" ht="28.5" customHeight="1" x14ac:dyDescent="0.2">
      <c r="A94" s="6"/>
      <c r="B94" s="12" t="s">
        <v>77</v>
      </c>
      <c r="C94" s="12" t="s">
        <v>13</v>
      </c>
      <c r="D94" s="13">
        <v>120</v>
      </c>
      <c r="E94" s="26">
        <v>9050</v>
      </c>
      <c r="F94" s="8">
        <f t="shared" si="10"/>
        <v>1719.5</v>
      </c>
      <c r="G94" s="9">
        <f t="shared" si="11"/>
        <v>1292340</v>
      </c>
    </row>
    <row r="95" spans="1:7" ht="33.75" x14ac:dyDescent="0.2">
      <c r="A95" s="6"/>
      <c r="B95" s="12" t="s">
        <v>78</v>
      </c>
      <c r="C95" s="12" t="s">
        <v>13</v>
      </c>
      <c r="D95" s="13">
        <v>120</v>
      </c>
      <c r="E95" s="26">
        <v>111000</v>
      </c>
      <c r="F95" s="8">
        <f t="shared" si="10"/>
        <v>21090</v>
      </c>
      <c r="G95" s="9">
        <f t="shared" si="11"/>
        <v>15850800</v>
      </c>
    </row>
    <row r="96" spans="1:7" ht="23.45" customHeight="1" x14ac:dyDescent="0.2">
      <c r="A96" s="6"/>
      <c r="B96" s="12" t="s">
        <v>79</v>
      </c>
      <c r="C96" s="12" t="s">
        <v>13</v>
      </c>
      <c r="D96" s="13">
        <v>1</v>
      </c>
      <c r="E96" s="26">
        <v>1560000</v>
      </c>
      <c r="F96" s="8">
        <f t="shared" si="10"/>
        <v>296400</v>
      </c>
      <c r="G96" s="9">
        <f t="shared" si="11"/>
        <v>1856400</v>
      </c>
    </row>
    <row r="97" spans="1:7" ht="23.45" customHeight="1" x14ac:dyDescent="0.2">
      <c r="A97" s="6"/>
      <c r="B97" s="12" t="s">
        <v>80</v>
      </c>
      <c r="C97" s="12" t="s">
        <v>13</v>
      </c>
      <c r="D97" s="13">
        <v>1</v>
      </c>
      <c r="E97" s="26">
        <v>463320</v>
      </c>
      <c r="F97" s="8">
        <f t="shared" si="10"/>
        <v>88030.8</v>
      </c>
      <c r="G97" s="9">
        <f t="shared" si="11"/>
        <v>551350.80000000005</v>
      </c>
    </row>
    <row r="98" spans="1:7" ht="26.1" customHeight="1" x14ac:dyDescent="0.2">
      <c r="A98" s="14"/>
      <c r="B98" s="18" t="s">
        <v>81</v>
      </c>
      <c r="C98" s="18" t="s">
        <v>13</v>
      </c>
      <c r="D98" s="19">
        <v>120</v>
      </c>
      <c r="E98" s="30">
        <v>35100</v>
      </c>
      <c r="F98" s="20">
        <f t="shared" si="10"/>
        <v>6669</v>
      </c>
      <c r="G98" s="21">
        <f t="shared" si="11"/>
        <v>5012280</v>
      </c>
    </row>
    <row r="99" spans="1:7" ht="23.45" customHeight="1" x14ac:dyDescent="0.2">
      <c r="A99" s="17" t="s">
        <v>3</v>
      </c>
      <c r="B99" s="2" t="s">
        <v>4</v>
      </c>
      <c r="C99" s="2" t="s">
        <v>5</v>
      </c>
      <c r="D99" s="2" t="s">
        <v>6</v>
      </c>
      <c r="E99" s="25" t="s">
        <v>7</v>
      </c>
      <c r="F99" s="3" t="s">
        <v>8</v>
      </c>
      <c r="G99" s="4" t="s">
        <v>9</v>
      </c>
    </row>
    <row r="100" spans="1:7" ht="35.25" customHeight="1" x14ac:dyDescent="0.2">
      <c r="A100" s="6"/>
      <c r="B100" s="12" t="s">
        <v>82</v>
      </c>
      <c r="C100" s="7"/>
      <c r="D100" s="7"/>
      <c r="E100" s="29">
        <f>SUM(E101)</f>
        <v>1560000</v>
      </c>
      <c r="F100" s="11">
        <f t="shared" ref="F100:G100" si="15">SUM(F101)</f>
        <v>296400</v>
      </c>
      <c r="G100" s="11">
        <f t="shared" si="15"/>
        <v>3712800</v>
      </c>
    </row>
    <row r="101" spans="1:7" ht="78.75" x14ac:dyDescent="0.2">
      <c r="A101" s="6"/>
      <c r="B101" s="12" t="s">
        <v>221</v>
      </c>
      <c r="C101" s="12" t="s">
        <v>13</v>
      </c>
      <c r="D101" s="13">
        <v>2</v>
      </c>
      <c r="E101" s="26">
        <v>1560000</v>
      </c>
      <c r="F101" s="20">
        <f t="shared" ref="F101:F118" si="16">E101*19%</f>
        <v>296400</v>
      </c>
      <c r="G101" s="21">
        <f t="shared" ref="G101:G118" si="17">(E101+F101)*D101</f>
        <v>3712800</v>
      </c>
    </row>
    <row r="102" spans="1:7" ht="62.25" customHeight="1" x14ac:dyDescent="0.2">
      <c r="A102" s="6"/>
      <c r="B102" s="2" t="s">
        <v>83</v>
      </c>
      <c r="C102" s="7"/>
      <c r="D102" s="7"/>
      <c r="E102" s="29">
        <f>SUM(E103:E108)</f>
        <v>8245000</v>
      </c>
      <c r="F102" s="11">
        <f t="shared" ref="F102:G102" si="18">SUM(F103:F108)</f>
        <v>1566550</v>
      </c>
      <c r="G102" s="11">
        <f t="shared" si="18"/>
        <v>9811550</v>
      </c>
    </row>
    <row r="103" spans="1:7" ht="21.95" customHeight="1" x14ac:dyDescent="0.2">
      <c r="A103" s="6"/>
      <c r="B103" s="12" t="s">
        <v>84</v>
      </c>
      <c r="C103" s="7"/>
      <c r="D103" s="7"/>
      <c r="E103" s="26"/>
      <c r="F103" s="20">
        <f t="shared" si="16"/>
        <v>0</v>
      </c>
      <c r="G103" s="21">
        <f t="shared" si="17"/>
        <v>0</v>
      </c>
    </row>
    <row r="104" spans="1:7" ht="15.95" customHeight="1" x14ac:dyDescent="0.2">
      <c r="A104" s="6"/>
      <c r="B104" s="12" t="s">
        <v>85</v>
      </c>
      <c r="C104" s="12" t="s">
        <v>13</v>
      </c>
      <c r="D104" s="13">
        <v>1</v>
      </c>
      <c r="E104" s="26">
        <v>2340000</v>
      </c>
      <c r="F104" s="20">
        <f t="shared" si="16"/>
        <v>444600</v>
      </c>
      <c r="G104" s="21">
        <f t="shared" si="17"/>
        <v>2784600</v>
      </c>
    </row>
    <row r="105" spans="1:7" ht="49.5" customHeight="1" x14ac:dyDescent="0.2">
      <c r="A105" s="6"/>
      <c r="B105" s="12" t="s">
        <v>86</v>
      </c>
      <c r="C105" s="12" t="s">
        <v>16</v>
      </c>
      <c r="D105" s="13">
        <v>1</v>
      </c>
      <c r="E105" s="26">
        <v>3640000</v>
      </c>
      <c r="F105" s="20">
        <f t="shared" si="16"/>
        <v>691600</v>
      </c>
      <c r="G105" s="21">
        <f t="shared" si="17"/>
        <v>4331600</v>
      </c>
    </row>
    <row r="106" spans="1:7" ht="29.25" customHeight="1" x14ac:dyDescent="0.2">
      <c r="A106" s="6"/>
      <c r="B106" s="12" t="s">
        <v>87</v>
      </c>
      <c r="C106" s="12" t="s">
        <v>16</v>
      </c>
      <c r="D106" s="13">
        <v>1</v>
      </c>
      <c r="E106" s="26">
        <v>3000</v>
      </c>
      <c r="F106" s="20">
        <f t="shared" si="16"/>
        <v>570</v>
      </c>
      <c r="G106" s="21">
        <f t="shared" si="17"/>
        <v>3570</v>
      </c>
    </row>
    <row r="107" spans="1:7" ht="22.7" customHeight="1" x14ac:dyDescent="0.2">
      <c r="A107" s="6"/>
      <c r="B107" s="12" t="s">
        <v>88</v>
      </c>
      <c r="C107" s="12" t="s">
        <v>16</v>
      </c>
      <c r="D107" s="13">
        <v>1</v>
      </c>
      <c r="E107" s="26">
        <v>1560000</v>
      </c>
      <c r="F107" s="20">
        <f t="shared" si="16"/>
        <v>296400</v>
      </c>
      <c r="G107" s="21">
        <f t="shared" si="17"/>
        <v>1856400</v>
      </c>
    </row>
    <row r="108" spans="1:7" ht="29.25" customHeight="1" x14ac:dyDescent="0.2">
      <c r="A108" s="6"/>
      <c r="B108" s="12" t="s">
        <v>89</v>
      </c>
      <c r="C108" s="12" t="s">
        <v>16</v>
      </c>
      <c r="D108" s="13">
        <v>1</v>
      </c>
      <c r="E108" s="26">
        <v>702000</v>
      </c>
      <c r="F108" s="20">
        <f t="shared" si="16"/>
        <v>133380</v>
      </c>
      <c r="G108" s="21">
        <f t="shared" si="17"/>
        <v>835380</v>
      </c>
    </row>
    <row r="109" spans="1:7" ht="32.1" customHeight="1" x14ac:dyDescent="0.2">
      <c r="A109" s="6"/>
      <c r="B109" s="2" t="s">
        <v>90</v>
      </c>
      <c r="C109" s="7"/>
      <c r="D109" s="7"/>
      <c r="E109" s="29">
        <f>SUM(E110:E114)</f>
        <v>5603000</v>
      </c>
      <c r="F109" s="11">
        <f>SUM(F110:F114)</f>
        <v>1064570</v>
      </c>
      <c r="G109" s="11">
        <f>SUM(G110:G114)</f>
        <v>13335140</v>
      </c>
    </row>
    <row r="110" spans="1:7" ht="21.95" customHeight="1" x14ac:dyDescent="0.2">
      <c r="A110" s="6"/>
      <c r="B110" s="12" t="s">
        <v>84</v>
      </c>
      <c r="C110" s="7"/>
      <c r="D110" s="7"/>
      <c r="E110" s="26"/>
      <c r="F110" s="20"/>
      <c r="G110" s="21"/>
    </row>
    <row r="111" spans="1:7" ht="28.35" customHeight="1" x14ac:dyDescent="0.2">
      <c r="A111" s="6"/>
      <c r="B111" s="12" t="s">
        <v>91</v>
      </c>
      <c r="C111" s="12" t="s">
        <v>16</v>
      </c>
      <c r="D111" s="13">
        <v>2</v>
      </c>
      <c r="E111" s="26">
        <v>3600000</v>
      </c>
      <c r="F111" s="20">
        <f t="shared" si="16"/>
        <v>684000</v>
      </c>
      <c r="G111" s="21">
        <f t="shared" si="17"/>
        <v>8568000</v>
      </c>
    </row>
    <row r="112" spans="1:7" ht="29.25" customHeight="1" x14ac:dyDescent="0.2">
      <c r="A112" s="6"/>
      <c r="B112" s="12" t="s">
        <v>92</v>
      </c>
      <c r="C112" s="12" t="s">
        <v>16</v>
      </c>
      <c r="D112" s="13">
        <v>2</v>
      </c>
      <c r="E112" s="26">
        <v>3000</v>
      </c>
      <c r="F112" s="20">
        <f t="shared" si="16"/>
        <v>570</v>
      </c>
      <c r="G112" s="21">
        <f t="shared" si="17"/>
        <v>7140</v>
      </c>
    </row>
    <row r="113" spans="1:7" ht="22.7" customHeight="1" x14ac:dyDescent="0.2">
      <c r="A113" s="6"/>
      <c r="B113" s="12" t="s">
        <v>93</v>
      </c>
      <c r="C113" s="12" t="s">
        <v>16</v>
      </c>
      <c r="D113" s="13">
        <v>2</v>
      </c>
      <c r="E113" s="26">
        <v>1040000</v>
      </c>
      <c r="F113" s="20">
        <f t="shared" si="16"/>
        <v>197600</v>
      </c>
      <c r="G113" s="21">
        <f t="shared" si="17"/>
        <v>2475200</v>
      </c>
    </row>
    <row r="114" spans="1:7" ht="49.5" customHeight="1" x14ac:dyDescent="0.2">
      <c r="A114" s="6"/>
      <c r="B114" s="12" t="s">
        <v>94</v>
      </c>
      <c r="C114" s="12" t="s">
        <v>16</v>
      </c>
      <c r="D114" s="13">
        <v>2</v>
      </c>
      <c r="E114" s="26">
        <v>960000</v>
      </c>
      <c r="F114" s="20">
        <f t="shared" si="16"/>
        <v>182400</v>
      </c>
      <c r="G114" s="21">
        <f t="shared" si="17"/>
        <v>2284800</v>
      </c>
    </row>
    <row r="115" spans="1:7" ht="39" customHeight="1" x14ac:dyDescent="0.2">
      <c r="A115" s="6"/>
      <c r="B115" s="2" t="s">
        <v>95</v>
      </c>
      <c r="C115" s="7"/>
      <c r="D115" s="7"/>
      <c r="E115" s="29">
        <f>SUM(E116:E118)</f>
        <v>14724966.386554621</v>
      </c>
      <c r="F115" s="11">
        <f t="shared" ref="F115:G115" si="19">SUM(F116:F118)</f>
        <v>2797743.6134453784</v>
      </c>
      <c r="G115" s="11">
        <f t="shared" si="19"/>
        <v>17522710</v>
      </c>
    </row>
    <row r="116" spans="1:7" ht="39" customHeight="1" x14ac:dyDescent="0.2">
      <c r="A116" s="6"/>
      <c r="B116" s="2" t="s">
        <v>96</v>
      </c>
      <c r="C116" s="7"/>
      <c r="D116" s="7"/>
      <c r="E116" s="26"/>
      <c r="F116" s="20"/>
      <c r="G116" s="21"/>
    </row>
    <row r="117" spans="1:7" ht="36" customHeight="1" x14ac:dyDescent="0.2">
      <c r="A117" s="6"/>
      <c r="B117" s="12" t="s">
        <v>97</v>
      </c>
      <c r="C117" s="12" t="s">
        <v>13</v>
      </c>
      <c r="D117" s="13">
        <v>1</v>
      </c>
      <c r="E117" s="26">
        <v>4915966.3865546221</v>
      </c>
      <c r="F117" s="20">
        <f t="shared" si="16"/>
        <v>934033.61344537826</v>
      </c>
      <c r="G117" s="21">
        <f t="shared" si="17"/>
        <v>5850000</v>
      </c>
    </row>
    <row r="118" spans="1:7" ht="51.75" customHeight="1" x14ac:dyDescent="0.2">
      <c r="A118" s="6"/>
      <c r="B118" s="12" t="s">
        <v>98</v>
      </c>
      <c r="C118" s="12" t="s">
        <v>16</v>
      </c>
      <c r="D118" s="13">
        <v>1</v>
      </c>
      <c r="E118" s="26">
        <v>9809000</v>
      </c>
      <c r="F118" s="20">
        <f t="shared" si="16"/>
        <v>1863710</v>
      </c>
      <c r="G118" s="21">
        <f t="shared" si="17"/>
        <v>11672710</v>
      </c>
    </row>
    <row r="119" spans="1:7" x14ac:dyDescent="0.2">
      <c r="A119" s="14"/>
      <c r="B119" s="15" t="s">
        <v>99</v>
      </c>
      <c r="C119" s="16"/>
      <c r="D119" s="16"/>
      <c r="E119" s="29">
        <f>SUM(E120:E122)</f>
        <v>12480000</v>
      </c>
      <c r="F119" s="11">
        <f>SUM(F120:F122)</f>
        <v>2371200</v>
      </c>
      <c r="G119" s="11">
        <f>SUM(G120:G122)</f>
        <v>14851200</v>
      </c>
    </row>
    <row r="120" spans="1:7" ht="23.45" customHeight="1" x14ac:dyDescent="0.2">
      <c r="A120" s="17" t="s">
        <v>3</v>
      </c>
      <c r="B120" s="2" t="s">
        <v>4</v>
      </c>
      <c r="C120" s="2" t="s">
        <v>5</v>
      </c>
      <c r="D120" s="2" t="s">
        <v>6</v>
      </c>
      <c r="E120" s="25" t="s">
        <v>7</v>
      </c>
      <c r="F120" s="3" t="s">
        <v>8</v>
      </c>
      <c r="G120" s="4" t="s">
        <v>9</v>
      </c>
    </row>
    <row r="121" spans="1:7" ht="39" customHeight="1" x14ac:dyDescent="0.2">
      <c r="A121" s="6"/>
      <c r="B121" s="12" t="s">
        <v>100</v>
      </c>
      <c r="C121" s="12" t="s">
        <v>13</v>
      </c>
      <c r="D121" s="13">
        <v>1</v>
      </c>
      <c r="E121" s="26">
        <v>3120000</v>
      </c>
      <c r="F121" s="20">
        <f t="shared" ref="F121:F134" si="20">E121*19%</f>
        <v>592800</v>
      </c>
      <c r="G121" s="21">
        <f t="shared" ref="G121:G134" si="21">(E121+F121)*D121</f>
        <v>3712800</v>
      </c>
    </row>
    <row r="122" spans="1:7" ht="56.25" x14ac:dyDescent="0.2">
      <c r="A122" s="6"/>
      <c r="B122" s="12" t="s">
        <v>98</v>
      </c>
      <c r="C122" s="12" t="s">
        <v>16</v>
      </c>
      <c r="D122" s="13">
        <v>1</v>
      </c>
      <c r="E122" s="26">
        <v>9360000</v>
      </c>
      <c r="F122" s="20">
        <f t="shared" si="20"/>
        <v>1778400</v>
      </c>
      <c r="G122" s="21">
        <f t="shared" si="21"/>
        <v>11138400</v>
      </c>
    </row>
    <row r="123" spans="1:7" x14ac:dyDescent="0.2">
      <c r="A123" s="6"/>
      <c r="B123" s="2" t="s">
        <v>101</v>
      </c>
      <c r="C123" s="7"/>
      <c r="D123" s="7"/>
      <c r="E123" s="29">
        <f>SUM(E124:E125)</f>
        <v>13162500</v>
      </c>
      <c r="F123" s="11">
        <f t="shared" ref="F123:G123" si="22">SUM(F124:F125)</f>
        <v>2500875</v>
      </c>
      <c r="G123" s="11">
        <f t="shared" si="22"/>
        <v>15663375</v>
      </c>
    </row>
    <row r="124" spans="1:7" ht="39" customHeight="1" x14ac:dyDescent="0.2">
      <c r="A124" s="6"/>
      <c r="B124" s="12" t="s">
        <v>102</v>
      </c>
      <c r="C124" s="12" t="s">
        <v>13</v>
      </c>
      <c r="D124" s="13">
        <v>1</v>
      </c>
      <c r="E124" s="26">
        <v>1560000</v>
      </c>
      <c r="F124" s="20">
        <f t="shared" si="20"/>
        <v>296400</v>
      </c>
      <c r="G124" s="21">
        <f t="shared" si="21"/>
        <v>1856400</v>
      </c>
    </row>
    <row r="125" spans="1:7" ht="46.5" customHeight="1" x14ac:dyDescent="0.2">
      <c r="A125" s="6"/>
      <c r="B125" s="12" t="s">
        <v>103</v>
      </c>
      <c r="C125" s="12" t="s">
        <v>16</v>
      </c>
      <c r="D125" s="13">
        <v>1</v>
      </c>
      <c r="E125" s="26">
        <v>11602500</v>
      </c>
      <c r="F125" s="20">
        <f t="shared" si="20"/>
        <v>2204475</v>
      </c>
      <c r="G125" s="21">
        <f t="shared" si="21"/>
        <v>13806975</v>
      </c>
    </row>
    <row r="126" spans="1:7" x14ac:dyDescent="0.2">
      <c r="A126" s="6"/>
      <c r="B126" s="2" t="s">
        <v>104</v>
      </c>
      <c r="C126" s="7"/>
      <c r="D126" s="7"/>
      <c r="E126" s="29">
        <f>SUM(E127:E128)</f>
        <v>14603697.478991596</v>
      </c>
      <c r="F126" s="11">
        <f t="shared" ref="F126:G126" si="23">SUM(F127:F128)</f>
        <v>2774702.521008403</v>
      </c>
      <c r="G126" s="11">
        <f t="shared" si="23"/>
        <v>17378400</v>
      </c>
    </row>
    <row r="127" spans="1:7" ht="39" customHeight="1" x14ac:dyDescent="0.2">
      <c r="A127" s="6"/>
      <c r="B127" s="12" t="s">
        <v>105</v>
      </c>
      <c r="C127" s="12" t="s">
        <v>13</v>
      </c>
      <c r="D127" s="13">
        <v>1</v>
      </c>
      <c r="E127" s="26">
        <v>5243697.478991596</v>
      </c>
      <c r="F127" s="20">
        <f t="shared" si="20"/>
        <v>996302.52100840327</v>
      </c>
      <c r="G127" s="21">
        <f t="shared" si="21"/>
        <v>6239999.9999999991</v>
      </c>
    </row>
    <row r="128" spans="1:7" ht="39" customHeight="1" x14ac:dyDescent="0.2">
      <c r="A128" s="6"/>
      <c r="B128" s="12" t="s">
        <v>106</v>
      </c>
      <c r="C128" s="12" t="s">
        <v>16</v>
      </c>
      <c r="D128" s="13">
        <v>1</v>
      </c>
      <c r="E128" s="26">
        <v>9360000</v>
      </c>
      <c r="F128" s="20">
        <f t="shared" si="20"/>
        <v>1778400</v>
      </c>
      <c r="G128" s="21">
        <f t="shared" si="21"/>
        <v>11138400</v>
      </c>
    </row>
    <row r="129" spans="1:7" ht="67.5" customHeight="1" x14ac:dyDescent="0.2">
      <c r="A129" s="6"/>
      <c r="B129" s="2" t="s">
        <v>107</v>
      </c>
      <c r="C129" s="7"/>
      <c r="D129" s="7"/>
      <c r="E129" s="29">
        <f>SUM(E130:E134)</f>
        <v>248007.5</v>
      </c>
      <c r="F129" s="11">
        <f>SUM(F130:F134)</f>
        <v>47121.425000000003</v>
      </c>
      <c r="G129" s="11">
        <f>SUM(G130:G134)</f>
        <v>4100710.25</v>
      </c>
    </row>
    <row r="130" spans="1:7" x14ac:dyDescent="0.2">
      <c r="A130" s="6"/>
      <c r="B130" s="12" t="s">
        <v>108</v>
      </c>
      <c r="C130" s="12" t="s">
        <v>13</v>
      </c>
      <c r="D130" s="13">
        <v>30</v>
      </c>
      <c r="E130" s="26">
        <v>28957.5</v>
      </c>
      <c r="F130" s="20">
        <f t="shared" si="20"/>
        <v>5501.9250000000002</v>
      </c>
      <c r="G130" s="21">
        <f t="shared" si="21"/>
        <v>1033782.7500000001</v>
      </c>
    </row>
    <row r="131" spans="1:7" x14ac:dyDescent="0.2">
      <c r="A131" s="6"/>
      <c r="B131" s="12" t="s">
        <v>109</v>
      </c>
      <c r="C131" s="12" t="s">
        <v>13</v>
      </c>
      <c r="D131" s="13">
        <v>5</v>
      </c>
      <c r="E131" s="26">
        <v>24050</v>
      </c>
      <c r="F131" s="20">
        <f t="shared" si="20"/>
        <v>4569.5</v>
      </c>
      <c r="G131" s="21">
        <f t="shared" si="21"/>
        <v>143097.5</v>
      </c>
    </row>
    <row r="132" spans="1:7" ht="39" customHeight="1" x14ac:dyDescent="0.2">
      <c r="A132" s="6"/>
      <c r="B132" s="12" t="s">
        <v>110</v>
      </c>
      <c r="C132" s="12" t="s">
        <v>13</v>
      </c>
      <c r="D132" s="13">
        <v>30</v>
      </c>
      <c r="E132" s="26">
        <v>67600</v>
      </c>
      <c r="F132" s="20">
        <f t="shared" si="20"/>
        <v>12844</v>
      </c>
      <c r="G132" s="21">
        <f t="shared" si="21"/>
        <v>2413320</v>
      </c>
    </row>
    <row r="133" spans="1:7" ht="36.75" customHeight="1" x14ac:dyDescent="0.2">
      <c r="A133" s="6"/>
      <c r="B133" s="12" t="s">
        <v>111</v>
      </c>
      <c r="C133" s="12" t="s">
        <v>13</v>
      </c>
      <c r="D133" s="13">
        <v>30</v>
      </c>
      <c r="E133" s="26">
        <v>10400</v>
      </c>
      <c r="F133" s="20">
        <f t="shared" si="20"/>
        <v>1976</v>
      </c>
      <c r="G133" s="21">
        <f t="shared" si="21"/>
        <v>371280</v>
      </c>
    </row>
    <row r="134" spans="1:7" x14ac:dyDescent="0.2">
      <c r="A134" s="6"/>
      <c r="B134" s="12" t="s">
        <v>112</v>
      </c>
      <c r="C134" s="12" t="s">
        <v>16</v>
      </c>
      <c r="D134" s="13">
        <v>1</v>
      </c>
      <c r="E134" s="26">
        <v>117000</v>
      </c>
      <c r="F134" s="20">
        <f t="shared" si="20"/>
        <v>22230</v>
      </c>
      <c r="G134" s="21">
        <f t="shared" si="21"/>
        <v>139230</v>
      </c>
    </row>
    <row r="135" spans="1:7" ht="14.25" customHeight="1" x14ac:dyDescent="0.2">
      <c r="A135" s="6"/>
      <c r="B135" s="7"/>
      <c r="C135" s="7"/>
      <c r="D135" s="7"/>
      <c r="E135" s="26"/>
      <c r="F135" s="8"/>
      <c r="G135" s="9"/>
    </row>
    <row r="136" spans="1:7" ht="51.75" customHeight="1" x14ac:dyDescent="0.2">
      <c r="A136" s="6"/>
      <c r="B136" s="2" t="s">
        <v>113</v>
      </c>
      <c r="C136" s="7"/>
      <c r="D136" s="7"/>
      <c r="E136" s="29">
        <f>SUM(E137:E147)</f>
        <v>6861607.8991596643</v>
      </c>
      <c r="F136" s="11">
        <f>SUM(F137:F147)</f>
        <v>1303705.5008403361</v>
      </c>
      <c r="G136" s="11">
        <f>SUM(G137:G147)</f>
        <v>154683516</v>
      </c>
    </row>
    <row r="137" spans="1:7" ht="32.85" customHeight="1" x14ac:dyDescent="0.2">
      <c r="A137" s="6"/>
      <c r="B137" s="12" t="s">
        <v>114</v>
      </c>
      <c r="C137" s="12" t="s">
        <v>16</v>
      </c>
      <c r="D137" s="13">
        <v>1</v>
      </c>
      <c r="E137" s="26">
        <v>4369747.8991596643</v>
      </c>
      <c r="F137" s="20">
        <f t="shared" ref="F137:F141" si="24">E137*19%</f>
        <v>830252.10084033618</v>
      </c>
      <c r="G137" s="21">
        <f t="shared" ref="G137:G141" si="25">(E137+F137)*D137</f>
        <v>5200000</v>
      </c>
    </row>
    <row r="138" spans="1:7" ht="32.85" customHeight="1" x14ac:dyDescent="0.2">
      <c r="A138" s="6"/>
      <c r="B138" s="12" t="s">
        <v>115</v>
      </c>
      <c r="C138" s="12" t="s">
        <v>16</v>
      </c>
      <c r="D138" s="13">
        <v>1</v>
      </c>
      <c r="E138" s="26">
        <v>1890000</v>
      </c>
      <c r="F138" s="20">
        <f t="shared" si="24"/>
        <v>359100</v>
      </c>
      <c r="G138" s="21">
        <f t="shared" si="25"/>
        <v>2249100</v>
      </c>
    </row>
    <row r="139" spans="1:7" ht="20.25" customHeight="1" x14ac:dyDescent="0.2">
      <c r="A139" s="6"/>
      <c r="B139" s="12" t="s">
        <v>116</v>
      </c>
      <c r="C139" s="12" t="s">
        <v>13</v>
      </c>
      <c r="D139" s="13">
        <v>80</v>
      </c>
      <c r="E139" s="26">
        <v>156000</v>
      </c>
      <c r="F139" s="20">
        <f t="shared" si="24"/>
        <v>29640</v>
      </c>
      <c r="G139" s="21">
        <f t="shared" si="25"/>
        <v>14851200</v>
      </c>
    </row>
    <row r="140" spans="1:7" ht="20.25" customHeight="1" x14ac:dyDescent="0.2">
      <c r="A140" s="6"/>
      <c r="B140" s="12" t="s">
        <v>117</v>
      </c>
      <c r="C140" s="12" t="s">
        <v>13</v>
      </c>
      <c r="D140" s="13">
        <v>80</v>
      </c>
      <c r="E140" s="26">
        <v>123500</v>
      </c>
      <c r="F140" s="20">
        <f t="shared" si="24"/>
        <v>23465</v>
      </c>
      <c r="G140" s="21">
        <f t="shared" si="25"/>
        <v>11757200</v>
      </c>
    </row>
    <row r="141" spans="1:7" ht="61.5" customHeight="1" x14ac:dyDescent="0.2">
      <c r="A141" s="6"/>
      <c r="B141" s="12" t="s">
        <v>118</v>
      </c>
      <c r="C141" s="12" t="s">
        <v>13</v>
      </c>
      <c r="D141" s="13">
        <v>320</v>
      </c>
      <c r="E141" s="26">
        <v>170000</v>
      </c>
      <c r="F141" s="20">
        <f t="shared" si="24"/>
        <v>32300</v>
      </c>
      <c r="G141" s="21">
        <f t="shared" si="25"/>
        <v>64736000</v>
      </c>
    </row>
    <row r="143" spans="1:7" ht="23.45" customHeight="1" x14ac:dyDescent="0.2">
      <c r="A143" s="17" t="s">
        <v>3</v>
      </c>
      <c r="B143" s="2" t="s">
        <v>4</v>
      </c>
      <c r="C143" s="2" t="s">
        <v>5</v>
      </c>
      <c r="D143" s="2" t="s">
        <v>6</v>
      </c>
      <c r="E143" s="25" t="s">
        <v>7</v>
      </c>
      <c r="F143" s="3" t="s">
        <v>8</v>
      </c>
      <c r="G143" s="4" t="s">
        <v>9</v>
      </c>
    </row>
    <row r="144" spans="1:7" ht="20.25" customHeight="1" x14ac:dyDescent="0.2">
      <c r="A144" s="6"/>
      <c r="B144" s="12" t="s">
        <v>119</v>
      </c>
      <c r="C144" s="12" t="s">
        <v>13</v>
      </c>
      <c r="D144" s="13">
        <v>320</v>
      </c>
      <c r="E144" s="26">
        <v>65000</v>
      </c>
      <c r="F144" s="20">
        <f t="shared" ref="F144:F176" si="26">E144*19%</f>
        <v>12350</v>
      </c>
      <c r="G144" s="21">
        <f t="shared" ref="G144:G176" si="27">(E144+F144)*D144</f>
        <v>24752000</v>
      </c>
    </row>
    <row r="145" spans="1:7" ht="20.25" customHeight="1" x14ac:dyDescent="0.2">
      <c r="A145" s="6"/>
      <c r="B145" s="12" t="s">
        <v>120</v>
      </c>
      <c r="C145" s="12" t="s">
        <v>13</v>
      </c>
      <c r="D145" s="13">
        <v>320</v>
      </c>
      <c r="E145" s="26">
        <v>65000</v>
      </c>
      <c r="F145" s="20">
        <f t="shared" si="26"/>
        <v>12350</v>
      </c>
      <c r="G145" s="21">
        <f t="shared" si="27"/>
        <v>24752000</v>
      </c>
    </row>
    <row r="146" spans="1:7" ht="15.2" customHeight="1" x14ac:dyDescent="0.2">
      <c r="A146" s="6"/>
      <c r="B146" s="12" t="s">
        <v>121</v>
      </c>
      <c r="C146" s="12" t="s">
        <v>13</v>
      </c>
      <c r="D146" s="13">
        <v>240</v>
      </c>
      <c r="E146" s="26">
        <v>10400</v>
      </c>
      <c r="F146" s="20">
        <f t="shared" si="26"/>
        <v>1976</v>
      </c>
      <c r="G146" s="21">
        <f t="shared" si="27"/>
        <v>2970240</v>
      </c>
    </row>
    <row r="147" spans="1:7" ht="22.5" x14ac:dyDescent="0.2">
      <c r="A147" s="6"/>
      <c r="B147" s="12" t="s">
        <v>122</v>
      </c>
      <c r="C147" s="12" t="s">
        <v>13</v>
      </c>
      <c r="D147" s="13">
        <v>240</v>
      </c>
      <c r="E147" s="26">
        <v>11960</v>
      </c>
      <c r="F147" s="20">
        <f t="shared" si="26"/>
        <v>2272.4</v>
      </c>
      <c r="G147" s="21">
        <f t="shared" si="27"/>
        <v>3415776</v>
      </c>
    </row>
    <row r="148" spans="1:7" ht="33.75" x14ac:dyDescent="0.2">
      <c r="A148" s="6"/>
      <c r="B148" s="2" t="s">
        <v>123</v>
      </c>
      <c r="C148" s="7"/>
      <c r="D148" s="7"/>
      <c r="E148" s="29">
        <f>SUM(E149:E159)</f>
        <v>30341350</v>
      </c>
      <c r="F148" s="11">
        <f t="shared" ref="F148:G148" si="28">SUM(F149:F159)</f>
        <v>5764856.5</v>
      </c>
      <c r="G148" s="11">
        <f t="shared" si="28"/>
        <v>70588836.5</v>
      </c>
    </row>
    <row r="149" spans="1:7" ht="22.5" x14ac:dyDescent="0.2">
      <c r="A149" s="6"/>
      <c r="B149" s="12" t="s">
        <v>124</v>
      </c>
      <c r="C149" s="12" t="s">
        <v>13</v>
      </c>
      <c r="D149" s="13">
        <v>1</v>
      </c>
      <c r="E149" s="26">
        <v>21060000</v>
      </c>
      <c r="F149" s="20">
        <f t="shared" si="26"/>
        <v>4001400</v>
      </c>
      <c r="G149" s="21">
        <f t="shared" si="27"/>
        <v>25061400</v>
      </c>
    </row>
    <row r="150" spans="1:7" ht="33.75" x14ac:dyDescent="0.2">
      <c r="A150" s="6"/>
      <c r="B150" s="12" t="s">
        <v>125</v>
      </c>
      <c r="C150" s="12" t="s">
        <v>13</v>
      </c>
      <c r="D150" s="13">
        <v>1</v>
      </c>
      <c r="E150" s="26">
        <v>494000</v>
      </c>
      <c r="F150" s="20">
        <f t="shared" si="26"/>
        <v>93860</v>
      </c>
      <c r="G150" s="21">
        <f t="shared" si="27"/>
        <v>587860</v>
      </c>
    </row>
    <row r="151" spans="1:7" ht="22.5" x14ac:dyDescent="0.2">
      <c r="A151" s="6"/>
      <c r="B151" s="12" t="s">
        <v>126</v>
      </c>
      <c r="C151" s="12" t="s">
        <v>16</v>
      </c>
      <c r="D151" s="13">
        <v>1</v>
      </c>
      <c r="E151" s="26">
        <v>1248000</v>
      </c>
      <c r="F151" s="20">
        <f t="shared" si="26"/>
        <v>237120</v>
      </c>
      <c r="G151" s="21">
        <f t="shared" si="27"/>
        <v>1485120</v>
      </c>
    </row>
    <row r="152" spans="1:7" ht="19.350000000000001" customHeight="1" x14ac:dyDescent="0.2">
      <c r="A152" s="6"/>
      <c r="B152" s="12" t="s">
        <v>127</v>
      </c>
      <c r="C152" s="12" t="s">
        <v>13</v>
      </c>
      <c r="D152" s="13">
        <v>20</v>
      </c>
      <c r="E152" s="26">
        <v>78000</v>
      </c>
      <c r="F152" s="20">
        <f t="shared" si="26"/>
        <v>14820</v>
      </c>
      <c r="G152" s="21">
        <f t="shared" si="27"/>
        <v>1856400</v>
      </c>
    </row>
    <row r="153" spans="1:7" ht="19.350000000000001" customHeight="1" x14ac:dyDescent="0.2">
      <c r="A153" s="6"/>
      <c r="B153" s="12" t="s">
        <v>119</v>
      </c>
      <c r="C153" s="12" t="s">
        <v>13</v>
      </c>
      <c r="D153" s="13">
        <v>100</v>
      </c>
      <c r="E153" s="26">
        <v>65000</v>
      </c>
      <c r="F153" s="20">
        <f t="shared" si="26"/>
        <v>12350</v>
      </c>
      <c r="G153" s="21">
        <f t="shared" si="27"/>
        <v>7735000</v>
      </c>
    </row>
    <row r="154" spans="1:7" ht="23.25" customHeight="1" x14ac:dyDescent="0.2">
      <c r="A154" s="6"/>
      <c r="B154" s="12" t="s">
        <v>128</v>
      </c>
      <c r="C154" s="12" t="s">
        <v>13</v>
      </c>
      <c r="D154" s="13">
        <v>50</v>
      </c>
      <c r="E154" s="26">
        <v>195000</v>
      </c>
      <c r="F154" s="20">
        <f t="shared" si="26"/>
        <v>37050</v>
      </c>
      <c r="G154" s="21">
        <f t="shared" si="27"/>
        <v>11602500</v>
      </c>
    </row>
    <row r="155" spans="1:7" ht="18.75" customHeight="1" x14ac:dyDescent="0.2">
      <c r="A155" s="6"/>
      <c r="B155" s="2" t="s">
        <v>129</v>
      </c>
      <c r="C155" s="7"/>
      <c r="D155" s="7"/>
      <c r="E155" s="26"/>
      <c r="F155" s="20">
        <f t="shared" si="26"/>
        <v>0</v>
      </c>
      <c r="G155" s="21">
        <f t="shared" si="27"/>
        <v>0</v>
      </c>
    </row>
    <row r="156" spans="1:7" ht="22.5" customHeight="1" x14ac:dyDescent="0.2">
      <c r="A156" s="6"/>
      <c r="B156" s="12" t="s">
        <v>130</v>
      </c>
      <c r="C156" s="12" t="s">
        <v>13</v>
      </c>
      <c r="D156" s="13">
        <v>1</v>
      </c>
      <c r="E156" s="26">
        <v>6500000</v>
      </c>
      <c r="F156" s="20">
        <f t="shared" si="26"/>
        <v>1235000</v>
      </c>
      <c r="G156" s="21">
        <f t="shared" si="27"/>
        <v>7735000</v>
      </c>
    </row>
    <row r="157" spans="1:7" ht="24" customHeight="1" x14ac:dyDescent="0.2">
      <c r="A157" s="6"/>
      <c r="B157" s="12" t="s">
        <v>131</v>
      </c>
      <c r="C157" s="12" t="s">
        <v>16</v>
      </c>
      <c r="D157" s="13">
        <v>1</v>
      </c>
      <c r="E157" s="26">
        <v>12350</v>
      </c>
      <c r="F157" s="20">
        <f t="shared" si="26"/>
        <v>2346.5</v>
      </c>
      <c r="G157" s="21">
        <f t="shared" si="27"/>
        <v>14696.5</v>
      </c>
    </row>
    <row r="158" spans="1:7" ht="25.5" customHeight="1" x14ac:dyDescent="0.2">
      <c r="A158" s="6"/>
      <c r="B158" s="12" t="s">
        <v>132</v>
      </c>
      <c r="C158" s="12" t="s">
        <v>13</v>
      </c>
      <c r="D158" s="13">
        <v>1</v>
      </c>
      <c r="E158" s="26">
        <v>494000</v>
      </c>
      <c r="F158" s="20">
        <f t="shared" si="26"/>
        <v>93860</v>
      </c>
      <c r="G158" s="21">
        <f t="shared" si="27"/>
        <v>587860</v>
      </c>
    </row>
    <row r="159" spans="1:7" ht="23.25" customHeight="1" x14ac:dyDescent="0.2">
      <c r="A159" s="6"/>
      <c r="B159" s="12" t="s">
        <v>133</v>
      </c>
      <c r="C159" s="12" t="s">
        <v>13</v>
      </c>
      <c r="D159" s="13">
        <v>60</v>
      </c>
      <c r="E159" s="26">
        <v>195000</v>
      </c>
      <c r="F159" s="20">
        <f t="shared" si="26"/>
        <v>37050</v>
      </c>
      <c r="G159" s="21">
        <f t="shared" si="27"/>
        <v>13923000</v>
      </c>
    </row>
    <row r="160" spans="1:7" ht="52.7" customHeight="1" x14ac:dyDescent="0.2">
      <c r="A160" s="6"/>
      <c r="B160" s="2" t="s">
        <v>134</v>
      </c>
      <c r="C160" s="7"/>
      <c r="D160" s="7"/>
      <c r="E160" s="29">
        <f>SUM(E161:E162)</f>
        <v>18000</v>
      </c>
      <c r="F160" s="11">
        <f t="shared" ref="F160:G160" si="29">SUM(F161:F162)</f>
        <v>3420</v>
      </c>
      <c r="G160" s="11">
        <f t="shared" si="29"/>
        <v>12852000</v>
      </c>
    </row>
    <row r="161" spans="1:7" ht="16.350000000000001" customHeight="1" x14ac:dyDescent="0.2">
      <c r="A161" s="6"/>
      <c r="B161" s="12" t="s">
        <v>135</v>
      </c>
      <c r="C161" s="7"/>
      <c r="D161" s="7"/>
      <c r="E161" s="26"/>
      <c r="F161" s="20"/>
      <c r="G161" s="21"/>
    </row>
    <row r="162" spans="1:7" ht="12.75" customHeight="1" x14ac:dyDescent="0.2">
      <c r="A162" s="6"/>
      <c r="B162" s="12" t="s">
        <v>136</v>
      </c>
      <c r="C162" s="12" t="s">
        <v>13</v>
      </c>
      <c r="D162" s="13">
        <v>600</v>
      </c>
      <c r="E162" s="26">
        <v>18000</v>
      </c>
      <c r="F162" s="20">
        <f t="shared" si="26"/>
        <v>3420</v>
      </c>
      <c r="G162" s="21">
        <f t="shared" si="27"/>
        <v>12852000</v>
      </c>
    </row>
    <row r="163" spans="1:7" ht="24.75" customHeight="1" x14ac:dyDescent="0.2">
      <c r="A163" s="6"/>
      <c r="B163" s="2" t="s">
        <v>137</v>
      </c>
      <c r="C163" s="7"/>
      <c r="D163" s="7"/>
      <c r="E163" s="29">
        <f>SUM(E164)</f>
        <v>3360000</v>
      </c>
      <c r="F163" s="11">
        <f t="shared" ref="F163:G163" si="30">SUM(F164)</f>
        <v>638400</v>
      </c>
      <c r="G163" s="11">
        <f t="shared" si="30"/>
        <v>3998400</v>
      </c>
    </row>
    <row r="164" spans="1:7" ht="66" customHeight="1" x14ac:dyDescent="0.2">
      <c r="A164" s="6"/>
      <c r="B164" s="12" t="s">
        <v>138</v>
      </c>
      <c r="C164" s="12" t="s">
        <v>16</v>
      </c>
      <c r="D164" s="7">
        <v>1</v>
      </c>
      <c r="E164" s="26">
        <v>3360000</v>
      </c>
      <c r="F164" s="20">
        <f t="shared" si="26"/>
        <v>638400</v>
      </c>
      <c r="G164" s="21">
        <f t="shared" si="27"/>
        <v>3998400</v>
      </c>
    </row>
    <row r="165" spans="1:7" ht="26.1" customHeight="1" x14ac:dyDescent="0.2">
      <c r="A165" s="6"/>
      <c r="B165" s="2" t="s">
        <v>139</v>
      </c>
      <c r="C165" s="7"/>
      <c r="D165" s="7"/>
      <c r="E165" s="29">
        <f>SUM(E166:E168)</f>
        <v>750000</v>
      </c>
      <c r="F165" s="11">
        <f t="shared" ref="F165:G165" si="31">SUM(F166:F168)</f>
        <v>142500</v>
      </c>
      <c r="G165" s="11">
        <f t="shared" si="31"/>
        <v>1785000</v>
      </c>
    </row>
    <row r="166" spans="1:7" ht="16.350000000000001" customHeight="1" x14ac:dyDescent="0.2">
      <c r="A166" s="6"/>
      <c r="B166" s="12" t="s">
        <v>140</v>
      </c>
      <c r="C166" s="7"/>
      <c r="D166" s="7"/>
      <c r="E166" s="26"/>
      <c r="F166" s="20"/>
      <c r="G166" s="21"/>
    </row>
    <row r="167" spans="1:7" ht="12.75" customHeight="1" x14ac:dyDescent="0.2">
      <c r="A167" s="6"/>
      <c r="B167" s="12" t="s">
        <v>141</v>
      </c>
      <c r="C167" s="12" t="s">
        <v>13</v>
      </c>
      <c r="D167" s="13">
        <v>2</v>
      </c>
      <c r="E167" s="26">
        <v>330000</v>
      </c>
      <c r="F167" s="20">
        <f t="shared" si="26"/>
        <v>62700</v>
      </c>
      <c r="G167" s="21">
        <f t="shared" si="27"/>
        <v>785400</v>
      </c>
    </row>
    <row r="168" spans="1:7" ht="12.75" customHeight="1" x14ac:dyDescent="0.2">
      <c r="A168" s="6"/>
      <c r="B168" s="12" t="s">
        <v>142</v>
      </c>
      <c r="C168" s="12" t="s">
        <v>13</v>
      </c>
      <c r="D168" s="13">
        <v>2</v>
      </c>
      <c r="E168" s="26">
        <v>420000</v>
      </c>
      <c r="F168" s="20">
        <f t="shared" si="26"/>
        <v>79800</v>
      </c>
      <c r="G168" s="21">
        <f t="shared" si="27"/>
        <v>999600</v>
      </c>
    </row>
    <row r="169" spans="1:7" ht="26.1" customHeight="1" x14ac:dyDescent="0.2">
      <c r="A169" s="6"/>
      <c r="B169" s="2" t="s">
        <v>143</v>
      </c>
      <c r="C169" s="7"/>
      <c r="D169" s="7"/>
      <c r="E169" s="29">
        <f>SUM(E170:E172)</f>
        <v>323000</v>
      </c>
      <c r="F169" s="11">
        <f t="shared" ref="F169:G169" si="32">SUM(F170:F172)</f>
        <v>61370</v>
      </c>
      <c r="G169" s="11">
        <f t="shared" si="32"/>
        <v>2288370</v>
      </c>
    </row>
    <row r="170" spans="1:7" ht="16.350000000000001" customHeight="1" x14ac:dyDescent="0.2">
      <c r="A170" s="6"/>
      <c r="B170" s="12" t="s">
        <v>140</v>
      </c>
      <c r="C170" s="7"/>
      <c r="D170" s="7"/>
      <c r="E170" s="26"/>
      <c r="F170" s="20">
        <f t="shared" si="26"/>
        <v>0</v>
      </c>
      <c r="G170" s="21">
        <f t="shared" si="27"/>
        <v>0</v>
      </c>
    </row>
    <row r="171" spans="1:7" ht="27" customHeight="1" x14ac:dyDescent="0.2">
      <c r="A171" s="6"/>
      <c r="B171" s="12" t="s">
        <v>144</v>
      </c>
      <c r="C171" s="12" t="s">
        <v>13</v>
      </c>
      <c r="D171" s="13">
        <v>6</v>
      </c>
      <c r="E171" s="26">
        <v>320000</v>
      </c>
      <c r="F171" s="20">
        <f t="shared" si="26"/>
        <v>60800</v>
      </c>
      <c r="G171" s="21">
        <f t="shared" si="27"/>
        <v>2284800</v>
      </c>
    </row>
    <row r="172" spans="1:7" ht="14.25" customHeight="1" x14ac:dyDescent="0.2">
      <c r="A172" s="6"/>
      <c r="B172" s="12" t="s">
        <v>145</v>
      </c>
      <c r="C172" s="12" t="s">
        <v>16</v>
      </c>
      <c r="D172" s="13">
        <v>1</v>
      </c>
      <c r="E172" s="26">
        <v>3000</v>
      </c>
      <c r="F172" s="20">
        <f t="shared" si="26"/>
        <v>570</v>
      </c>
      <c r="G172" s="21">
        <f t="shared" si="27"/>
        <v>3570</v>
      </c>
    </row>
    <row r="173" spans="1:7" ht="26.1" customHeight="1" x14ac:dyDescent="0.2">
      <c r="A173" s="6"/>
      <c r="B173" s="2" t="s">
        <v>146</v>
      </c>
      <c r="C173" s="7"/>
      <c r="D173" s="7"/>
      <c r="E173" s="29">
        <f>SUM(E174:E176)</f>
        <v>323000</v>
      </c>
      <c r="F173" s="11">
        <f t="shared" ref="F173:G173" si="33">SUM(F174:F176)</f>
        <v>61370</v>
      </c>
      <c r="G173" s="11">
        <f t="shared" si="33"/>
        <v>2288370</v>
      </c>
    </row>
    <row r="174" spans="1:7" ht="16.350000000000001" customHeight="1" x14ac:dyDescent="0.2">
      <c r="A174" s="6"/>
      <c r="B174" s="12" t="s">
        <v>140</v>
      </c>
      <c r="C174" s="7"/>
      <c r="D174" s="7"/>
      <c r="E174" s="26"/>
      <c r="F174" s="20">
        <f t="shared" si="26"/>
        <v>0</v>
      </c>
      <c r="G174" s="21">
        <f t="shared" si="27"/>
        <v>0</v>
      </c>
    </row>
    <row r="175" spans="1:7" ht="35.25" customHeight="1" x14ac:dyDescent="0.2">
      <c r="A175" s="6"/>
      <c r="B175" s="12" t="s">
        <v>147</v>
      </c>
      <c r="C175" s="12" t="s">
        <v>13</v>
      </c>
      <c r="D175" s="13">
        <v>6</v>
      </c>
      <c r="E175" s="26">
        <v>320000</v>
      </c>
      <c r="F175" s="20">
        <f t="shared" si="26"/>
        <v>60800</v>
      </c>
      <c r="G175" s="21">
        <f t="shared" si="27"/>
        <v>2284800</v>
      </c>
    </row>
    <row r="176" spans="1:7" ht="17.25" customHeight="1" x14ac:dyDescent="0.2">
      <c r="A176" s="6"/>
      <c r="B176" s="12" t="s">
        <v>145</v>
      </c>
      <c r="C176" s="12" t="s">
        <v>16</v>
      </c>
      <c r="D176" s="13">
        <v>1</v>
      </c>
      <c r="E176" s="26">
        <v>3000</v>
      </c>
      <c r="F176" s="20">
        <f t="shared" si="26"/>
        <v>570</v>
      </c>
      <c r="G176" s="21">
        <f t="shared" si="27"/>
        <v>3570</v>
      </c>
    </row>
    <row r="177" spans="1:7" ht="26.1" customHeight="1" x14ac:dyDescent="0.2">
      <c r="A177" s="14"/>
      <c r="B177" s="15" t="s">
        <v>148</v>
      </c>
      <c r="C177" s="16"/>
      <c r="D177" s="16"/>
      <c r="E177" s="29">
        <f>SUM(E178:E181)</f>
        <v>323000</v>
      </c>
      <c r="F177" s="11">
        <f>SUM(F178:F181)</f>
        <v>61370</v>
      </c>
      <c r="G177" s="11">
        <f>SUM(G178:G181)</f>
        <v>2288370</v>
      </c>
    </row>
    <row r="178" spans="1:7" ht="23.45" customHeight="1" x14ac:dyDescent="0.2">
      <c r="A178" s="17" t="s">
        <v>3</v>
      </c>
      <c r="B178" s="2" t="s">
        <v>4</v>
      </c>
      <c r="C178" s="2" t="s">
        <v>5</v>
      </c>
      <c r="D178" s="2" t="s">
        <v>6</v>
      </c>
      <c r="E178" s="25" t="s">
        <v>7</v>
      </c>
      <c r="F178" s="3" t="s">
        <v>8</v>
      </c>
      <c r="G178" s="4" t="s">
        <v>9</v>
      </c>
    </row>
    <row r="179" spans="1:7" ht="16.350000000000001" customHeight="1" x14ac:dyDescent="0.2">
      <c r="A179" s="6"/>
      <c r="B179" s="12" t="s">
        <v>140</v>
      </c>
      <c r="C179" s="7"/>
      <c r="D179" s="7"/>
      <c r="E179" s="26"/>
      <c r="F179" s="8"/>
      <c r="G179" s="9"/>
    </row>
    <row r="180" spans="1:7" ht="27" customHeight="1" x14ac:dyDescent="0.2">
      <c r="A180" s="6"/>
      <c r="B180" s="12" t="s">
        <v>149</v>
      </c>
      <c r="C180" s="12" t="s">
        <v>13</v>
      </c>
      <c r="D180" s="13">
        <v>6</v>
      </c>
      <c r="E180" s="26">
        <v>320000</v>
      </c>
      <c r="F180" s="20">
        <f t="shared" ref="F180:F203" si="34">E180*19%</f>
        <v>60800</v>
      </c>
      <c r="G180" s="21">
        <f t="shared" ref="G180:G203" si="35">(E180+F180)*D180</f>
        <v>2284800</v>
      </c>
    </row>
    <row r="181" spans="1:7" ht="15.75" customHeight="1" x14ac:dyDescent="0.2">
      <c r="A181" s="6"/>
      <c r="B181" s="12" t="s">
        <v>145</v>
      </c>
      <c r="C181" s="12" t="s">
        <v>16</v>
      </c>
      <c r="D181" s="13">
        <v>1</v>
      </c>
      <c r="E181" s="26">
        <v>3000</v>
      </c>
      <c r="F181" s="20">
        <f t="shared" si="34"/>
        <v>570</v>
      </c>
      <c r="G181" s="21">
        <f t="shared" si="35"/>
        <v>3570</v>
      </c>
    </row>
    <row r="182" spans="1:7" ht="44.25" customHeight="1" x14ac:dyDescent="0.2">
      <c r="A182" s="6"/>
      <c r="B182" s="2" t="s">
        <v>150</v>
      </c>
      <c r="C182" s="7"/>
      <c r="D182" s="7"/>
      <c r="E182" s="29">
        <f>SUM(E183:E194)</f>
        <v>25512000</v>
      </c>
      <c r="F182" s="11">
        <f t="shared" ref="F182:G182" si="36">SUM(F183:F194)</f>
        <v>4847280</v>
      </c>
      <c r="G182" s="11">
        <f t="shared" si="36"/>
        <v>85706180</v>
      </c>
    </row>
    <row r="183" spans="1:7" ht="14.85" customHeight="1" x14ac:dyDescent="0.2">
      <c r="A183" s="6"/>
      <c r="B183" s="12" t="s">
        <v>151</v>
      </c>
      <c r="C183" s="7"/>
      <c r="D183" s="7"/>
      <c r="E183" s="26"/>
      <c r="F183" s="20">
        <f t="shared" si="34"/>
        <v>0</v>
      </c>
      <c r="G183" s="21">
        <f t="shared" si="35"/>
        <v>0</v>
      </c>
    </row>
    <row r="184" spans="1:7" ht="15.2" customHeight="1" x14ac:dyDescent="0.2">
      <c r="A184" s="6"/>
      <c r="B184" s="12" t="s">
        <v>152</v>
      </c>
      <c r="C184" s="12" t="s">
        <v>16</v>
      </c>
      <c r="D184" s="13">
        <v>2</v>
      </c>
      <c r="E184" s="26">
        <v>3950000</v>
      </c>
      <c r="F184" s="20">
        <f t="shared" si="34"/>
        <v>750500</v>
      </c>
      <c r="G184" s="21">
        <f t="shared" si="35"/>
        <v>9401000</v>
      </c>
    </row>
    <row r="185" spans="1:7" ht="15.2" customHeight="1" x14ac:dyDescent="0.2">
      <c r="A185" s="6"/>
      <c r="B185" s="12" t="s">
        <v>80</v>
      </c>
      <c r="C185" s="12" t="s">
        <v>16</v>
      </c>
      <c r="D185" s="13">
        <v>1</v>
      </c>
      <c r="E185" s="26">
        <v>870000</v>
      </c>
      <c r="F185" s="20">
        <f t="shared" si="34"/>
        <v>165300</v>
      </c>
      <c r="G185" s="21">
        <f t="shared" si="35"/>
        <v>1035300</v>
      </c>
    </row>
    <row r="186" spans="1:7" ht="18.75" customHeight="1" x14ac:dyDescent="0.2">
      <c r="A186" s="6"/>
      <c r="B186" s="12" t="s">
        <v>153</v>
      </c>
      <c r="C186" s="12" t="s">
        <v>16</v>
      </c>
      <c r="D186" s="13">
        <v>1</v>
      </c>
      <c r="E186" s="26">
        <v>2700000</v>
      </c>
      <c r="F186" s="20">
        <f t="shared" si="34"/>
        <v>513000</v>
      </c>
      <c r="G186" s="21">
        <f t="shared" si="35"/>
        <v>3213000</v>
      </c>
    </row>
    <row r="187" spans="1:7" ht="13.5" customHeight="1" x14ac:dyDescent="0.2">
      <c r="A187" s="6"/>
      <c r="B187" s="12" t="s">
        <v>154</v>
      </c>
      <c r="C187" s="12" t="s">
        <v>16</v>
      </c>
      <c r="D187" s="13">
        <v>1</v>
      </c>
      <c r="E187" s="26">
        <v>2500000</v>
      </c>
      <c r="F187" s="20">
        <f t="shared" si="34"/>
        <v>475000</v>
      </c>
      <c r="G187" s="21">
        <f t="shared" si="35"/>
        <v>2975000</v>
      </c>
    </row>
    <row r="188" spans="1:7" ht="23.45" customHeight="1" x14ac:dyDescent="0.2">
      <c r="A188" s="6"/>
      <c r="B188" s="12" t="s">
        <v>155</v>
      </c>
      <c r="C188" s="12" t="s">
        <v>13</v>
      </c>
      <c r="D188" s="13">
        <v>600</v>
      </c>
      <c r="E188" s="26">
        <v>70000</v>
      </c>
      <c r="F188" s="20">
        <f t="shared" si="34"/>
        <v>13300</v>
      </c>
      <c r="G188" s="21">
        <f t="shared" si="35"/>
        <v>49980000</v>
      </c>
    </row>
    <row r="189" spans="1:7" ht="10.7" customHeight="1" x14ac:dyDescent="0.2">
      <c r="A189" s="6"/>
      <c r="B189" s="12" t="s">
        <v>156</v>
      </c>
      <c r="C189" s="12" t="s">
        <v>13</v>
      </c>
      <c r="D189" s="13">
        <v>1</v>
      </c>
      <c r="E189" s="26">
        <v>1890000</v>
      </c>
      <c r="F189" s="20">
        <f t="shared" si="34"/>
        <v>359100</v>
      </c>
      <c r="G189" s="21">
        <f t="shared" si="35"/>
        <v>2249100</v>
      </c>
    </row>
    <row r="190" spans="1:7" ht="9.6" customHeight="1" x14ac:dyDescent="0.2">
      <c r="A190" s="6"/>
      <c r="B190" s="12" t="s">
        <v>157</v>
      </c>
      <c r="C190" s="12" t="s">
        <v>13</v>
      </c>
      <c r="D190" s="13">
        <v>6</v>
      </c>
      <c r="E190" s="26">
        <v>126000</v>
      </c>
      <c r="F190" s="20">
        <f t="shared" si="34"/>
        <v>23940</v>
      </c>
      <c r="G190" s="21">
        <f t="shared" si="35"/>
        <v>899640</v>
      </c>
    </row>
    <row r="191" spans="1:7" ht="23.45" customHeight="1" x14ac:dyDescent="0.2">
      <c r="A191" s="6"/>
      <c r="B191" s="12" t="s">
        <v>158</v>
      </c>
      <c r="C191" s="12" t="s">
        <v>16</v>
      </c>
      <c r="D191" s="13">
        <v>1</v>
      </c>
      <c r="E191" s="26">
        <v>596000</v>
      </c>
      <c r="F191" s="20">
        <f t="shared" si="34"/>
        <v>113240</v>
      </c>
      <c r="G191" s="21">
        <f t="shared" si="35"/>
        <v>709240</v>
      </c>
    </row>
    <row r="192" spans="1:7" ht="23.45" customHeight="1" x14ac:dyDescent="0.2">
      <c r="A192" s="6"/>
      <c r="B192" s="12" t="s">
        <v>159</v>
      </c>
      <c r="C192" s="12" t="s">
        <v>16</v>
      </c>
      <c r="D192" s="13">
        <v>1</v>
      </c>
      <c r="E192" s="26">
        <v>1040000</v>
      </c>
      <c r="F192" s="20">
        <f t="shared" si="34"/>
        <v>197600</v>
      </c>
      <c r="G192" s="21">
        <f t="shared" si="35"/>
        <v>1237600</v>
      </c>
    </row>
    <row r="193" spans="1:7" ht="23.45" customHeight="1" x14ac:dyDescent="0.2">
      <c r="A193" s="6"/>
      <c r="B193" s="12" t="s">
        <v>160</v>
      </c>
      <c r="C193" s="12" t="s">
        <v>16</v>
      </c>
      <c r="D193" s="13">
        <v>1</v>
      </c>
      <c r="E193" s="26">
        <v>5070000</v>
      </c>
      <c r="F193" s="20">
        <f t="shared" si="34"/>
        <v>963300</v>
      </c>
      <c r="G193" s="21">
        <f t="shared" si="35"/>
        <v>6033300</v>
      </c>
    </row>
    <row r="194" spans="1:7" ht="39.75" customHeight="1" x14ac:dyDescent="0.2">
      <c r="A194" s="6"/>
      <c r="B194" s="12" t="s">
        <v>161</v>
      </c>
      <c r="C194" s="12" t="s">
        <v>13</v>
      </c>
      <c r="D194" s="13">
        <v>1</v>
      </c>
      <c r="E194" s="26">
        <v>6700000</v>
      </c>
      <c r="F194" s="20">
        <f t="shared" si="34"/>
        <v>1273000</v>
      </c>
      <c r="G194" s="21">
        <f t="shared" si="35"/>
        <v>7973000</v>
      </c>
    </row>
    <row r="195" spans="1:7" ht="36.75" customHeight="1" x14ac:dyDescent="0.2">
      <c r="A195" s="6"/>
      <c r="B195" s="2" t="s">
        <v>162</v>
      </c>
      <c r="C195" s="7"/>
      <c r="D195" s="7"/>
      <c r="E195" s="29">
        <f>SUM(E196)</f>
        <v>3680000</v>
      </c>
      <c r="F195" s="11">
        <f t="shared" ref="F195:G195" si="37">SUM(F196)</f>
        <v>699200</v>
      </c>
      <c r="G195" s="11">
        <f t="shared" si="37"/>
        <v>8758400</v>
      </c>
    </row>
    <row r="196" spans="1:7" ht="105.75" customHeight="1" x14ac:dyDescent="0.2">
      <c r="A196" s="6"/>
      <c r="B196" s="12" t="s">
        <v>163</v>
      </c>
      <c r="C196" s="12" t="s">
        <v>16</v>
      </c>
      <c r="D196" s="13">
        <v>2</v>
      </c>
      <c r="E196" s="26">
        <v>3680000</v>
      </c>
      <c r="F196" s="20">
        <f t="shared" si="34"/>
        <v>699200</v>
      </c>
      <c r="G196" s="21">
        <f t="shared" si="35"/>
        <v>8758400</v>
      </c>
    </row>
    <row r="197" spans="1:7" ht="21.95" customHeight="1" x14ac:dyDescent="0.2">
      <c r="A197" s="6"/>
      <c r="B197" s="2" t="s">
        <v>164</v>
      </c>
      <c r="C197" s="7"/>
      <c r="D197" s="7"/>
      <c r="E197" s="29">
        <f>SUM(E198)</f>
        <v>4220000</v>
      </c>
      <c r="F197" s="11">
        <f t="shared" ref="F197:G197" si="38">SUM(F198)</f>
        <v>801800</v>
      </c>
      <c r="G197" s="11">
        <f t="shared" si="38"/>
        <v>5021800</v>
      </c>
    </row>
    <row r="198" spans="1:7" ht="70.5" customHeight="1" x14ac:dyDescent="0.2">
      <c r="A198" s="6"/>
      <c r="B198" s="12" t="s">
        <v>222</v>
      </c>
      <c r="C198" s="12" t="s">
        <v>16</v>
      </c>
      <c r="D198" s="13">
        <v>1</v>
      </c>
      <c r="E198" s="26">
        <v>4220000</v>
      </c>
      <c r="F198" s="20">
        <f t="shared" si="34"/>
        <v>801800</v>
      </c>
      <c r="G198" s="21">
        <f t="shared" si="35"/>
        <v>5021800</v>
      </c>
    </row>
    <row r="199" spans="1:7" ht="32.25" customHeight="1" x14ac:dyDescent="0.2">
      <c r="A199" s="6"/>
      <c r="B199" s="2" t="s">
        <v>223</v>
      </c>
      <c r="C199" s="7"/>
      <c r="D199" s="7"/>
      <c r="E199" s="29">
        <f>SUM(E200:E203)</f>
        <v>19006000</v>
      </c>
      <c r="F199" s="11">
        <f t="shared" ref="F199:G199" si="39">SUM(F200:F203)</f>
        <v>3611140</v>
      </c>
      <c r="G199" s="11">
        <f t="shared" si="39"/>
        <v>101483200</v>
      </c>
    </row>
    <row r="200" spans="1:7" ht="25.5" customHeight="1" x14ac:dyDescent="0.2">
      <c r="A200" s="6"/>
      <c r="B200" s="12" t="s">
        <v>165</v>
      </c>
      <c r="C200" s="12" t="s">
        <v>13</v>
      </c>
      <c r="D200" s="13">
        <v>6</v>
      </c>
      <c r="E200" s="26">
        <v>520000</v>
      </c>
      <c r="F200" s="20">
        <f t="shared" si="34"/>
        <v>98800</v>
      </c>
      <c r="G200" s="21">
        <f t="shared" si="35"/>
        <v>3712800</v>
      </c>
    </row>
    <row r="201" spans="1:7" ht="30.75" customHeight="1" x14ac:dyDescent="0.2">
      <c r="A201" s="6"/>
      <c r="B201" s="12" t="s">
        <v>166</v>
      </c>
      <c r="C201" s="12" t="s">
        <v>13</v>
      </c>
      <c r="D201" s="13">
        <v>2</v>
      </c>
      <c r="E201" s="26">
        <v>2600000</v>
      </c>
      <c r="F201" s="20">
        <f t="shared" si="34"/>
        <v>494000</v>
      </c>
      <c r="G201" s="21">
        <f t="shared" si="35"/>
        <v>6188000</v>
      </c>
    </row>
    <row r="202" spans="1:7" ht="33" customHeight="1" x14ac:dyDescent="0.2">
      <c r="A202" s="6"/>
      <c r="B202" s="12" t="s">
        <v>167</v>
      </c>
      <c r="C202" s="12" t="s">
        <v>13</v>
      </c>
      <c r="D202" s="13">
        <v>2</v>
      </c>
      <c r="E202" s="26">
        <v>15600000</v>
      </c>
      <c r="F202" s="20">
        <f t="shared" si="34"/>
        <v>2964000</v>
      </c>
      <c r="G202" s="21">
        <f t="shared" si="35"/>
        <v>37128000</v>
      </c>
    </row>
    <row r="203" spans="1:7" ht="44.1" customHeight="1" x14ac:dyDescent="0.2">
      <c r="A203" s="6"/>
      <c r="B203" s="2" t="s">
        <v>224</v>
      </c>
      <c r="C203" s="12" t="s">
        <v>13</v>
      </c>
      <c r="D203" s="13">
        <v>160</v>
      </c>
      <c r="E203" s="26">
        <v>286000</v>
      </c>
      <c r="F203" s="20">
        <f t="shared" si="34"/>
        <v>54340</v>
      </c>
      <c r="G203" s="21">
        <f t="shared" si="35"/>
        <v>54454400</v>
      </c>
    </row>
    <row r="204" spans="1:7" ht="39" customHeight="1" x14ac:dyDescent="0.2">
      <c r="A204" s="6"/>
      <c r="B204" s="2" t="s">
        <v>168</v>
      </c>
      <c r="C204" s="7"/>
      <c r="D204" s="7"/>
      <c r="E204" s="29">
        <f>SUM(E205:E207)</f>
        <v>390000</v>
      </c>
      <c r="F204" s="11">
        <f>SUM(F205:F207)</f>
        <v>74100</v>
      </c>
      <c r="G204" s="11">
        <f>SUM(G205:G207)</f>
        <v>37128000</v>
      </c>
    </row>
    <row r="205" spans="1:7" ht="21.6" customHeight="1" x14ac:dyDescent="0.2">
      <c r="A205" s="14"/>
      <c r="B205" s="18" t="s">
        <v>169</v>
      </c>
      <c r="C205" s="16"/>
      <c r="D205" s="16"/>
      <c r="E205" s="30"/>
      <c r="F205" s="20"/>
      <c r="G205" s="21"/>
    </row>
    <row r="206" spans="1:7" ht="23.45" customHeight="1" x14ac:dyDescent="0.2">
      <c r="A206" s="17" t="s">
        <v>3</v>
      </c>
      <c r="B206" s="2" t="s">
        <v>4</v>
      </c>
      <c r="C206" s="2" t="s">
        <v>5</v>
      </c>
      <c r="D206" s="2" t="s">
        <v>6</v>
      </c>
      <c r="E206" s="25" t="s">
        <v>7</v>
      </c>
      <c r="F206" s="3" t="s">
        <v>8</v>
      </c>
      <c r="G206" s="4" t="s">
        <v>9</v>
      </c>
    </row>
    <row r="207" spans="1:7" ht="96" customHeight="1" x14ac:dyDescent="0.2">
      <c r="A207" s="6"/>
      <c r="B207" s="12" t="s">
        <v>170</v>
      </c>
      <c r="C207" s="12" t="s">
        <v>13</v>
      </c>
      <c r="D207" s="13">
        <v>80</v>
      </c>
      <c r="E207" s="26">
        <v>390000</v>
      </c>
      <c r="F207" s="20">
        <f t="shared" ref="F207:F231" si="40">E207*19%</f>
        <v>74100</v>
      </c>
      <c r="G207" s="21">
        <f t="shared" ref="G207" si="41">(E207+F207)*D207</f>
        <v>37128000</v>
      </c>
    </row>
    <row r="208" spans="1:7" ht="39.200000000000003" customHeight="1" x14ac:dyDescent="0.2">
      <c r="A208" s="6"/>
      <c r="B208" s="2" t="s">
        <v>171</v>
      </c>
      <c r="C208" s="7"/>
      <c r="D208" s="7"/>
      <c r="E208" s="31">
        <v>325000</v>
      </c>
      <c r="F208" s="11">
        <f t="shared" ref="F208:G208" si="42">SUM(F209:F210)</f>
        <v>49400</v>
      </c>
      <c r="G208" s="11">
        <f t="shared" si="42"/>
        <v>12376000</v>
      </c>
    </row>
    <row r="209" spans="1:7" ht="21.6" customHeight="1" x14ac:dyDescent="0.2">
      <c r="A209" s="6"/>
      <c r="B209" s="12" t="s">
        <v>172</v>
      </c>
      <c r="C209" s="7"/>
      <c r="D209" s="7"/>
      <c r="E209" s="26"/>
      <c r="F209" s="20"/>
      <c r="G209" s="21"/>
    </row>
    <row r="210" spans="1:7" ht="57.75" customHeight="1" x14ac:dyDescent="0.2">
      <c r="A210" s="6"/>
      <c r="B210" s="12" t="s">
        <v>173</v>
      </c>
      <c r="C210" s="12" t="s">
        <v>13</v>
      </c>
      <c r="D210" s="13">
        <v>40</v>
      </c>
      <c r="E210" s="26">
        <v>260000</v>
      </c>
      <c r="F210" s="20">
        <f t="shared" si="40"/>
        <v>49400</v>
      </c>
      <c r="G210" s="21">
        <f t="shared" ref="G210" si="43">(E210+F210)*D210</f>
        <v>12376000</v>
      </c>
    </row>
    <row r="211" spans="1:7" ht="23.45" customHeight="1" x14ac:dyDescent="0.2">
      <c r="A211" s="6"/>
      <c r="B211" s="2" t="s">
        <v>174</v>
      </c>
      <c r="C211" s="7"/>
      <c r="D211" s="7"/>
      <c r="E211" s="29">
        <f>SUM(E212:E213)</f>
        <v>478300</v>
      </c>
      <c r="F211" s="11">
        <f t="shared" ref="F211:G211" si="44">SUM(F212:F213)</f>
        <v>90877</v>
      </c>
      <c r="G211" s="11">
        <f t="shared" si="44"/>
        <v>28136836</v>
      </c>
    </row>
    <row r="212" spans="1:7" ht="57" customHeight="1" x14ac:dyDescent="0.2">
      <c r="A212" s="6"/>
      <c r="B212" s="12" t="s">
        <v>175</v>
      </c>
      <c r="C212" s="12" t="s">
        <v>13</v>
      </c>
      <c r="D212" s="13">
        <v>215</v>
      </c>
      <c r="E212" s="26">
        <v>99400</v>
      </c>
      <c r="F212" s="20">
        <f t="shared" si="40"/>
        <v>18886</v>
      </c>
      <c r="G212" s="21">
        <f t="shared" ref="G212:G231" si="45">(E212+F212)*D212</f>
        <v>25431490</v>
      </c>
    </row>
    <row r="213" spans="1:7" ht="27.75" customHeight="1" x14ac:dyDescent="0.2">
      <c r="A213" s="6"/>
      <c r="B213" s="12" t="s">
        <v>176</v>
      </c>
      <c r="C213" s="12" t="s">
        <v>13</v>
      </c>
      <c r="D213" s="13">
        <v>6</v>
      </c>
      <c r="E213" s="26">
        <v>378900</v>
      </c>
      <c r="F213" s="20">
        <f t="shared" si="40"/>
        <v>71991</v>
      </c>
      <c r="G213" s="21">
        <f t="shared" si="45"/>
        <v>2705346</v>
      </c>
    </row>
    <row r="214" spans="1:7" ht="33.75" customHeight="1" x14ac:dyDescent="0.2">
      <c r="A214" s="6"/>
      <c r="B214" s="2" t="s">
        <v>177</v>
      </c>
      <c r="C214" s="7"/>
      <c r="D214" s="7"/>
      <c r="E214" s="29">
        <f>SUM(E215:E219)</f>
        <v>395454.8</v>
      </c>
      <c r="F214" s="11">
        <f>SUM(F215:F219)</f>
        <v>75136.411999999997</v>
      </c>
      <c r="G214" s="11">
        <f>SUM(G215:G219)</f>
        <v>4480724.6119999997</v>
      </c>
    </row>
    <row r="215" spans="1:7" ht="16.350000000000001" customHeight="1" x14ac:dyDescent="0.2">
      <c r="A215" s="6"/>
      <c r="B215" s="12" t="s">
        <v>178</v>
      </c>
      <c r="C215" s="7"/>
      <c r="D215" s="7"/>
      <c r="E215" s="26"/>
      <c r="F215" s="20"/>
      <c r="G215" s="21"/>
    </row>
    <row r="216" spans="1:7" ht="21" customHeight="1" x14ac:dyDescent="0.2">
      <c r="A216" s="6"/>
      <c r="B216" s="12" t="s">
        <v>179</v>
      </c>
      <c r="C216" s="12" t="s">
        <v>13</v>
      </c>
      <c r="D216" s="13">
        <v>20</v>
      </c>
      <c r="E216" s="32">
        <v>65000</v>
      </c>
      <c r="F216" s="20">
        <f t="shared" si="40"/>
        <v>12350</v>
      </c>
      <c r="G216" s="21">
        <f t="shared" si="45"/>
        <v>1547000</v>
      </c>
    </row>
    <row r="217" spans="1:7" ht="18.75" customHeight="1" x14ac:dyDescent="0.2">
      <c r="A217" s="6"/>
      <c r="B217" s="12" t="s">
        <v>180</v>
      </c>
      <c r="C217" s="12" t="s">
        <v>13</v>
      </c>
      <c r="D217" s="13">
        <v>22</v>
      </c>
      <c r="E217" s="32">
        <v>41860</v>
      </c>
      <c r="F217" s="20">
        <f t="shared" si="40"/>
        <v>7953.4000000000005</v>
      </c>
      <c r="G217" s="21">
        <f t="shared" si="45"/>
        <v>1095894.8</v>
      </c>
    </row>
    <row r="218" spans="1:7" ht="18.75" customHeight="1" x14ac:dyDescent="0.2">
      <c r="A218" s="6"/>
      <c r="B218" s="12" t="s">
        <v>181</v>
      </c>
      <c r="C218" s="12" t="s">
        <v>13</v>
      </c>
      <c r="D218" s="13">
        <v>1</v>
      </c>
      <c r="E218" s="32">
        <v>198894.8</v>
      </c>
      <c r="F218" s="20">
        <f t="shared" si="40"/>
        <v>37790.011999999995</v>
      </c>
      <c r="G218" s="21">
        <f t="shared" si="45"/>
        <v>236684.81199999998</v>
      </c>
    </row>
    <row r="219" spans="1:7" ht="18.75" customHeight="1" x14ac:dyDescent="0.2">
      <c r="A219" s="6"/>
      <c r="B219" s="12" t="s">
        <v>182</v>
      </c>
      <c r="C219" s="12" t="s">
        <v>13</v>
      </c>
      <c r="D219" s="13">
        <v>15</v>
      </c>
      <c r="E219" s="32">
        <v>89700</v>
      </c>
      <c r="F219" s="20">
        <f t="shared" si="40"/>
        <v>17043</v>
      </c>
      <c r="G219" s="21">
        <f t="shared" si="45"/>
        <v>1601145</v>
      </c>
    </row>
    <row r="220" spans="1:7" ht="26.25" customHeight="1" x14ac:dyDescent="0.2">
      <c r="A220" s="6"/>
      <c r="B220" s="2" t="s">
        <v>183</v>
      </c>
      <c r="C220" s="7"/>
      <c r="D220" s="7"/>
      <c r="E220" s="29">
        <f>SUM(E221:E225)</f>
        <v>260000</v>
      </c>
      <c r="F220" s="11">
        <f>SUM(F221:F225)</f>
        <v>49400</v>
      </c>
      <c r="G220" s="11">
        <f>SUM(G221:G225)</f>
        <v>14309750</v>
      </c>
    </row>
    <row r="221" spans="1:7" ht="13.5" customHeight="1" x14ac:dyDescent="0.2">
      <c r="A221" s="6"/>
      <c r="B221" s="12" t="s">
        <v>184</v>
      </c>
      <c r="C221" s="7"/>
      <c r="D221" s="7"/>
      <c r="E221" s="26"/>
      <c r="F221" s="20"/>
      <c r="G221" s="21"/>
    </row>
    <row r="222" spans="1:7" ht="23.25" customHeight="1" x14ac:dyDescent="0.2">
      <c r="A222" s="6"/>
      <c r="B222" s="12" t="s">
        <v>185</v>
      </c>
      <c r="C222" s="12" t="s">
        <v>13</v>
      </c>
      <c r="D222" s="13">
        <v>50</v>
      </c>
      <c r="E222" s="32">
        <v>65000</v>
      </c>
      <c r="F222" s="20">
        <f t="shared" si="40"/>
        <v>12350</v>
      </c>
      <c r="G222" s="21">
        <f t="shared" si="45"/>
        <v>3867500</v>
      </c>
    </row>
    <row r="223" spans="1:7" ht="24" customHeight="1" x14ac:dyDescent="0.2">
      <c r="A223" s="6"/>
      <c r="B223" s="12" t="s">
        <v>186</v>
      </c>
      <c r="C223" s="12" t="s">
        <v>13</v>
      </c>
      <c r="D223" s="13">
        <v>40</v>
      </c>
      <c r="E223" s="32">
        <v>65000</v>
      </c>
      <c r="F223" s="20">
        <f t="shared" si="40"/>
        <v>12350</v>
      </c>
      <c r="G223" s="21">
        <f t="shared" si="45"/>
        <v>3094000</v>
      </c>
    </row>
    <row r="224" spans="1:7" ht="19.5" customHeight="1" x14ac:dyDescent="0.2">
      <c r="A224" s="6"/>
      <c r="B224" s="12" t="s">
        <v>187</v>
      </c>
      <c r="C224" s="12" t="s">
        <v>13</v>
      </c>
      <c r="D224" s="13">
        <v>50</v>
      </c>
      <c r="E224" s="32">
        <v>65000</v>
      </c>
      <c r="F224" s="20">
        <f t="shared" si="40"/>
        <v>12350</v>
      </c>
      <c r="G224" s="21">
        <f t="shared" si="45"/>
        <v>3867500</v>
      </c>
    </row>
    <row r="225" spans="1:7" ht="24.75" customHeight="1" x14ac:dyDescent="0.2">
      <c r="A225" s="6"/>
      <c r="B225" s="12" t="s">
        <v>188</v>
      </c>
      <c r="C225" s="12" t="s">
        <v>13</v>
      </c>
      <c r="D225" s="13">
        <v>45</v>
      </c>
      <c r="E225" s="32">
        <v>65000</v>
      </c>
      <c r="F225" s="20">
        <f t="shared" si="40"/>
        <v>12350</v>
      </c>
      <c r="G225" s="21">
        <f t="shared" si="45"/>
        <v>3480750</v>
      </c>
    </row>
    <row r="226" spans="1:7" ht="18.75" customHeight="1" x14ac:dyDescent="0.2">
      <c r="A226" s="6"/>
      <c r="B226" s="2" t="s">
        <v>189</v>
      </c>
      <c r="C226" s="7"/>
      <c r="D226" s="7"/>
      <c r="E226" s="29">
        <f>SUM(E227:E228)</f>
        <v>57915</v>
      </c>
      <c r="F226" s="11">
        <f t="shared" ref="F226:G226" si="46">SUM(F227:F228)</f>
        <v>11003.85</v>
      </c>
      <c r="G226" s="11">
        <f t="shared" si="46"/>
        <v>1033782.7500000001</v>
      </c>
    </row>
    <row r="227" spans="1:7" ht="17.25" customHeight="1" x14ac:dyDescent="0.2">
      <c r="A227" s="6"/>
      <c r="B227" s="12" t="s">
        <v>184</v>
      </c>
      <c r="C227" s="7"/>
      <c r="D227" s="7"/>
      <c r="E227" s="26"/>
      <c r="F227" s="20"/>
      <c r="G227" s="21"/>
    </row>
    <row r="228" spans="1:7" ht="32.25" customHeight="1" x14ac:dyDescent="0.2">
      <c r="A228" s="6"/>
      <c r="B228" s="12" t="s">
        <v>190</v>
      </c>
      <c r="C228" s="12" t="s">
        <v>13</v>
      </c>
      <c r="D228" s="13">
        <v>15</v>
      </c>
      <c r="E228" s="26">
        <v>57915</v>
      </c>
      <c r="F228" s="20">
        <f t="shared" si="40"/>
        <v>11003.85</v>
      </c>
      <c r="G228" s="21">
        <f t="shared" si="45"/>
        <v>1033782.7500000001</v>
      </c>
    </row>
    <row r="229" spans="1:7" ht="23.25" customHeight="1" x14ac:dyDescent="0.2">
      <c r="A229" s="6"/>
      <c r="B229" s="2" t="s">
        <v>191</v>
      </c>
      <c r="C229" s="7"/>
      <c r="D229" s="7"/>
      <c r="E229" s="29">
        <f>SUM(E230:E231)</f>
        <v>156000</v>
      </c>
      <c r="F229" s="11">
        <f t="shared" ref="F229:G229" si="47">SUM(F230:F231)</f>
        <v>29640</v>
      </c>
      <c r="G229" s="11">
        <f t="shared" si="47"/>
        <v>14851200</v>
      </c>
    </row>
    <row r="230" spans="1:7" ht="10.35" customHeight="1" x14ac:dyDescent="0.2">
      <c r="A230" s="6"/>
      <c r="B230" s="12" t="s">
        <v>192</v>
      </c>
      <c r="C230" s="7"/>
      <c r="D230" s="7"/>
      <c r="E230" s="26"/>
      <c r="F230" s="20">
        <f t="shared" si="40"/>
        <v>0</v>
      </c>
      <c r="G230" s="21">
        <f t="shared" si="45"/>
        <v>0</v>
      </c>
    </row>
    <row r="231" spans="1:7" ht="77.849999999999994" customHeight="1" x14ac:dyDescent="0.2">
      <c r="A231" s="6"/>
      <c r="B231" s="12" t="s">
        <v>193</v>
      </c>
      <c r="C231" s="12" t="s">
        <v>16</v>
      </c>
      <c r="D231" s="13">
        <v>80</v>
      </c>
      <c r="E231" s="26">
        <v>156000</v>
      </c>
      <c r="F231" s="20">
        <f t="shared" si="40"/>
        <v>29640</v>
      </c>
      <c r="G231" s="21">
        <f t="shared" si="45"/>
        <v>14851200</v>
      </c>
    </row>
    <row r="232" spans="1:7" ht="23.25" customHeight="1" x14ac:dyDescent="0.2">
      <c r="A232" s="6"/>
      <c r="B232" s="2" t="s">
        <v>194</v>
      </c>
      <c r="C232" s="7"/>
      <c r="D232" s="7"/>
      <c r="E232" s="29">
        <f>SUM(E233:E235)</f>
        <v>115830</v>
      </c>
      <c r="F232" s="11">
        <f>SUM(F233:F235)</f>
        <v>22007.7</v>
      </c>
      <c r="G232" s="11">
        <f>SUM(G233:G235)</f>
        <v>5513508</v>
      </c>
    </row>
    <row r="233" spans="1:7" ht="10.35" customHeight="1" x14ac:dyDescent="0.2">
      <c r="A233" s="14"/>
      <c r="B233" s="18" t="s">
        <v>192</v>
      </c>
      <c r="C233" s="16"/>
      <c r="D233" s="16"/>
      <c r="E233" s="30"/>
      <c r="F233" s="20"/>
      <c r="G233" s="21"/>
    </row>
    <row r="234" spans="1:7" ht="23.45" customHeight="1" x14ac:dyDescent="0.2">
      <c r="A234" s="17" t="s">
        <v>3</v>
      </c>
      <c r="B234" s="2" t="s">
        <v>4</v>
      </c>
      <c r="C234" s="2" t="s">
        <v>5</v>
      </c>
      <c r="D234" s="2" t="s">
        <v>6</v>
      </c>
      <c r="E234" s="25" t="s">
        <v>7</v>
      </c>
      <c r="F234" s="3" t="s">
        <v>8</v>
      </c>
      <c r="G234" s="4" t="s">
        <v>9</v>
      </c>
    </row>
    <row r="235" spans="1:7" ht="77.849999999999994" customHeight="1" x14ac:dyDescent="0.2">
      <c r="A235" s="6"/>
      <c r="B235" s="12" t="s">
        <v>195</v>
      </c>
      <c r="C235" s="12" t="s">
        <v>16</v>
      </c>
      <c r="D235" s="13">
        <v>40</v>
      </c>
      <c r="E235" s="26">
        <v>115830</v>
      </c>
      <c r="F235" s="20">
        <f t="shared" ref="F235:F255" si="48">E235*19%</f>
        <v>22007.7</v>
      </c>
      <c r="G235" s="21">
        <f t="shared" ref="G235:G255" si="49">(E235+F235)*D235</f>
        <v>5513508</v>
      </c>
    </row>
    <row r="236" spans="1:7" ht="37.5" customHeight="1" x14ac:dyDescent="0.2">
      <c r="A236" s="6"/>
      <c r="B236" s="2" t="s">
        <v>196</v>
      </c>
      <c r="C236" s="7"/>
      <c r="D236" s="7"/>
      <c r="E236" s="29">
        <f>SUM(E237:E238)</f>
        <v>142015.9</v>
      </c>
      <c r="F236" s="11">
        <f t="shared" ref="F236:G236" si="50">SUM(F237:F238)</f>
        <v>26983.021000000001</v>
      </c>
      <c r="G236" s="11">
        <f t="shared" si="50"/>
        <v>10139935.26</v>
      </c>
    </row>
    <row r="237" spans="1:7" ht="16.350000000000001" customHeight="1" x14ac:dyDescent="0.2">
      <c r="A237" s="6"/>
      <c r="B237" s="12" t="s">
        <v>192</v>
      </c>
      <c r="C237" s="7"/>
      <c r="D237" s="7"/>
      <c r="E237" s="26"/>
      <c r="F237" s="20">
        <f t="shared" si="48"/>
        <v>0</v>
      </c>
      <c r="G237" s="21">
        <f t="shared" si="49"/>
        <v>0</v>
      </c>
    </row>
    <row r="238" spans="1:7" ht="161.85" customHeight="1" x14ac:dyDescent="0.2">
      <c r="A238" s="6"/>
      <c r="B238" s="12" t="s">
        <v>197</v>
      </c>
      <c r="C238" s="12" t="s">
        <v>16</v>
      </c>
      <c r="D238" s="13">
        <v>60</v>
      </c>
      <c r="E238" s="32">
        <v>142015.9</v>
      </c>
      <c r="F238" s="20">
        <f t="shared" si="48"/>
        <v>26983.021000000001</v>
      </c>
      <c r="G238" s="21">
        <f t="shared" si="49"/>
        <v>10139935.26</v>
      </c>
    </row>
    <row r="239" spans="1:7" ht="33.75" customHeight="1" x14ac:dyDescent="0.2">
      <c r="A239" s="6"/>
      <c r="B239" s="2" t="s">
        <v>198</v>
      </c>
      <c r="C239" s="7"/>
      <c r="D239" s="7"/>
      <c r="E239" s="29">
        <f>SUM(E240:E241)</f>
        <v>26219.7</v>
      </c>
      <c r="F239" s="11">
        <f t="shared" ref="F239:G239" si="51">SUM(F240:F241)</f>
        <v>4981.7430000000004</v>
      </c>
      <c r="G239" s="11">
        <f t="shared" si="51"/>
        <v>936043.29</v>
      </c>
    </row>
    <row r="240" spans="1:7" ht="12.2" customHeight="1" x14ac:dyDescent="0.2">
      <c r="A240" s="6"/>
      <c r="B240" s="12" t="s">
        <v>184</v>
      </c>
      <c r="C240" s="7"/>
      <c r="D240" s="7"/>
      <c r="E240" s="26"/>
      <c r="F240" s="20"/>
      <c r="G240" s="21"/>
    </row>
    <row r="241" spans="1:7" ht="17.25" customHeight="1" x14ac:dyDescent="0.2">
      <c r="A241" s="6"/>
      <c r="B241" s="12" t="s">
        <v>199</v>
      </c>
      <c r="C241" s="12" t="s">
        <v>13</v>
      </c>
      <c r="D241" s="13">
        <v>30</v>
      </c>
      <c r="E241" s="26">
        <v>26219.7</v>
      </c>
      <c r="F241" s="20">
        <f t="shared" si="48"/>
        <v>4981.7430000000004</v>
      </c>
      <c r="G241" s="21">
        <f t="shared" si="49"/>
        <v>936043.29</v>
      </c>
    </row>
    <row r="242" spans="1:7" ht="65.25" customHeight="1" x14ac:dyDescent="0.2">
      <c r="A242" s="6"/>
      <c r="B242" s="2" t="s">
        <v>200</v>
      </c>
      <c r="C242" s="7"/>
      <c r="D242" s="7"/>
      <c r="E242" s="29">
        <f>SUM(E243:E255)</f>
        <v>7934499.2999999998</v>
      </c>
      <c r="F242" s="11">
        <f t="shared" ref="F242:G242" si="52">SUM(F243:F255)</f>
        <v>1507554.8670000001</v>
      </c>
      <c r="G242" s="11">
        <f t="shared" si="52"/>
        <v>60615791.599999994</v>
      </c>
    </row>
    <row r="243" spans="1:7" ht="26.25" customHeight="1" x14ac:dyDescent="0.2">
      <c r="A243" s="6"/>
      <c r="B243" s="12" t="s">
        <v>201</v>
      </c>
      <c r="C243" s="12" t="s">
        <v>13</v>
      </c>
      <c r="D243" s="13">
        <v>1</v>
      </c>
      <c r="E243" s="26">
        <v>2600000</v>
      </c>
      <c r="F243" s="20">
        <f t="shared" si="48"/>
        <v>494000</v>
      </c>
      <c r="G243" s="21">
        <f t="shared" si="49"/>
        <v>3094000</v>
      </c>
    </row>
    <row r="244" spans="1:7" ht="26.25" customHeight="1" x14ac:dyDescent="0.2">
      <c r="A244" s="6"/>
      <c r="B244" s="12" t="s">
        <v>202</v>
      </c>
      <c r="C244" s="12" t="s">
        <v>13</v>
      </c>
      <c r="D244" s="13">
        <v>5</v>
      </c>
      <c r="E244" s="26">
        <v>873951</v>
      </c>
      <c r="F244" s="20">
        <f t="shared" si="48"/>
        <v>166050.69</v>
      </c>
      <c r="G244" s="21">
        <f t="shared" si="49"/>
        <v>5200008.4499999993</v>
      </c>
    </row>
    <row r="245" spans="1:7" ht="19.350000000000001" customHeight="1" x14ac:dyDescent="0.2">
      <c r="A245" s="6"/>
      <c r="B245" s="12" t="s">
        <v>203</v>
      </c>
      <c r="C245" s="12" t="s">
        <v>13</v>
      </c>
      <c r="D245" s="13">
        <v>6</v>
      </c>
      <c r="E245" s="26">
        <v>104000</v>
      </c>
      <c r="F245" s="20">
        <f t="shared" si="48"/>
        <v>19760</v>
      </c>
      <c r="G245" s="21">
        <f t="shared" si="49"/>
        <v>742560</v>
      </c>
    </row>
    <row r="246" spans="1:7" ht="30.75" customHeight="1" x14ac:dyDescent="0.2">
      <c r="A246" s="6"/>
      <c r="B246" s="12" t="s">
        <v>204</v>
      </c>
      <c r="C246" s="12" t="s">
        <v>13</v>
      </c>
      <c r="D246" s="13">
        <v>300</v>
      </c>
      <c r="E246" s="26">
        <v>54620.800000000003</v>
      </c>
      <c r="F246" s="20">
        <f t="shared" si="48"/>
        <v>10377.952000000001</v>
      </c>
      <c r="G246" s="21">
        <f t="shared" si="49"/>
        <v>19499625.600000001</v>
      </c>
    </row>
    <row r="247" spans="1:7" ht="19.350000000000001" customHeight="1" x14ac:dyDescent="0.2">
      <c r="A247" s="6"/>
      <c r="B247" s="12" t="s">
        <v>205</v>
      </c>
      <c r="C247" s="12" t="s">
        <v>16</v>
      </c>
      <c r="D247" s="13">
        <v>5</v>
      </c>
      <c r="E247" s="26">
        <v>1027000</v>
      </c>
      <c r="F247" s="20">
        <f t="shared" si="48"/>
        <v>195130</v>
      </c>
      <c r="G247" s="21">
        <f t="shared" si="49"/>
        <v>6110650</v>
      </c>
    </row>
    <row r="248" spans="1:7" ht="19.350000000000001" customHeight="1" x14ac:dyDescent="0.2">
      <c r="A248" s="6"/>
      <c r="B248" s="12" t="s">
        <v>206</v>
      </c>
      <c r="C248" s="12" t="s">
        <v>13</v>
      </c>
      <c r="D248" s="13">
        <v>1</v>
      </c>
      <c r="E248" s="26">
        <v>22113</v>
      </c>
      <c r="F248" s="20">
        <f t="shared" si="48"/>
        <v>4201.47</v>
      </c>
      <c r="G248" s="21">
        <f t="shared" si="49"/>
        <v>26314.47</v>
      </c>
    </row>
    <row r="249" spans="1:7" ht="19.350000000000001" customHeight="1" x14ac:dyDescent="0.2">
      <c r="A249" s="6"/>
      <c r="B249" s="12" t="s">
        <v>207</v>
      </c>
      <c r="C249" s="12" t="s">
        <v>13</v>
      </c>
      <c r="D249" s="13">
        <v>1</v>
      </c>
      <c r="E249" s="26">
        <v>9477</v>
      </c>
      <c r="F249" s="20">
        <f t="shared" si="48"/>
        <v>1800.63</v>
      </c>
      <c r="G249" s="21">
        <f t="shared" si="49"/>
        <v>11277.630000000001</v>
      </c>
    </row>
    <row r="250" spans="1:7" ht="19.350000000000001" customHeight="1" x14ac:dyDescent="0.2">
      <c r="A250" s="6"/>
      <c r="B250" s="12" t="s">
        <v>208</v>
      </c>
      <c r="C250" s="12" t="s">
        <v>13</v>
      </c>
      <c r="D250" s="13">
        <v>1</v>
      </c>
      <c r="E250" s="26">
        <v>3159</v>
      </c>
      <c r="F250" s="20">
        <f t="shared" si="48"/>
        <v>600.21</v>
      </c>
      <c r="G250" s="21">
        <f t="shared" si="49"/>
        <v>3759.21</v>
      </c>
    </row>
    <row r="251" spans="1:7" ht="19.350000000000001" customHeight="1" x14ac:dyDescent="0.2">
      <c r="A251" s="6"/>
      <c r="B251" s="12" t="s">
        <v>209</v>
      </c>
      <c r="C251" s="12" t="s">
        <v>13</v>
      </c>
      <c r="D251" s="13">
        <v>1</v>
      </c>
      <c r="E251" s="26">
        <v>94770</v>
      </c>
      <c r="F251" s="20">
        <f t="shared" si="48"/>
        <v>18006.3</v>
      </c>
      <c r="G251" s="21">
        <f t="shared" si="49"/>
        <v>112776.3</v>
      </c>
    </row>
    <row r="252" spans="1:7" ht="19.350000000000001" customHeight="1" x14ac:dyDescent="0.2">
      <c r="A252" s="6"/>
      <c r="B252" s="12" t="s">
        <v>210</v>
      </c>
      <c r="C252" s="12" t="s">
        <v>13</v>
      </c>
      <c r="D252" s="13">
        <v>1</v>
      </c>
      <c r="E252" s="26">
        <v>47385</v>
      </c>
      <c r="F252" s="20">
        <f t="shared" si="48"/>
        <v>9003.15</v>
      </c>
      <c r="G252" s="21">
        <f t="shared" si="49"/>
        <v>56388.15</v>
      </c>
    </row>
    <row r="253" spans="1:7" ht="16.7" customHeight="1" x14ac:dyDescent="0.2">
      <c r="A253" s="6"/>
      <c r="B253" s="12" t="s">
        <v>22</v>
      </c>
      <c r="C253" s="12" t="s">
        <v>13</v>
      </c>
      <c r="D253" s="13">
        <v>300</v>
      </c>
      <c r="E253" s="26">
        <v>10400</v>
      </c>
      <c r="F253" s="20">
        <f t="shared" si="48"/>
        <v>1976</v>
      </c>
      <c r="G253" s="21">
        <f t="shared" si="49"/>
        <v>3712800</v>
      </c>
    </row>
    <row r="254" spans="1:7" ht="15.2" customHeight="1" x14ac:dyDescent="0.2">
      <c r="A254" s="6"/>
      <c r="B254" s="12" t="s">
        <v>211</v>
      </c>
      <c r="C254" s="12" t="s">
        <v>13</v>
      </c>
      <c r="D254" s="13">
        <v>6</v>
      </c>
      <c r="E254" s="26">
        <v>754000</v>
      </c>
      <c r="F254" s="20">
        <f t="shared" si="48"/>
        <v>143260</v>
      </c>
      <c r="G254" s="21">
        <f t="shared" si="49"/>
        <v>5383560</v>
      </c>
    </row>
    <row r="255" spans="1:7" ht="28.5" customHeight="1" x14ac:dyDescent="0.2">
      <c r="A255" s="6"/>
      <c r="B255" s="12" t="s">
        <v>212</v>
      </c>
      <c r="C255" s="12" t="s">
        <v>13</v>
      </c>
      <c r="D255" s="13">
        <v>6</v>
      </c>
      <c r="E255" s="26">
        <v>2333623.5</v>
      </c>
      <c r="F255" s="20">
        <f t="shared" si="48"/>
        <v>443388.46500000003</v>
      </c>
      <c r="G255" s="21">
        <f t="shared" si="49"/>
        <v>16662071.789999999</v>
      </c>
    </row>
    <row r="256" spans="1:7" ht="28.7" customHeight="1" x14ac:dyDescent="0.2">
      <c r="A256" s="14"/>
      <c r="B256" s="15" t="s">
        <v>213</v>
      </c>
      <c r="C256" s="16"/>
      <c r="D256" s="16"/>
      <c r="E256" s="29">
        <f>SUM(E257:E258)</f>
        <v>4875000</v>
      </c>
      <c r="F256" s="11">
        <f>SUM(F257:F258)</f>
        <v>926250</v>
      </c>
      <c r="G256" s="11">
        <f>SUM(G257:G258)</f>
        <v>5801250</v>
      </c>
    </row>
    <row r="257" spans="1:9" ht="23.45" customHeight="1" x14ac:dyDescent="0.2">
      <c r="A257" s="17" t="s">
        <v>3</v>
      </c>
      <c r="B257" s="2" t="s">
        <v>4</v>
      </c>
      <c r="C257" s="2" t="s">
        <v>5</v>
      </c>
      <c r="D257" s="2" t="s">
        <v>6</v>
      </c>
      <c r="E257" s="25" t="s">
        <v>7</v>
      </c>
      <c r="F257" s="3" t="s">
        <v>8</v>
      </c>
      <c r="G257" s="4" t="s">
        <v>9</v>
      </c>
    </row>
    <row r="258" spans="1:9" ht="75.75" customHeight="1" x14ac:dyDescent="0.2">
      <c r="A258" s="6"/>
      <c r="B258" s="12" t="s">
        <v>214</v>
      </c>
      <c r="C258" s="12" t="s">
        <v>16</v>
      </c>
      <c r="D258" s="13">
        <v>1</v>
      </c>
      <c r="E258" s="26">
        <v>4875000</v>
      </c>
      <c r="F258" s="20">
        <f t="shared" ref="F258:F261" si="53">E258*19%</f>
        <v>926250</v>
      </c>
      <c r="G258" s="21">
        <f t="shared" ref="G258:G261" si="54">(E258+F258)*D258</f>
        <v>5801250</v>
      </c>
    </row>
    <row r="259" spans="1:9" ht="30" customHeight="1" x14ac:dyDescent="0.2">
      <c r="A259" s="6"/>
      <c r="B259" s="2" t="s">
        <v>215</v>
      </c>
      <c r="C259" s="7"/>
      <c r="D259" s="7"/>
      <c r="E259" s="29">
        <f>SUM(E260:E261)</f>
        <v>6002100</v>
      </c>
      <c r="F259" s="11">
        <f t="shared" ref="F259:G259" si="55">SUM(F260:F261)</f>
        <v>1140399</v>
      </c>
      <c r="G259" s="11">
        <f t="shared" si="55"/>
        <v>7142499</v>
      </c>
    </row>
    <row r="260" spans="1:9" ht="14.25" customHeight="1" x14ac:dyDescent="0.2">
      <c r="A260" s="6"/>
      <c r="B260" s="12" t="s">
        <v>216</v>
      </c>
      <c r="C260" s="7"/>
      <c r="D260" s="7"/>
      <c r="E260" s="26"/>
      <c r="F260" s="20">
        <f t="shared" si="53"/>
        <v>0</v>
      </c>
      <c r="G260" s="21">
        <f t="shared" si="54"/>
        <v>0</v>
      </c>
    </row>
    <row r="261" spans="1:9" ht="189.75" customHeight="1" x14ac:dyDescent="0.2">
      <c r="A261" s="6"/>
      <c r="B261" s="12" t="s">
        <v>217</v>
      </c>
      <c r="C261" s="12" t="s">
        <v>16</v>
      </c>
      <c r="D261" s="13">
        <v>1</v>
      </c>
      <c r="E261" s="26">
        <v>6002100</v>
      </c>
      <c r="F261" s="20">
        <f t="shared" si="53"/>
        <v>1140399</v>
      </c>
      <c r="G261" s="21">
        <f t="shared" si="54"/>
        <v>7142499</v>
      </c>
    </row>
    <row r="262" spans="1:9" ht="15" customHeight="1" x14ac:dyDescent="0.2">
      <c r="A262" s="6"/>
      <c r="B262" s="2" t="s">
        <v>218</v>
      </c>
      <c r="C262" s="7"/>
      <c r="D262" s="7"/>
      <c r="E262" s="29">
        <f>SUM(E7+E13+E19+E34+E36+E42+E48+E51+E63+E79+E87+E92+E100+E102+E109+E115+E119+E123+E126+E129+E136+E148+E160+E163+E165+E169+E173+E177+E182+E195+E197+E199+E204+E208+E211+E214+E220+E226+E229+E232+E236+E239+E242+E256+E259)</f>
        <v>242152452.41870591</v>
      </c>
      <c r="F262" s="11">
        <f>SUM(F7+F13+F19+F34+F36+F42+F48+F51+F63+F79+F87+F92+F100+F102+F109+F115+F119+F123+F126+F129+F136+F148+F160+F163+F165+F169+F173+F177+F182+F195+F197+F199+F204+F208+F211+F214+F220+F226+F229+F232+F236+F239+F242+F256+F259)</f>
        <v>45996615.959554121</v>
      </c>
      <c r="G262" s="11">
        <v>957373732</v>
      </c>
    </row>
    <row r="263" spans="1:9" ht="15" customHeight="1" x14ac:dyDescent="0.2">
      <c r="A263" s="6"/>
      <c r="B263" s="2" t="s">
        <v>219</v>
      </c>
      <c r="C263" s="7"/>
      <c r="D263" s="7"/>
      <c r="E263" s="29">
        <f>E262*19%</f>
        <v>46008965.959554121</v>
      </c>
      <c r="F263" s="11">
        <f t="shared" ref="F263:G263" si="56">F262*19%</f>
        <v>8739357.0323152822</v>
      </c>
      <c r="G263" s="11">
        <f t="shared" si="56"/>
        <v>181901009.08000001</v>
      </c>
    </row>
    <row r="264" spans="1:9" ht="15.75" customHeight="1" x14ac:dyDescent="0.2">
      <c r="A264" s="14"/>
      <c r="B264" s="15" t="s">
        <v>220</v>
      </c>
      <c r="C264" s="16"/>
      <c r="D264" s="16"/>
      <c r="E264" s="33">
        <f>E262+E263</f>
        <v>288161418.37826002</v>
      </c>
      <c r="F264" s="22">
        <f t="shared" ref="F264:G264" si="57">F262+F263</f>
        <v>54735972.991869405</v>
      </c>
      <c r="G264" s="11">
        <f t="shared" si="57"/>
        <v>1139274741.0799999</v>
      </c>
    </row>
    <row r="266" spans="1:9" x14ac:dyDescent="0.2">
      <c r="I266" s="36"/>
    </row>
    <row r="267" spans="1:9" x14ac:dyDescent="0.2">
      <c r="I267" s="36"/>
    </row>
    <row r="268" spans="1:9" x14ac:dyDescent="0.2">
      <c r="I268" s="37"/>
    </row>
  </sheetData>
  <mergeCells count="4">
    <mergeCell ref="A1:G1"/>
    <mergeCell ref="A2:G2"/>
    <mergeCell ref="A3:G3"/>
    <mergeCell ref="A4:G4"/>
  </mergeCells>
  <printOptions gridLines="1"/>
  <pageMargins left="0.75" right="0.75" top="1" bottom="1" header="0.511811023622047" footer="0.511811023622047"/>
  <pageSetup orientation="portrait" horizontalDpi="300" verticalDpi="300"/>
  <ignoredErrors>
    <ignoredError sqref="F13:G13" formula="1"/>
  </ignoredErrors>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AllPages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DIANA</dc:creator>
  <dc:description/>
  <cp:lastModifiedBy>Humberto Alfonso Bandera Coley</cp:lastModifiedBy>
  <cp:revision>0</cp:revision>
  <dcterms:created xsi:type="dcterms:W3CDTF">2026-04-25T01:33:14Z</dcterms:created>
  <dcterms:modified xsi:type="dcterms:W3CDTF">2026-05-21T16:13:15Z</dcterms:modified>
  <dc:language>en-US</dc:language>
</cp:coreProperties>
</file>