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202300"/>
  <mc:AlternateContent xmlns:mc="http://schemas.openxmlformats.org/markup-compatibility/2006">
    <mc:Choice Requires="x15">
      <x15ac:absPath xmlns:x15ac="http://schemas.microsoft.com/office/spreadsheetml/2010/11/ac" url="C:\Users\Usuario\Downloads\"/>
    </mc:Choice>
  </mc:AlternateContent>
  <xr:revisionPtr revIDLastSave="0" documentId="13_ncr:1_{68A84E73-5ACD-46F5-83F5-9B9824C31C07}" xr6:coauthVersionLast="47" xr6:coauthVersionMax="47" xr10:uidLastSave="{00000000-0000-0000-0000-000000000000}"/>
  <bookViews>
    <workbookView xWindow="-108" yWindow="-108" windowWidth="23256" windowHeight="13896" xr2:uid="{00000000-000D-0000-FFFF-FFFF00000000}"/>
  </bookViews>
  <sheets>
    <sheet name="Hoja1" sheetId="1" r:id="rId1"/>
    <sheet name="Hoja2" sheetId="2" r:id="rId2"/>
  </sheets>
  <definedNames>
    <definedName name="_xlnm._FilterDatabase" localSheetId="0" hidden="1">Hoja1!$A$5:$K$190</definedName>
    <definedName name="_xlnm.Print_Area" localSheetId="0">Hoja1!$B$2:$K$191</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7" i="1" l="1"/>
  <c r="I137" i="1"/>
  <c r="I188" i="1"/>
  <c r="I186" i="1"/>
  <c r="I185" i="1"/>
  <c r="I183" i="1"/>
  <c r="I177" i="1"/>
  <c r="I169" i="1"/>
  <c r="I165" i="1"/>
  <c r="I164" i="1"/>
  <c r="I163" i="1"/>
  <c r="I162" i="1"/>
  <c r="I161" i="1"/>
  <c r="I160" i="1"/>
  <c r="I159" i="1"/>
  <c r="I158" i="1"/>
  <c r="I157" i="1"/>
  <c r="I156" i="1"/>
  <c r="I155" i="1"/>
  <c r="I151" i="1"/>
  <c r="I149" i="1"/>
  <c r="I148" i="1"/>
  <c r="I147" i="1"/>
  <c r="I146" i="1"/>
  <c r="I145" i="1"/>
  <c r="I144" i="1"/>
  <c r="I143" i="1"/>
  <c r="I136" i="1"/>
  <c r="I135" i="1"/>
  <c r="I134" i="1"/>
  <c r="I133" i="1"/>
  <c r="I132" i="1"/>
  <c r="I131" i="1"/>
  <c r="I130" i="1"/>
  <c r="I129" i="1"/>
  <c r="I128" i="1"/>
  <c r="I127" i="1"/>
  <c r="I126" i="1"/>
  <c r="I124" i="1"/>
  <c r="I123" i="1"/>
  <c r="I122" i="1"/>
  <c r="I121" i="1"/>
  <c r="I120" i="1"/>
  <c r="I119" i="1"/>
  <c r="I118" i="1"/>
  <c r="I117" i="1"/>
  <c r="I116" i="1"/>
  <c r="I115" i="1"/>
  <c r="I114" i="1"/>
  <c r="I113" i="1"/>
  <c r="I112" i="1"/>
  <c r="I111" i="1"/>
  <c r="I104" i="1"/>
  <c r="I103" i="1"/>
  <c r="I102" i="1"/>
  <c r="I101" i="1"/>
  <c r="I100" i="1"/>
  <c r="I99" i="1"/>
  <c r="I98" i="1"/>
  <c r="I97" i="1"/>
  <c r="I95" i="1"/>
  <c r="I94" i="1"/>
  <c r="I93" i="1"/>
  <c r="I92" i="1"/>
  <c r="I91" i="1"/>
  <c r="I90" i="1"/>
  <c r="I89" i="1"/>
  <c r="I88" i="1"/>
  <c r="I87" i="1"/>
  <c r="I86" i="1"/>
  <c r="I85" i="1"/>
  <c r="I84" i="1"/>
  <c r="I83" i="1"/>
  <c r="I82" i="1"/>
  <c r="I81" i="1"/>
  <c r="I80" i="1"/>
  <c r="I79" i="1"/>
  <c r="I78" i="1"/>
  <c r="I77" i="1"/>
  <c r="I76"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3" i="1"/>
  <c r="I42" i="1"/>
  <c r="I41" i="1"/>
  <c r="I40" i="1"/>
  <c r="I39" i="1"/>
  <c r="I38" i="1"/>
  <c r="I37" i="1"/>
  <c r="I36" i="1"/>
  <c r="I35" i="1"/>
  <c r="I34" i="1"/>
  <c r="I33" i="1"/>
  <c r="I32" i="1"/>
  <c r="I31" i="1"/>
  <c r="I30" i="1"/>
  <c r="I29" i="1"/>
  <c r="I28" i="1"/>
  <c r="I27" i="1"/>
  <c r="I26" i="1"/>
  <c r="I25" i="1"/>
  <c r="I24" i="1"/>
  <c r="I23" i="1"/>
  <c r="I22" i="1"/>
  <c r="I21" i="1"/>
  <c r="I20" i="1"/>
  <c r="I19" i="1"/>
  <c r="I18" i="1"/>
  <c r="I17" i="1"/>
  <c r="I16" i="1"/>
  <c r="I15" i="1"/>
  <c r="I14" i="1"/>
  <c r="I13" i="1"/>
  <c r="I12" i="1"/>
  <c r="I7" i="1"/>
  <c r="I6" i="1"/>
  <c r="I189" i="1" l="1"/>
  <c r="H44" i="1"/>
  <c r="K189" i="1"/>
  <c r="J189" i="1"/>
  <c r="H189" i="1"/>
  <c r="K166" i="1"/>
  <c r="J166" i="1"/>
  <c r="H166" i="1"/>
  <c r="I166" i="1"/>
  <c r="K152" i="1"/>
  <c r="J152" i="1"/>
  <c r="H152" i="1"/>
  <c r="I152" i="1"/>
  <c r="K139" i="1"/>
  <c r="J139" i="1"/>
  <c r="H139" i="1"/>
  <c r="I139" i="1"/>
  <c r="K125" i="1"/>
  <c r="J125" i="1"/>
  <c r="H125" i="1"/>
  <c r="I125" i="1"/>
  <c r="K105" i="1"/>
  <c r="K106" i="1" s="1"/>
  <c r="H105" i="1"/>
  <c r="J105" i="1"/>
  <c r="I105" i="1"/>
  <c r="K96" i="1"/>
  <c r="J96" i="1"/>
  <c r="H96" i="1"/>
  <c r="I96" i="1"/>
  <c r="K75" i="1"/>
  <c r="J75" i="1"/>
  <c r="H75" i="1"/>
  <c r="I75" i="1"/>
  <c r="K44" i="1"/>
  <c r="J44" i="1"/>
  <c r="I44" i="1"/>
  <c r="K8" i="1"/>
  <c r="I8" i="1"/>
  <c r="J8" i="1"/>
  <c r="H8" i="1"/>
  <c r="K140" i="1" l="1"/>
  <c r="K167" i="1" s="1"/>
  <c r="J106" i="1"/>
  <c r="J140" i="1"/>
  <c r="I140" i="1"/>
  <c r="I167" i="1" s="1"/>
  <c r="H140" i="1"/>
  <c r="I106" i="1"/>
  <c r="I107" i="1" s="1"/>
  <c r="H106" i="1"/>
  <c r="H167" i="1"/>
  <c r="H190" i="1" s="1"/>
  <c r="J167" i="1"/>
  <c r="J190" i="1" s="1"/>
  <c r="I10" i="2"/>
  <c r="H10" i="2"/>
  <c r="I190" i="1" l="1"/>
</calcChain>
</file>

<file path=xl/sharedStrings.xml><?xml version="1.0" encoding="utf-8"?>
<sst xmlns="http://schemas.openxmlformats.org/spreadsheetml/2006/main" count="463" uniqueCount="258">
  <si>
    <r>
      <t xml:space="preserve">OBJETO: </t>
    </r>
    <r>
      <rPr>
        <sz val="10"/>
        <color theme="1"/>
        <rFont val="Garamond"/>
        <family val="1"/>
      </rPr>
      <t>Prestar servicios para fortalecer la convivencia y la justicia local, mediante programas de abordaje de conflictividad escolar, resolución integral de conflictos, fortalecimiento de organizaciones comunitarias y acciones formativas diferenciales para la promoción de la seguridad y la convivencia ciudadana en la localidad de la Candelaria</t>
    </r>
  </si>
  <si>
    <t>COMPONENTE</t>
  </si>
  <si>
    <t>C ANTIDAD</t>
  </si>
  <si>
    <t>CARGO</t>
  </si>
  <si>
    <t>ITEM/DESCRIPCIÓN</t>
  </si>
  <si>
    <t>CANT.</t>
  </si>
  <si>
    <t>UNIDAD DE MEDIDA</t>
  </si>
  <si>
    <t>RECURSO HUMANO</t>
  </si>
  <si>
    <t>Coordinador general del proyecto</t>
  </si>
  <si>
    <t>Meses</t>
  </si>
  <si>
    <t>NO APLICA</t>
  </si>
  <si>
    <t>Apoyo Logístico</t>
  </si>
  <si>
    <t>PROYECTO 2649-FORMANDO CANDELARIOS Y CANDELARIAS</t>
  </si>
  <si>
    <t>Fortalecer 4 Organización(es) comunitarias a través de capacidades para promover acciones de corresponsabilidad en la gestión de la seguridad y la convivencia.</t>
  </si>
  <si>
    <t>INCIATIVA</t>
  </si>
  <si>
    <t>ACTIVIDAD</t>
  </si>
  <si>
    <t>CANT</t>
  </si>
  <si>
    <t>5.1.3. INDICADOR: ORGANIZACIONES COMUNITARIAS FORTALECIDAS A TRAVÉS DE CAPACIDADES PARA PROMOVER ACCIONES DE CORRESPONSABILIDAD EN LA GESTIÓN DE LA SEGURIDAD Y LA CONVIVENCIA.</t>
  </si>
  <si>
    <t xml:space="preserve">INICIATIVA 49349 Trabajando juntos por la seguridad y convivencia en el Barrio Egipto
52249 Red Candelaria Segura un Compromiso por la Convivencia
47958 En trabajo en equipo en la candelaria nos cuidamos todos
</t>
  </si>
  <si>
    <t>ACTIVIDAD 1: CONVOCATORIA Y PROCESO DE SELECCIÓN</t>
  </si>
  <si>
    <t>Día</t>
  </si>
  <si>
    <t>personas</t>
  </si>
  <si>
    <t>ACTIVIDAD 2: FORMACIÓN TÉCNICA Y PARTICIPATIVA</t>
  </si>
  <si>
    <t>Grupos</t>
  </si>
  <si>
    <t xml:space="preserve">refrigerio Tipo 1 De acuerdo con las características del anexo técnico. 
</t>
  </si>
  <si>
    <t>Unidades</t>
  </si>
  <si>
    <t>ACTIVIDAD 3. EJERCICIOS TERRITORIALES Y CORRESPONSABILIDAD
Y EJERCICIO DE MAPEO</t>
  </si>
  <si>
    <t>ejercicios territoriales Y MAPEO</t>
  </si>
  <si>
    <t>mapas</t>
  </si>
  <si>
    <t>ejercicios</t>
  </si>
  <si>
    <t>EQUIPOS TECNOLÓGICOS DE DOTACIÓN CIUDADANA ENFOCADOS A LA AUTOPROTECCIÓN VECINAL DE LA LOCALIDAD</t>
  </si>
  <si>
    <t>Valor a monto agotable para ejecutar con elementos de dotación a cada organización, se ejecutaran con valores unitarios descritos a continuación:</t>
  </si>
  <si>
    <t>Organizaciones</t>
  </si>
  <si>
    <t>Cámaras Fijas Exteriores Tipo Bullet con las características del anexo técnico (con instalación)</t>
  </si>
  <si>
    <t>unidad</t>
  </si>
  <si>
    <t>CABLE UTP con las características del anexo técnico</t>
  </si>
  <si>
    <t>Sistema de Grabación Digital (DVR/NVR) con las características del anexo técnico</t>
  </si>
  <si>
    <t>Monitor 4K UHD  con las características del anexo técnico</t>
  </si>
  <si>
    <t>RACK DE PARED 9U  con las características del anexo técnico</t>
  </si>
  <si>
    <t>UPS ONLINE DE 1 KVA con las características del anexo técnico</t>
  </si>
  <si>
    <t>REFLECTOR LED SOLAR con las características del anexo técnico</t>
  </si>
  <si>
    <t>ANTI ESCALADOR con las características del anexo técnico</t>
  </si>
  <si>
    <t>Sistema de Alarma Comunitaria con las características del anexo técnico</t>
  </si>
  <si>
    <t>Radios o walkie-talkie con las características del anexo técnico</t>
  </si>
  <si>
    <t>Linternas Recargables con las características del anexo técnico</t>
  </si>
  <si>
    <t>Carteles con las características del anexo técnico</t>
  </si>
  <si>
    <t>VALOR TOTAL META</t>
  </si>
  <si>
    <t>Implementar 3 Acción(es) formativas diferenciales para la promoción de la convivencia ciudadana.</t>
  </si>
  <si>
    <t>INDICADOR: ACCIONES FORMATIVAS DIFERENCIALES PARA LA PROMOCIÓN DE LA CONVIVENCIA CIUDADANA IMPLEMENTADAS</t>
  </si>
  <si>
    <t>52300 CANDELARIA CONVIVE ACCIONES PARA TEJER CIUDADANÍA</t>
  </si>
  <si>
    <r>
      <rPr>
        <b/>
        <sz val="11"/>
        <color rgb="FFFF0000"/>
        <rFont val="Garamond"/>
        <family val="1"/>
      </rPr>
      <t xml:space="preserve">ACCION 1
</t>
    </r>
    <r>
      <rPr>
        <b/>
        <sz val="11"/>
        <color theme="1"/>
        <rFont val="Garamond"/>
        <family val="1"/>
      </rPr>
      <t>ACTIVIDAD 1. ESCUELAS MÓVILES DE CONVIVENCIA</t>
    </r>
  </si>
  <si>
    <t>Escuelas moviles de convicencia, incluye:
Carpa impermeable
mesa plastica, caballete, 4 paneles informativos. 
Actividades de: Ruleta de acciones para mejorar convivencia, construyamos acuerdos para transformar comportamientos, semaforo de alertas para la convivencia, carrera por la convivencia de la candelaria, con los materiales de cada uno
Sonido
De acuerdo con las caracteristicas tecnicas del anexo tecnico</t>
  </si>
  <si>
    <t>Escuela movil</t>
  </si>
  <si>
    <t xml:space="preserve">escuelas </t>
  </si>
  <si>
    <t>Agenda sublimable argollada de acuerdo con las características del anexo técnico.</t>
  </si>
  <si>
    <t>Unidad</t>
  </si>
  <si>
    <t>Protector De Seguridad Rfid Para Tarjetas Bancarias de acuerdo con las características del anexo técnico.</t>
  </si>
  <si>
    <t>Pack X10 - Borradores Figuras de acuerdo con las características del anexo técnico.</t>
  </si>
  <si>
    <t>Sacapunta Con Depósito de acuerdo con las características del anexo técnico.</t>
  </si>
  <si>
    <t>Multiuso Cartuchera 6.5 cm x 5 cm x 6.5 cmde acuerdo con las características del anexo técnico.</t>
  </si>
  <si>
    <t>Botilito en aluminio de 500 ml con carabinero de acuerdo con las características del anexo técnico.</t>
  </si>
  <si>
    <t>ACCION 2
ACTIVIDAD 1. RUTAS DEL PATRIMONIO VIVO</t>
  </si>
  <si>
    <t>Recorridos</t>
  </si>
  <si>
    <t xml:space="preserve">ACTIVIDAD 2. LABORATORIO DE SOLUCIONES COMUNITARIAS Y ACCESO A RUTAS INSTITUCIONALES
</t>
  </si>
  <si>
    <t>Sesión</t>
  </si>
  <si>
    <t>mapa</t>
  </si>
  <si>
    <t xml:space="preserve">Refrigerio Tipo 1 de acuerdo con las características del anexo técnico. 
</t>
  </si>
  <si>
    <t xml:space="preserve">Agenda sublimable argolladade acuerdo con las características del anexo técnico. </t>
  </si>
  <si>
    <t>ACTIVIDAD 3. FORMACIÓN POR LA CONVIVENCIA</t>
  </si>
  <si>
    <t>Personas</t>
  </si>
  <si>
    <t>Seguro de viaje por 1 día para el desarrollo de la actividad principal del proyecto. El seguro debe contener coberturas de vida, medicas, cobertura de los traslados. Por persona. De acuerdo con las características del anexo tecnico</t>
  </si>
  <si>
    <t xml:space="preserve">Personas </t>
  </si>
  <si>
    <t>unidades</t>
  </si>
  <si>
    <t>VALOR INICIATIVA</t>
  </si>
  <si>
    <t>INICIATIVA 52899 FORO-TALLER PARA DIALOGAR LAS PERSPECTIVAS DE LA CONVIVENCIA CIUDADANA</t>
  </si>
  <si>
    <t>ACCION 3
ACTIVIDAD 1: IMPLEMENTACIÓN DEL FORO–TALLER</t>
  </si>
  <si>
    <t>Evento</t>
  </si>
  <si>
    <t xml:space="preserve">Kit café que incluye - Termo fabricado en acero inoxidable de 500 ml cierre hermético con conservación de temperatura frío o caliente, Prensa francesa: Medidas: mínimo de 7,8 cm diámetro; 15,7 cm alto; 11,2 cm largo; 13 cm profundidad. Material: Tapa y base Plástica - Vaso Vidrio templado - Estructura Plástico. Capacidad: 350 ml. Incluye filtro de Malla de acero inoxidable de alta precisión y estructura soporte del émbolo de acero inoxidable. Café Tipología molida. Nivel de tostión medio. Tipo de molienda medio. Mínimo 350g + Cuchara dosificadora. Todo empacado en una caja rígida. Área de sublimación en la caja y el termo: con un mensaje y diseño alusivo al proyecto a color, el diseño lo debe realizar el contratista y aprobarlo el área de prensa del FDLC.  De acuerdo con las características del anexo técnico. </t>
  </si>
  <si>
    <t>ACTIVIDAD 01 Jornada pedagógica e integradora para el fortalecimiento de la convivencia y la cultura ciudadana en entorno recreativo.</t>
  </si>
  <si>
    <t>PERSONAS</t>
  </si>
  <si>
    <t>UNIDAD</t>
  </si>
  <si>
    <t>Diseñar, diagramar, imprimir y entregar cien (100) cartillas pedagógicas, en lenguaje claro y de fácil comprensión.
Las cartillas deberán cumplir con las siguientes características técnicas:
• Tamaño: Media carta (14 cm x 21.5 cm), 
• Número de páginas: Entre 20 y 50 páginas (incluida portada), dependiendo del diseño y contenido 
• Tipo de papel interior: Papel bond de 75 g a 90 g 
• Portada: Papel propalcote o couche de 200 g a 250 g, con acabado mate o brillante 
• Impresión: 
o Interior a una (1) o dos (2) tintas o full color (según diseño aprobado) 
o Portada full color (4x4) 
• Encuadernación: Grapado al caballete.
• Tipo de letra: 
o Texto principal: entre 11 y 12 puntos 
o Títulos: entre 14 y 18 puntos 
o Fuente legible (Arial, Calibri, Open Sans o similar) 
• Diseño: Diagramación clara, uso de iconografía, ilustraciones o gráficos pedagógicos que faciliten la comprensión 
• Contenido: Lenguaje claro, enfoque pedagógico y adaptado a la comunidad . De acuerdo con las características del anexo tecnico.</t>
  </si>
  <si>
    <t>SUBTOTAL AACTIVIDAD</t>
  </si>
  <si>
    <t>TOTAL META</t>
  </si>
  <si>
    <t>TOTAL PROYECTO</t>
  </si>
  <si>
    <t>PROYECTO 2425 LA CANDELARIA CAMINA HACIA LA CONVIVENCIA CIUDADANA Y LA JUJSTICIA LOCAL</t>
  </si>
  <si>
    <t xml:space="preserve"> Fortalecer 2 Programa(s) de abordaje de conflictividad escolar para la convivencia con enfoque restaurativo</t>
  </si>
  <si>
    <t>INDICADOR FORTALECER 2 PROGRAMA(S) DE ABORDAJE DE CONFLICTIVIDAD ESCOLAR PARA LA CONVIVENCIA CON ENFOQUE RESTAURATIVO, OPCIÓN ELEGIBLE 2 DESARROLLO DE INICIATIVAS DE CONVIVENCIA ESCOLAR CON ENFOQUE RESTAURATIVO.</t>
  </si>
  <si>
    <t>INICIATIVA 54834 DDIFJUV. CANDELARIA ESTUDIA SEGURA</t>
  </si>
  <si>
    <t>ACTIVIDAD 1. DESARROLLO DE PROCESOS PEDAGÓGICOS RESTAURATIVOS EN ENTORNOS ESCOLARES</t>
  </si>
  <si>
    <t>colegios</t>
  </si>
  <si>
    <t xml:space="preserve">Refrigerio Tipo 1 de acuerdo con las características del anexo técnico. </t>
  </si>
  <si>
    <t>ACTIVIDAD 2. DESARROLLO DE LABORATORIOS ARTÍSTICOS Y CULTURALES PARA LA CONVIVENCIA ESCOLAR</t>
  </si>
  <si>
    <t>ACTIVIDAD 3: SALIDA PEDAGÓGICA – EXPERIENCIA DE TRABAJO COLABORATIVO (ESCAPE ROOM)</t>
  </si>
  <si>
    <t>DIA</t>
  </si>
  <si>
    <t>polizas</t>
  </si>
  <si>
    <t>SUBTOTAL</t>
  </si>
  <si>
    <t>INICIATIVA 54792 DGRAL. EXPEDICIÓN CULTURAL PARA LA PREVENCIÓN DE CONFLICTIVIDAD ESCOLAR</t>
  </si>
  <si>
    <t>SESION 1: Arte y mapeo de la conflictividad escolar</t>
  </si>
  <si>
    <t>taller</t>
  </si>
  <si>
    <t>Persona</t>
  </si>
  <si>
    <t>SESION 2. JUEGOS DE ROLES Y RESOLUCIÓN DE CONFLICTOS</t>
  </si>
  <si>
    <t>SESION 3: Salida pedagógica al Museo MUSA – Taller de cerámica</t>
  </si>
  <si>
    <t>persona</t>
  </si>
  <si>
    <t>SESION 4. TALLER DE IMPRESIÓN DE BOTONES</t>
  </si>
  <si>
    <t>Reloj inteligente tipo smartwatch de acuerdo con las características del anexo técnico.</t>
  </si>
  <si>
    <t>SUBTOTALK</t>
  </si>
  <si>
    <t>VALOR TOTAL DE LA META</t>
  </si>
  <si>
    <t>META: Implementar 1 Proyecto(s) comunitarios en la localidad, para la apropiación del Código Nacional de Seguridad y Convivencia Ciudadana</t>
  </si>
  <si>
    <t>INDICADOR: PROYECTOS COMUNITARIOS IMPLEMENTADOS EN LA LOCALIDAD PARA LA APROPIACIÓN DEL CÓDIGO NACIONAL DE SEGURIDAD Y CONVIVENCIA CIUDADANA (CNSCC).</t>
  </si>
  <si>
    <t>INICIATIVA 54796 DGRAL.  LABORATORIO DE CONVIVENCIA</t>
  </si>
  <si>
    <t>LABORATORIO DE CONVIVENCIA</t>
  </si>
  <si>
    <t xml:space="preserve">Un (1) profesional del Núcleo Básico del Conocimiento (NBC) en áreas sociales o afines, con experiencia de doce (12) meses, de acuerdo con las características del anexo técnico. </t>
  </si>
  <si>
    <r>
      <t xml:space="preserve">ACTIVIDAD juego pedagógico de emparejamiento normativo sobre convivencia ciudadana
</t>
    </r>
    <r>
      <rPr>
        <b/>
        <sz val="10"/>
        <color rgb="FFFF0000"/>
        <rFont val="Garamond"/>
        <family val="1"/>
      </rPr>
      <t xml:space="preserve">
</t>
    </r>
  </si>
  <si>
    <t>Tallerista Un (1) profesional de acuerdo con el anexo tecnico</t>
  </si>
  <si>
    <t>SUBTOTAL ACTIVIDAD Y TOTAL META</t>
  </si>
  <si>
    <t>Implementar 1 Proyecto(s) de justicia local para la resolución efectiva de conflictividades de manera integral en el sistema de justicia</t>
  </si>
  <si>
    <t>PROYECTOS DE JUSTICIA LOCAL PARA LA RESOLUCIÓN EFECTIVA DE CONFLICTIVIDADES DE MANERA INTEGRAL EN EL SISTEMA DE JUSTICIA IMPLEMENTADOS.</t>
  </si>
  <si>
    <t xml:space="preserve">INICIATIVA 53279 LA CANDELARIA SOLUCIONA </t>
  </si>
  <si>
    <t>TALLERISTA un (1) profesional del Núcleo Básico del Conocimiento (NBC) en Derecho, Administración Pública o áreas afines de acuerdo con las características del anexo técnico.</t>
  </si>
  <si>
    <t>sesiones</t>
  </si>
  <si>
    <t>Un personal de a) apoyo logístico con formación mínima de bachiller y experiencia mínima de dos (2) años de acuerdo con las características del anexo tecnico.</t>
  </si>
  <si>
    <t>Jornadas</t>
  </si>
  <si>
    <t>ACTIVIDAD 2. CIERRE Y SISTEMATIZACIÓN</t>
  </si>
  <si>
    <t>tallerista perfil abogado dos (2) profesional del Núcleo Básico del Conocimiento (NBC) en Derecho, Administración Pública o áreas afines de acuerdo con las características del anexo técnico.</t>
  </si>
  <si>
    <t>Sesiones</t>
  </si>
  <si>
    <t>Suministro de kits de incentivo con enfoque preventivo para participantes, compuestos por herramientas multifuncionales en estuche metálico, que incluyen elementos de supervivencia básica (pedernal, brújula, silbato, herramienta multifuncional, tarjeta tipo ninja, entre otros), elaborados en materiales resistentes y portátiles, orientados a la promoción del autocuidado y la corresponsabilidad en la gestión de la convivencia, de acuerdo al anexo tecnico</t>
  </si>
  <si>
    <t>SUBTOTAL INICIATIVA</t>
  </si>
  <si>
    <t>ITEM</t>
  </si>
  <si>
    <t>DESCRIPCIÓN</t>
  </si>
  <si>
    <t>CANTIDAD</t>
  </si>
  <si>
    <t>unidad de medida</t>
  </si>
  <si>
    <t>Plan de medios 
MEDIOS TV / TIC
(En uno de los medios comunitarios de la localidad de la Candelaria)</t>
  </si>
  <si>
    <r>
      <rPr>
        <b/>
        <sz val="9"/>
        <color rgb="FF000000"/>
        <rFont val="Garamond"/>
        <family val="1"/>
      </rPr>
      <t>Emisión</t>
    </r>
    <r>
      <rPr>
        <sz val="9"/>
        <color rgb="FF000000"/>
        <rFont val="Garamond"/>
        <family val="1"/>
      </rPr>
      <t>: El contratista debe realizar el  diseño, elaboración y difusión de  contenido publicitario en una emisión, que haga un llamado a la acción en el marco de la participación y que tenga un alcance significativo en materia de difusión. 
Formato de video: formato horizontal o vertical.
Orientación: horizontal (YouTube o Facebook) o vertical (Reels de instagram o TikTok).
Estructura: guion narrativo + entrevistas + imágenes de apoyo + subtítulos.emisión o un reel, teniendo en cuenta preproducción, producción, posproducción y publicación    /(no es la publicacion, solamente  preproduccion, grabación, edición, montaje y ajustes finales )</t>
    </r>
  </si>
  <si>
    <r>
      <rPr>
        <b/>
        <sz val="9"/>
        <color rgb="FF000000"/>
        <rFont val="Garamond"/>
        <family val="1"/>
      </rPr>
      <t>Entregable de la publicacion  con caracteristicas minimas de:</t>
    </r>
    <r>
      <rPr>
        <sz val="9"/>
        <color rgb="FF000000"/>
        <rFont val="Garamond"/>
        <family val="1"/>
      </rPr>
      <t xml:space="preserve"> archivo MP4 o MOV, texto resumen (copy). Objetivo trazado: Elaborar guion, entrevistas, realizar el proceso de edición, creación del contenido audiovisual y posterior publicación de la emisión
Difusión Mínimo un medio TV o AUDIOVISUALES 
El contratista deberá garantizar todos los recursos técnicos, y tecnológicos para la adecuada elaboración del contenido audiovisual, para ello se debe tener en cuenta como minimo las siguientes caracteristicas: 
- Cámara profesional o teléfono inteligente con cámara de alta resolución (1080p o superior).
- Software de Edición de Video: Software de escritorio o mobile (ej., Adobe Premiere Pro, Final Cut Pro, entre otros). 
- Micrófonos inalambricos para una mejor calidad de sonido.
- Luces de anillo o softboxes para una iluminación uniforme o coordinar jornadas de grabación en espacios abiertos con buena iluminación.
- Entregables Formato MP4 y MOV, con fin de publicación en redes sociales de la entidad. 
- Incluir subtítulos y portada atractiva formato hotrizontal y tipo post.
- Los costos incluyen el recurso humano necesario.
Nota. Aplica para  Transmisión en vivo o cubrimiento en caliente, Pautas Publicitarias y Entrevistas en vivo o pregrabadas o aquellas que apliquen de acuerdo a la necesidad del proyecto. </t>
    </r>
  </si>
  <si>
    <t>Emisión de 1 minuto</t>
  </si>
  <si>
    <t>Plan de medios 
MEDIOS ESCRITOS 
(En uno de los medios comunitarios de la localidad de la Candelaria)</t>
  </si>
  <si>
    <r>
      <rPr>
        <b/>
        <sz val="9"/>
        <color rgb="FF000000"/>
        <rFont val="Garamond"/>
        <family val="1"/>
      </rPr>
      <t xml:space="preserve">El contratista debe entregar Nota en medios comunitaros de la localidad de la candelaria escritos, aplica para: Entrevistas escritas (en vivo o pregrabadas o transcritas) o Pautas publicitarias impresas y digitales o Fotoreportaje institucional. 
</t>
    </r>
    <r>
      <rPr>
        <sz val="9"/>
        <color rgb="FF000000"/>
        <rFont val="Garamond"/>
        <family val="1"/>
      </rPr>
      <t xml:space="preserve">Objetivo: Elaborar, editar y difundir, dando a conocer el propósito del proyecto, invitar a la acción comunitaria y garantizar difusión en medios comunitarios de la localidad de la candelaria escritos (Mínimo 1), manteniendo el carácter participativo y pedagógico del mensaje institucional.
</t>
    </r>
    <r>
      <rPr>
        <b/>
        <sz val="9"/>
        <color rgb="FF000000"/>
        <rFont val="Garamond"/>
        <family val="1"/>
      </rPr>
      <t xml:space="preserve">Formato minimo:
</t>
    </r>
    <r>
      <rPr>
        <sz val="9"/>
        <color rgb="FF000000"/>
        <rFont val="Garamond"/>
        <family val="1"/>
      </rPr>
      <t xml:space="preserve">Nota periodística tipo publirreportaje (Un cuarto de página).
Imágenes de alta calidad (mínimo 3 por nota).
Títulos y subtítulos llamativos.
Recuadro con resumen o “dato clave”.
</t>
    </r>
    <r>
      <rPr>
        <b/>
        <sz val="9"/>
        <color rgb="FF000000"/>
        <rFont val="Garamond"/>
        <family val="1"/>
      </rPr>
      <t xml:space="preserve">Estructura recomendada:
</t>
    </r>
    <r>
      <rPr>
        <sz val="9"/>
        <color rgb="FF000000"/>
        <rFont val="Garamond"/>
        <family val="1"/>
      </rPr>
      <t xml:space="preserve">Titular atractivo
Entradilla o lead que resuma el mensaje central
Desarrollo narrativo con cita(s) de voceros
Contexto del proyecto o acción institucional.
Testimonios, cifras y frases clave.
Llamado a la acción final.
Pie de página con datos de contacto o enlace a redes de la Alcaldía Local de La Candelaria.
</t>
    </r>
    <r>
      <rPr>
        <b/>
        <sz val="9"/>
        <color rgb="FF000000"/>
        <rFont val="Garamond"/>
        <family val="1"/>
      </rPr>
      <t xml:space="preserve">Entregables:
</t>
    </r>
    <r>
      <rPr>
        <sz val="9"/>
        <color rgb="FF000000"/>
        <rFont val="Garamond"/>
        <family val="1"/>
      </rPr>
      <t xml:space="preserve">Publicación en PDF, Word y link del publireportaje publicado en las redes del medio. Al igual, que, pantallazo de la información compartida con líderes comunitarios o grupos de la localidad, con la intención de divulgar la información y de que llegue a los publicos objetivos (deseable).
Imágenes en alta resolución con pie de foto.
Así mismo, se debe entregar propuesta de titular + copy para redes.
</t>
    </r>
    <r>
      <rPr>
        <b/>
        <sz val="9"/>
        <color rgb="FF000000"/>
        <rFont val="Garamond"/>
        <family val="1"/>
      </rPr>
      <t xml:space="preserve">Recurso humano mínimo: </t>
    </r>
    <r>
      <rPr>
        <sz val="9"/>
        <color rgb="FF000000"/>
        <rFont val="Garamond"/>
        <family val="1"/>
      </rPr>
      <t xml:space="preserve"> incluido en el costos del valor unitario, y según las necesidades del proyecto.
Corrector de estilo (opcional, pero deseable).</t>
    </r>
  </si>
  <si>
    <t>Un cuarto de página</t>
  </si>
  <si>
    <t>Plan de medios
MEDIOS SONOROS
(En uno de los medios comunitarios de la localidad de la Candelaria)</t>
  </si>
  <si>
    <r>
      <rPr>
        <b/>
        <sz val="9"/>
        <color rgb="FF000000"/>
        <rFont val="Garamond"/>
        <family val="1"/>
      </rPr>
      <t xml:space="preserve">El contratista debe entregar MINI Reportajes Sonoros o crónicas radiales
</t>
    </r>
    <r>
      <rPr>
        <sz val="9"/>
        <color rgb="FF000000"/>
        <rFont val="Garamond"/>
        <family val="1"/>
      </rPr>
      <t xml:space="preserve">Descripción: Producción y emisión de piezas radiales tipo publireportaje en mínimo un (1) medio MEDIOS SONORO comunitario de la localidad de la candelaria que narre de forma atractiva y clara el propósito del proyecto, sus avances y el llamado a la participación comunitaria.
</t>
    </r>
    <r>
      <rPr>
        <b/>
        <sz val="9"/>
        <color rgb="FF000000"/>
        <rFont val="Garamond"/>
        <family val="1"/>
      </rPr>
      <t>Formato minimo:
Duración:</t>
    </r>
    <r>
      <rPr>
        <sz val="9"/>
        <color rgb="FF000000"/>
        <rFont val="Garamond"/>
        <family val="1"/>
      </rPr>
      <t xml:space="preserve">  3 minutos.
</t>
    </r>
    <r>
      <rPr>
        <b/>
        <sz val="9"/>
        <color rgb="FF000000"/>
        <rFont val="Garamond"/>
        <family val="1"/>
      </rPr>
      <t>Estructura:</t>
    </r>
    <r>
      <rPr>
        <sz val="9"/>
        <color rgb="FF000000"/>
        <rFont val="Garamond"/>
        <family val="1"/>
      </rPr>
      <t xml:space="preserve"> guion narrativo + entrevistas + ambientación sonora + musicalización + voz institucional y comunitaria.
</t>
    </r>
    <r>
      <rPr>
        <b/>
        <sz val="9"/>
        <color rgb="FF000000"/>
        <rFont val="Garamond"/>
        <family val="1"/>
      </rPr>
      <t>Entregables:</t>
    </r>
    <r>
      <rPr>
        <sz val="9"/>
        <color rgb="FF000000"/>
        <rFont val="Garamond"/>
        <family val="1"/>
      </rPr>
      <t xml:space="preserve"> archivo MP3 en calidad de emisión, portada para redes, breve descripción para publicación.
</t>
    </r>
    <r>
      <rPr>
        <b/>
        <sz val="9"/>
        <color rgb="FF000000"/>
        <rFont val="Garamond"/>
        <family val="1"/>
      </rPr>
      <t>Objetivo:</t>
    </r>
    <r>
      <rPr>
        <sz val="9"/>
        <color rgb="FF000000"/>
        <rFont val="Garamond"/>
        <family val="1"/>
      </rPr>
      <t xml:space="preserve"> Contar historias del proyecto que conecten emocionalmente con la audiencia y promueva la acción comunitaria.
</t>
    </r>
    <r>
      <rPr>
        <b/>
        <sz val="9"/>
        <color rgb="FF000000"/>
        <rFont val="Garamond"/>
        <family val="1"/>
      </rPr>
      <t xml:space="preserve">
Requisitos técnicos:
</t>
    </r>
    <r>
      <rPr>
        <sz val="9"/>
        <color rgb="FF000000"/>
        <rFont val="Garamond"/>
        <family val="1"/>
      </rPr>
      <t xml:space="preserve">Grabadora periodistica profesional o grabación en estudio con micrófonos profesionales, que garanticen la calidad del audio. 
Software de edición de audio: Adobe Audition o similares.
Biblioteca de efectos y música libre de derechos.
</t>
    </r>
    <r>
      <rPr>
        <b/>
        <sz val="9"/>
        <color rgb="FF000000"/>
        <rFont val="Garamond"/>
        <family val="1"/>
      </rPr>
      <t xml:space="preserve">
Recurso humano:
I</t>
    </r>
    <r>
      <rPr>
        <sz val="9"/>
        <color rgb="FF000000"/>
        <rFont val="Garamond"/>
        <family val="1"/>
      </rPr>
      <t xml:space="preserve">ncluido en el costos del valor unitario, y según las necesidades del proyecto.
</t>
    </r>
    <r>
      <rPr>
        <b/>
        <sz val="9"/>
        <color rgb="FF000000"/>
        <rFont val="Garamond"/>
        <family val="1"/>
      </rPr>
      <t xml:space="preserve">
Difusión sugerida:
</t>
    </r>
    <r>
      <rPr>
        <sz val="9"/>
        <color rgb="FF000000"/>
        <rFont val="Garamond"/>
        <family val="1"/>
      </rPr>
      <t xml:space="preserve">Programas radiales del medio, redes sociales (Facebook o WhatsApp o Telegram o Instagram o X o  blog) o sitio web y plataformas de podcast (opcional).
</t>
    </r>
  </si>
  <si>
    <t>Mini reportaje de 3 minutos</t>
  </si>
  <si>
    <t>PIEZA</t>
  </si>
  <si>
    <t xml:space="preserve">Plan de medios VOLANTES </t>
  </si>
  <si>
    <r>
      <rPr>
        <sz val="9"/>
        <color rgb="FF000000"/>
        <rFont val="Garamond"/>
        <family val="1"/>
      </rPr>
      <t xml:space="preserve">El contratista debe entregar el Diseño e impresión  de volantes, con pieza gráficas de comunicación territorial para difundir el mensaje del proyecto, invitar a la participación comunitaria y fortalecer el reconocimiento del proceso.
</t>
    </r>
    <r>
      <rPr>
        <b/>
        <sz val="9"/>
        <color rgb="FF000000"/>
        <rFont val="Garamond"/>
        <family val="1"/>
      </rPr>
      <t xml:space="preserve">Especificaciones técnicas minimas:
Medidas: </t>
    </r>
    <r>
      <rPr>
        <sz val="9"/>
        <color rgb="FF000000"/>
        <rFont val="Garamond"/>
        <family val="1"/>
      </rPr>
      <t xml:space="preserve">10,5 cm x 15 cm (formato postal)
</t>
    </r>
    <r>
      <rPr>
        <b/>
        <sz val="9"/>
        <color rgb="FF000000"/>
        <rFont val="Garamond"/>
        <family val="1"/>
      </rPr>
      <t xml:space="preserve">Tipo de impresión: </t>
    </r>
    <r>
      <rPr>
        <sz val="9"/>
        <color rgb="FF000000"/>
        <rFont val="Garamond"/>
        <family val="1"/>
      </rPr>
      <t xml:space="preserve">Digital de alta resolución
</t>
    </r>
    <r>
      <rPr>
        <b/>
        <sz val="9"/>
        <color rgb="FF000000"/>
        <rFont val="Garamond"/>
        <family val="1"/>
      </rPr>
      <t>Impresión:</t>
    </r>
    <r>
      <rPr>
        <sz val="9"/>
        <color rgb="FF000000"/>
        <rFont val="Garamond"/>
        <family val="1"/>
      </rPr>
      <t xml:space="preserve"> a full color, por ambas caras (si aplica)
</t>
    </r>
    <r>
      <rPr>
        <b/>
        <sz val="9"/>
        <color rgb="FF000000"/>
        <rFont val="Garamond"/>
        <family val="1"/>
      </rPr>
      <t>Acabado:</t>
    </r>
    <r>
      <rPr>
        <sz val="9"/>
        <color rgb="FF000000"/>
        <rFont val="Garamond"/>
        <family val="1"/>
      </rPr>
      <t xml:space="preserve"> mate, sin brillo
</t>
    </r>
    <r>
      <rPr>
        <b/>
        <sz val="9"/>
        <color rgb="FF000000"/>
        <rFont val="Garamond"/>
        <family val="1"/>
      </rPr>
      <t xml:space="preserve">Material: </t>
    </r>
    <r>
      <rPr>
        <sz val="9"/>
        <color rgb="FF000000"/>
        <rFont val="Garamond"/>
        <family val="1"/>
      </rPr>
      <t xml:space="preserve">vinilo mate, para evitar reflejos de luz y garantizar buena visibilidad y durabilidad
</t>
    </r>
    <r>
      <rPr>
        <b/>
        <sz val="9"/>
        <color rgb="FF000000"/>
        <rFont val="Garamond"/>
        <family val="1"/>
      </rPr>
      <t xml:space="preserve">Diseño: </t>
    </r>
    <r>
      <rPr>
        <sz val="9"/>
        <color rgb="FF000000"/>
        <rFont val="Garamond"/>
        <family val="1"/>
      </rPr>
      <t xml:space="preserve">Visualmente atractivo, con uso de elementos gráficos e identidad del proyecto. Incluye logo(s), llamado a la acción, datos de contacto y código QR opcional.
</t>
    </r>
    <r>
      <rPr>
        <b/>
        <sz val="9"/>
        <color rgb="FF000000"/>
        <rFont val="Garamond"/>
        <family val="1"/>
      </rPr>
      <t xml:space="preserve">Entregables:
</t>
    </r>
    <r>
      <rPr>
        <sz val="9"/>
        <color rgb="FF000000"/>
        <rFont val="Garamond"/>
        <family val="1"/>
      </rPr>
      <t xml:space="preserve">Archivos editables y en formato PDF listos para impresión
Registro fotográfico de entrega
</t>
    </r>
    <r>
      <rPr>
        <b/>
        <sz val="12"/>
        <color rgb="FF000000"/>
        <rFont val="Garamond"/>
        <family val="1"/>
      </rPr>
      <t>Un paquete de  200 volantes</t>
    </r>
  </si>
  <si>
    <t>paquete de 200</t>
  </si>
  <si>
    <t>Plan de medios POSTERS</t>
  </si>
  <si>
    <r>
      <rPr>
        <sz val="9"/>
        <color rgb="FF000000"/>
        <rFont val="Garamond"/>
        <family val="1"/>
      </rPr>
      <t xml:space="preserve">El contratista debe entregar el Diseño gráfico, diagramación e impresión de pósters como piezas gráficas de comunicación territorial, destinados a visibilizar el mensaje del proyecto, generar recordación en la comunidad e invitar a la participación activa en espacios estratégicos del territorio.
</t>
    </r>
    <r>
      <rPr>
        <b/>
        <sz val="9"/>
        <color rgb="FF000000"/>
        <rFont val="Garamond"/>
        <family val="1"/>
      </rPr>
      <t>Especificaciones técnicas minimas:
Medidas:</t>
    </r>
    <r>
      <rPr>
        <sz val="9"/>
        <color rgb="FF000000"/>
        <rFont val="Garamond"/>
        <family val="1"/>
      </rPr>
      <t xml:space="preserve"> 35 cm x 50 cm (medio pliego aprox.)
</t>
    </r>
    <r>
      <rPr>
        <b/>
        <sz val="9"/>
        <color rgb="FF000000"/>
        <rFont val="Garamond"/>
        <family val="1"/>
      </rPr>
      <t xml:space="preserve">Tipo de impresión: </t>
    </r>
    <r>
      <rPr>
        <sz val="9"/>
        <color rgb="FF000000"/>
        <rFont val="Garamond"/>
        <family val="1"/>
      </rPr>
      <t xml:space="preserve">Digital de alta resolución
</t>
    </r>
    <r>
      <rPr>
        <b/>
        <sz val="9"/>
        <color rgb="FF000000"/>
        <rFont val="Garamond"/>
        <family val="1"/>
      </rPr>
      <t xml:space="preserve">Impresión: </t>
    </r>
    <r>
      <rPr>
        <sz val="9"/>
        <color rgb="FF000000"/>
        <rFont val="Garamond"/>
        <family val="1"/>
      </rPr>
      <t xml:space="preserve">A full color
</t>
    </r>
    <r>
      <rPr>
        <b/>
        <sz val="9"/>
        <color rgb="FF000000"/>
        <rFont val="Garamond"/>
        <family val="1"/>
      </rPr>
      <t>Acabado:</t>
    </r>
    <r>
      <rPr>
        <sz val="9"/>
        <color rgb="FF000000"/>
        <rFont val="Garamond"/>
        <family val="1"/>
      </rPr>
      <t xml:space="preserve"> Mate, sin brillo
</t>
    </r>
    <r>
      <rPr>
        <b/>
        <sz val="9"/>
        <color rgb="FF000000"/>
        <rFont val="Garamond"/>
        <family val="1"/>
      </rPr>
      <t xml:space="preserve">Material: </t>
    </r>
    <r>
      <rPr>
        <sz val="9"/>
        <color rgb="FF000000"/>
        <rFont val="Garamond"/>
        <family val="1"/>
      </rPr>
      <t xml:space="preserve">Vinilo  mate, ideal para fijación en espacios públicos y comunitarios, evitando reflejos de luz, evitando que se dañe por exposición a la lluvia, y asegurando legibilidad
</t>
    </r>
    <r>
      <rPr>
        <b/>
        <sz val="9"/>
        <color rgb="FF000000"/>
        <rFont val="Garamond"/>
        <family val="1"/>
      </rPr>
      <t xml:space="preserve">Diseño: </t>
    </r>
    <r>
      <rPr>
        <sz val="9"/>
        <color rgb="FF000000"/>
        <rFont val="Garamond"/>
        <family val="1"/>
      </rPr>
      <t xml:space="preserve">Visual atractivo y claro, con imagen central potente, mensajes breves, logos institucionales y llamado a la acción. Puede incluir código QR o datos de contacto.
</t>
    </r>
    <r>
      <rPr>
        <b/>
        <sz val="9"/>
        <color rgb="FF000000"/>
        <rFont val="Garamond"/>
        <family val="1"/>
      </rPr>
      <t xml:space="preserve">Entregables:
</t>
    </r>
    <r>
      <rPr>
        <sz val="9"/>
        <color rgb="FF000000"/>
        <rFont val="Garamond"/>
        <family val="1"/>
      </rPr>
      <t xml:space="preserve">Archivos editables y versión final en PDF para impresión
</t>
    </r>
    <r>
      <rPr>
        <b/>
        <sz val="12"/>
        <color rgb="FF000000"/>
        <rFont val="Garamond"/>
        <family val="1"/>
      </rPr>
      <t xml:space="preserve">
Un paquete de  50 afiches</t>
    </r>
  </si>
  <si>
    <t>paquete de 50</t>
  </si>
  <si>
    <t>VOZ A VOZ</t>
  </si>
  <si>
    <t>Bachiller con experiencia mínima de 2 años en actividades logísticas, administrativas u operativas, quien se encargará de realizar actividades de divulgación puerta a puerta, entregando volantes e invitando a la comunidad a participar en las actividades o servicios definidos.
Como mínimo, deberá realizar en cada uno de los barrios de la localidad 20 visitas, para un total mínimo de 150 visitas puerta a puerta.
El contratista deberá entregar un listado como soporte de la gestión realizada, el cual debe incluir:
Nombre completo de la persona visitada
Dirección de la vivienda
Barrio
Número de contacto (si aplica)
Firma o constancia de recibido del volante o de la información entregada
Fecha de la visita
Toda la informacion recopilada debe cumplir con la confidencialidad de la normativa vigente en especial de habeas data
DEDICACION MENSUAL DEL 50%</t>
  </si>
  <si>
    <t>MES</t>
  </si>
  <si>
    <t>VALOR TOTAL DEL PLAN DE MEDIOS</t>
  </si>
  <si>
    <t>VALOR TOTAL DEL PROYECTO</t>
  </si>
  <si>
    <t>PROYECTO</t>
  </si>
  <si>
    <t>META</t>
  </si>
  <si>
    <t>VALOR TOTAL POR META</t>
  </si>
  <si>
    <t>2649-FORMANDO CANDELARIOS Y CANDELARIAS</t>
  </si>
  <si>
    <t>Fortalecer 13 Organización(es) comunitarias a través de capacidades para promover acciones de corresponsabilidad en la gestión de la seguridad y la convivencia.</t>
  </si>
  <si>
    <t>Implementar 12 Acción(es) formativas diferenciales para la promoción de la convivencia ciudadana.</t>
  </si>
  <si>
    <t>2425-La Candelaria camina hacia la convivencia ciudadana y la justicia local</t>
  </si>
  <si>
    <t>Fortalecer 2 Programa(s) de abordaje de conflictividad escolar para la convivencia con enfoque restaurativo</t>
  </si>
  <si>
    <t>Implementar 1 Proyecto(s) comunitarios en la localidad, para la apropiación del Código Nacional de Seguridad y Convivencia Ciudadana</t>
  </si>
  <si>
    <t>VALOR PRESUPUESTO OFICIAL</t>
  </si>
  <si>
    <t>ACTIVIDAD 1. JORNADAS DE CAPACITACIÓN EN JUSTICIA LOCAL, CONVIVENCIA Y RUTAS DE ATENCIÓN</t>
  </si>
  <si>
    <t xml:space="preserve">ACTIVIDAD 5 SEGUIMIENTO Y MONITOREO COMUNITARIO DE LAS INICIATIVAS IMPLEMENTADAS
</t>
  </si>
  <si>
    <t>Salida pedagógica tipo experiencial (pasadía) a un lugar ubicado en el perímetro de Bogotá, cuyo trayecto no supere dos (2) horas de desplazamiento. El lugar deberá ser un parque campestre o recreativo que cuente como mínimo con actividades de canopy, puente colgante, tirolesa, rápel y circuitos de alturas. El valor unitario por participante para la salida pedagógica experiencial deberá incluir como mínimo el ingreso al parque, acceso a las atracciones y actividades habilitadas, así como los demás componentes definidos en el presente anexo técnico.</t>
  </si>
  <si>
    <t>Diseñar, diagramar, imprimir y entregar setenta (70) cartillas pedagógicas, en lenguaje claro y de fácil comprensión.
Las cartillas deberán cumplir con las siguientes características técnicas:
• Tamaño: Media carta (14 cm x 21.5 cm), 
• Número de páginas: Entre 20 y 50 páginas (incluida portada), dependiendo del diseño y contenido 
• Tipo de papel interior: Papel bond de 75 g a 90 g 
• Portada: Papel propalcote o couche de 200 g a 250 g, con acabado mate o brillante 
• Impresión: 
o Interior a una (1) o dos (2) tintas o full color (según diseño aprobado) 
o Portada full color (4x4) 
• Encuadernación: Grapado al caballete.
• Tipo de letra: 
o Texto principal: entre 11 y 12 puntos 
o Títulos: entre 14 y 18 puntos 
o Fuente legible (Arial, Calibri, Open Sans o similar) 
• Diseño: Diagramación clara, uso de iconografía, ilustraciones o gráficos pedagógicos que faciliten la comprensión 
• Contenido: Lenguaje claro, enfoque pedagógico y adaptado a la comunidad . De acuerdo con las características del anexo tecnico.</t>
  </si>
  <si>
    <t>Diseñar, diagramar, imprimir y entregar cincuenta (50) cartillas pedagógicas, en lenguaje claro y de fácil comprensión.
Las cartillas deberán cumplir con las siguientes características técnicas:
• Tamaño: Media carta (14 cm x 21.5 cm), 
• Número de páginas: Entre 20 y 50 páginas (incluida portada), dependiendo del diseño y contenido 
• Tipo de papel interior: Papel bond de 75 g a 90 g 
• Portada: Papel propalcote o couche de 200 g a 250 g, con acabado mate o brillante 
• Impresión: 
o Interior a una (1) o dos (2) tintas o full color (según diseño aprobado) 
o Portada full color (4x4) 
• Encuadernación: Grapado al caballete.
• Tipo de letra: 
o Texto principal: entre 11 y 12 puntos 
o Títulos: entre 14 y 18 puntos 
o Fuente legible (Arial, Calibri, Open Sans o similar) 
• Diseño: Diagramación clara, uso de iconografía, ilustraciones o gráficos pedagógicos que faciliten la comprensión 
• Contenido: Lenguaje claro, enfoque pedagógico y adaptado a la comunidad . De acuerdo con las características del anexo tecnico.</t>
  </si>
  <si>
    <t xml:space="preserve">Implementación de cinco (5) estaciones pedagógicas restaurativas con señalización y ambientación temática, de conformidad con los criterios de viabilidad, puntaje y asignación de puntaje definidos en el anexo técnico. El valor integral incluye mesas, sillas, elementos simbólicos, materiales pedagógicos, didácticos y de papelería requeridos para el desarrollo de las actividades de cada estación, así como el talento humano coomo apoyos logísticos y demás componentes necesarios para la adecuada ejecución de la jornada en cada institución educativa participante, acuerdo con las características del anexo técnico. </t>
  </si>
  <si>
    <t>Jornada experiencial tipo “Escape Room” de tres (3) horas (valor unitario por persona). Servicio integral para el desarrollo de jornada experiencial tipo escape room orientada al fortalecimiento del liderazgo colaborativo, que incluye: espacio físico adecuado, diseño e implementación de la metodología (retos, ambientación, materiales y operación), orientación de un (1) tallerista encargado de la introducción pedagógica y cierre reflexivo de la actividad, así como el acompañamiento del personal logístico y operativo requerido para la adecuada ejecución de la jornada. Taller 1: Fortalecimiento del liderazgo colaborativo mediante metodología experiencial tipo “Escape Room”, de acuerdo con las características del anexo técnico.</t>
  </si>
  <si>
    <t xml:space="preserve">Un espacio adecuado para la realización del foro académico, con capacidad mínima para setenta (70) personas, dispuesto en formato tipo auditorio y ubicado en la localidad de La Candelaria. El lugar deberá contar con condiciones óptimas de iluminación, ventilación y comodidad, así como con mobiliario completo que incluya sillas, mesa principal para panelistas y área definida para el desarrollo del evento. Adicionalmente, deberá disponer de ayudas audiovisuales como sistema de sonido con micrófonos (mínimo dos), video beam o pantalla de proyección y computador para presentaciones, así como conexión eléctrica adecuada. 
INCLUYE SONIDO Y AUDIOVISUALES
De acuerdo con las características del anexo tecnico. </t>
  </si>
  <si>
    <t>Suministro de equipo tecnológico para jornadas de capacitación, que incluye video proyector LED (mínimo 4.000 lúmenes, resolución Full HD, conectividad HDMI y USB) y sistema de sonido básico con parlante activo y micrófono, adecuado para grupos de hasta treinta (30) personas. (tres sesiones por grupo y son dos grupos) de acuerdo con el anexo tecnico</t>
  </si>
  <si>
    <t>Diseño, diagramación e impresión de folleto pedagógico informativo dirigido a participantes de las jornadas de capacitación, con contenido relacionado con competencias institucionales, rutas de atención y procedimientos básicos en justicia local y convivencia. El folleto deberá tener una extensión aproximada de diez (10) páginas, tamaño 21 x 28 cm (formato cerrado), impreso en papel bond de 75 gramos, a full color por ambas caras (anverso y reverso). El diseño deberá ser elaborado por el contratista y contar con aprobación previa del área de comunicaciones y comite. de acuerdo con el anexo tecnico</t>
  </si>
  <si>
    <t>Elaboración y entrega de certificados de participación para asistentes, en formato carta, con diseño institucional aprobado, incluyendo nombre del participante, nombre del proyecto e intensidad horaria, entregados en formato digital PDF. de acuerdo con el anexo tecnico</t>
  </si>
  <si>
    <t>Incluye:
Lugar para el desarrollo de la actividad.
Materiales e insumos requeridos para la jornada.
Cena de consumo en el establecimiento.
Servicio de sonido requerido para la actividad. de acuerdo con el anexo tecnico</t>
  </si>
  <si>
    <t>refrigerio Tipo 1:
1. BEBIDA TIPO: Deberá contener al menos 200 cm3  (Jugo de frutas, Leche, yogurt,
Kumis, Avena, Chocolate- otro), no se permitirá el suministro de bebidas empacadas en
bolsa plástica.
2. PRODUCTO SOLIDO PRINCIPAL : Deberán tener un peso entre  100 gr. a 200 gr
debe ser variado entre ( Pastel de pollo o carne, empanada de pollo o carne, wraps de pollo,
arepa de maíz peto y/o quinua, envuelto, pastel gloria, croissant de jamón y queso, alimentos
tipo mantecada, entre otros). Los gramajes corresponden a los productos ya elaborados.
3. UNA FRUTA DE TEMPORADA TIPO: Porción de fruta fresca no menor de 150
gramos. Mandarina, manzana, pera y/o similares.
4. COMPLEMENTO: Deberá tener mínimo  bocadillo beleño / Quesadillo,  Maní o nuez,
ponqué, granola, mantecada y/o similares.
5. EMPAQUE:  En bolsa plástica biodegradable, adicionalmente los productos del interior se
encuentren en empaques reciclables y/o biodegradables.
Nota:
•	No bebidas azucaradas o procesados
•	Se prohíbe el uso de plásticos de un solo uso, fomentar el reciclaje y la reducción de residuos  de acuerdo con el anexo tecnico</t>
  </si>
  <si>
    <t>Suministro de materiales pedagógicos para desarrollo de jornadas, que incluyen papelógrafos tamaño 70 x 100 cm, marcadores permanentes (caja x12), resmas de papel bond, esferos tinta negra (caja x12) y notas adhesivas tipo Post-it (paquete x100), de conformidad con las necesidades de cada sesión. de acuerdo con el anexo tecnico</t>
  </si>
  <si>
    <t>Incluye:
Lugar para el desarrollo de la actividad.
 Materiales e insumos pedagógicos requeridos para la jornada, tales como fichas de emparejamiento, piezas impresas, tarjetas normativas, material didáctico, papelería y elementos de apoyo metodológico definidos en el anexo técnico.
Cena de consumo en el establecimiento.
Servicio de sonido requerido para la actividad. de acuerdo con el anexo tecnico</t>
  </si>
  <si>
    <t>VALOR A MONTO AGOTABLE DE $3.000.000 que se ejecutara con elementos unitarios de acuerdo con el anexo tecnico</t>
  </si>
  <si>
    <t>Título de formación técnica , técnica profesional o tecnológica, o acreditación y aprobación del 50% o más de un plan de estudios de una carrera profesional en areas de de acuerdo al anexo tecnico. Deberán contar con experiencia mínima de un proyecto  relacionado con trabajo comunitario, metodologías participativas, resolución de conflictos y procesos artísticos y culturales. Nota: el valor es 3 personas y cada persona por un mes con disponibilidad del 70% para establecer la metodologia y ejecutarla de acuerdo con el anexo tecnico</t>
  </si>
  <si>
    <t>Profesional del Núcleo Básico del Conocimiento (NBC) en Psicología, Trabajo Social, Pedagogía, Licenciaturas, Orientación Escolar o áreas afines de acuerdo con el anexo tecnico</t>
  </si>
  <si>
    <t>Un (1) Tallerista con el perfil del anexo técnico
certificado de participacion
INCLUYE: 
Entradas al Museo MUSA.
kit debe incluir: un delantal, una cuña, un pincel, un punzón, un kilo de arcilla barbotina y una tabla de trabajo empacado en una caja.
Además una totebag del museo de acuerdo con el anexo tecnico</t>
  </si>
  <si>
    <t>Transporte: Transporte: Alquiler de un (1) bus con capacidad de  25 pasajeros en perfectas condiciones técnicas con documentación completamente al día Modelo Mínimo 2020 (SOAT, Revisión Técnico-Mecánica, Tarjeta de Propiedad, Copia de revisión de ultimo Mantenimiento) para transporte, con recorrido dentro de ciudad de Bogotá el punto de encuentro en la localidad de la candelaria se definirá con el comité técnico del proyecto.  (Incluye ida y regreso al sitio de origen al finalizar el evento) son dos dias para dejar un bus de 25 niños a cada colegio de acuerdo con el anexo tecnico</t>
  </si>
  <si>
    <t>El contratista deberá diseñar e implementar procesos artísticos y culturales orientados a la transformación de conflictos escolares, mediante metodologías participativas, ejercicios de teatro y memoria mediante la creación colectiva, deberá garantizar la realización de la puesta en escena de la obra teatral como actividad de cierre del proceso. e intervención artística de creación gráfica. Este valor incluye, el sonido, los disfraces, la elaboracion del guio, tallerista social  y el tallerista artistico. de acuerdo con las acaracteristicas descritas en ela nexo tecnico
el valor incluye talleristi la logistica materiales vestuario y adema las sesiones de ensayo de acuerdo con el anexo tecnico</t>
  </si>
  <si>
    <t>Botilito en aluminio de 500 ml con carabinero. Empaque bolsa individual. Medidas: 22 cm x 6.5 cm diámetro.  Marca: 20 cm x 9,5 cm. Incluido grabado de logo o frase que será concertado previamente con el FDLC e integrantes de la instancia. de acuerdo con el anexo tecnico</t>
  </si>
  <si>
    <t>Multiuso Cartuchera 6.5 cm x 5 cm x 6.5 cm de acuerdo con el anexo tecnico</t>
  </si>
  <si>
    <t>Alarma De Autodefensa Para Mujer Con Linterna Led Y Llavero - Dispositivo portátil de alarma de emergencia con iluminación Material: Plástico ABS y silicona Funcionamiento: Activación mediante botón SOS con doble pulsación Nivel de sonido: Hasta 130 dB Batería: Recargable de polímero (155 mAh) Carga: Mediante cable USB  de acuerdo con el anexo tecnico</t>
  </si>
  <si>
    <t>Agenda sublimable argollada, Tapa delantera: MDF de alta densidad, con recubrimiento blanco brillante sublimable,  Tapa trasera: MDF natural o del mismo diseño (según modelo)
Medidas: Aprox. 23 x 15 cm (tamaño carta o media carta), Interior: Hojas rayadas ecológicas 80 hojas (según modelo) Encuadernación: Espiral metálico resistente (color negro o blanco), tapa y contratapa  Área de sublimación: Solo en la tapa delantera con un mensaje y diseño alusivo al proyecto a color, el diseño lo debe realizar el contratista y aprobarlo el área de prensa del FDLC. Incluye esfero ecológico. de acuerdo con el anexo tecnico</t>
  </si>
  <si>
    <t>Gorra institucional. 6 paneles, Tela Drill Orión o gabardina Praga o similares.4 ojetes de ventilación uno en cada casco lateral y posterior, visera indeformable de forma semicircular con ribete y vena. En la parte superior de la gorra, vértice de unión de los cascos debe llevar un botón, forrado con el mismo material textil principal y remachado en la parte interna. Frente fusionado, encintado interior, tafilete tafilete color a tono con el material principal, con entretela tejida interna y los extremos doblados hacia la parte interna de la misma. cierre broche de presión plástico. Marca: Bordado a 2 tintas en la parte delantera y/o lateral y/o trasera. Diseño, logos y colores aprobados por la Oficina de prensa de la Alcaldía. La definición de Colores se acordará con la instancia. El valor debe incluir el diseño de acuerdo con el anexo tecnico</t>
  </si>
  <si>
    <t>Camisetas cuello redondo en algodón 180 gr, con logo institucional estampado o bordado de alta calidad, resistente al lavado; el color y ubicación del logo serán concertado previamente con la supervisión del contrato y el área de presa del FDLDC; las prendas deberán ser confeccionadas bajo estándares de calidad en costuras reforzadas y acabados, y deberán entregarse en tallajes variados para hombre y mujer (XS, S, M, L, XL y XXL) de conformidad con la convocatoria previamente realizada. de acuerdo con el anexo tecnico</t>
  </si>
  <si>
    <t>Alarma De Autodefensa Para Mujer Con Linterna Led Y Llavero - Dispositivo portátil de alarma de emergencia con iluminación Material: Plástico ABS y silicona Funcionamiento: Activación mediante botón SOS con doble pulsación Nivel de sonido: Hasta 130 dB Batería: Recargable de polímero (155 mAh) Carga: Mediante cable USB de acuerdo con el anexo tecnico</t>
  </si>
  <si>
    <t>Profesionales con NBC enfermería con experiencia de veintiséis (26) meses, en jornadas de salud, actividades comunitarias, acompañamiento a población priorizada, promoción del autocuidado, atención básica o apoyo logístico-asistencial en espacios institucionales, comunitarios o territoriales de acuerdo con el anexo tecnico</t>
  </si>
  <si>
    <t>Incluye:
Pasadía en el lugar 
Alimentación, que deberá contemplar como mínimo refrigerio TIPO 1 de bienvenida, almuerzo TIPO 1 y refrigerio TIPO 1 de cierre, o su equivalente, de conformidad con la programación de la jornada
Póliza de accidentes por persona
Transporte Ida y vuelta 
Botellas de 300 ml con agua
con las características del anexo técnico
Valor por persona de acuerdo con el anexo tecnico</t>
  </si>
  <si>
    <t>Certificados impresos para participación y asistencia: certificado de asistencia, de ponente y coordinador. Impreso en opalina gruesa Formato: carta Diseño: institucional, El valor debe inclir el diseño de acuerdo con el anexo tecnico</t>
  </si>
  <si>
    <t>Agenda sublimable argollada, Tapa delantera: MDF de alta densidad, con recubrimiento blanco brillante sublimable, Tapa trasera: MDF natural o del mismo diseño (según modelo)
Medidas: Aprox. 23 x 15 cm (tamaño carta o media carta), Interior: Hojas rayadas ecológicas 80 hojas (según modelo) Encuadernación: Espiral metálico resistente (color negro o blanco), tapa y contratapa Área de sublimación: Solo en la tapa delantera con un mensaje y diseño alusivo al proyecto a color, el diseño lo debe realizar el contratista y aprobarlo el área de prensa del FDLC. Incluye esfero ecológico. de acuerdo con el anexo tecnico</t>
  </si>
  <si>
    <t>Galería fotográfica
•Cantidad: Cien (100) fotografías
•Formato digital: Tipo de archivo: JPG o PNG
Resolución mínima: 300 dpi
Tamaño mínimo: 3000 px lado mayor
Formato impreso:
Tamaño: 10 cm x 15 cm (4” x 6”)
Papel: Fotográfico mínimo 200 g/m²
Impresión: Full color
Contenido: Registro de actividades, participantes y resultados
Entrega: Carpeta digital organizada e impresión física de acuerdo con el anexo tecnico</t>
  </si>
  <si>
    <t>Video de memorias
•	Duración: Entre cinco (5) y diez (10) minutos
•	Formato de entrega: Archivo digital (.MP4 o .MOV)
•	Resolución mínima: Full HD (1920 x 1080 píxeles)
•	Relación de aspecto: 16:9
•	Entrega: Medio digital (USB, enlace de descarga y nube) de acuerdo con el anexo tecnico</t>
  </si>
  <si>
    <t>Paquete x 100 Notas adhesivas (Post-it) Tamaño aproximado: 7.6 cm x 7.6 cm. de acuerdo con el anexo tecnico</t>
  </si>
  <si>
    <t>cartulinas de colores surtidos, Tamaño 1/8. de acuerdo con el anexo tecnico</t>
  </si>
  <si>
    <t>Pliegos de Papel Kraft gramaje aproximado: 70 – 90 g, de acuerdo con el anexo tecnico</t>
  </si>
  <si>
    <t>Caja de colores *12 lapices doble punta Redondos 4mm Mina Gruesa y resistente y 24 cm de largo de acuerdo con el anexo tecnico</t>
  </si>
  <si>
    <t>Un (1) diseñador gráfico, con formación en diseño gráfico o áreas afines, y experiencia mínima de dos (2) años en desarrollo de piezas gráficas. Su rol consistirá en la conceptualización, diseño y diagramación de materiales pedagógicos, piezas comunicativas y productos de sistematización del evento. de acuerdo con el anexo tecnico</t>
  </si>
  <si>
    <t>Un (1) técnico audiovisual, con formación en comunicación audiovisual, producción multimedia o áreas afines, y experiencia mínima de dos (2) años en registro y edición de material audiovisual. Su rol será realizar el registro fotográfico y audiovisual del proceso, así como la producción de las memorias del evento. de acuerdo con el anexo tecnico</t>
  </si>
  <si>
    <t>Un (1) maestro(a) de ceremonia, con experiencia en conducción de eventos, manejo de público y habilidades comunicativas, con mínimo un (1) año de experiencia en actividades similares. Su rol será coordinar el desarrollo general de las jornadas, garantizar el cumplimiento de la agenda y dinamizar la interacción entre los participantes. de acuerdo con el anexo tecnico</t>
  </si>
  <si>
    <t>Equipo comunitario:
• Dos (2) líderes comunitarios, con experiencia demostrable en procesos organizativos, sociales o de convivencia en la localidad de La Candelaria, con mínimo dos (2) años de participación en iniciativas comunitarias, participación ciudadana o trabajo territorial. Su rol consistirá en aportar desde el conocimiento del territorio, facilitar el diálogo con la comunidad y contribuir a la construcción de propuestas desde la experiencia local. de acuerdo con el anexo tecnico</t>
  </si>
  <si>
    <t>Equipo técnico
• Dos (2) profesionales expertos en convivencia, construcción de paz o resolución de conflictos, con formación en áreas del Núcleo Básico del Conocimiento (NBC) en ciencias sociales y humanas, tales como psicología, sociología, trabajo social, ciencia política, antropología, educación o áreas afines. Deberán contar con experiencia mínima de veintiseis (26) meses, y conocimiento en el desarrollo de procesos relacionados con convivencia ciudadana, gestión de conflictos, cultura de paz, participación comunitaria o trabajo territorial. Su rol consistirá en orientar los espacios conceptuales del foro–taller, aportar análisis técnico y acompañar la construcción de reflexiones y propuestas por parte de los participantes. de acuerdo con el anexo tecnico</t>
  </si>
  <si>
    <t>ESTACION DE CAFE
servicio de cafetería (tinto, aromática y agua): Operario + presentación mesa + vasos de
cartón bebida caliente 4 oz. + mezclador + azúcar + crema para café+snack
Para: 100 personas
 Duración del evento aprox. 4 horas. Transporte incluido
Son 2 porque es una am y uno pm de acuerdo con el anexo tecnico</t>
  </si>
  <si>
    <t>Morral Senderismo 10 Litros. Dimensiones 21 x 39 x 12 cm.  Material. Nylon. Unisex. Sublimado con mensaje alusivo al proyecto. El valor debe incluir el diseño de acuerdo con el anexo tecnico</t>
  </si>
  <si>
    <t>Audífonos inalámbricos Bluetooth con micrófono, nuevos, en empaque individual y con garantía mínima de un (1) año de acuerdo con el anexo tecnico</t>
  </si>
  <si>
    <t>almuerzo Tipo 1:
Entrada: Sopa o porción de fruta. 
Plato fuerte: compuesto por proteína (Animal o vegetal), verdura, carbohidrato.
- PROTEINA: Deberá contener entre 200 gramos, la proteína debe ser cocido, a la parrilla,
horneado o al vapor. La preparación debe garantizar bajos niveles de grasa y sal,
manteniendo el sabor y la textura.
-CARBOHIDRATO: Entre 150 y 200 gramos, Acompañamiento de arroz, pasta, papa,
yuca o plátano, preparado al vapor, cocido o asado, evitando el exceso de grasas.
-VERDURAS O ENSALADA:Porción de vegetales frescos o cocidos, preferiblemente de
temporada, que incluya al menos dos colores distintos para garantizar variedad de nutrientes.
Las ensaladas pueden incluir aderezo ligero, servido aparte.
- BEBIDA: Entre 250 y 300 ml. Jugo natural, agua aromática o bebida hidratante baja en
azúcar. Se deben evitar las gaseosas y bebidas con alto contenido de edulcorantes artificiales.
- POSTRE: postre de 50gr (Consumo calórico normal diario). de acuerdo con el anexo tecnico</t>
  </si>
  <si>
    <r>
      <t xml:space="preserve">
</t>
    </r>
    <r>
      <rPr>
        <b/>
        <sz val="11"/>
        <color theme="1"/>
        <rFont val="Garamond"/>
        <family val="1"/>
      </rPr>
      <t xml:space="preserve">Tipo 1: </t>
    </r>
    <r>
      <rPr>
        <sz val="11"/>
        <color theme="1"/>
        <rFont val="Garamond"/>
        <family val="1"/>
      </rPr>
      <t xml:space="preserve">
1. BEBIDA TIPO: Deberá contener al menos 200 cm3  (Jugo de frutas, Leche, yogurt, Kumis, Avena, Chocolate- otro), no se permitirá el suministro de bebidas empacadas en bolsa plástica.
2. PRODUCTO SOLIDO PRINCIPAL : Deberán tener un </t>
    </r>
    <r>
      <rPr>
        <b/>
        <sz val="11"/>
        <color theme="1"/>
        <rFont val="Garamond"/>
        <family val="1"/>
      </rPr>
      <t>p</t>
    </r>
    <r>
      <rPr>
        <b/>
        <u/>
        <sz val="11"/>
        <color theme="1"/>
        <rFont val="Garamond"/>
        <family val="1"/>
      </rPr>
      <t>eso entre  100 gr. a 200 gr</t>
    </r>
    <r>
      <rPr>
        <u/>
        <sz val="11"/>
        <color theme="1"/>
        <rFont val="Garamond"/>
        <family val="1"/>
      </rPr>
      <t xml:space="preserve"> </t>
    </r>
    <r>
      <rPr>
        <sz val="11"/>
        <color theme="1"/>
        <rFont val="Garamond"/>
        <family val="1"/>
      </rPr>
      <t>debe ser variado entre ( Pastel de pollo o carne, empanada de pollo o carne, wraps de pollo, arepa de maíz peto y/o quinua, envuelto, pastel gloria, croissant de jamón y queso, alimentos tipo mantecada, entre otros). Los gramajes corresponden a los productos ya elaborados. 
3. UNA FRUTA DE TEMPORADA TIPO: Porción de fruta fresca no menor de 150 gramos. Mandarina, manzana, pera y/o similares.
4. COMPLEMENTO: Deberá tener mínimo entre 90 a 100 gramos, bocadillo beleño / Quesadillo,  Maní o nuez, ponqué, granola, mantecada y/o similares.
5. EMPAQUE:  En bolsa plástica biodegradable, adicionalmente los productos del interior se encuentren en empaques reciclables y/o biodegradables.
Nota: 
•	No bebidas azucaradas o procesados
•	Se prohíbe el uso de plásticos de un solo uso, fomentar el reciclaje y la reducción de residuos  de acuerdo con el anexo tecnico</t>
    </r>
  </si>
  <si>
    <t>Póliza de salida: con póliza por accidentes que deben incluir: el servicio de enfermería en caso de que se requiera; seguro de viaje por 1 día para el desarrollo de la actividad principal del proyecto. El seguro debe contener coberturas de vida, medicas, cobertura de los traslados, equipaje. El supervisor del contrato tres días hábiles antes de la realización de la actividad verificara las pólizas, esta verificación debe ser formalizada con el contratista mediante un acta. de acuerdo con el anexo tecnico</t>
  </si>
  <si>
    <t>Transporte: Alquiler de buses con capacidad de bus 25 / 30 pasajeros en perfectas condiciones técnicas con documentación completamente al día Modelo Mínimo 2020 (SOAT, Revisión Técnico-Mecánica, Tarjeta de Propiedad, Copia de revisión de ultimo Mantenimiento)  el punto de encuentro en la localidad de la candelaria se definirá con el comité técnico del proyecto. De acuerdo con las características del anexo tecnic. son dos dias porque son dos grupos de acuerdo con el anexo tecnico</t>
  </si>
  <si>
    <t>Mapas: impreso a color en mate en 150 pixeles de resolución como mínimo. Material Superficie minimo lona banner de 13 onz. Dimensiones mínimas: 1.5 m x 2 m, con diseño incluido de acuerdo con el anexo tecnico</t>
  </si>
  <si>
    <t>Hidratación -  Botellas de agua no retornable de 500 ml. de acuerdo con el anexo tecnico</t>
  </si>
  <si>
    <t>Tipo 2: 
1. BEBIDA TIPO: Deberá contener al menos 200 cm3  (Jugo de frutas, Leche, yogurt, Kumis, Avena, Chocolate- otro), no se permitirá el suministro de bebidas empacadas en bolsa plástica.
2. PRODUCTO SOLIDO PRINCIPAL : Deberán tener un peso entre  200 gr. a 300 gr debe ser variado entre ( Pastel de pollo o carne, empanada de pollo o carne, wraps de pollo, arepa de maíz peto y/o quinua, envuelto, pastel gloria, croissant de jamón y queso, alimentos tipo mantecada, entre otros). Los gramajes corresponden a los productos ya elaborados. 
3. UNA FRUTA DE TEMPORADA TIPO: Porción de fruta fresca no menor de 150 gramos. Mandarina, manzana, pera y/o similares.
4. COMPLEMENTO: Deberá tener mínimo entre 100 a 150 gramos, bocadillo beleño / Quesadillo,  Maní o nuez, ponqué, granola, mantecada y/o similares.
5. EMPAQUE:  En bolsa plástica biodegradable, adicionalmente los productos del interior se encuentren en empaques reciclables y/o biodegradables.
Nota: 
•	No bebidas azucaradas o procesados
•	Se prohíbe el uso de plásticos de un solo uso, fomentar el reciclaje y la reducción de residuos  de acuerdo con el anexo tecnico</t>
  </si>
  <si>
    <t>Pendones institucionales - Los pendones tendrán como finalidad la identificación oficial del evento en puntos estratégicos. Tipo: araña, con la araña. Tamaño: 100 x 200 cm Material del pendón: lona impresa, base en polipropileno, inyectado de alta resistencia y aluminio
con diseño realizado por el  contratita y aprobado por el área de prensa del FDLC El valor debe incluir diseño e impresion de acuerdo con el anexo tecnico</t>
  </si>
  <si>
    <t>Profesional en diseño grafico por un mes con 50% de disponibilidad y perfil un (1) profesional en diseño gráfico o áreas afines con experiencia mínima de dos (02) años en diagramación y adaptación de los contenidos de acuerdo con el anexo tecnico</t>
  </si>
  <si>
    <t>Paquete de Papel iris de colores - Gramaje: 75 g - 100 hojas de acuerdo con el anexo tecnico</t>
  </si>
  <si>
    <t>1 Caja x 12 marcadores permanentes colores surtidos. de acuerdo con el anexo tecnico</t>
  </si>
  <si>
    <t>Punto físico de inscripción Un (1) día por tres (3) horas, como minimo debe ser una persona con perfil minimo de bachiller con dos años de experiencia en proyectos sociales y con conocimiento o experiencia certificada en LSC de acuerdo con el anexo tecnico</t>
  </si>
  <si>
    <t>Desarrollo de una (1) sesión pedagógica tipo taller artístico orientado al mapeo de la conflictividad escolar, dirigido a veinte (20) participantes. El valor del taller incluye el diseño metodológico, planeación e implementación de la actividad; disposición de materiales pedagógicos individuales para cada participante (kit de pintura compuesto por lienzo impreso para pintar por números tamaño 50 x 40 cm, set de pinturas acrílicas numeradas con mínimo dieciocho (18) colores, tres (3) pinceles de precisión —fino, medio y plano— y guía visual de referencia); suministro de caballete y silla para cada participante; desarrollo de espacios de reflexión y socialización de resultados; así como el talento humano, personal logístico, acompañamiento profesional y demás componentes requeridos para la adecuada ejecución de la actividad, de conformidad con las características definidas en el anexo técnico.
INCLUYE FACILITADOR Y APOYOS LOGISTICOS de acuerdo con el anexo tecnico</t>
  </si>
  <si>
    <t>Desarrollo de una (1) sesión pedagógica basada en juegos de roles y resolución de conflictos, dirigida a veinte (20) participantes. El valor de la actividad incluye el diseño metodológico, planeación e implementación de dinámicas participativas, desarrollo de ejercicios de análisis de casos y resolución de conflictos, suministro de materiales pedagógicos y didácticos (guías de casos, tarjetas de roles, hojas, marcadores, papel bond, elementos simbólicos y demás materiales definidos en el anexo técnico), así como la logística requerida para el desarrollo de la actividad, incluyendo disposición y organización de veinte (20) sillas en la Plaza de Rumichaca. Así mismo, el valor deberá incluir el talento humano, acompañamiento profesional, personal logístico y demás componentes requeridos para la adecuada ejecución de la actividad, de conformidad con las características definidas en el anexo técnico.</t>
  </si>
  <si>
    <t>Implementación de una (1) sesión pedagógica tipo taller de impresión de botones, dirigida a veinte (20) participantes. El valor de la actividad incluye el diseño metodológico, planeación e implementación del taller; suministro y operación de máquina prensadora para botones, cortadores y herramientas requeridas; materiales pedagógicos y de producción como papel impreso, tintas, diseños gráficos, láminas, piezas metálicas, ganchos, acetatos o recubrimientos plásticos y demás insumos necesarios para la elaboración de botones; así como la logística requerida para su desarrollo en la Plaza Rumichaca, incluyendo carpa tipo polisombra, mesas, sillas y demás elementos definidos en el anexo técnico. El valor deberá incluir los insumos necesarios para que cada participante diseñe y elabore como mínimo dos (2) botones. de acuerdo con el anexo tecnico</t>
  </si>
  <si>
    <t>SESIÓN 1: TERRITORIO, RIESGOS Y CONDUCTAS PROTECTORAS Un (1) tallerista profesional en ciencias sociales, psicología, trabajo social, sociología o áreas afines, con especializacion en cualquier modalidad experiencia mínima de veintiséis meses (26) meses con conocimientos en prevención de violencias, intervención psicosocial o seguridad ciudadana. de acuerdo con el anexo tecnico</t>
  </si>
  <si>
    <t>SESIÓN 2: NORMATIVIDAD, RUTAS INSTITUCIONALES Y ACCESO A LA JUSTICIA Un (1) tallerista profesional en derecho, ciencias políticas o áreas afines, con especializacion en cualquier modalidad experiencia mínima de veintiséis  (26) meses con conocimientos en normatividad, convivencia ciudadana y acceso a la justicia. de acuerdo con el anexo tecnico</t>
  </si>
  <si>
    <t>SESIÓN 3: LIDERAZGO COMUNITARIO, FORTALECIMIENTO ORGANIZACIONAL Y CONVIVENCIA Un (1) profesional en ciencias sociales, psicología, trabajo social, sociología o áreas afines, con especializacion en cualquier modalidad experiencia mínima de veintiséis (26) meses con conocimientos en prevención de violencias, intervención psicosocial o seguridad ciudadana. de acuerdo con el anexo tecnico</t>
  </si>
  <si>
    <t>SESIÓN 4: USO, CUIDADO Y APROVECHAMIENTO DE LA DOTACIÓN Un (1) profesional con experiencia en ingeniería de sistemas, telemática, ingeniería electrónica, telecomunicaciones o áreas afines, con especializacion en cualquier modalidad experiencia mínima de veintiséis (26) meses con conocimiento sobre el manejo de las herramientas, con capacidad de formación práctica en uso y mantenimiento de equipos. de acuerdo con el anexo tecnico</t>
  </si>
  <si>
    <t>Profesional en Trabajo Social, Sociología, Antropología, Psicología Social, Ciencia Política, o áreas afines, con formación en derechos humanos o seguridad ciudadana o pedagogía o metodologías participativas. con especializacion en cualquier modalidad Con experiencia mínima de veintiséis (26) meses en trabajo de campo con comunidades o en contextos urbanos con problemáticas de seguridad o conflictividad social.
Para los ejercicios territoriales y los mapeos comunitarios de acuerdo con el anexo tecnico</t>
  </si>
  <si>
    <t>Un (1) profesional en ciencias sociales, psicología, trabajo social, sociología o áreas afines, con especializacion en cualquier modalidad experiencia mínima de veintiséis (26) meses con conocimientos en prevención de violencias, intervención psicosocial o seguridad ciudadana quien va a dirigir las actividades en la escuela de acuerdo con el anexo tecnico</t>
  </si>
  <si>
    <t xml:space="preserve">Un (1) guía profesional en turismo, administración turística, guianza turística, historia, gestión cultural, patrimonio cultural, ciencias sociales o áreas afines, con especializacion en cualquier modalidad, con experiencia mínima de veintiséis (26) meses de acuerdo con las características del anexo técnico. </t>
  </si>
  <si>
    <t xml:space="preserve">Un (1) profesional en psicología, sociología, trabajo social, antropología, ciencia política, gestión comunitaria, licenciatura en ciencias sociales o áreas afines,con especializacion en cualquier modalidad,  con experiencia mínima de veintiséis (26) meses de acuerdo con las características del anexo técnico. </t>
  </si>
  <si>
    <t>profesionales del Núcleo Básico del Conocimiento (NBC) en Psicología, Trabajo Social, Sociología, Antropología o áreas afines, con especializacion en cualquier modalidad, con experiencia mínima de veintiséis (26) meses de acuerdo con las características del anexo tecnico.</t>
  </si>
  <si>
    <t>• Un (1) profesional en ciencias sociales, educación o áreas afines, con formación en áreas del NBC en ciencias sociales y humanas o educación, con especializacion en cualquier modalidad experiencia mínima de veintiseis(26) meses en procesos de formación, facilitación de espacios participativos, trabajo comunitario o intervención social. Su rol consistirá en apoyar el desarrollo metodológico del foro–taller, la facilitación de los espacios participativos y la sistematización de los resultados obtenidos durante las jornadas. De acuerdo con las características del anexo tecnico.</t>
  </si>
  <si>
    <r>
      <t>• Dos (2) actores locales con experiencias significativas, reconocidos por su trayectoria en procesos sociales, culturales o comunitarios en la localidad,con especializacion en cualquier modalidad con experiencia mínima de 26 meses en iniciativas relacionadas con convivencia, participación o trabajo comunitario. Su rol será compartir experiencias, buenas prácticas y aprendizajes territoriales que fortalezcan el desarrollo del foro–taller. De acuerdo con las características del anexo tecnico.</t>
    </r>
    <r>
      <rPr>
        <sz val="11"/>
        <color rgb="FFFF0000"/>
        <rFont val="Garamond"/>
        <family val="1"/>
      </rPr>
      <t xml:space="preserve"> </t>
    </r>
    <r>
      <rPr>
        <sz val="11"/>
        <rFont val="Garamond"/>
        <family val="1"/>
      </rPr>
      <t>(valor de sabeedor de acuerdo a resolución)</t>
    </r>
    <r>
      <rPr>
        <sz val="11"/>
        <color rgb="FF000000"/>
        <rFont val="Garamond"/>
        <family val="1"/>
      </rPr>
      <t xml:space="preserve"> de acuerdo con el anexo tecnico</t>
    </r>
  </si>
  <si>
    <t>Un (1) profesional del Núcleo Básico del Conocimiento (NBC) en Psicología, Trabajo Social, Sociología, Antropología o áreas afines, con especializacion en cualquier modalidad con experiencia mínima de veintiséis (26) meses en proyectos sociales o comunitarios de acuerdo con las características del anexo técnico</t>
  </si>
  <si>
    <t>Tres (3) dinamizadores de grupo, con formación en áreas de las ciencias sociales, educación o afines con especializacion en cualquier modalidad con mínimo 26 meses de experiencia en facilitación de espacios participativos, metodologías colaborativas o trabajo comunitario. Su rol consistirá en orientar las estaciones de trabajo tipo World Café, promover la participación activa de los asistentes y apoyar la sistematización de los resultados. de acuerdo con el anexo tecnico</t>
  </si>
  <si>
    <t>un (1) profesional con especializacion en cualquier modalidad con experiencia de veintiséis (26) meses, sociales del Núcleo Básico del Conocimiento (NBC) en Psicología, Trabajo Social, Sociología, Antropología o áreas afines de acuerdo con el anexo tecnico</t>
  </si>
  <si>
    <t xml:space="preserve">profesional con especializacion en cualquier modalidad con mínimo veintiséis (26) meses de experiencia en áreas de las artes plásticas, artes visuales, diseño gráfico, educación artística o disciplinas afines, con conocimientos en manualidades, procesos creativos y elaboración de piezas gráficas acuerdo con las características del anexo técnico. </t>
  </si>
  <si>
    <t xml:space="preserve">Un profesional con especializacion en cualquier modalidad con 26 meses de experiencia en áreas de la educación, ciencias sociales o afines, con experiencia en procesos pedagógicos, convivencia escolar o trabajo comunitario con población infantil y juvenil acuerdo con las características del anexo técnico. </t>
  </si>
  <si>
    <t>FORMATO OFERTA ECONOMICA</t>
  </si>
  <si>
    <t>VALOR UNITARIO INCLUIDO IVA
OFERTADO</t>
  </si>
  <si>
    <t>VALOR TOTAL CON IVA INCLUIDO
OFERTADO</t>
  </si>
  <si>
    <t>VALOR TOTAL MAXIMO A OFERTAR CON IVA INCLUIDO</t>
  </si>
  <si>
    <t>VALOR UNITARIO MAXIMO A OFERTAR CON IVA INCLUIDO</t>
  </si>
  <si>
    <t>ESTE VALOR SE TOMARA PARA LA EVALUACION DE LA OFERTA ECONOMICA</t>
  </si>
  <si>
    <t>ESTE ES EL VALOR TOTAL DE LA OFERTA ECONOMICA</t>
  </si>
  <si>
    <r>
      <t xml:space="preserve">Profesional en el Núcleo Básico de Conocimiento- NBC en ciencias sociales o administración o economía o relaciones internacionales o sociología o trabajo social o afines. Experiencia de dos (2) años en coordinación o liderazgo de proyectos.
Dedicación 100% </t>
    </r>
    <r>
      <rPr>
        <b/>
        <sz val="10"/>
        <color theme="1"/>
        <rFont val="Garamond"/>
        <family val="1"/>
      </rPr>
      <t xml:space="preserve">El valor fue establecido de acuerdo con radicado Orfeo 20254000408633 que realiza la actualización del artículo primero de la Resolución No. 1124 de 2024, correspondiente a la tabla de honorarios de la Secretaría Distrital de Gobierno. de acuerdo con el anexo tecnico
</t>
    </r>
  </si>
  <si>
    <t>jurados externos con título profesional en el NBC Derecho o ciencias sociales y experiencia como jurado de dos (2) años en proyectos relacionados con seguridad, convivencia o acceso a la justicia de acuerdo con el anexo tecnico</t>
  </si>
  <si>
    <t>Asistencia técnica profesional: el contratista deberá realizar jornadas por cada organización comunitaria, orientadas a la identificación y concertación de necesidades en herramientas, materiales y elementos de dotación, de acuerdo con las características del anexo técnico. La realiza el profesional del perfil del anexo tecnico.</t>
  </si>
  <si>
    <t>Asistencia técnica profesional: el contratista deberá realizar jornadas por cada organización comunitaria, orientadas al seguimiento territorial, evaluación participativa, atención de inquietudes y fortalecimiento de mecanismos de monitoreo comunitario de acuerdo con las características del anexo técnico. Perfil profesional con especializacion en cualquier modalidad experiencia mínima de veintiséis (26) meses. de acuerdo con el anexo tecnico la realiza el profesional del perfil del anexo tecnico</t>
  </si>
  <si>
    <t>Apoyos logísticos con formación mínima de bachiller con experiencia mínimo tres (03) años en actividades logísticas en proyectos sociales de acuerdo con el anexo tecnico</t>
  </si>
  <si>
    <t>Dos (2) apoyos logísticos, con formación mínima de bachiller y experiencia mínima de tres años (03) años de acuerdo con las características del anexo técnico</t>
  </si>
  <si>
    <t xml:space="preserve">Tallerista social un (1) profesional del Núcleo Básico del Conocimiento (NBC) en Psicología o áreas de las ciencias sociales y humanas con especializacion en cualquier modalidad experiencia mínima de veintiséis (26) afines de acuerdo con las características del anexo técnico. </t>
  </si>
  <si>
    <t>Un personal de a) apoyo logístico con formación mínima de bachiller y experiencia mínima de tres (3) años de acuerdo con las características del anexo tecnico.</t>
  </si>
  <si>
    <t xml:space="preserve">ACTIVIDAD 4 LABORATORIOS DE ACCIÓN CORRESPONSABLE </t>
  </si>
  <si>
    <r>
      <rPr>
        <sz val="10"/>
        <color theme="1"/>
        <rFont val="Garamond"/>
        <family val="1"/>
      </rPr>
      <t xml:space="preserve">Técnico o tecnólogo - NBC en administración o ciencias sociales,  o economía o finanzas o logística o contaduría pública o afines. Experiencia de dos (2) años en actividades logisticas o proyectos sociales o de participación o comunitario o logísticos. Dedicación 100% </t>
    </r>
    <r>
      <rPr>
        <b/>
        <sz val="10"/>
        <color theme="1"/>
        <rFont val="Garamond"/>
        <family val="1"/>
      </rPr>
      <t xml:space="preserve">El valor fue establecido de acuerdo con radicado Orfeo 20254000408633 que realiza la actualización del artículo primero de la Resolución No. 1124 de 2024 Resolución 1124 de 2024, correspondiente a la tabla de honorarios de la Secretaría Distrital de Gobierno. de acuerdo con el anexo tecnico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</si>
</sst>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0_-;\-&quot;$&quot;* #,##0_-;_-&quot;$&quot;* &quot;-&quot;_-;_-@_-"/>
    <numFmt numFmtId="165" formatCode="&quot;$&quot;\ #,##0"/>
  </numFmts>
  <fonts count="31" x14ac:knownFonts="1">
    <font>
      <sz val="11"/>
      <color theme="1"/>
      <name val="Aptos Narrow"/>
      <family val="2"/>
      <scheme val="minor"/>
    </font>
    <font>
      <sz val="11"/>
      <color theme="1"/>
      <name val="Garamond"/>
      <family val="1"/>
    </font>
    <font>
      <b/>
      <sz val="11"/>
      <color theme="1"/>
      <name val="Garamond"/>
      <family val="1"/>
    </font>
    <font>
      <b/>
      <sz val="10"/>
      <color theme="1"/>
      <name val="Garamond"/>
      <family val="1"/>
    </font>
    <font>
      <sz val="10"/>
      <color theme="1"/>
      <name val="Garamond"/>
      <family val="1"/>
    </font>
    <font>
      <sz val="11"/>
      <color theme="1"/>
      <name val="Aptos Narrow"/>
      <family val="2"/>
      <scheme val="minor"/>
    </font>
    <font>
      <sz val="11"/>
      <color rgb="FF000000"/>
      <name val="Garamond"/>
      <family val="1"/>
    </font>
    <font>
      <b/>
      <sz val="11"/>
      <color rgb="FF000000"/>
      <name val="Garamond"/>
      <family val="1"/>
    </font>
    <font>
      <u/>
      <sz val="11"/>
      <color theme="10"/>
      <name val="Aptos Narrow"/>
      <family val="2"/>
      <scheme val="minor"/>
    </font>
    <font>
      <u/>
      <sz val="11"/>
      <color theme="11"/>
      <name val="Aptos Narrow"/>
      <family val="2"/>
      <scheme val="minor"/>
    </font>
    <font>
      <b/>
      <sz val="12"/>
      <color theme="1"/>
      <name val="Garamond"/>
      <family val="1"/>
    </font>
    <font>
      <b/>
      <sz val="10"/>
      <color theme="0"/>
      <name val="Garamond"/>
      <family val="1"/>
    </font>
    <font>
      <b/>
      <sz val="11"/>
      <color theme="0"/>
      <name val="Garamond"/>
      <family val="1"/>
    </font>
    <font>
      <sz val="11"/>
      <color rgb="FFFF0000"/>
      <name val="Garamond"/>
      <family val="1"/>
    </font>
    <font>
      <sz val="10"/>
      <color theme="1"/>
      <name val="Arial"/>
      <family val="2"/>
    </font>
    <font>
      <b/>
      <u/>
      <sz val="11"/>
      <color theme="1"/>
      <name val="Garamond"/>
      <family val="1"/>
    </font>
    <font>
      <u/>
      <sz val="11"/>
      <color theme="1"/>
      <name val="Garamond"/>
      <family val="1"/>
    </font>
    <font>
      <sz val="11"/>
      <name val="Garamond"/>
      <family val="1"/>
    </font>
    <font>
      <sz val="9"/>
      <color theme="1"/>
      <name val="Garamond"/>
      <family val="1"/>
    </font>
    <font>
      <b/>
      <sz val="9"/>
      <color theme="1"/>
      <name val="Garamond"/>
      <family val="1"/>
    </font>
    <font>
      <b/>
      <sz val="11"/>
      <name val="Garamond"/>
      <family val="1"/>
    </font>
    <font>
      <b/>
      <sz val="11"/>
      <color rgb="FFFF0000"/>
      <name val="Garamond"/>
      <family val="1"/>
    </font>
    <font>
      <sz val="10"/>
      <name val="Garamond"/>
      <family val="1"/>
    </font>
    <font>
      <b/>
      <sz val="10"/>
      <color rgb="FFFF0000"/>
      <name val="Garamond"/>
      <family val="1"/>
    </font>
    <font>
      <sz val="10"/>
      <color rgb="FF000000"/>
      <name val="Aptos Narrow"/>
      <family val="1"/>
      <scheme val="minor"/>
    </font>
    <font>
      <b/>
      <sz val="9"/>
      <color rgb="FF000000"/>
      <name val="Garamond"/>
      <family val="1"/>
    </font>
    <font>
      <sz val="9"/>
      <name val="Garamond"/>
      <family val="1"/>
    </font>
    <font>
      <b/>
      <sz val="14"/>
      <color theme="1"/>
      <name val="Garamond"/>
      <family val="1"/>
    </font>
    <font>
      <sz val="9"/>
      <color rgb="FF000000"/>
      <name val="Garamond"/>
      <family val="1"/>
    </font>
    <font>
      <b/>
      <sz val="12"/>
      <color rgb="FF000000"/>
      <name val="Garamond"/>
      <family val="1"/>
    </font>
    <font>
      <sz val="12"/>
      <color theme="1"/>
      <name val="Garamond"/>
      <family val="1"/>
    </font>
  </fonts>
  <fills count="1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rgb="FF002060"/>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6"/>
        <bgColor indexed="64"/>
      </patternFill>
    </fill>
    <fill>
      <patternFill patternType="solid">
        <fgColor theme="7"/>
        <bgColor indexed="64"/>
      </patternFill>
    </fill>
    <fill>
      <patternFill patternType="solid">
        <fgColor theme="9" tint="0.39997558519241921"/>
        <bgColor indexed="64"/>
      </patternFill>
    </fill>
    <fill>
      <patternFill patternType="solid">
        <fgColor rgb="FF92D050"/>
        <bgColor indexed="64"/>
      </patternFill>
    </fill>
    <fill>
      <patternFill patternType="solid">
        <fgColor rgb="FF00B0F0"/>
        <bgColor indexed="64"/>
      </patternFill>
    </fill>
    <fill>
      <patternFill patternType="solid">
        <fgColor theme="5"/>
        <bgColor indexed="64"/>
      </patternFill>
    </fill>
    <fill>
      <patternFill patternType="solid">
        <fgColor theme="5" tint="-0.249977111117893"/>
        <bgColor indexed="64"/>
      </patternFill>
    </fill>
    <fill>
      <patternFill patternType="solid">
        <fgColor rgb="FFFFFF00"/>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right/>
      <top style="thin">
        <color auto="1"/>
      </top>
      <bottom/>
      <diagonal/>
    </border>
  </borders>
  <cellStyleXfs count="72">
    <xf numFmtId="0" fontId="0" fillId="0" borderId="0"/>
    <xf numFmtId="44" fontId="5" fillId="0" borderId="0" applyFont="0" applyFill="0" applyBorder="0" applyAlignment="0" applyProtection="0"/>
    <xf numFmtId="164" fontId="5" fillId="0" borderId="0" applyFon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4" fillId="0" borderId="0"/>
    <xf numFmtId="164" fontId="24" fillId="0" borderId="0" applyFont="0" applyFill="0" applyBorder="0" applyAlignment="0" applyProtection="0"/>
    <xf numFmtId="44" fontId="5" fillId="0" borderId="0" applyFont="0" applyFill="0" applyBorder="0" applyAlignment="0" applyProtection="0"/>
  </cellStyleXfs>
  <cellXfs count="183">
    <xf numFmtId="0" fontId="0" fillId="0" borderId="0" xfId="0"/>
    <xf numFmtId="0" fontId="4" fillId="0" borderId="0" xfId="0" applyFont="1"/>
    <xf numFmtId="0" fontId="1" fillId="0" borderId="0" xfId="0" applyFont="1" applyAlignment="1">
      <alignment horizontal="center" vertical="center"/>
    </xf>
    <xf numFmtId="0" fontId="1" fillId="2" borderId="1" xfId="0" applyFont="1" applyFill="1" applyBorder="1" applyAlignment="1">
      <alignment horizontal="center" vertical="center" wrapText="1"/>
    </xf>
    <xf numFmtId="164" fontId="1" fillId="2" borderId="1" xfId="2" applyFont="1" applyFill="1" applyBorder="1" applyAlignment="1">
      <alignment horizontal="center" vertical="center" wrapText="1"/>
    </xf>
    <xf numFmtId="0" fontId="1" fillId="2" borderId="1" xfId="2"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Border="1" applyAlignment="1">
      <alignment horizontal="left" vertical="center" wrapText="1"/>
    </xf>
    <xf numFmtId="0" fontId="1" fillId="0" borderId="0" xfId="0" applyFont="1"/>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4" fillId="0" borderId="0" xfId="0" applyFont="1" applyAlignment="1">
      <alignment horizontal="left" vertical="center" wrapText="1"/>
    </xf>
    <xf numFmtId="0" fontId="4" fillId="2" borderId="1" xfId="0" applyFont="1" applyFill="1" applyBorder="1" applyAlignment="1">
      <alignment horizontal="left" vertical="center" wrapText="1"/>
    </xf>
    <xf numFmtId="0" fontId="17" fillId="0" borderId="1" xfId="69" applyFont="1" applyBorder="1" applyAlignment="1">
      <alignment horizontal="center" vertical="center" wrapText="1"/>
    </xf>
    <xf numFmtId="0" fontId="18" fillId="0" borderId="1" xfId="0" applyFont="1" applyBorder="1" applyAlignment="1">
      <alignment horizontal="left" vertical="center" wrapText="1"/>
    </xf>
    <xf numFmtId="0" fontId="1" fillId="0" borderId="1" xfId="2" applyNumberFormat="1"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xf>
    <xf numFmtId="0" fontId="22" fillId="0" borderId="1" xfId="0" applyFont="1" applyBorder="1" applyAlignment="1">
      <alignment horizontal="center" vertical="center"/>
    </xf>
    <xf numFmtId="0" fontId="1" fillId="7" borderId="0" xfId="0" applyFont="1" applyFill="1" applyAlignment="1">
      <alignment horizontal="center" vertical="center" wrapText="1"/>
    </xf>
    <xf numFmtId="0" fontId="18" fillId="0" borderId="1" xfId="0" applyFont="1" applyBorder="1" applyAlignment="1">
      <alignment vertical="center" wrapText="1"/>
    </xf>
    <xf numFmtId="0" fontId="18" fillId="0" borderId="1" xfId="0" applyFont="1" applyBorder="1" applyAlignment="1">
      <alignment vertical="center"/>
    </xf>
    <xf numFmtId="0" fontId="19" fillId="0" borderId="1" xfId="0" applyFont="1" applyBorder="1" applyAlignment="1">
      <alignment vertical="center"/>
    </xf>
    <xf numFmtId="0" fontId="28" fillId="0" borderId="1" xfId="0" applyFont="1" applyBorder="1" applyAlignment="1">
      <alignment vertical="center" wrapText="1"/>
    </xf>
    <xf numFmtId="0" fontId="1" fillId="11" borderId="0" xfId="0" applyFont="1" applyFill="1" applyAlignment="1">
      <alignment horizontal="center" vertical="center" wrapText="1"/>
    </xf>
    <xf numFmtId="164" fontId="2" fillId="0" borderId="0" xfId="2" applyFont="1" applyFill="1" applyBorder="1" applyAlignment="1">
      <alignment horizontal="center" vertical="center" wrapText="1"/>
    </xf>
    <xf numFmtId="0" fontId="4" fillId="0" borderId="1" xfId="0" applyFont="1" applyBorder="1"/>
    <xf numFmtId="0" fontId="1" fillId="0" borderId="1" xfId="0" applyFont="1" applyBorder="1" applyAlignment="1">
      <alignment horizontal="center" vertical="center"/>
    </xf>
    <xf numFmtId="0" fontId="11" fillId="4" borderId="1" xfId="0" applyFont="1" applyFill="1" applyBorder="1" applyAlignment="1">
      <alignment horizontal="center" vertical="center" wrapText="1"/>
    </xf>
    <xf numFmtId="0" fontId="12" fillId="4" borderId="1" xfId="0" applyFont="1" applyFill="1" applyBorder="1" applyAlignment="1">
      <alignment horizontal="left" vertical="center" wrapText="1"/>
    </xf>
    <xf numFmtId="0" fontId="12" fillId="4"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164" fontId="3" fillId="10" borderId="1" xfId="0" applyNumberFormat="1" applyFont="1" applyFill="1" applyBorder="1" applyAlignment="1">
      <alignment horizontal="center" vertical="center" wrapText="1"/>
    </xf>
    <xf numFmtId="164" fontId="2" fillId="0" borderId="1" xfId="2" applyFont="1" applyFill="1" applyBorder="1" applyAlignment="1">
      <alignment horizontal="center" vertical="center" wrapText="1"/>
    </xf>
    <xf numFmtId="0" fontId="6" fillId="2" borderId="1" xfId="0" applyFont="1" applyFill="1" applyBorder="1" applyAlignment="1">
      <alignment horizontal="left" vertical="center" wrapText="1"/>
    </xf>
    <xf numFmtId="164" fontId="1" fillId="0" borderId="1" xfId="0" applyNumberFormat="1" applyFont="1" applyBorder="1" applyAlignment="1">
      <alignment horizontal="center" vertical="center" wrapText="1"/>
    </xf>
    <xf numFmtId="0" fontId="22" fillId="2" borderId="1" xfId="0" applyFont="1" applyFill="1" applyBorder="1" applyAlignment="1">
      <alignment horizontal="center" vertical="center"/>
    </xf>
    <xf numFmtId="0" fontId="3" fillId="6" borderId="1" xfId="0" applyFont="1" applyFill="1" applyBorder="1" applyAlignment="1">
      <alignment horizontal="center" vertical="center" wrapText="1"/>
    </xf>
    <xf numFmtId="0" fontId="1" fillId="2" borderId="1" xfId="2" applyNumberFormat="1" applyFont="1" applyFill="1" applyBorder="1" applyAlignment="1">
      <alignment horizontal="left" vertical="center" wrapText="1"/>
    </xf>
    <xf numFmtId="0" fontId="25" fillId="9" borderId="1" xfId="0" applyFont="1" applyFill="1" applyBorder="1" applyAlignment="1">
      <alignment horizontal="center" vertical="center" wrapText="1"/>
    </xf>
    <xf numFmtId="164" fontId="1" fillId="0" borderId="0" xfId="0" applyNumberFormat="1" applyFont="1" applyAlignment="1">
      <alignment horizontal="center" vertical="center"/>
    </xf>
    <xf numFmtId="0" fontId="7" fillId="0" borderId="0" xfId="0" applyFont="1" applyAlignment="1">
      <alignment horizontal="left" vertical="center" wrapText="1"/>
    </xf>
    <xf numFmtId="0" fontId="2" fillId="0" borderId="0" xfId="0" applyFont="1" applyAlignment="1">
      <alignment horizontal="center" vertical="center"/>
    </xf>
    <xf numFmtId="164" fontId="2" fillId="5" borderId="1" xfId="2" applyFont="1" applyFill="1" applyBorder="1" applyAlignment="1">
      <alignment horizontal="center" vertical="center" wrapText="1"/>
    </xf>
    <xf numFmtId="0" fontId="28" fillId="0" borderId="1" xfId="0" applyFont="1" applyBorder="1" applyAlignment="1">
      <alignment horizontal="left" vertical="center" wrapText="1"/>
    </xf>
    <xf numFmtId="0" fontId="17" fillId="2" borderId="1" xfId="0" applyFont="1" applyFill="1" applyBorder="1" applyAlignment="1">
      <alignment horizontal="left" vertical="center" wrapText="1"/>
    </xf>
    <xf numFmtId="0" fontId="6" fillId="0" borderId="1" xfId="0" applyFont="1" applyBorder="1" applyAlignment="1">
      <alignment horizontal="left" vertical="center" wrapText="1"/>
    </xf>
    <xf numFmtId="0" fontId="1" fillId="0" borderId="1" xfId="0" applyFont="1" applyBorder="1" applyAlignment="1">
      <alignment wrapText="1"/>
    </xf>
    <xf numFmtId="0" fontId="1" fillId="0" borderId="1" xfId="0" applyFont="1" applyBorder="1" applyAlignment="1">
      <alignment vertical="center" wrapText="1"/>
    </xf>
    <xf numFmtId="0" fontId="17" fillId="0" borderId="1" xfId="0" applyFont="1" applyBorder="1" applyAlignment="1">
      <alignment horizontal="left" vertical="center" wrapText="1"/>
    </xf>
    <xf numFmtId="0" fontId="17" fillId="2" borderId="1" xfId="2" applyNumberFormat="1" applyFont="1" applyFill="1" applyBorder="1" applyAlignment="1">
      <alignment horizontal="left" vertical="center" wrapText="1"/>
    </xf>
    <xf numFmtId="0" fontId="1"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10" borderId="1" xfId="0" applyFont="1" applyFill="1" applyBorder="1" applyAlignment="1">
      <alignment horizontal="center" vertical="center" wrapText="1"/>
    </xf>
    <xf numFmtId="164" fontId="2" fillId="2" borderId="1" xfId="2" applyFont="1" applyFill="1" applyBorder="1" applyAlignment="1">
      <alignment horizontal="center" vertical="center" wrapText="1"/>
    </xf>
    <xf numFmtId="164" fontId="2" fillId="11" borderId="1" xfId="2" applyFont="1" applyFill="1" applyBorder="1" applyAlignment="1">
      <alignment horizontal="center" vertical="center" wrapText="1"/>
    </xf>
    <xf numFmtId="0" fontId="3" fillId="11" borderId="1" xfId="0" applyFont="1" applyFill="1" applyBorder="1" applyAlignment="1">
      <alignment horizontal="center" vertical="center" wrapText="1"/>
    </xf>
    <xf numFmtId="0" fontId="19" fillId="0" borderId="1" xfId="0" applyFont="1" applyBorder="1" applyAlignment="1">
      <alignment horizontal="center" vertical="center" wrapText="1"/>
    </xf>
    <xf numFmtId="164" fontId="2" fillId="10" borderId="1" xfId="2"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3" fillId="2" borderId="7" xfId="0" applyFont="1" applyFill="1" applyBorder="1" applyAlignment="1">
      <alignment horizontal="center" vertical="center" wrapText="1"/>
    </xf>
    <xf numFmtId="0" fontId="30" fillId="0" borderId="1" xfId="0" applyFont="1" applyBorder="1" applyAlignment="1">
      <alignment horizontal="left" vertical="center" wrapText="1"/>
    </xf>
    <xf numFmtId="164" fontId="2" fillId="12" borderId="2" xfId="2" applyFont="1" applyFill="1" applyBorder="1" applyAlignment="1">
      <alignment horizontal="center" vertical="center" wrapText="1"/>
    </xf>
    <xf numFmtId="164" fontId="10" fillId="11" borderId="5" xfId="0" applyNumberFormat="1" applyFont="1" applyFill="1" applyBorder="1" applyAlignment="1">
      <alignment vertical="center" wrapText="1"/>
    </xf>
    <xf numFmtId="164" fontId="3" fillId="10" borderId="1" xfId="0" applyNumberFormat="1" applyFont="1" applyFill="1" applyBorder="1" applyAlignment="1">
      <alignment vertical="center" wrapText="1"/>
    </xf>
    <xf numFmtId="164" fontId="1" fillId="0" borderId="0" xfId="2" applyFont="1" applyAlignment="1">
      <alignment horizontal="center" vertical="center"/>
    </xf>
    <xf numFmtId="164" fontId="1" fillId="0" borderId="1" xfId="2" applyFont="1" applyBorder="1" applyAlignment="1">
      <alignment horizontal="center" vertical="center"/>
    </xf>
    <xf numFmtId="164" fontId="1" fillId="0" borderId="1" xfId="0" applyNumberFormat="1" applyFont="1" applyBorder="1" applyAlignment="1">
      <alignment horizontal="center" vertical="center"/>
    </xf>
    <xf numFmtId="164" fontId="12" fillId="13" borderId="1" xfId="2" applyFont="1" applyFill="1" applyBorder="1" applyAlignment="1">
      <alignment horizontal="center" vertical="center" wrapText="1"/>
    </xf>
    <xf numFmtId="164" fontId="12" fillId="13" borderId="1" xfId="0" applyNumberFormat="1" applyFont="1" applyFill="1" applyBorder="1" applyAlignment="1">
      <alignment horizontal="center" vertical="center" wrapText="1"/>
    </xf>
    <xf numFmtId="164" fontId="12" fillId="4" borderId="1" xfId="2"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164" fontId="1" fillId="0" borderId="1" xfId="2" applyFont="1" applyFill="1" applyBorder="1" applyAlignment="1">
      <alignment horizontal="center" vertical="center" wrapText="1"/>
    </xf>
    <xf numFmtId="164" fontId="2" fillId="11" borderId="1" xfId="2" applyFont="1" applyFill="1" applyBorder="1" applyAlignment="1">
      <alignment vertical="center" wrapText="1"/>
    </xf>
    <xf numFmtId="164" fontId="1" fillId="2" borderId="1" xfId="2" applyFont="1" applyFill="1" applyBorder="1" applyAlignment="1">
      <alignment vertical="center" wrapText="1"/>
    </xf>
    <xf numFmtId="164" fontId="3" fillId="6" borderId="1" xfId="0" applyNumberFormat="1" applyFont="1" applyFill="1" applyBorder="1" applyAlignment="1">
      <alignment horizontal="center" vertical="center" wrapText="1"/>
    </xf>
    <xf numFmtId="164" fontId="2" fillId="6" borderId="1" xfId="2" applyFont="1" applyFill="1" applyBorder="1" applyAlignment="1">
      <alignment horizontal="center" vertical="center" wrapText="1"/>
    </xf>
    <xf numFmtId="164" fontId="2" fillId="8" borderId="1" xfId="2" applyFont="1" applyFill="1" applyBorder="1" applyAlignment="1">
      <alignment vertical="center" wrapText="1"/>
    </xf>
    <xf numFmtId="164" fontId="2" fillId="10" borderId="1" xfId="2" applyFont="1" applyFill="1" applyBorder="1" applyAlignment="1">
      <alignment vertical="center" wrapText="1"/>
    </xf>
    <xf numFmtId="164" fontId="2" fillId="6" borderId="1" xfId="2" applyFont="1" applyFill="1" applyBorder="1" applyAlignment="1">
      <alignment vertical="center" wrapText="1"/>
    </xf>
    <xf numFmtId="164" fontId="18" fillId="0" borderId="1" xfId="71" applyNumberFormat="1" applyFont="1" applyBorder="1" applyAlignment="1">
      <alignment horizontal="center" vertical="center" wrapText="1"/>
    </xf>
    <xf numFmtId="164" fontId="18" fillId="0" borderId="1" xfId="71" applyNumberFormat="1" applyFont="1" applyBorder="1" applyAlignment="1">
      <alignment horizontal="center" vertical="center"/>
    </xf>
    <xf numFmtId="164" fontId="27" fillId="10" borderId="1" xfId="0" applyNumberFormat="1" applyFont="1" applyFill="1" applyBorder="1"/>
    <xf numFmtId="164" fontId="1" fillId="0" borderId="0" xfId="2" applyFont="1" applyFill="1" applyBorder="1" applyAlignment="1">
      <alignment horizontal="center" vertical="center"/>
    </xf>
    <xf numFmtId="164" fontId="2" fillId="0" borderId="0" xfId="0" applyNumberFormat="1" applyFont="1" applyAlignment="1">
      <alignment horizontal="center" vertical="center"/>
    </xf>
    <xf numFmtId="164" fontId="2" fillId="0" borderId="0" xfId="2" applyFont="1" applyFill="1" applyBorder="1" applyAlignment="1">
      <alignment horizontal="center" vertical="center"/>
    </xf>
    <xf numFmtId="164" fontId="2" fillId="12" borderId="2" xfId="2" applyFont="1" applyFill="1" applyBorder="1" applyAlignment="1">
      <alignment vertical="center" wrapText="1"/>
    </xf>
    <xf numFmtId="164" fontId="2" fillId="14" borderId="1" xfId="2"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7" xfId="0" applyFont="1" applyFill="1" applyBorder="1" applyAlignment="1">
      <alignment horizontal="center" vertical="center" wrapText="1"/>
    </xf>
    <xf numFmtId="164" fontId="1" fillId="2" borderId="2" xfId="2" applyFont="1" applyFill="1" applyBorder="1" applyAlignment="1">
      <alignment horizontal="center" vertical="center" wrapText="1"/>
    </xf>
    <xf numFmtId="164" fontId="1" fillId="2" borderId="7" xfId="2" applyFont="1" applyFill="1" applyBorder="1" applyAlignment="1">
      <alignment horizontal="center" vertical="center" wrapText="1"/>
    </xf>
    <xf numFmtId="164" fontId="2" fillId="2" borderId="2" xfId="2" applyFont="1" applyFill="1" applyBorder="1" applyAlignment="1">
      <alignment horizontal="center" vertical="center" wrapText="1"/>
    </xf>
    <xf numFmtId="164" fontId="2" fillId="2" borderId="7" xfId="2" applyFont="1" applyFill="1" applyBorder="1" applyAlignment="1">
      <alignment horizontal="center" vertical="center" wrapText="1"/>
    </xf>
    <xf numFmtId="164" fontId="1" fillId="2" borderId="1" xfId="2" applyFont="1" applyFill="1" applyBorder="1" applyAlignment="1">
      <alignment horizontal="center" vertical="center" wrapText="1"/>
    </xf>
    <xf numFmtId="164" fontId="2" fillId="2" borderId="1" xfId="2"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10" fillId="10" borderId="1" xfId="0" applyFont="1" applyFill="1" applyBorder="1" applyAlignment="1">
      <alignment horizontal="center" vertical="center" wrapText="1"/>
    </xf>
    <xf numFmtId="164" fontId="2" fillId="2" borderId="6" xfId="2" applyFont="1" applyFill="1" applyBorder="1" applyAlignment="1">
      <alignment horizontal="center" vertical="center" wrapText="1"/>
    </xf>
    <xf numFmtId="0" fontId="3" fillId="10" borderId="1" xfId="0" applyFont="1" applyFill="1" applyBorder="1" applyAlignment="1">
      <alignment horizontal="center" vertical="center" wrapText="1"/>
    </xf>
    <xf numFmtId="164" fontId="2" fillId="3" borderId="1" xfId="2" applyFont="1" applyFill="1" applyBorder="1" applyAlignment="1">
      <alignment horizontal="center" vertical="center" wrapText="1"/>
    </xf>
    <xf numFmtId="0" fontId="3" fillId="2" borderId="1" xfId="0" applyFont="1" applyFill="1" applyBorder="1" applyAlignment="1">
      <alignment horizontal="center" vertical="center" wrapText="1"/>
    </xf>
    <xf numFmtId="44" fontId="3" fillId="0" borderId="0" xfId="1" applyFont="1" applyFill="1" applyBorder="1" applyAlignment="1">
      <alignment horizontal="center" vertical="center"/>
    </xf>
    <xf numFmtId="0" fontId="19" fillId="0" borderId="1" xfId="0" applyFont="1" applyBorder="1" applyAlignment="1">
      <alignment horizontal="center" vertical="center" wrapText="1"/>
    </xf>
    <xf numFmtId="0" fontId="28" fillId="0" borderId="2" xfId="0" applyFont="1" applyBorder="1" applyAlignment="1">
      <alignment horizontal="left" vertical="top" wrapText="1"/>
    </xf>
    <xf numFmtId="0" fontId="28" fillId="0" borderId="6" xfId="0" applyFont="1" applyBorder="1" applyAlignment="1">
      <alignment horizontal="left" vertical="top" wrapText="1"/>
    </xf>
    <xf numFmtId="0" fontId="28" fillId="0" borderId="7" xfId="0" applyFont="1" applyBorder="1" applyAlignment="1">
      <alignment horizontal="left" vertical="top" wrapText="1"/>
    </xf>
    <xf numFmtId="0" fontId="18" fillId="0" borderId="1" xfId="0" applyFont="1" applyBorder="1" applyAlignment="1">
      <alignment horizontal="center" vertical="center" wrapText="1"/>
    </xf>
    <xf numFmtId="0" fontId="26" fillId="0" borderId="1" xfId="0" applyFont="1" applyBorder="1" applyAlignment="1">
      <alignment horizontal="center" vertical="center" wrapText="1"/>
    </xf>
    <xf numFmtId="164" fontId="18" fillId="0" borderId="1" xfId="71" applyNumberFormat="1" applyFont="1" applyBorder="1" applyAlignment="1">
      <alignment horizontal="center" vertical="center" wrapText="1"/>
    </xf>
    <xf numFmtId="164" fontId="18" fillId="0" borderId="2" xfId="71" applyNumberFormat="1" applyFont="1" applyBorder="1" applyAlignment="1">
      <alignment horizontal="center" vertical="center" wrapText="1"/>
    </xf>
    <xf numFmtId="164" fontId="18" fillId="0" borderId="6" xfId="71" applyNumberFormat="1" applyFont="1" applyBorder="1" applyAlignment="1">
      <alignment horizontal="center" vertical="center" wrapText="1"/>
    </xf>
    <xf numFmtId="164" fontId="18" fillId="0" borderId="7" xfId="71" applyNumberFormat="1" applyFont="1" applyBorder="1" applyAlignment="1">
      <alignment horizontal="center" vertical="center" wrapText="1"/>
    </xf>
    <xf numFmtId="0" fontId="18" fillId="0" borderId="1" xfId="0" applyFont="1" applyBorder="1" applyAlignment="1">
      <alignment horizontal="center" vertical="center"/>
    </xf>
    <xf numFmtId="164" fontId="18" fillId="0" borderId="1" xfId="71" applyNumberFormat="1" applyFont="1" applyBorder="1" applyAlignment="1">
      <alignment horizontal="center" vertical="center"/>
    </xf>
    <xf numFmtId="164" fontId="18" fillId="0" borderId="2" xfId="71" applyNumberFormat="1" applyFont="1" applyBorder="1" applyAlignment="1">
      <alignment horizontal="center" vertical="center"/>
    </xf>
    <xf numFmtId="164" fontId="18" fillId="0" borderId="6" xfId="71" applyNumberFormat="1" applyFont="1" applyBorder="1" applyAlignment="1">
      <alignment horizontal="center" vertical="center"/>
    </xf>
    <xf numFmtId="164" fontId="18" fillId="0" borderId="7" xfId="71" applyNumberFormat="1" applyFont="1" applyBorder="1" applyAlignment="1">
      <alignment horizontal="center" vertical="center"/>
    </xf>
    <xf numFmtId="164" fontId="2" fillId="12" borderId="8" xfId="2" applyFont="1" applyFill="1" applyBorder="1" applyAlignment="1">
      <alignment horizontal="center" vertical="center" wrapText="1"/>
    </xf>
    <xf numFmtId="164" fontId="2" fillId="12" borderId="14" xfId="2" applyFont="1" applyFill="1" applyBorder="1" applyAlignment="1">
      <alignment horizontal="center" vertical="center" wrapText="1"/>
    </xf>
    <xf numFmtId="164" fontId="2" fillId="12" borderId="9" xfId="2" applyFont="1" applyFill="1" applyBorder="1" applyAlignment="1">
      <alignment horizontal="center" vertical="center" wrapText="1"/>
    </xf>
    <xf numFmtId="0" fontId="27" fillId="10" borderId="3" xfId="0" applyFont="1" applyFill="1" applyBorder="1" applyAlignment="1">
      <alignment horizontal="center"/>
    </xf>
    <xf numFmtId="0" fontId="27" fillId="10" borderId="5" xfId="0" applyFont="1" applyFill="1" applyBorder="1" applyAlignment="1">
      <alignment horizontal="center"/>
    </xf>
    <xf numFmtId="0" fontId="27" fillId="10" borderId="4" xfId="0" applyFont="1" applyFill="1" applyBorder="1" applyAlignment="1">
      <alignment horizontal="center"/>
    </xf>
    <xf numFmtId="164" fontId="2" fillId="2" borderId="2" xfId="2" applyFont="1" applyFill="1" applyBorder="1" applyAlignment="1">
      <alignment horizontal="right" vertical="center" wrapText="1"/>
    </xf>
    <xf numFmtId="164" fontId="2" fillId="2" borderId="6" xfId="2" applyFont="1" applyFill="1" applyBorder="1" applyAlignment="1">
      <alignment horizontal="right" vertical="center" wrapText="1"/>
    </xf>
    <xf numFmtId="164" fontId="2" fillId="2" borderId="7" xfId="2" applyFont="1" applyFill="1" applyBorder="1" applyAlignment="1">
      <alignment horizontal="right"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64" fontId="2" fillId="6" borderId="3" xfId="2" applyFont="1" applyFill="1" applyBorder="1" applyAlignment="1">
      <alignment horizontal="center" vertical="center" wrapText="1"/>
    </xf>
    <xf numFmtId="164" fontId="2" fillId="6" borderId="5" xfId="2" applyFont="1" applyFill="1" applyBorder="1" applyAlignment="1">
      <alignment horizontal="center" vertical="center" wrapText="1"/>
    </xf>
    <xf numFmtId="164" fontId="2" fillId="6" borderId="4" xfId="2" applyFont="1" applyFill="1" applyBorder="1" applyAlignment="1">
      <alignment horizontal="center" vertical="center" wrapText="1"/>
    </xf>
    <xf numFmtId="0" fontId="7" fillId="0" borderId="1" xfId="0" applyFont="1" applyBorder="1" applyAlignment="1">
      <alignment horizontal="center" vertical="center" wrapText="1"/>
    </xf>
    <xf numFmtId="0" fontId="1" fillId="2" borderId="2" xfId="0" applyFont="1" applyFill="1" applyBorder="1" applyAlignment="1">
      <alignment horizontal="left" vertical="center" wrapText="1"/>
    </xf>
    <xf numFmtId="0" fontId="1" fillId="2" borderId="7" xfId="0" applyFont="1" applyFill="1" applyBorder="1" applyAlignment="1">
      <alignment horizontal="left" vertical="center" wrapText="1"/>
    </xf>
    <xf numFmtId="0" fontId="3" fillId="10" borderId="3" xfId="0" applyFont="1" applyFill="1" applyBorder="1" applyAlignment="1">
      <alignment horizontal="center" vertical="center" wrapText="1"/>
    </xf>
    <xf numFmtId="0" fontId="3" fillId="10" borderId="5" xfId="0" applyFont="1" applyFill="1" applyBorder="1" applyAlignment="1">
      <alignment horizontal="center" vertical="center" wrapText="1"/>
    </xf>
    <xf numFmtId="0" fontId="3" fillId="10" borderId="4" xfId="0" applyFont="1" applyFill="1" applyBorder="1" applyAlignment="1">
      <alignment horizontal="center" vertical="center" wrapText="1"/>
    </xf>
    <xf numFmtId="164" fontId="2" fillId="10" borderId="3" xfId="2" applyFont="1" applyFill="1" applyBorder="1" applyAlignment="1">
      <alignment horizontal="center" vertical="center" wrapText="1"/>
    </xf>
    <xf numFmtId="164" fontId="2" fillId="10" borderId="5" xfId="2" applyFont="1" applyFill="1" applyBorder="1" applyAlignment="1">
      <alignment horizontal="center" vertical="center" wrapText="1"/>
    </xf>
    <xf numFmtId="164" fontId="2" fillId="10" borderId="4" xfId="2" applyFont="1" applyFill="1" applyBorder="1" applyAlignment="1">
      <alignment horizontal="center" vertical="center" wrapText="1"/>
    </xf>
    <xf numFmtId="0" fontId="17" fillId="2" borderId="2" xfId="0" applyFont="1" applyFill="1" applyBorder="1" applyAlignment="1">
      <alignment horizontal="left" vertical="center" wrapText="1"/>
    </xf>
    <xf numFmtId="0" fontId="17" fillId="2" borderId="7" xfId="0" applyFont="1" applyFill="1" applyBorder="1" applyAlignment="1">
      <alignment horizontal="left" vertical="center" wrapText="1"/>
    </xf>
    <xf numFmtId="0" fontId="3" fillId="11" borderId="1"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 xfId="0" applyFont="1" applyBorder="1" applyAlignment="1">
      <alignment horizontal="center" vertical="center" wrapText="1"/>
    </xf>
    <xf numFmtId="164" fontId="2" fillId="11" borderId="3" xfId="2" applyFont="1" applyFill="1" applyBorder="1" applyAlignment="1">
      <alignment horizontal="center" vertical="center" wrapText="1"/>
    </xf>
    <xf numFmtId="164" fontId="2" fillId="11" borderId="5" xfId="2" applyFont="1" applyFill="1" applyBorder="1" applyAlignment="1">
      <alignment horizontal="center" vertical="center" wrapText="1"/>
    </xf>
    <xf numFmtId="164" fontId="2" fillId="11" borderId="4" xfId="2" applyFont="1" applyFill="1" applyBorder="1" applyAlignment="1">
      <alignment horizontal="center" vertical="center" wrapText="1"/>
    </xf>
    <xf numFmtId="0" fontId="10" fillId="11" borderId="3" xfId="0" applyFont="1" applyFill="1" applyBorder="1" applyAlignment="1">
      <alignment horizontal="center" vertical="center" wrapText="1"/>
    </xf>
    <xf numFmtId="0" fontId="10" fillId="11" borderId="5" xfId="0" applyFont="1" applyFill="1" applyBorder="1" applyAlignment="1">
      <alignment horizontal="center" vertical="center" wrapText="1"/>
    </xf>
    <xf numFmtId="164" fontId="2" fillId="8" borderId="3" xfId="2" applyFont="1" applyFill="1" applyBorder="1" applyAlignment="1">
      <alignment horizontal="center" vertical="center" wrapText="1"/>
    </xf>
    <xf numFmtId="164" fontId="2" fillId="8" borderId="5" xfId="2" applyFont="1" applyFill="1" applyBorder="1" applyAlignment="1">
      <alignment horizontal="center" vertical="center" wrapText="1"/>
    </xf>
    <xf numFmtId="164" fontId="2" fillId="8" borderId="4" xfId="2" applyFont="1" applyFill="1" applyBorder="1" applyAlignment="1">
      <alignment horizontal="center" vertical="center" wrapText="1"/>
    </xf>
    <xf numFmtId="164" fontId="20" fillId="2" borderId="2" xfId="2" applyFont="1" applyFill="1" applyBorder="1" applyAlignment="1">
      <alignment horizontal="center" vertical="center" wrapText="1"/>
    </xf>
    <xf numFmtId="164" fontId="20" fillId="2" borderId="6" xfId="2" applyFont="1" applyFill="1" applyBorder="1" applyAlignment="1">
      <alignment horizontal="center" vertical="center" wrapText="1"/>
    </xf>
    <xf numFmtId="164" fontId="20" fillId="2" borderId="7" xfId="2" applyFont="1" applyFill="1" applyBorder="1" applyAlignment="1">
      <alignment horizontal="center" vertical="center" wrapText="1"/>
    </xf>
    <xf numFmtId="165" fontId="0" fillId="0" borderId="1" xfId="0" applyNumberFormat="1" applyBorder="1" applyAlignment="1">
      <alignment horizontal="center" vertical="center" wrapText="1"/>
    </xf>
    <xf numFmtId="165" fontId="0" fillId="0" borderId="8" xfId="0" applyNumberFormat="1" applyBorder="1" applyAlignment="1">
      <alignment horizontal="center" vertical="center" wrapText="1"/>
    </xf>
    <xf numFmtId="165" fontId="0" fillId="0" borderId="9" xfId="0" applyNumberFormat="1" applyBorder="1" applyAlignment="1">
      <alignment horizontal="center" vertical="center" wrapText="1"/>
    </xf>
    <xf numFmtId="165" fontId="0" fillId="0" borderId="10" xfId="0" applyNumberFormat="1" applyBorder="1" applyAlignment="1">
      <alignment horizontal="center" vertical="center" wrapText="1"/>
    </xf>
    <xf numFmtId="165" fontId="0" fillId="0" borderId="11" xfId="0" applyNumberFormat="1" applyBorder="1" applyAlignment="1">
      <alignment horizontal="center" vertical="center" wrapText="1"/>
    </xf>
    <xf numFmtId="165" fontId="0" fillId="0" borderId="12" xfId="0" applyNumberFormat="1" applyBorder="1" applyAlignment="1">
      <alignment horizontal="center" vertical="center" wrapText="1"/>
    </xf>
    <xf numFmtId="165" fontId="0" fillId="0" borderId="13" xfId="0" applyNumberFormat="1" applyBorder="1" applyAlignment="1">
      <alignment horizontal="center" vertical="center" wrapText="1"/>
    </xf>
    <xf numFmtId="0" fontId="0" fillId="0" borderId="1" xfId="0" applyBorder="1" applyAlignment="1">
      <alignment horizontal="left" vertical="center" wrapText="1"/>
    </xf>
    <xf numFmtId="164" fontId="2" fillId="5" borderId="3" xfId="2" applyFont="1" applyFill="1" applyBorder="1" applyAlignment="1">
      <alignment horizontal="center" vertical="center" wrapText="1"/>
    </xf>
    <xf numFmtId="164" fontId="2" fillId="5" borderId="4" xfId="2" applyFont="1" applyFill="1" applyBorder="1" applyAlignment="1">
      <alignment horizontal="center" vertical="center" wrapText="1"/>
    </xf>
    <xf numFmtId="164" fontId="2" fillId="5" borderId="5" xfId="2" applyFont="1" applyFill="1" applyBorder="1" applyAlignment="1">
      <alignment horizontal="center" vertical="center" wrapText="1"/>
    </xf>
  </cellXfs>
  <cellStyles count="72">
    <cellStyle name="Hipervínculo" xfId="3" builtinId="8" hidden="1"/>
    <cellStyle name="Hipervínculo" xfId="51" builtinId="8" hidden="1"/>
    <cellStyle name="Hipervínculo" xfId="53" builtinId="8" hidden="1"/>
    <cellStyle name="Hipervínculo" xfId="57" builtinId="8" hidden="1"/>
    <cellStyle name="Hipervínculo" xfId="61" builtinId="8" hidden="1"/>
    <cellStyle name="Hipervínculo" xfId="65" builtinId="8" hidden="1"/>
    <cellStyle name="Hipervínculo" xfId="63" builtinId="8" hidden="1"/>
    <cellStyle name="Hipervínculo" xfId="47" builtinId="8" hidden="1"/>
    <cellStyle name="Hipervínculo" xfId="39" builtinId="8" hidden="1"/>
    <cellStyle name="Hipervínculo" xfId="31" builtinId="8" hidden="1"/>
    <cellStyle name="Hipervínculo" xfId="11" builtinId="8" hidden="1"/>
    <cellStyle name="Hipervínculo" xfId="13" builtinId="8" hidden="1"/>
    <cellStyle name="Hipervínculo" xfId="17" builtinId="8" hidden="1"/>
    <cellStyle name="Hipervínculo" xfId="21" builtinId="8" hidden="1"/>
    <cellStyle name="Hipervínculo" xfId="15" builtinId="8" hidden="1"/>
    <cellStyle name="Hipervínculo" xfId="7" builtinId="8" hidden="1"/>
    <cellStyle name="Hipervínculo" xfId="5" builtinId="8" hidden="1"/>
    <cellStyle name="Hipervínculo" xfId="9" builtinId="8" hidden="1"/>
    <cellStyle name="Hipervínculo" xfId="19" builtinId="8" hidden="1"/>
    <cellStyle name="Hipervínculo" xfId="23" builtinId="8" hidden="1"/>
    <cellStyle name="Hipervínculo" xfId="55" builtinId="8" hidden="1"/>
    <cellStyle name="Hipervínculo" xfId="59" builtinId="8" hidden="1"/>
    <cellStyle name="Hipervínculo" xfId="49" builtinId="8" hidden="1"/>
    <cellStyle name="Hipervínculo" xfId="33" builtinId="8" hidden="1"/>
    <cellStyle name="Hipervínculo" xfId="35" builtinId="8" hidden="1"/>
    <cellStyle name="Hipervínculo" xfId="41" builtinId="8" hidden="1"/>
    <cellStyle name="Hipervínculo" xfId="43" builtinId="8" hidden="1"/>
    <cellStyle name="Hipervínculo" xfId="45" builtinId="8" hidden="1"/>
    <cellStyle name="Hipervínculo" xfId="37" builtinId="8" hidden="1"/>
    <cellStyle name="Hipervínculo" xfId="27" builtinId="8" hidden="1"/>
    <cellStyle name="Hipervínculo" xfId="29" builtinId="8" hidden="1"/>
    <cellStyle name="Hipervínculo" xfId="25" builtinId="8" hidden="1"/>
    <cellStyle name="Hipervínculo" xfId="67" builtinId="8" hidden="1"/>
    <cellStyle name="Hipervínculo visitado" xfId="44" builtinId="9" hidden="1"/>
    <cellStyle name="Hipervínculo visitado" xfId="30" builtinId="9" hidden="1"/>
    <cellStyle name="Hipervínculo visitado" xfId="12" builtinId="9" hidden="1"/>
    <cellStyle name="Hipervínculo visitado" xfId="16" builtinId="9" hidden="1"/>
    <cellStyle name="Hipervínculo visitado" xfId="18" builtinId="9" hidden="1"/>
    <cellStyle name="Hipervínculo visitado" xfId="20" builtinId="9" hidden="1"/>
    <cellStyle name="Hipervínculo visitado" xfId="10" builtinId="9" hidden="1"/>
    <cellStyle name="Hipervínculo visitado" xfId="6" builtinId="9" hidden="1"/>
    <cellStyle name="Hipervínculo visitado" xfId="4" builtinId="9" hidden="1"/>
    <cellStyle name="Hipervínculo visitado" xfId="8" builtinId="9" hidden="1"/>
    <cellStyle name="Hipervínculo visitado" xfId="14" builtinId="9" hidden="1"/>
    <cellStyle name="Hipervínculo visitado" xfId="42" builtinId="9" hidden="1"/>
    <cellStyle name="Hipervínculo visitado" xfId="62" builtinId="9" hidden="1"/>
    <cellStyle name="Hipervínculo visitado" xfId="54" builtinId="9" hidden="1"/>
    <cellStyle name="Hipervínculo visitado" xfId="46" builtinId="9" hidden="1"/>
    <cellStyle name="Hipervínculo visitado" xfId="22" builtinId="9" hidden="1"/>
    <cellStyle name="Hipervínculo visitado" xfId="26" builtinId="9" hidden="1"/>
    <cellStyle name="Hipervínculo visitado" xfId="28"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24" builtinId="9" hidden="1"/>
    <cellStyle name="Hipervínculo visitado" xfId="58" builtinId="9" hidden="1"/>
    <cellStyle name="Hipervínculo visitado" xfId="60" builtinId="9" hidden="1"/>
    <cellStyle name="Hipervínculo visitado" xfId="64" builtinId="9" hidden="1"/>
    <cellStyle name="Hipervínculo visitado" xfId="66" builtinId="9" hidden="1"/>
    <cellStyle name="Hipervínculo visitado" xfId="68" builtinId="9" hidden="1"/>
    <cellStyle name="Hipervínculo visitado" xfId="52" builtinId="9" hidden="1"/>
    <cellStyle name="Hipervínculo visitado" xfId="56" builtinId="9" hidden="1"/>
    <cellStyle name="Hipervínculo visitado" xfId="50" builtinId="9" hidden="1"/>
    <cellStyle name="Hipervínculo visitado" xfId="48" builtinId="9" hidden="1"/>
    <cellStyle name="Moneda" xfId="1" builtinId="4"/>
    <cellStyle name="Moneda [0]" xfId="2" builtinId="7"/>
    <cellStyle name="Moneda [0] 3" xfId="70" xr:uid="{4594C310-E095-489E-9585-9386055E62D6}"/>
    <cellStyle name="Moneda 2" xfId="71" xr:uid="{41D084A7-E3D6-4789-9641-CD75FCD24D3C}"/>
    <cellStyle name="Normal" xfId="0" builtinId="0"/>
    <cellStyle name="Normal 3" xfId="69" xr:uid="{ECC5ECED-6FE5-480F-96E4-D5640FF80A51}"/>
  </cellStyles>
  <dxfs count="0"/>
  <tableStyles count="0" defaultTableStyle="TableStyleMedium2" defaultPivotStyle="PivotStyleLight16"/>
  <colors>
    <mruColors>
      <color rgb="FFF5D7DA"/>
      <color rgb="FFD7312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170089</xdr:rowOff>
    </xdr:from>
    <xdr:ext cx="1247320" cy="724148"/>
    <xdr:pic>
      <xdr:nvPicPr>
        <xdr:cNvPr id="2" name="Imagen 85">
          <a:extLst>
            <a:ext uri="{FF2B5EF4-FFF2-40B4-BE49-F238E27FC236}">
              <a16:creationId xmlns:a16="http://schemas.microsoft.com/office/drawing/2014/main" id="{8BBFC3CA-DE29-4FF1-A7AA-B94B7AC77388}"/>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7414"/>
        <a:stretch/>
      </xdr:blipFill>
      <xdr:spPr>
        <a:xfrm>
          <a:off x="396877" y="294821"/>
          <a:ext cx="1247320" cy="724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211"/>
  <sheetViews>
    <sheetView showGridLines="0" tabSelected="1" topLeftCell="A185" zoomScale="53" zoomScaleNormal="115" workbookViewId="0">
      <selection activeCell="J107" sqref="J107"/>
    </sheetView>
  </sheetViews>
  <sheetFormatPr baseColWidth="10" defaultColWidth="11.44140625" defaultRowHeight="14.4" x14ac:dyDescent="0.3"/>
  <cols>
    <col min="1" max="1" width="1.44140625" style="9" customWidth="1"/>
    <col min="2" max="2" width="23.88671875" style="1" customWidth="1"/>
    <col min="3" max="3" width="17.88671875" style="1" customWidth="1"/>
    <col min="4" max="4" width="23.88671875" style="1" customWidth="1"/>
    <col min="5" max="5" width="110.33203125" style="12" customWidth="1"/>
    <col min="6" max="6" width="8.109375" style="2" customWidth="1"/>
    <col min="7" max="7" width="14" style="2" customWidth="1"/>
    <col min="8" max="8" width="20.109375" style="86" customWidth="1"/>
    <col min="9" max="9" width="22.6640625" style="42" customWidth="1"/>
    <col min="10" max="10" width="20.109375" style="86" customWidth="1"/>
    <col min="11" max="11" width="22.6640625" style="42" customWidth="1"/>
    <col min="12" max="16384" width="11.44140625" style="9"/>
  </cols>
  <sheetData>
    <row r="1" spans="1:11" ht="9.9" customHeight="1" x14ac:dyDescent="0.3">
      <c r="H1" s="68"/>
      <c r="J1" s="68"/>
    </row>
    <row r="2" spans="1:11" ht="39.9" customHeight="1" x14ac:dyDescent="0.3">
      <c r="B2" s="18"/>
      <c r="C2" s="155" t="s">
        <v>241</v>
      </c>
      <c r="D2" s="156"/>
      <c r="E2" s="156"/>
      <c r="F2" s="156"/>
      <c r="G2" s="156"/>
      <c r="H2" s="156"/>
      <c r="I2" s="156"/>
      <c r="J2" s="156"/>
      <c r="K2" s="157"/>
    </row>
    <row r="3" spans="1:11" ht="48" customHeight="1" x14ac:dyDescent="0.3">
      <c r="B3" s="18"/>
      <c r="C3" s="158" t="s">
        <v>0</v>
      </c>
      <c r="D3" s="159"/>
      <c r="E3" s="159"/>
      <c r="F3" s="159"/>
      <c r="G3" s="159"/>
      <c r="H3" s="159"/>
      <c r="I3" s="159"/>
      <c r="J3" s="159"/>
      <c r="K3" s="160"/>
    </row>
    <row r="4" spans="1:11" ht="12.75" customHeight="1" x14ac:dyDescent="0.3">
      <c r="B4" s="27"/>
      <c r="C4" s="27"/>
      <c r="D4" s="27"/>
      <c r="E4" s="17"/>
      <c r="F4" s="28"/>
      <c r="G4" s="28"/>
      <c r="H4" s="69"/>
      <c r="I4" s="70"/>
      <c r="J4" s="69"/>
      <c r="K4" s="70"/>
    </row>
    <row r="5" spans="1:11" s="10" customFormat="1" ht="57.6" x14ac:dyDescent="0.3">
      <c r="B5" s="29" t="s">
        <v>1</v>
      </c>
      <c r="C5" s="29" t="s">
        <v>2</v>
      </c>
      <c r="D5" s="29" t="s">
        <v>3</v>
      </c>
      <c r="E5" s="30" t="s">
        <v>4</v>
      </c>
      <c r="F5" s="31" t="s">
        <v>5</v>
      </c>
      <c r="G5" s="31" t="s">
        <v>6</v>
      </c>
      <c r="H5" s="71" t="s">
        <v>242</v>
      </c>
      <c r="I5" s="72" t="s">
        <v>243</v>
      </c>
      <c r="J5" s="73" t="s">
        <v>245</v>
      </c>
      <c r="K5" s="74" t="s">
        <v>244</v>
      </c>
    </row>
    <row r="6" spans="1:11" s="10" customFormat="1" ht="107.25" customHeight="1" x14ac:dyDescent="0.3">
      <c r="B6" s="91" t="s">
        <v>7</v>
      </c>
      <c r="C6" s="32">
        <v>1</v>
      </c>
      <c r="D6" s="32" t="s">
        <v>8</v>
      </c>
      <c r="E6" s="13" t="s">
        <v>248</v>
      </c>
      <c r="F6" s="3">
        <v>6</v>
      </c>
      <c r="G6" s="3" t="s">
        <v>9</v>
      </c>
      <c r="H6" s="4"/>
      <c r="I6" s="56">
        <f>+H6*F6</f>
        <v>0</v>
      </c>
      <c r="J6" s="4">
        <v>6000000</v>
      </c>
      <c r="K6" s="56">
        <v>36000000</v>
      </c>
    </row>
    <row r="7" spans="1:11" s="10" customFormat="1" ht="87.75" customHeight="1" x14ac:dyDescent="0.3">
      <c r="B7" s="92"/>
      <c r="C7" s="32">
        <v>1</v>
      </c>
      <c r="D7" s="32" t="s">
        <v>11</v>
      </c>
      <c r="E7" s="33" t="s">
        <v>257</v>
      </c>
      <c r="F7" s="3">
        <v>6</v>
      </c>
      <c r="G7" s="3" t="s">
        <v>9</v>
      </c>
      <c r="H7" s="4"/>
      <c r="I7" s="56">
        <f>+H7*F7</f>
        <v>0</v>
      </c>
      <c r="J7" s="4">
        <v>3500000</v>
      </c>
      <c r="K7" s="56">
        <v>21000000</v>
      </c>
    </row>
    <row r="8" spans="1:11" s="10" customFormat="1" ht="15.9" customHeight="1" x14ac:dyDescent="0.3">
      <c r="B8" s="106"/>
      <c r="C8" s="106"/>
      <c r="D8" s="106"/>
      <c r="E8" s="106"/>
      <c r="F8" s="106"/>
      <c r="G8" s="106"/>
      <c r="H8" s="34">
        <f>+H6+H7</f>
        <v>0</v>
      </c>
      <c r="I8" s="34">
        <f>+I6+I7</f>
        <v>0</v>
      </c>
      <c r="J8" s="34">
        <f>+J6+J7</f>
        <v>9500000</v>
      </c>
      <c r="K8" s="34">
        <f>+K6+K7</f>
        <v>57000000</v>
      </c>
    </row>
    <row r="9" spans="1:11" s="10" customFormat="1" ht="15.75" customHeight="1" x14ac:dyDescent="0.3">
      <c r="B9" s="107" t="s">
        <v>12</v>
      </c>
      <c r="C9" s="107"/>
      <c r="D9" s="107"/>
      <c r="E9" s="107"/>
      <c r="F9" s="107"/>
      <c r="G9" s="107"/>
      <c r="H9" s="107"/>
      <c r="I9" s="107"/>
      <c r="J9" s="107"/>
      <c r="K9" s="107"/>
    </row>
    <row r="10" spans="1:11" s="10" customFormat="1" ht="21" customHeight="1" x14ac:dyDescent="0.3">
      <c r="B10" s="107" t="s">
        <v>13</v>
      </c>
      <c r="C10" s="107"/>
      <c r="D10" s="107"/>
      <c r="E10" s="107"/>
      <c r="F10" s="107"/>
      <c r="G10" s="107"/>
      <c r="H10" s="107"/>
      <c r="I10" s="107"/>
      <c r="J10" s="107"/>
      <c r="K10" s="107"/>
    </row>
    <row r="11" spans="1:11" s="10" customFormat="1" ht="58.5" customHeight="1" x14ac:dyDescent="0.3">
      <c r="B11" s="29" t="s">
        <v>1</v>
      </c>
      <c r="C11" s="29" t="s">
        <v>14</v>
      </c>
      <c r="D11" s="29" t="s">
        <v>15</v>
      </c>
      <c r="E11" s="30" t="s">
        <v>4</v>
      </c>
      <c r="F11" s="31" t="s">
        <v>16</v>
      </c>
      <c r="G11" s="31" t="s">
        <v>6</v>
      </c>
      <c r="H11" s="71" t="s">
        <v>242</v>
      </c>
      <c r="I11" s="72" t="s">
        <v>243</v>
      </c>
      <c r="J11" s="73" t="s">
        <v>245</v>
      </c>
      <c r="K11" s="74" t="s">
        <v>244</v>
      </c>
    </row>
    <row r="12" spans="1:11" s="10" customFormat="1" ht="57.75" customHeight="1" x14ac:dyDescent="0.3">
      <c r="A12" s="2"/>
      <c r="B12" s="101" t="s">
        <v>17</v>
      </c>
      <c r="C12" s="108" t="s">
        <v>18</v>
      </c>
      <c r="D12" s="108" t="s">
        <v>19</v>
      </c>
      <c r="E12" s="13" t="s">
        <v>221</v>
      </c>
      <c r="F12" s="3">
        <v>1</v>
      </c>
      <c r="G12" s="3" t="s">
        <v>20</v>
      </c>
      <c r="H12" s="4"/>
      <c r="I12" s="56">
        <f t="shared" ref="I12:I43" si="0">+H12*F12</f>
        <v>0</v>
      </c>
      <c r="J12" s="4">
        <v>353333.33333333331</v>
      </c>
      <c r="K12" s="56">
        <v>353333.33333333331</v>
      </c>
    </row>
    <row r="13" spans="1:11" s="10" customFormat="1" ht="77.099999999999994" customHeight="1" x14ac:dyDescent="0.3">
      <c r="B13" s="102"/>
      <c r="C13" s="108"/>
      <c r="D13" s="108"/>
      <c r="E13" s="13" t="s">
        <v>249</v>
      </c>
      <c r="F13" s="53">
        <v>2</v>
      </c>
      <c r="G13" s="53" t="s">
        <v>21</v>
      </c>
      <c r="H13" s="4"/>
      <c r="I13" s="56">
        <f t="shared" si="0"/>
        <v>0</v>
      </c>
      <c r="J13" s="4">
        <v>233333.33333333334</v>
      </c>
      <c r="K13" s="56">
        <v>466666.66666666669</v>
      </c>
    </row>
    <row r="14" spans="1:11" s="10" customFormat="1" ht="77.099999999999994" customHeight="1" x14ac:dyDescent="0.3">
      <c r="B14" s="102"/>
      <c r="C14" s="108"/>
      <c r="D14" s="108" t="s">
        <v>22</v>
      </c>
      <c r="E14" s="13" t="s">
        <v>225</v>
      </c>
      <c r="F14" s="53">
        <v>4</v>
      </c>
      <c r="G14" s="53" t="s">
        <v>23</v>
      </c>
      <c r="H14" s="4"/>
      <c r="I14" s="56">
        <f t="shared" si="0"/>
        <v>0</v>
      </c>
      <c r="J14" s="4">
        <v>305666.66666666669</v>
      </c>
      <c r="K14" s="56">
        <v>1222666.6666666667</v>
      </c>
    </row>
    <row r="15" spans="1:11" s="10" customFormat="1" ht="60" customHeight="1" x14ac:dyDescent="0.3">
      <c r="B15" s="102"/>
      <c r="C15" s="108"/>
      <c r="D15" s="108"/>
      <c r="E15" s="13" t="s">
        <v>24</v>
      </c>
      <c r="F15" s="53">
        <v>80</v>
      </c>
      <c r="G15" s="8" t="s">
        <v>25</v>
      </c>
      <c r="H15" s="4"/>
      <c r="I15" s="56">
        <f t="shared" si="0"/>
        <v>0</v>
      </c>
      <c r="J15" s="4">
        <v>16900</v>
      </c>
      <c r="K15" s="56">
        <v>1352000</v>
      </c>
    </row>
    <row r="16" spans="1:11" s="10" customFormat="1" ht="71.099999999999994" customHeight="1" x14ac:dyDescent="0.3">
      <c r="B16" s="102"/>
      <c r="C16" s="108"/>
      <c r="D16" s="108"/>
      <c r="E16" s="13" t="s">
        <v>226</v>
      </c>
      <c r="F16" s="53">
        <v>4</v>
      </c>
      <c r="G16" s="53" t="s">
        <v>23</v>
      </c>
      <c r="H16" s="4"/>
      <c r="I16" s="56">
        <f t="shared" si="0"/>
        <v>0</v>
      </c>
      <c r="J16" s="4">
        <v>305666.66666666669</v>
      </c>
      <c r="K16" s="56">
        <v>1222666.6666666667</v>
      </c>
    </row>
    <row r="17" spans="2:11" s="10" customFormat="1" ht="46.5" customHeight="1" x14ac:dyDescent="0.3">
      <c r="B17" s="102"/>
      <c r="C17" s="108"/>
      <c r="D17" s="108"/>
      <c r="E17" s="13" t="s">
        <v>24</v>
      </c>
      <c r="F17" s="53">
        <v>80</v>
      </c>
      <c r="G17" s="8" t="s">
        <v>25</v>
      </c>
      <c r="H17" s="4"/>
      <c r="I17" s="56">
        <f t="shared" si="0"/>
        <v>0</v>
      </c>
      <c r="J17" s="4">
        <v>16900</v>
      </c>
      <c r="K17" s="56">
        <v>1352000</v>
      </c>
    </row>
    <row r="18" spans="2:11" s="10" customFormat="1" ht="74.25" customHeight="1" x14ac:dyDescent="0.3">
      <c r="B18" s="102"/>
      <c r="C18" s="108"/>
      <c r="D18" s="108"/>
      <c r="E18" s="17" t="s">
        <v>227</v>
      </c>
      <c r="F18" s="53">
        <v>4</v>
      </c>
      <c r="G18" s="53" t="s">
        <v>23</v>
      </c>
      <c r="H18" s="4"/>
      <c r="I18" s="56">
        <f t="shared" si="0"/>
        <v>0</v>
      </c>
      <c r="J18" s="4">
        <v>305666.66666666669</v>
      </c>
      <c r="K18" s="56">
        <v>1222666.6666666667</v>
      </c>
    </row>
    <row r="19" spans="2:11" s="10" customFormat="1" ht="26.4" x14ac:dyDescent="0.3">
      <c r="B19" s="102"/>
      <c r="C19" s="108"/>
      <c r="D19" s="108"/>
      <c r="E19" s="13" t="s">
        <v>24</v>
      </c>
      <c r="F19" s="53">
        <v>80</v>
      </c>
      <c r="G19" s="8" t="s">
        <v>25</v>
      </c>
      <c r="H19" s="4"/>
      <c r="I19" s="56">
        <f t="shared" si="0"/>
        <v>0</v>
      </c>
      <c r="J19" s="4">
        <v>16900</v>
      </c>
      <c r="K19" s="56">
        <v>1352000</v>
      </c>
    </row>
    <row r="20" spans="2:11" s="10" customFormat="1" ht="68.25" customHeight="1" x14ac:dyDescent="0.3">
      <c r="B20" s="102"/>
      <c r="C20" s="108"/>
      <c r="D20" s="108"/>
      <c r="E20" s="13" t="s">
        <v>228</v>
      </c>
      <c r="F20" s="53">
        <v>4</v>
      </c>
      <c r="G20" s="53" t="s">
        <v>23</v>
      </c>
      <c r="H20" s="4"/>
      <c r="I20" s="56">
        <f t="shared" si="0"/>
        <v>0</v>
      </c>
      <c r="J20" s="4">
        <v>305666.66666666669</v>
      </c>
      <c r="K20" s="56">
        <v>1222666.6666666667</v>
      </c>
    </row>
    <row r="21" spans="2:11" s="10" customFormat="1" x14ac:dyDescent="0.3">
      <c r="B21" s="102"/>
      <c r="C21" s="108"/>
      <c r="D21" s="108"/>
      <c r="E21" s="13" t="s">
        <v>220</v>
      </c>
      <c r="F21" s="53">
        <v>2</v>
      </c>
      <c r="G21" s="8" t="s">
        <v>25</v>
      </c>
      <c r="H21" s="4"/>
      <c r="I21" s="56">
        <f t="shared" si="0"/>
        <v>0</v>
      </c>
      <c r="J21" s="4">
        <v>19666</v>
      </c>
      <c r="K21" s="56">
        <v>39332</v>
      </c>
    </row>
    <row r="22" spans="2:11" s="10" customFormat="1" x14ac:dyDescent="0.3">
      <c r="B22" s="102"/>
      <c r="C22" s="108"/>
      <c r="D22" s="108"/>
      <c r="E22" s="13" t="s">
        <v>200</v>
      </c>
      <c r="F22" s="53">
        <v>16</v>
      </c>
      <c r="G22" s="8" t="s">
        <v>25</v>
      </c>
      <c r="H22" s="4"/>
      <c r="I22" s="56">
        <f t="shared" si="0"/>
        <v>0</v>
      </c>
      <c r="J22" s="4">
        <v>3151</v>
      </c>
      <c r="K22" s="56">
        <v>50416</v>
      </c>
    </row>
    <row r="23" spans="2:11" s="10" customFormat="1" x14ac:dyDescent="0.3">
      <c r="B23" s="102"/>
      <c r="C23" s="108"/>
      <c r="D23" s="108"/>
      <c r="E23" s="13" t="s">
        <v>219</v>
      </c>
      <c r="F23" s="53">
        <v>1</v>
      </c>
      <c r="G23" s="8" t="s">
        <v>25</v>
      </c>
      <c r="H23" s="4"/>
      <c r="I23" s="56">
        <f t="shared" si="0"/>
        <v>0</v>
      </c>
      <c r="J23" s="4">
        <v>17700</v>
      </c>
      <c r="K23" s="56">
        <v>17700</v>
      </c>
    </row>
    <row r="24" spans="2:11" s="10" customFormat="1" x14ac:dyDescent="0.3">
      <c r="B24" s="102"/>
      <c r="C24" s="108"/>
      <c r="D24" s="108"/>
      <c r="E24" s="13" t="s">
        <v>198</v>
      </c>
      <c r="F24" s="53">
        <v>1</v>
      </c>
      <c r="G24" s="8" t="s">
        <v>25</v>
      </c>
      <c r="H24" s="4"/>
      <c r="I24" s="56">
        <f t="shared" si="0"/>
        <v>0</v>
      </c>
      <c r="J24" s="4">
        <v>4939</v>
      </c>
      <c r="K24" s="56">
        <v>4939</v>
      </c>
    </row>
    <row r="25" spans="2:11" s="10" customFormat="1" ht="26.4" x14ac:dyDescent="0.3">
      <c r="B25" s="102"/>
      <c r="C25" s="108"/>
      <c r="D25" s="108"/>
      <c r="E25" s="13" t="s">
        <v>24</v>
      </c>
      <c r="F25" s="53">
        <v>80</v>
      </c>
      <c r="G25" s="8" t="s">
        <v>25</v>
      </c>
      <c r="H25" s="4"/>
      <c r="I25" s="56">
        <f t="shared" si="0"/>
        <v>0</v>
      </c>
      <c r="J25" s="4">
        <v>16900</v>
      </c>
      <c r="K25" s="56">
        <v>1352000</v>
      </c>
    </row>
    <row r="26" spans="2:11" s="10" customFormat="1" ht="95.25" customHeight="1" x14ac:dyDescent="0.3">
      <c r="B26" s="102"/>
      <c r="C26" s="108"/>
      <c r="D26" s="108"/>
      <c r="E26" s="13" t="s">
        <v>188</v>
      </c>
      <c r="F26" s="53">
        <v>80</v>
      </c>
      <c r="G26" s="8" t="s">
        <v>25</v>
      </c>
      <c r="H26" s="4"/>
      <c r="I26" s="56">
        <f t="shared" si="0"/>
        <v>0</v>
      </c>
      <c r="J26" s="4">
        <v>24400</v>
      </c>
      <c r="K26" s="56">
        <v>1952000</v>
      </c>
    </row>
    <row r="27" spans="2:11" s="10" customFormat="1" ht="93.75" customHeight="1" x14ac:dyDescent="0.3">
      <c r="B27" s="102"/>
      <c r="C27" s="108"/>
      <c r="D27" s="108" t="s">
        <v>26</v>
      </c>
      <c r="E27" s="13" t="s">
        <v>229</v>
      </c>
      <c r="F27" s="53">
        <v>8</v>
      </c>
      <c r="G27" s="3" t="s">
        <v>27</v>
      </c>
      <c r="H27" s="4"/>
      <c r="I27" s="56">
        <f t="shared" si="0"/>
        <v>0</v>
      </c>
      <c r="J27" s="4">
        <v>305666.66666666669</v>
      </c>
      <c r="K27" s="56">
        <v>2445333.3333333335</v>
      </c>
    </row>
    <row r="28" spans="2:11" s="10" customFormat="1" ht="93" customHeight="1" x14ac:dyDescent="0.3">
      <c r="B28" s="102"/>
      <c r="C28" s="108"/>
      <c r="D28" s="108"/>
      <c r="E28" s="17" t="s">
        <v>214</v>
      </c>
      <c r="F28" s="53">
        <v>4</v>
      </c>
      <c r="G28" s="53" t="s">
        <v>28</v>
      </c>
      <c r="H28" s="75"/>
      <c r="I28" s="56">
        <f t="shared" si="0"/>
        <v>0</v>
      </c>
      <c r="J28" s="75">
        <v>126500</v>
      </c>
      <c r="K28" s="56">
        <v>506000</v>
      </c>
    </row>
    <row r="29" spans="2:11" s="10" customFormat="1" ht="89.25" customHeight="1" x14ac:dyDescent="0.3">
      <c r="B29" s="102"/>
      <c r="C29" s="108"/>
      <c r="D29" s="54" t="s">
        <v>256</v>
      </c>
      <c r="E29" s="17" t="s">
        <v>250</v>
      </c>
      <c r="F29" s="53">
        <v>8</v>
      </c>
      <c r="G29" s="8" t="s">
        <v>29</v>
      </c>
      <c r="H29" s="4"/>
      <c r="I29" s="56">
        <f t="shared" si="0"/>
        <v>0</v>
      </c>
      <c r="J29" s="4">
        <v>305666.66666666669</v>
      </c>
      <c r="K29" s="56">
        <v>2445333.3333333335</v>
      </c>
    </row>
    <row r="30" spans="2:11" s="10" customFormat="1" ht="27" customHeight="1" x14ac:dyDescent="0.3">
      <c r="B30" s="102"/>
      <c r="C30" s="108"/>
      <c r="D30" s="108" t="s">
        <v>30</v>
      </c>
      <c r="E30" s="17" t="s">
        <v>31</v>
      </c>
      <c r="F30" s="3">
        <v>4</v>
      </c>
      <c r="G30" s="8" t="s">
        <v>32</v>
      </c>
      <c r="H30" s="56"/>
      <c r="I30" s="56">
        <f t="shared" si="0"/>
        <v>0</v>
      </c>
      <c r="J30" s="56">
        <v>42000000</v>
      </c>
      <c r="K30" s="56">
        <v>168000000</v>
      </c>
    </row>
    <row r="31" spans="2:11" s="10" customFormat="1" ht="15" customHeight="1" x14ac:dyDescent="0.3">
      <c r="B31" s="102"/>
      <c r="C31" s="108"/>
      <c r="D31" s="108"/>
      <c r="E31" s="13" t="s">
        <v>33</v>
      </c>
      <c r="F31" s="3">
        <v>1</v>
      </c>
      <c r="G31" s="3" t="s">
        <v>34</v>
      </c>
      <c r="H31" s="4"/>
      <c r="I31" s="56">
        <f t="shared" si="0"/>
        <v>0</v>
      </c>
      <c r="J31" s="4">
        <v>763750</v>
      </c>
      <c r="K31" s="56" t="s">
        <v>10</v>
      </c>
    </row>
    <row r="32" spans="2:11" s="10" customFormat="1" x14ac:dyDescent="0.3">
      <c r="B32" s="102"/>
      <c r="C32" s="108"/>
      <c r="D32" s="108"/>
      <c r="E32" s="13" t="s">
        <v>35</v>
      </c>
      <c r="F32" s="3">
        <v>1</v>
      </c>
      <c r="G32" s="3" t="s">
        <v>34</v>
      </c>
      <c r="H32" s="4"/>
      <c r="I32" s="56">
        <f t="shared" si="0"/>
        <v>0</v>
      </c>
      <c r="J32" s="4">
        <v>300000</v>
      </c>
      <c r="K32" s="56" t="s">
        <v>10</v>
      </c>
    </row>
    <row r="33" spans="1:11" s="10" customFormat="1" x14ac:dyDescent="0.3">
      <c r="B33" s="102"/>
      <c r="C33" s="108"/>
      <c r="D33" s="108"/>
      <c r="E33" s="13" t="s">
        <v>36</v>
      </c>
      <c r="F33" s="3">
        <v>1</v>
      </c>
      <c r="G33" s="3" t="s">
        <v>34</v>
      </c>
      <c r="H33" s="4"/>
      <c r="I33" s="56">
        <f t="shared" si="0"/>
        <v>0</v>
      </c>
      <c r="J33" s="4">
        <v>975000</v>
      </c>
      <c r="K33" s="56" t="s">
        <v>10</v>
      </c>
    </row>
    <row r="34" spans="1:11" s="10" customFormat="1" x14ac:dyDescent="0.3">
      <c r="B34" s="102"/>
      <c r="C34" s="108"/>
      <c r="D34" s="108"/>
      <c r="E34" s="13" t="s">
        <v>37</v>
      </c>
      <c r="F34" s="3">
        <v>1</v>
      </c>
      <c r="G34" s="3" t="s">
        <v>34</v>
      </c>
      <c r="H34" s="4"/>
      <c r="I34" s="56">
        <f t="shared" si="0"/>
        <v>0</v>
      </c>
      <c r="J34" s="4">
        <v>1445000</v>
      </c>
      <c r="K34" s="56" t="s">
        <v>10</v>
      </c>
    </row>
    <row r="35" spans="1:11" s="10" customFormat="1" x14ac:dyDescent="0.3">
      <c r="B35" s="102"/>
      <c r="C35" s="108"/>
      <c r="D35" s="108"/>
      <c r="E35" s="13" t="s">
        <v>38</v>
      </c>
      <c r="F35" s="3">
        <v>1</v>
      </c>
      <c r="G35" s="3" t="s">
        <v>34</v>
      </c>
      <c r="H35" s="4"/>
      <c r="I35" s="56">
        <f t="shared" si="0"/>
        <v>0</v>
      </c>
      <c r="J35" s="4">
        <v>520000</v>
      </c>
      <c r="K35" s="56" t="s">
        <v>10</v>
      </c>
    </row>
    <row r="36" spans="1:11" s="10" customFormat="1" x14ac:dyDescent="0.3">
      <c r="B36" s="102"/>
      <c r="C36" s="108"/>
      <c r="D36" s="108"/>
      <c r="E36" s="13" t="s">
        <v>39</v>
      </c>
      <c r="F36" s="3">
        <v>1</v>
      </c>
      <c r="G36" s="3" t="s">
        <v>34</v>
      </c>
      <c r="H36" s="4"/>
      <c r="I36" s="56">
        <f t="shared" si="0"/>
        <v>0</v>
      </c>
      <c r="J36" s="4">
        <v>1212500</v>
      </c>
      <c r="K36" s="56" t="s">
        <v>10</v>
      </c>
    </row>
    <row r="37" spans="1:11" s="10" customFormat="1" x14ac:dyDescent="0.3">
      <c r="B37" s="102"/>
      <c r="C37" s="108"/>
      <c r="D37" s="108"/>
      <c r="E37" s="13" t="s">
        <v>40</v>
      </c>
      <c r="F37" s="3">
        <v>1</v>
      </c>
      <c r="G37" s="3" t="s">
        <v>34</v>
      </c>
      <c r="H37" s="4"/>
      <c r="I37" s="56">
        <f t="shared" si="0"/>
        <v>0</v>
      </c>
      <c r="J37" s="4">
        <v>541500</v>
      </c>
      <c r="K37" s="56" t="s">
        <v>10</v>
      </c>
    </row>
    <row r="38" spans="1:11" s="10" customFormat="1" x14ac:dyDescent="0.3">
      <c r="B38" s="102"/>
      <c r="C38" s="108"/>
      <c r="D38" s="108"/>
      <c r="E38" s="13" t="s">
        <v>41</v>
      </c>
      <c r="F38" s="3">
        <v>1</v>
      </c>
      <c r="G38" s="3" t="s">
        <v>34</v>
      </c>
      <c r="H38" s="4"/>
      <c r="I38" s="56">
        <f t="shared" si="0"/>
        <v>0</v>
      </c>
      <c r="J38" s="4">
        <v>362500</v>
      </c>
      <c r="K38" s="56" t="s">
        <v>10</v>
      </c>
    </row>
    <row r="39" spans="1:11" s="10" customFormat="1" x14ac:dyDescent="0.3">
      <c r="B39" s="102"/>
      <c r="C39" s="108"/>
      <c r="D39" s="108"/>
      <c r="E39" s="13" t="s">
        <v>42</v>
      </c>
      <c r="F39" s="3">
        <v>1</v>
      </c>
      <c r="G39" s="3" t="s">
        <v>34</v>
      </c>
      <c r="H39" s="4"/>
      <c r="I39" s="56">
        <f t="shared" si="0"/>
        <v>0</v>
      </c>
      <c r="J39" s="4">
        <v>1300000</v>
      </c>
      <c r="K39" s="56" t="s">
        <v>10</v>
      </c>
    </row>
    <row r="40" spans="1:11" s="10" customFormat="1" x14ac:dyDescent="0.3">
      <c r="B40" s="102"/>
      <c r="C40" s="108"/>
      <c r="D40" s="108"/>
      <c r="E40" s="13" t="s">
        <v>43</v>
      </c>
      <c r="F40" s="3">
        <v>1</v>
      </c>
      <c r="G40" s="3" t="s">
        <v>34</v>
      </c>
      <c r="H40" s="4"/>
      <c r="I40" s="56">
        <f t="shared" si="0"/>
        <v>0</v>
      </c>
      <c r="J40" s="4">
        <v>278506</v>
      </c>
      <c r="K40" s="56" t="s">
        <v>10</v>
      </c>
    </row>
    <row r="41" spans="1:11" s="10" customFormat="1" x14ac:dyDescent="0.3">
      <c r="B41" s="102"/>
      <c r="C41" s="108"/>
      <c r="D41" s="108"/>
      <c r="E41" s="13" t="s">
        <v>44</v>
      </c>
      <c r="F41" s="3">
        <v>1</v>
      </c>
      <c r="G41" s="3" t="s">
        <v>34</v>
      </c>
      <c r="H41" s="4"/>
      <c r="I41" s="56">
        <f t="shared" si="0"/>
        <v>0</v>
      </c>
      <c r="J41" s="4">
        <v>141360</v>
      </c>
      <c r="K41" s="56" t="s">
        <v>10</v>
      </c>
    </row>
    <row r="42" spans="1:11" s="10" customFormat="1" x14ac:dyDescent="0.3">
      <c r="B42" s="103"/>
      <c r="C42" s="108"/>
      <c r="D42" s="108"/>
      <c r="E42" s="13" t="s">
        <v>45</v>
      </c>
      <c r="F42" s="3">
        <v>1</v>
      </c>
      <c r="G42" s="3" t="s">
        <v>34</v>
      </c>
      <c r="H42" s="4"/>
      <c r="I42" s="56">
        <f t="shared" si="0"/>
        <v>0</v>
      </c>
      <c r="J42" s="4">
        <v>142040</v>
      </c>
      <c r="K42" s="56" t="s">
        <v>10</v>
      </c>
    </row>
    <row r="43" spans="1:11" s="10" customFormat="1" ht="92.4" x14ac:dyDescent="0.3">
      <c r="B43" s="63"/>
      <c r="C43" s="54"/>
      <c r="D43" s="54" t="s">
        <v>165</v>
      </c>
      <c r="E43" s="17" t="s">
        <v>251</v>
      </c>
      <c r="F43" s="53">
        <v>8</v>
      </c>
      <c r="G43" s="8" t="s">
        <v>29</v>
      </c>
      <c r="H43" s="4"/>
      <c r="I43" s="56">
        <f t="shared" si="0"/>
        <v>0</v>
      </c>
      <c r="J43" s="4">
        <v>305666.66666666669</v>
      </c>
      <c r="K43" s="56">
        <v>2445333.3333333335</v>
      </c>
    </row>
    <row r="44" spans="1:11" s="10" customFormat="1" ht="29.1" customHeight="1" x14ac:dyDescent="0.3">
      <c r="A44" s="20"/>
      <c r="B44" s="104" t="s">
        <v>46</v>
      </c>
      <c r="C44" s="104"/>
      <c r="D44" s="104"/>
      <c r="E44" s="104"/>
      <c r="F44" s="104"/>
      <c r="G44" s="104"/>
      <c r="H44" s="60">
        <f>SUM(H12:H43)</f>
        <v>0</v>
      </c>
      <c r="I44" s="60">
        <f>SUM(I12:I43)</f>
        <v>0</v>
      </c>
      <c r="J44" s="60">
        <f>SUM(J12:J43)</f>
        <v>52972445.333333328</v>
      </c>
      <c r="K44" s="60">
        <f>SUM(K12:K43)</f>
        <v>189025053.66666669</v>
      </c>
    </row>
    <row r="45" spans="1:11" s="10" customFormat="1" ht="21" customHeight="1" x14ac:dyDescent="0.3">
      <c r="B45" s="107" t="s">
        <v>47</v>
      </c>
      <c r="C45" s="107"/>
      <c r="D45" s="107"/>
      <c r="E45" s="107"/>
      <c r="F45" s="107"/>
      <c r="G45" s="107"/>
      <c r="H45" s="107"/>
      <c r="I45" s="107"/>
      <c r="J45" s="107"/>
      <c r="K45" s="107"/>
    </row>
    <row r="46" spans="1:11" s="10" customFormat="1" ht="57.6" x14ac:dyDescent="0.3">
      <c r="B46" s="29" t="s">
        <v>1</v>
      </c>
      <c r="C46" s="29" t="s">
        <v>14</v>
      </c>
      <c r="D46" s="29" t="s">
        <v>15</v>
      </c>
      <c r="E46" s="30" t="s">
        <v>4</v>
      </c>
      <c r="F46" s="31" t="s">
        <v>16</v>
      </c>
      <c r="G46" s="31" t="s">
        <v>6</v>
      </c>
      <c r="H46" s="71" t="s">
        <v>242</v>
      </c>
      <c r="I46" s="72" t="s">
        <v>243</v>
      </c>
      <c r="J46" s="73" t="s">
        <v>245</v>
      </c>
      <c r="K46" s="74" t="s">
        <v>244</v>
      </c>
    </row>
    <row r="47" spans="1:11" s="10" customFormat="1" ht="160.5" customHeight="1" x14ac:dyDescent="0.3">
      <c r="B47" s="97" t="s">
        <v>48</v>
      </c>
      <c r="C47" s="97" t="s">
        <v>49</v>
      </c>
      <c r="D47" s="97" t="s">
        <v>50</v>
      </c>
      <c r="E47" s="8" t="s">
        <v>51</v>
      </c>
      <c r="F47" s="5">
        <v>4</v>
      </c>
      <c r="G47" s="3" t="s">
        <v>52</v>
      </c>
      <c r="H47" s="4"/>
      <c r="I47" s="56">
        <f t="shared" ref="I47:I74" si="1">+H47*F47</f>
        <v>0</v>
      </c>
      <c r="J47" s="4">
        <v>1900000</v>
      </c>
      <c r="K47" s="56">
        <v>7600000</v>
      </c>
    </row>
    <row r="48" spans="1:11" s="10" customFormat="1" ht="88.2" customHeight="1" x14ac:dyDescent="0.3">
      <c r="B48" s="105"/>
      <c r="C48" s="105"/>
      <c r="D48" s="105"/>
      <c r="E48" s="8" t="s">
        <v>218</v>
      </c>
      <c r="F48" s="5">
        <v>1</v>
      </c>
      <c r="G48" s="4" t="s">
        <v>9</v>
      </c>
      <c r="H48" s="4"/>
      <c r="I48" s="56">
        <f t="shared" si="1"/>
        <v>0</v>
      </c>
      <c r="J48" s="4">
        <v>3000000</v>
      </c>
      <c r="K48" s="56">
        <v>3000000</v>
      </c>
    </row>
    <row r="49" spans="2:11" s="10" customFormat="1" ht="88.2" customHeight="1" x14ac:dyDescent="0.3">
      <c r="B49" s="105"/>
      <c r="C49" s="105"/>
      <c r="D49" s="105"/>
      <c r="E49" s="8" t="s">
        <v>230</v>
      </c>
      <c r="F49" s="5">
        <v>4</v>
      </c>
      <c r="G49" s="4" t="s">
        <v>53</v>
      </c>
      <c r="H49" s="4"/>
      <c r="I49" s="56">
        <f t="shared" si="1"/>
        <v>0</v>
      </c>
      <c r="J49" s="4">
        <v>305666.66666666669</v>
      </c>
      <c r="K49" s="56">
        <v>1222666.6666666667</v>
      </c>
    </row>
    <row r="50" spans="2:11" s="10" customFormat="1" ht="88.2" customHeight="1" x14ac:dyDescent="0.3">
      <c r="B50" s="105"/>
      <c r="C50" s="105"/>
      <c r="D50" s="105"/>
      <c r="E50" s="8" t="s">
        <v>252</v>
      </c>
      <c r="F50" s="5">
        <v>8</v>
      </c>
      <c r="G50" s="4" t="s">
        <v>21</v>
      </c>
      <c r="H50" s="4"/>
      <c r="I50" s="56">
        <f t="shared" si="1"/>
        <v>0</v>
      </c>
      <c r="J50" s="4">
        <v>107466.66666666667</v>
      </c>
      <c r="K50" s="56">
        <v>859733.33333333337</v>
      </c>
    </row>
    <row r="51" spans="2:11" s="10" customFormat="1" ht="78.599999999999994" customHeight="1" x14ac:dyDescent="0.3">
      <c r="B51" s="105"/>
      <c r="C51" s="105"/>
      <c r="D51" s="105"/>
      <c r="E51" s="8" t="s">
        <v>217</v>
      </c>
      <c r="F51" s="5">
        <v>1</v>
      </c>
      <c r="G51" s="4" t="s">
        <v>55</v>
      </c>
      <c r="H51" s="4"/>
      <c r="I51" s="56">
        <f t="shared" si="1"/>
        <v>0</v>
      </c>
      <c r="J51" s="4">
        <v>192333</v>
      </c>
      <c r="K51" s="56">
        <v>192333</v>
      </c>
    </row>
    <row r="52" spans="2:11" s="10" customFormat="1" x14ac:dyDescent="0.3">
      <c r="B52" s="105"/>
      <c r="C52" s="105"/>
      <c r="D52" s="105"/>
      <c r="E52" s="8" t="s">
        <v>54</v>
      </c>
      <c r="F52" s="53">
        <v>50</v>
      </c>
      <c r="G52" s="4" t="s">
        <v>55</v>
      </c>
      <c r="H52" s="4"/>
      <c r="I52" s="56">
        <f t="shared" si="1"/>
        <v>0</v>
      </c>
      <c r="J52" s="4">
        <v>24400</v>
      </c>
      <c r="K52" s="56">
        <v>1220000</v>
      </c>
    </row>
    <row r="53" spans="2:11" s="10" customFormat="1" ht="14.4" customHeight="1" x14ac:dyDescent="0.3">
      <c r="B53" s="105"/>
      <c r="C53" s="105"/>
      <c r="D53" s="105"/>
      <c r="E53" s="8" t="s">
        <v>56</v>
      </c>
      <c r="F53" s="16">
        <v>50</v>
      </c>
      <c r="G53" s="4" t="s">
        <v>55</v>
      </c>
      <c r="H53" s="4"/>
      <c r="I53" s="56">
        <f t="shared" si="1"/>
        <v>0</v>
      </c>
      <c r="J53" s="4">
        <v>15000</v>
      </c>
      <c r="K53" s="56">
        <v>750000</v>
      </c>
    </row>
    <row r="54" spans="2:11" s="10" customFormat="1" ht="14.4" customHeight="1" x14ac:dyDescent="0.3">
      <c r="B54" s="105"/>
      <c r="C54" s="105"/>
      <c r="D54" s="105"/>
      <c r="E54" s="8" t="s">
        <v>57</v>
      </c>
      <c r="F54" s="53">
        <v>40</v>
      </c>
      <c r="G54" s="4" t="s">
        <v>55</v>
      </c>
      <c r="H54" s="4"/>
      <c r="I54" s="56">
        <f t="shared" si="1"/>
        <v>0</v>
      </c>
      <c r="J54" s="4">
        <v>8563</v>
      </c>
      <c r="K54" s="56">
        <v>342520</v>
      </c>
    </row>
    <row r="55" spans="2:11" s="10" customFormat="1" ht="14.4" customHeight="1" x14ac:dyDescent="0.3">
      <c r="B55" s="105"/>
      <c r="C55" s="105"/>
      <c r="D55" s="105"/>
      <c r="E55" s="8" t="s">
        <v>58</v>
      </c>
      <c r="F55" s="53">
        <v>40</v>
      </c>
      <c r="G55" s="4" t="s">
        <v>55</v>
      </c>
      <c r="H55" s="4"/>
      <c r="I55" s="56">
        <f t="shared" si="1"/>
        <v>0</v>
      </c>
      <c r="J55" s="4">
        <v>4343</v>
      </c>
      <c r="K55" s="56">
        <v>173720</v>
      </c>
    </row>
    <row r="56" spans="2:11" s="10" customFormat="1" ht="14.4" customHeight="1" x14ac:dyDescent="0.3">
      <c r="B56" s="105"/>
      <c r="C56" s="105"/>
      <c r="D56" s="105"/>
      <c r="E56" s="8" t="s">
        <v>59</v>
      </c>
      <c r="F56" s="53">
        <v>50</v>
      </c>
      <c r="G56" s="4" t="s">
        <v>55</v>
      </c>
      <c r="H56" s="4"/>
      <c r="I56" s="56">
        <f t="shared" si="1"/>
        <v>0</v>
      </c>
      <c r="J56" s="4">
        <v>15560</v>
      </c>
      <c r="K56" s="56">
        <v>778000</v>
      </c>
    </row>
    <row r="57" spans="2:11" s="10" customFormat="1" ht="15" customHeight="1" x14ac:dyDescent="0.3">
      <c r="B57" s="105"/>
      <c r="C57" s="105"/>
      <c r="D57" s="98"/>
      <c r="E57" s="8" t="s">
        <v>60</v>
      </c>
      <c r="F57" s="53">
        <v>50</v>
      </c>
      <c r="G57" s="4" t="s">
        <v>55</v>
      </c>
      <c r="H57" s="4"/>
      <c r="I57" s="56">
        <f t="shared" si="1"/>
        <v>0</v>
      </c>
      <c r="J57" s="4">
        <v>28000</v>
      </c>
      <c r="K57" s="56">
        <v>1400000</v>
      </c>
    </row>
    <row r="58" spans="2:11" s="10" customFormat="1" ht="43.2" x14ac:dyDescent="0.3">
      <c r="B58" s="105"/>
      <c r="C58" s="105"/>
      <c r="D58" s="169" t="s">
        <v>61</v>
      </c>
      <c r="E58" s="8" t="s">
        <v>231</v>
      </c>
      <c r="F58" s="3">
        <v>2</v>
      </c>
      <c r="G58" s="3" t="s">
        <v>62</v>
      </c>
      <c r="H58" s="4"/>
      <c r="I58" s="56">
        <f t="shared" si="1"/>
        <v>0</v>
      </c>
      <c r="J58" s="4">
        <v>305666.66666666669</v>
      </c>
      <c r="K58" s="56">
        <v>611333.33333333337</v>
      </c>
    </row>
    <row r="59" spans="2:11" s="10" customFormat="1" ht="222.6" customHeight="1" x14ac:dyDescent="0.3">
      <c r="B59" s="105"/>
      <c r="C59" s="105"/>
      <c r="D59" s="170"/>
      <c r="E59" s="8" t="s">
        <v>216</v>
      </c>
      <c r="F59" s="3">
        <v>50</v>
      </c>
      <c r="G59" s="3" t="s">
        <v>55</v>
      </c>
      <c r="H59" s="4"/>
      <c r="I59" s="56">
        <f t="shared" si="1"/>
        <v>0</v>
      </c>
      <c r="J59" s="4">
        <v>20500</v>
      </c>
      <c r="K59" s="56">
        <v>1025000</v>
      </c>
    </row>
    <row r="60" spans="2:11" s="10" customFormat="1" x14ac:dyDescent="0.3">
      <c r="B60" s="105"/>
      <c r="C60" s="105"/>
      <c r="D60" s="171"/>
      <c r="E60" s="8" t="s">
        <v>215</v>
      </c>
      <c r="F60" s="3">
        <v>50</v>
      </c>
      <c r="G60" s="3" t="s">
        <v>55</v>
      </c>
      <c r="H60" s="4"/>
      <c r="I60" s="56">
        <f t="shared" si="1"/>
        <v>0</v>
      </c>
      <c r="J60" s="4">
        <v>3850</v>
      </c>
      <c r="K60" s="56">
        <v>192500</v>
      </c>
    </row>
    <row r="61" spans="2:11" s="10" customFormat="1" ht="98.25" customHeight="1" x14ac:dyDescent="0.3">
      <c r="B61" s="105"/>
      <c r="C61" s="105"/>
      <c r="D61" s="97" t="s">
        <v>63</v>
      </c>
      <c r="E61" s="8" t="s">
        <v>232</v>
      </c>
      <c r="F61" s="3">
        <v>2</v>
      </c>
      <c r="G61" s="3" t="s">
        <v>64</v>
      </c>
      <c r="H61" s="4"/>
      <c r="I61" s="56">
        <f t="shared" si="1"/>
        <v>0</v>
      </c>
      <c r="J61" s="4">
        <v>305666.66666666669</v>
      </c>
      <c r="K61" s="56">
        <v>611333.33333333337</v>
      </c>
    </row>
    <row r="62" spans="2:11" s="10" customFormat="1" ht="49.5" customHeight="1" x14ac:dyDescent="0.3">
      <c r="B62" s="105"/>
      <c r="C62" s="105"/>
      <c r="D62" s="105"/>
      <c r="E62" s="8" t="s">
        <v>214</v>
      </c>
      <c r="F62" s="3">
        <v>2</v>
      </c>
      <c r="G62" s="3" t="s">
        <v>65</v>
      </c>
      <c r="H62" s="75"/>
      <c r="I62" s="56">
        <f t="shared" si="1"/>
        <v>0</v>
      </c>
      <c r="J62" s="75">
        <v>126500</v>
      </c>
      <c r="K62" s="56">
        <v>253000</v>
      </c>
    </row>
    <row r="63" spans="2:11" s="10" customFormat="1" ht="63" customHeight="1" x14ac:dyDescent="0.3">
      <c r="B63" s="105"/>
      <c r="C63" s="105"/>
      <c r="D63" s="105"/>
      <c r="E63" s="47" t="s">
        <v>66</v>
      </c>
      <c r="F63" s="53">
        <v>50</v>
      </c>
      <c r="G63" s="3" t="s">
        <v>25</v>
      </c>
      <c r="H63" s="4"/>
      <c r="I63" s="56">
        <f t="shared" si="1"/>
        <v>0</v>
      </c>
      <c r="J63" s="4">
        <v>16900</v>
      </c>
      <c r="K63" s="56">
        <v>845000</v>
      </c>
    </row>
    <row r="64" spans="2:11" s="10" customFormat="1" x14ac:dyDescent="0.3">
      <c r="B64" s="105"/>
      <c r="C64" s="105"/>
      <c r="D64" s="105"/>
      <c r="E64" s="47" t="s">
        <v>198</v>
      </c>
      <c r="F64" s="53">
        <v>2</v>
      </c>
      <c r="G64" s="3" t="s">
        <v>25</v>
      </c>
      <c r="H64" s="4"/>
      <c r="I64" s="56">
        <f t="shared" si="1"/>
        <v>0</v>
      </c>
      <c r="J64" s="4">
        <v>4939</v>
      </c>
      <c r="K64" s="56">
        <v>9878</v>
      </c>
    </row>
    <row r="65" spans="1:11" s="10" customFormat="1" ht="39" customHeight="1" x14ac:dyDescent="0.3">
      <c r="B65" s="105"/>
      <c r="C65" s="105"/>
      <c r="D65" s="105"/>
      <c r="E65" s="47" t="s">
        <v>67</v>
      </c>
      <c r="F65" s="53">
        <v>50</v>
      </c>
      <c r="G65" s="3" t="s">
        <v>25</v>
      </c>
      <c r="H65" s="4"/>
      <c r="I65" s="56">
        <f t="shared" si="1"/>
        <v>0</v>
      </c>
      <c r="J65" s="4">
        <v>24400</v>
      </c>
      <c r="K65" s="56">
        <v>1220000</v>
      </c>
    </row>
    <row r="66" spans="1:11" s="10" customFormat="1" x14ac:dyDescent="0.3">
      <c r="B66" s="105"/>
      <c r="C66" s="105"/>
      <c r="D66" s="98"/>
      <c r="E66" s="47" t="s">
        <v>56</v>
      </c>
      <c r="F66" s="5">
        <v>50</v>
      </c>
      <c r="G66" s="3" t="s">
        <v>25</v>
      </c>
      <c r="H66" s="4"/>
      <c r="I66" s="56">
        <f t="shared" si="1"/>
        <v>0</v>
      </c>
      <c r="J66" s="4">
        <v>15000</v>
      </c>
      <c r="K66" s="56">
        <v>750000</v>
      </c>
    </row>
    <row r="67" spans="1:11" s="10" customFormat="1" ht="127.5" customHeight="1" x14ac:dyDescent="0.3">
      <c r="B67" s="105"/>
      <c r="C67" s="105"/>
      <c r="D67" s="97" t="s">
        <v>68</v>
      </c>
      <c r="E67" s="47" t="s">
        <v>166</v>
      </c>
      <c r="F67" s="5">
        <v>50</v>
      </c>
      <c r="G67" s="3" t="s">
        <v>69</v>
      </c>
      <c r="H67" s="4"/>
      <c r="I67" s="56">
        <f t="shared" si="1"/>
        <v>0</v>
      </c>
      <c r="J67" s="4">
        <v>197500</v>
      </c>
      <c r="K67" s="56">
        <v>9875000</v>
      </c>
    </row>
    <row r="68" spans="1:11" s="10" customFormat="1" ht="63.6" customHeight="1" x14ac:dyDescent="0.3">
      <c r="B68" s="105"/>
      <c r="C68" s="105"/>
      <c r="D68" s="105"/>
      <c r="E68" s="8" t="s">
        <v>233</v>
      </c>
      <c r="F68" s="3">
        <v>4</v>
      </c>
      <c r="G68" s="3" t="s">
        <v>69</v>
      </c>
      <c r="H68" s="4"/>
      <c r="I68" s="56">
        <f t="shared" si="1"/>
        <v>0</v>
      </c>
      <c r="J68" s="4">
        <v>305666.66666666669</v>
      </c>
      <c r="K68" s="56">
        <v>1222666.6666666667</v>
      </c>
    </row>
    <row r="69" spans="1:11" s="10" customFormat="1" ht="75" customHeight="1" x14ac:dyDescent="0.3">
      <c r="B69" s="105"/>
      <c r="C69" s="105"/>
      <c r="D69" s="105"/>
      <c r="E69" s="49" t="s">
        <v>213</v>
      </c>
      <c r="F69" s="5">
        <v>2</v>
      </c>
      <c r="G69" s="3" t="s">
        <v>20</v>
      </c>
      <c r="H69" s="56"/>
      <c r="I69" s="56">
        <f t="shared" si="1"/>
        <v>0</v>
      </c>
      <c r="J69" s="56">
        <v>1600000</v>
      </c>
      <c r="K69" s="56">
        <v>3200000</v>
      </c>
    </row>
    <row r="70" spans="1:11" s="10" customFormat="1" ht="56.25" customHeight="1" x14ac:dyDescent="0.3">
      <c r="B70" s="105"/>
      <c r="C70" s="105"/>
      <c r="D70" s="105"/>
      <c r="E70" s="50" t="s">
        <v>212</v>
      </c>
      <c r="F70" s="5">
        <v>50</v>
      </c>
      <c r="G70" s="3" t="s">
        <v>71</v>
      </c>
      <c r="H70" s="56"/>
      <c r="I70" s="56">
        <f t="shared" si="1"/>
        <v>0</v>
      </c>
      <c r="J70" s="56">
        <v>13025</v>
      </c>
      <c r="K70" s="56">
        <v>651250</v>
      </c>
    </row>
    <row r="71" spans="1:11" s="10" customFormat="1" ht="256.2" customHeight="1" x14ac:dyDescent="0.3">
      <c r="B71" s="105"/>
      <c r="C71" s="105"/>
      <c r="D71" s="105"/>
      <c r="E71" s="8" t="s">
        <v>211</v>
      </c>
      <c r="F71" s="53">
        <v>100</v>
      </c>
      <c r="G71" s="3" t="s">
        <v>72</v>
      </c>
      <c r="H71" s="56"/>
      <c r="I71" s="56">
        <f t="shared" si="1"/>
        <v>0</v>
      </c>
      <c r="J71" s="56">
        <v>16900</v>
      </c>
      <c r="K71" s="56">
        <v>1690000</v>
      </c>
    </row>
    <row r="72" spans="1:11" s="10" customFormat="1" ht="234.6" customHeight="1" x14ac:dyDescent="0.3">
      <c r="B72" s="105"/>
      <c r="C72" s="105"/>
      <c r="D72" s="105"/>
      <c r="E72" s="51" t="s">
        <v>210</v>
      </c>
      <c r="F72" s="14">
        <v>50</v>
      </c>
      <c r="G72" s="3" t="s">
        <v>72</v>
      </c>
      <c r="H72" s="56"/>
      <c r="I72" s="56">
        <f t="shared" si="1"/>
        <v>0</v>
      </c>
      <c r="J72" s="56">
        <v>31400</v>
      </c>
      <c r="K72" s="56">
        <v>1570000</v>
      </c>
    </row>
    <row r="73" spans="1:11" s="10" customFormat="1" ht="28.8" x14ac:dyDescent="0.3">
      <c r="B73" s="105"/>
      <c r="C73" s="105"/>
      <c r="D73" s="105"/>
      <c r="E73" s="51" t="s">
        <v>209</v>
      </c>
      <c r="F73" s="14">
        <v>50</v>
      </c>
      <c r="G73" s="3" t="s">
        <v>72</v>
      </c>
      <c r="H73" s="56"/>
      <c r="I73" s="56">
        <f t="shared" si="1"/>
        <v>0</v>
      </c>
      <c r="J73" s="56">
        <v>175000</v>
      </c>
      <c r="K73" s="56">
        <v>8750000</v>
      </c>
    </row>
    <row r="74" spans="1:11" s="10" customFormat="1" ht="28.95" customHeight="1" x14ac:dyDescent="0.3">
      <c r="B74" s="98"/>
      <c r="C74" s="98"/>
      <c r="D74" s="98"/>
      <c r="E74" s="51" t="s">
        <v>208</v>
      </c>
      <c r="F74" s="14">
        <v>50</v>
      </c>
      <c r="G74" s="3" t="s">
        <v>72</v>
      </c>
      <c r="H74" s="56"/>
      <c r="I74" s="56">
        <f t="shared" si="1"/>
        <v>0</v>
      </c>
      <c r="J74" s="56">
        <v>72500</v>
      </c>
      <c r="K74" s="56">
        <v>3625000</v>
      </c>
    </row>
    <row r="75" spans="1:11" s="10" customFormat="1" ht="14.4" customHeight="1" x14ac:dyDescent="0.3">
      <c r="A75" s="20"/>
      <c r="B75" s="57"/>
      <c r="C75" s="161" t="s">
        <v>73</v>
      </c>
      <c r="D75" s="162"/>
      <c r="E75" s="162"/>
      <c r="F75" s="162"/>
      <c r="G75" s="163"/>
      <c r="H75" s="76">
        <f>SUM(H47:H74)</f>
        <v>0</v>
      </c>
      <c r="I75" s="76">
        <f>SUM(I47:I74)</f>
        <v>0</v>
      </c>
      <c r="J75" s="76">
        <f>SUM(J47:J74)</f>
        <v>8836746.3333333358</v>
      </c>
      <c r="K75" s="76">
        <f>SUM(K47:K74)</f>
        <v>53640934.333333328</v>
      </c>
    </row>
    <row r="76" spans="1:11" s="10" customFormat="1" ht="127.2" customHeight="1" x14ac:dyDescent="0.3">
      <c r="A76" s="11"/>
      <c r="B76" s="97" t="s">
        <v>48</v>
      </c>
      <c r="C76" s="97" t="s">
        <v>74</v>
      </c>
      <c r="D76" s="100" t="s">
        <v>75</v>
      </c>
      <c r="E76" s="7" t="s">
        <v>171</v>
      </c>
      <c r="F76" s="5">
        <v>1</v>
      </c>
      <c r="G76" s="3" t="s">
        <v>76</v>
      </c>
      <c r="H76" s="4"/>
      <c r="I76" s="56">
        <f t="shared" ref="I76:I95" si="2">+H76*F76</f>
        <v>0</v>
      </c>
      <c r="J76" s="4">
        <v>2100000</v>
      </c>
      <c r="K76" s="56">
        <v>2100000</v>
      </c>
    </row>
    <row r="77" spans="1:11" s="10" customFormat="1" ht="98.4" customHeight="1" x14ac:dyDescent="0.3">
      <c r="A77" s="11"/>
      <c r="B77" s="105"/>
      <c r="C77" s="105"/>
      <c r="D77" s="100"/>
      <c r="E77" s="17" t="s">
        <v>207</v>
      </c>
      <c r="F77" s="53">
        <v>2</v>
      </c>
      <c r="G77" s="3" t="s">
        <v>34</v>
      </c>
      <c r="H77" s="4"/>
      <c r="I77" s="56">
        <f t="shared" si="2"/>
        <v>0</v>
      </c>
      <c r="J77" s="4">
        <v>503000</v>
      </c>
      <c r="K77" s="56">
        <v>1006000</v>
      </c>
    </row>
    <row r="78" spans="1:11" s="10" customFormat="1" ht="152.25" customHeight="1" x14ac:dyDescent="0.3">
      <c r="A78" s="11"/>
      <c r="B78" s="105"/>
      <c r="C78" s="105"/>
      <c r="D78" s="100"/>
      <c r="E78" s="36" t="s">
        <v>206</v>
      </c>
      <c r="F78" s="5">
        <v>2</v>
      </c>
      <c r="G78" s="3" t="s">
        <v>71</v>
      </c>
      <c r="H78" s="4"/>
      <c r="I78" s="56">
        <f t="shared" si="2"/>
        <v>0</v>
      </c>
      <c r="J78" s="4">
        <v>1300000</v>
      </c>
      <c r="K78" s="56">
        <v>2600000</v>
      </c>
    </row>
    <row r="79" spans="1:11" s="10" customFormat="1" ht="84" customHeight="1" x14ac:dyDescent="0.3">
      <c r="A79" s="11"/>
      <c r="B79" s="105"/>
      <c r="C79" s="105"/>
      <c r="D79" s="100"/>
      <c r="E79" s="36" t="s">
        <v>234</v>
      </c>
      <c r="F79" s="5">
        <v>1</v>
      </c>
      <c r="G79" s="3" t="s">
        <v>71</v>
      </c>
      <c r="H79" s="4"/>
      <c r="I79" s="56">
        <f t="shared" si="2"/>
        <v>0</v>
      </c>
      <c r="J79" s="4">
        <v>305666.66666666669</v>
      </c>
      <c r="K79" s="56">
        <v>305666.66666666669</v>
      </c>
    </row>
    <row r="80" spans="1:11" s="10" customFormat="1" ht="121.5" customHeight="1" x14ac:dyDescent="0.3">
      <c r="A80" s="11"/>
      <c r="B80" s="105"/>
      <c r="C80" s="105"/>
      <c r="D80" s="100"/>
      <c r="E80" s="48" t="s">
        <v>205</v>
      </c>
      <c r="F80" s="5">
        <v>2</v>
      </c>
      <c r="G80" s="3" t="s">
        <v>71</v>
      </c>
      <c r="H80" s="4"/>
      <c r="I80" s="56">
        <f t="shared" si="2"/>
        <v>0</v>
      </c>
      <c r="J80" s="4">
        <v>1750000</v>
      </c>
      <c r="K80" s="56">
        <v>3500000</v>
      </c>
    </row>
    <row r="81" spans="1:11" s="10" customFormat="1" ht="93" customHeight="1" x14ac:dyDescent="0.3">
      <c r="A81" s="11"/>
      <c r="B81" s="105"/>
      <c r="C81" s="105"/>
      <c r="D81" s="100"/>
      <c r="E81" s="48" t="s">
        <v>235</v>
      </c>
      <c r="F81" s="5">
        <v>2</v>
      </c>
      <c r="G81" s="3" t="s">
        <v>71</v>
      </c>
      <c r="H81" s="4"/>
      <c r="I81" s="56">
        <f t="shared" si="2"/>
        <v>0</v>
      </c>
      <c r="J81" s="4">
        <v>305666.66666666669</v>
      </c>
      <c r="K81" s="56">
        <v>611333.33333333337</v>
      </c>
    </row>
    <row r="82" spans="1:11" s="10" customFormat="1" ht="85.5" customHeight="1" x14ac:dyDescent="0.3">
      <c r="A82" s="11"/>
      <c r="B82" s="105"/>
      <c r="C82" s="105"/>
      <c r="D82" s="100"/>
      <c r="E82" s="7" t="s">
        <v>237</v>
      </c>
      <c r="F82" s="5">
        <v>3</v>
      </c>
      <c r="G82" s="3" t="s">
        <v>71</v>
      </c>
      <c r="H82" s="4"/>
      <c r="I82" s="56">
        <f t="shared" si="2"/>
        <v>0</v>
      </c>
      <c r="J82" s="4">
        <v>305666.66666666669</v>
      </c>
      <c r="K82" s="56">
        <v>917000</v>
      </c>
    </row>
    <row r="83" spans="1:11" s="10" customFormat="1" ht="69" customHeight="1" x14ac:dyDescent="0.3">
      <c r="A83" s="11"/>
      <c r="B83" s="105"/>
      <c r="C83" s="105"/>
      <c r="D83" s="100"/>
      <c r="E83" s="7" t="s">
        <v>204</v>
      </c>
      <c r="F83" s="5">
        <v>1</v>
      </c>
      <c r="G83" s="3" t="s">
        <v>71</v>
      </c>
      <c r="H83" s="4"/>
      <c r="I83" s="56">
        <f t="shared" si="2"/>
        <v>0</v>
      </c>
      <c r="J83" s="4">
        <v>400000</v>
      </c>
      <c r="K83" s="56">
        <v>400000</v>
      </c>
    </row>
    <row r="84" spans="1:11" s="10" customFormat="1" ht="55.5" customHeight="1" x14ac:dyDescent="0.3">
      <c r="A84" s="11"/>
      <c r="B84" s="105"/>
      <c r="C84" s="105"/>
      <c r="D84" s="100"/>
      <c r="E84" s="7" t="s">
        <v>203</v>
      </c>
      <c r="F84" s="5">
        <v>1</v>
      </c>
      <c r="G84" s="3" t="s">
        <v>71</v>
      </c>
      <c r="H84" s="4"/>
      <c r="I84" s="56">
        <f t="shared" si="2"/>
        <v>0</v>
      </c>
      <c r="J84" s="4">
        <v>370000</v>
      </c>
      <c r="K84" s="56">
        <v>370000</v>
      </c>
    </row>
    <row r="85" spans="1:11" s="10" customFormat="1" ht="56.25" customHeight="1" x14ac:dyDescent="0.3">
      <c r="A85" s="11"/>
      <c r="B85" s="105"/>
      <c r="C85" s="105"/>
      <c r="D85" s="100"/>
      <c r="E85" s="8" t="s">
        <v>202</v>
      </c>
      <c r="F85" s="5">
        <v>1</v>
      </c>
      <c r="G85" s="3" t="s">
        <v>71</v>
      </c>
      <c r="H85" s="4"/>
      <c r="I85" s="56">
        <f t="shared" si="2"/>
        <v>0</v>
      </c>
      <c r="J85" s="4">
        <v>302833.5</v>
      </c>
      <c r="K85" s="56">
        <v>302833.5</v>
      </c>
    </row>
    <row r="86" spans="1:11" s="10" customFormat="1" x14ac:dyDescent="0.3">
      <c r="A86" s="11"/>
      <c r="B86" s="105"/>
      <c r="C86" s="105"/>
      <c r="D86" s="100"/>
      <c r="E86" s="8" t="s">
        <v>201</v>
      </c>
      <c r="F86" s="5">
        <v>2</v>
      </c>
      <c r="G86" s="3" t="s">
        <v>25</v>
      </c>
      <c r="H86" s="4"/>
      <c r="I86" s="56">
        <f t="shared" si="2"/>
        <v>0</v>
      </c>
      <c r="J86" s="4">
        <v>10379</v>
      </c>
      <c r="K86" s="56">
        <v>20758</v>
      </c>
    </row>
    <row r="87" spans="1:11" s="10" customFormat="1" x14ac:dyDescent="0.3">
      <c r="A87" s="11"/>
      <c r="B87" s="105"/>
      <c r="C87" s="105"/>
      <c r="D87" s="100"/>
      <c r="E87" s="8" t="s">
        <v>200</v>
      </c>
      <c r="F87" s="5">
        <v>10</v>
      </c>
      <c r="G87" s="3" t="s">
        <v>25</v>
      </c>
      <c r="H87" s="4"/>
      <c r="I87" s="56">
        <f t="shared" si="2"/>
        <v>0</v>
      </c>
      <c r="J87" s="4">
        <v>3151</v>
      </c>
      <c r="K87" s="56">
        <v>31510</v>
      </c>
    </row>
    <row r="88" spans="1:11" s="10" customFormat="1" x14ac:dyDescent="0.3">
      <c r="A88" s="11"/>
      <c r="B88" s="105"/>
      <c r="C88" s="105"/>
      <c r="D88" s="100"/>
      <c r="E88" s="8" t="s">
        <v>199</v>
      </c>
      <c r="F88" s="5">
        <v>20</v>
      </c>
      <c r="G88" s="3" t="s">
        <v>25</v>
      </c>
      <c r="H88" s="4"/>
      <c r="I88" s="56">
        <f t="shared" si="2"/>
        <v>0</v>
      </c>
      <c r="J88" s="4">
        <v>1037</v>
      </c>
      <c r="K88" s="56">
        <v>20740</v>
      </c>
    </row>
    <row r="89" spans="1:11" s="10" customFormat="1" x14ac:dyDescent="0.3">
      <c r="A89" s="11"/>
      <c r="B89" s="105"/>
      <c r="C89" s="105"/>
      <c r="D89" s="100"/>
      <c r="E89" s="8" t="s">
        <v>198</v>
      </c>
      <c r="F89" s="5">
        <v>1</v>
      </c>
      <c r="G89" s="3" t="s">
        <v>25</v>
      </c>
      <c r="H89" s="4"/>
      <c r="I89" s="56">
        <f t="shared" si="2"/>
        <v>0</v>
      </c>
      <c r="J89" s="4">
        <v>4939</v>
      </c>
      <c r="K89" s="56">
        <v>4939</v>
      </c>
    </row>
    <row r="90" spans="1:11" s="10" customFormat="1" ht="230.4" x14ac:dyDescent="0.3">
      <c r="B90" s="105"/>
      <c r="C90" s="105"/>
      <c r="D90" s="100"/>
      <c r="E90" s="7" t="s">
        <v>167</v>
      </c>
      <c r="F90" s="5">
        <v>70</v>
      </c>
      <c r="G90" s="3" t="s">
        <v>55</v>
      </c>
      <c r="H90" s="4"/>
      <c r="I90" s="56">
        <f t="shared" si="2"/>
        <v>0</v>
      </c>
      <c r="J90" s="4">
        <v>23333.333333333332</v>
      </c>
      <c r="K90" s="56">
        <v>1633333.3333333333</v>
      </c>
    </row>
    <row r="91" spans="1:11" s="10" customFormat="1" ht="105.75" customHeight="1" x14ac:dyDescent="0.3">
      <c r="B91" s="105"/>
      <c r="C91" s="105"/>
      <c r="D91" s="100"/>
      <c r="E91" s="7" t="s">
        <v>197</v>
      </c>
      <c r="F91" s="5">
        <v>1</v>
      </c>
      <c r="G91" s="3" t="s">
        <v>55</v>
      </c>
      <c r="H91" s="4"/>
      <c r="I91" s="56">
        <f t="shared" si="2"/>
        <v>0</v>
      </c>
      <c r="J91" s="4">
        <v>1900000</v>
      </c>
      <c r="K91" s="56">
        <v>1900000</v>
      </c>
    </row>
    <row r="92" spans="1:11" s="10" customFormat="1" ht="183.75" customHeight="1" x14ac:dyDescent="0.3">
      <c r="B92" s="105"/>
      <c r="C92" s="105"/>
      <c r="D92" s="100"/>
      <c r="E92" s="7" t="s">
        <v>196</v>
      </c>
      <c r="F92" s="5">
        <v>100</v>
      </c>
      <c r="G92" s="4" t="s">
        <v>55</v>
      </c>
      <c r="H92" s="4"/>
      <c r="I92" s="56">
        <f t="shared" si="2"/>
        <v>0</v>
      </c>
      <c r="J92" s="4">
        <v>9100</v>
      </c>
      <c r="K92" s="56">
        <v>910000</v>
      </c>
    </row>
    <row r="93" spans="1:11" s="10" customFormat="1" ht="114" customHeight="1" x14ac:dyDescent="0.3">
      <c r="B93" s="105"/>
      <c r="C93" s="105"/>
      <c r="D93" s="100"/>
      <c r="E93" s="7" t="s">
        <v>77</v>
      </c>
      <c r="F93" s="5">
        <v>70</v>
      </c>
      <c r="G93" s="4" t="s">
        <v>25</v>
      </c>
      <c r="H93" s="4"/>
      <c r="I93" s="56">
        <f t="shared" si="2"/>
        <v>0</v>
      </c>
      <c r="J93" s="4">
        <v>173750</v>
      </c>
      <c r="K93" s="56">
        <v>12162500</v>
      </c>
    </row>
    <row r="94" spans="1:11" s="10" customFormat="1" ht="114" customHeight="1" x14ac:dyDescent="0.3">
      <c r="B94" s="105"/>
      <c r="C94" s="105"/>
      <c r="D94" s="100"/>
      <c r="E94" s="8" t="s">
        <v>195</v>
      </c>
      <c r="F94" s="5">
        <v>69</v>
      </c>
      <c r="G94" s="4" t="s">
        <v>25</v>
      </c>
      <c r="H94" s="77"/>
      <c r="I94" s="56">
        <f t="shared" si="2"/>
        <v>0</v>
      </c>
      <c r="J94" s="77">
        <v>24400</v>
      </c>
      <c r="K94" s="56">
        <v>1683600</v>
      </c>
    </row>
    <row r="95" spans="1:11" s="10" customFormat="1" ht="28.8" x14ac:dyDescent="0.3">
      <c r="B95" s="98"/>
      <c r="C95" s="98"/>
      <c r="D95" s="100"/>
      <c r="E95" s="8" t="s">
        <v>194</v>
      </c>
      <c r="F95" s="5">
        <v>70</v>
      </c>
      <c r="G95" s="4" t="s">
        <v>25</v>
      </c>
      <c r="H95" s="77"/>
      <c r="I95" s="56">
        <f t="shared" si="2"/>
        <v>0</v>
      </c>
      <c r="J95" s="77">
        <v>8233</v>
      </c>
      <c r="K95" s="56">
        <v>576310</v>
      </c>
    </row>
    <row r="96" spans="1:11" s="10" customFormat="1" ht="29.1" customHeight="1" x14ac:dyDescent="0.3">
      <c r="A96" s="25"/>
      <c r="B96" s="164" t="s">
        <v>96</v>
      </c>
      <c r="C96" s="165"/>
      <c r="D96" s="165"/>
      <c r="E96" s="165"/>
      <c r="F96" s="165"/>
      <c r="G96" s="165"/>
      <c r="H96" s="66">
        <f>SUM(H76:H95)</f>
        <v>0</v>
      </c>
      <c r="I96" s="66">
        <f>SUM(I76:I95)</f>
        <v>0</v>
      </c>
      <c r="J96" s="66">
        <f>SUM(J76:J95)</f>
        <v>9801155.833333334</v>
      </c>
      <c r="K96" s="66">
        <f>SUM(K76:K95)</f>
        <v>31056523.833333336</v>
      </c>
    </row>
    <row r="97" spans="1:11" s="10" customFormat="1" ht="118.8" x14ac:dyDescent="0.3">
      <c r="B97" s="131"/>
      <c r="C97" s="97"/>
      <c r="D97" s="137" t="s">
        <v>78</v>
      </c>
      <c r="E97" s="17" t="s">
        <v>193</v>
      </c>
      <c r="F97" s="18">
        <v>50</v>
      </c>
      <c r="G97" s="4" t="s">
        <v>79</v>
      </c>
      <c r="H97" s="37"/>
      <c r="I97" s="56">
        <f t="shared" ref="I97:I104" si="3">+H97*F97</f>
        <v>0</v>
      </c>
      <c r="J97" s="37">
        <v>367000</v>
      </c>
      <c r="K97" s="56">
        <v>18350000</v>
      </c>
    </row>
    <row r="98" spans="1:11" s="10" customFormat="1" ht="43.2" x14ac:dyDescent="0.3">
      <c r="B98" s="132"/>
      <c r="C98" s="105"/>
      <c r="D98" s="138"/>
      <c r="E98" s="7" t="s">
        <v>236</v>
      </c>
      <c r="F98" s="18">
        <v>1</v>
      </c>
      <c r="G98" s="4" t="s">
        <v>79</v>
      </c>
      <c r="H98" s="37"/>
      <c r="I98" s="56">
        <f t="shared" si="3"/>
        <v>0</v>
      </c>
      <c r="J98" s="37">
        <v>305666.66666666669</v>
      </c>
      <c r="K98" s="56">
        <v>305666.66666666669</v>
      </c>
    </row>
    <row r="99" spans="1:11" s="10" customFormat="1" ht="28.8" x14ac:dyDescent="0.3">
      <c r="B99" s="132"/>
      <c r="C99" s="105"/>
      <c r="D99" s="138"/>
      <c r="E99" s="7" t="s">
        <v>253</v>
      </c>
      <c r="F99" s="18">
        <v>2</v>
      </c>
      <c r="G99" s="4" t="s">
        <v>79</v>
      </c>
      <c r="H99" s="37"/>
      <c r="I99" s="56">
        <f t="shared" si="3"/>
        <v>0</v>
      </c>
      <c r="J99" s="37">
        <v>107466.66666666667</v>
      </c>
      <c r="K99" s="56">
        <v>214933.33333333334</v>
      </c>
    </row>
    <row r="100" spans="1:11" s="10" customFormat="1" ht="39.6" x14ac:dyDescent="0.3">
      <c r="B100" s="132"/>
      <c r="C100" s="105"/>
      <c r="D100" s="138"/>
      <c r="E100" s="13" t="s">
        <v>192</v>
      </c>
      <c r="F100" s="19">
        <v>1</v>
      </c>
      <c r="G100" s="18" t="s">
        <v>79</v>
      </c>
      <c r="H100" s="37"/>
      <c r="I100" s="56">
        <f t="shared" si="3"/>
        <v>0</v>
      </c>
      <c r="J100" s="37">
        <v>305666.66666666669</v>
      </c>
      <c r="K100" s="56">
        <v>305666.66666666669</v>
      </c>
    </row>
    <row r="101" spans="1:11" s="10" customFormat="1" ht="39.6" x14ac:dyDescent="0.3">
      <c r="B101" s="132"/>
      <c r="C101" s="105"/>
      <c r="D101" s="138"/>
      <c r="E101" s="17" t="s">
        <v>191</v>
      </c>
      <c r="F101" s="18">
        <v>50</v>
      </c>
      <c r="G101" s="4" t="s">
        <v>79</v>
      </c>
      <c r="H101" s="37"/>
      <c r="I101" s="56">
        <f t="shared" si="3"/>
        <v>0</v>
      </c>
      <c r="J101" s="37">
        <v>37500</v>
      </c>
      <c r="K101" s="56">
        <v>1875000</v>
      </c>
    </row>
    <row r="102" spans="1:11" s="10" customFormat="1" ht="52.95" customHeight="1" x14ac:dyDescent="0.3">
      <c r="B102" s="132"/>
      <c r="C102" s="105"/>
      <c r="D102" s="138"/>
      <c r="E102" s="17" t="s">
        <v>190</v>
      </c>
      <c r="F102" s="19">
        <v>50</v>
      </c>
      <c r="G102" s="19" t="s">
        <v>80</v>
      </c>
      <c r="H102" s="37"/>
      <c r="I102" s="56">
        <f t="shared" si="3"/>
        <v>0</v>
      </c>
      <c r="J102" s="37">
        <v>57000</v>
      </c>
      <c r="K102" s="56">
        <v>2850000</v>
      </c>
    </row>
    <row r="103" spans="1:11" s="10" customFormat="1" ht="79.2" x14ac:dyDescent="0.3">
      <c r="B103" s="132"/>
      <c r="C103" s="105"/>
      <c r="D103" s="138"/>
      <c r="E103" s="17" t="s">
        <v>189</v>
      </c>
      <c r="F103" s="38">
        <v>50</v>
      </c>
      <c r="G103" s="19" t="s">
        <v>80</v>
      </c>
      <c r="H103" s="37"/>
      <c r="I103" s="56">
        <f t="shared" si="3"/>
        <v>0</v>
      </c>
      <c r="J103" s="37">
        <v>33000</v>
      </c>
      <c r="K103" s="56">
        <v>1650000</v>
      </c>
    </row>
    <row r="104" spans="1:11" s="10" customFormat="1" ht="114" customHeight="1" x14ac:dyDescent="0.3">
      <c r="B104" s="133"/>
      <c r="C104" s="98"/>
      <c r="D104" s="139"/>
      <c r="E104" s="7" t="s">
        <v>81</v>
      </c>
      <c r="F104" s="5">
        <v>100</v>
      </c>
      <c r="G104" s="3" t="s">
        <v>55</v>
      </c>
      <c r="H104" s="4"/>
      <c r="I104" s="56">
        <f t="shared" si="3"/>
        <v>0</v>
      </c>
      <c r="J104" s="4">
        <v>23333.333333333332</v>
      </c>
      <c r="K104" s="56">
        <v>2333333.333333333</v>
      </c>
    </row>
    <row r="105" spans="1:11" s="10" customFormat="1" ht="29.1" customHeight="1" x14ac:dyDescent="0.3">
      <c r="A105" s="20"/>
      <c r="B105" s="58" t="s">
        <v>82</v>
      </c>
      <c r="C105" s="58"/>
      <c r="D105" s="58"/>
      <c r="E105" s="58"/>
      <c r="F105" s="58"/>
      <c r="G105" s="58"/>
      <c r="H105" s="57">
        <f>SUM(H97:H104)</f>
        <v>0</v>
      </c>
      <c r="I105" s="57">
        <f>SUM(I97:I104)</f>
        <v>0</v>
      </c>
      <c r="J105" s="57">
        <f>SUM(J97:J104)</f>
        <v>1236633.3333333333</v>
      </c>
      <c r="K105" s="57">
        <f>SUM(K97:K104)</f>
        <v>27884600</v>
      </c>
    </row>
    <row r="106" spans="1:11" s="10" customFormat="1" ht="29.1" customHeight="1" x14ac:dyDescent="0.3">
      <c r="B106" s="55" t="s">
        <v>83</v>
      </c>
      <c r="C106" s="55"/>
      <c r="D106" s="55"/>
      <c r="E106" s="55"/>
      <c r="F106" s="55"/>
      <c r="G106" s="55"/>
      <c r="H106" s="60">
        <f>+H105+H96+H75</f>
        <v>0</v>
      </c>
      <c r="I106" s="60">
        <f>+I105+I96+I75</f>
        <v>0</v>
      </c>
      <c r="J106" s="60">
        <f>+J105+J96+J75</f>
        <v>19874535.500000004</v>
      </c>
      <c r="K106" s="60">
        <f>+K105+K96+K75</f>
        <v>112582058.16666666</v>
      </c>
    </row>
    <row r="107" spans="1:11" s="10" customFormat="1" ht="29.1" customHeight="1" x14ac:dyDescent="0.3">
      <c r="B107" s="39" t="s">
        <v>84</v>
      </c>
      <c r="C107" s="39"/>
      <c r="D107" s="39"/>
      <c r="E107" s="39"/>
      <c r="F107" s="39"/>
      <c r="G107" s="39"/>
      <c r="H107" s="78"/>
      <c r="I107" s="79">
        <f>+I106+I44</f>
        <v>0</v>
      </c>
      <c r="J107" s="79">
        <f>+J106+J44</f>
        <v>72846980.833333328</v>
      </c>
      <c r="K107" s="79">
        <v>301607111.83333337</v>
      </c>
    </row>
    <row r="108" spans="1:11" s="10" customFormat="1" ht="15.75" customHeight="1" x14ac:dyDescent="0.3">
      <c r="B108" s="107" t="s">
        <v>85</v>
      </c>
      <c r="C108" s="107"/>
      <c r="D108" s="107"/>
      <c r="E108" s="107"/>
      <c r="F108" s="107"/>
      <c r="G108" s="107"/>
      <c r="H108" s="107"/>
      <c r="I108" s="107"/>
      <c r="J108" s="107"/>
      <c r="K108" s="107"/>
    </row>
    <row r="109" spans="1:11" s="10" customFormat="1" ht="21" customHeight="1" x14ac:dyDescent="0.3">
      <c r="B109" s="107" t="s">
        <v>86</v>
      </c>
      <c r="C109" s="107"/>
      <c r="D109" s="107"/>
      <c r="E109" s="107"/>
      <c r="F109" s="107"/>
      <c r="G109" s="107"/>
      <c r="H109" s="107"/>
      <c r="I109" s="107"/>
      <c r="J109" s="107"/>
      <c r="K109" s="107"/>
    </row>
    <row r="110" spans="1:11" s="10" customFormat="1" ht="57.6" x14ac:dyDescent="0.3">
      <c r="B110" s="29" t="s">
        <v>1</v>
      </c>
      <c r="C110" s="29" t="s">
        <v>14</v>
      </c>
      <c r="D110" s="29" t="s">
        <v>15</v>
      </c>
      <c r="E110" s="30" t="s">
        <v>4</v>
      </c>
      <c r="F110" s="30" t="s">
        <v>16</v>
      </c>
      <c r="G110" s="30" t="s">
        <v>6</v>
      </c>
      <c r="H110" s="71" t="s">
        <v>242</v>
      </c>
      <c r="I110" s="72" t="s">
        <v>243</v>
      </c>
      <c r="J110" s="73" t="s">
        <v>245</v>
      </c>
      <c r="K110" s="74" t="s">
        <v>244</v>
      </c>
    </row>
    <row r="111" spans="1:11" s="10" customFormat="1" ht="97.5" customHeight="1" x14ac:dyDescent="0.3">
      <c r="B111" s="134" t="s">
        <v>87</v>
      </c>
      <c r="C111" s="97" t="s">
        <v>88</v>
      </c>
      <c r="D111" s="101" t="s">
        <v>89</v>
      </c>
      <c r="E111" s="40" t="s">
        <v>169</v>
      </c>
      <c r="F111" s="3">
        <v>2</v>
      </c>
      <c r="G111" s="3" t="s">
        <v>90</v>
      </c>
      <c r="H111" s="4"/>
      <c r="I111" s="56">
        <f t="shared" ref="I111:I124" si="4">+H111*F111</f>
        <v>0</v>
      </c>
      <c r="J111" s="4">
        <v>2866666.6666666665</v>
      </c>
      <c r="K111" s="56">
        <v>5733333.333333333</v>
      </c>
    </row>
    <row r="112" spans="1:11" s="10" customFormat="1" ht="74.099999999999994" customHeight="1" x14ac:dyDescent="0.3">
      <c r="B112" s="135"/>
      <c r="C112" s="105"/>
      <c r="D112" s="102"/>
      <c r="E112" s="7" t="s">
        <v>238</v>
      </c>
      <c r="F112" s="18">
        <v>2</v>
      </c>
      <c r="G112" s="4" t="s">
        <v>90</v>
      </c>
      <c r="H112" s="37"/>
      <c r="I112" s="56">
        <f t="shared" si="4"/>
        <v>0</v>
      </c>
      <c r="J112" s="37">
        <v>305666.66666666669</v>
      </c>
      <c r="K112" s="56">
        <v>611333.33333333337</v>
      </c>
    </row>
    <row r="113" spans="2:11" s="10" customFormat="1" x14ac:dyDescent="0.3">
      <c r="B113" s="135"/>
      <c r="C113" s="105"/>
      <c r="D113" s="102"/>
      <c r="E113" s="7" t="s">
        <v>91</v>
      </c>
      <c r="F113" s="53">
        <v>100</v>
      </c>
      <c r="G113" s="3" t="s">
        <v>72</v>
      </c>
      <c r="H113" s="56"/>
      <c r="I113" s="56">
        <f t="shared" si="4"/>
        <v>0</v>
      </c>
      <c r="J113" s="56">
        <v>16900</v>
      </c>
      <c r="K113" s="56">
        <v>1690000</v>
      </c>
    </row>
    <row r="114" spans="2:11" s="10" customFormat="1" ht="60" x14ac:dyDescent="0.3">
      <c r="B114" s="135"/>
      <c r="C114" s="105"/>
      <c r="D114" s="102"/>
      <c r="E114" s="15" t="s">
        <v>188</v>
      </c>
      <c r="F114" s="53">
        <v>50</v>
      </c>
      <c r="G114" s="3" t="s">
        <v>72</v>
      </c>
      <c r="H114" s="56"/>
      <c r="I114" s="56">
        <f t="shared" si="4"/>
        <v>0</v>
      </c>
      <c r="J114" s="56">
        <v>24400</v>
      </c>
      <c r="K114" s="56">
        <v>1220000</v>
      </c>
    </row>
    <row r="115" spans="2:11" s="10" customFormat="1" ht="36" x14ac:dyDescent="0.3">
      <c r="B115" s="135"/>
      <c r="C115" s="105"/>
      <c r="D115" s="102"/>
      <c r="E115" s="15" t="s">
        <v>187</v>
      </c>
      <c r="F115" s="53">
        <v>50</v>
      </c>
      <c r="G115" s="3" t="s">
        <v>72</v>
      </c>
      <c r="H115" s="56"/>
      <c r="I115" s="56">
        <f t="shared" si="4"/>
        <v>0</v>
      </c>
      <c r="J115" s="56">
        <v>50783</v>
      </c>
      <c r="K115" s="56">
        <v>2539150</v>
      </c>
    </row>
    <row r="116" spans="2:11" s="10" customFormat="1" x14ac:dyDescent="0.3">
      <c r="B116" s="135"/>
      <c r="C116" s="105"/>
      <c r="D116" s="102"/>
      <c r="E116" s="15" t="s">
        <v>186</v>
      </c>
      <c r="F116" s="53">
        <v>50</v>
      </c>
      <c r="G116" s="3" t="s">
        <v>72</v>
      </c>
      <c r="H116" s="56"/>
      <c r="I116" s="56">
        <f t="shared" si="4"/>
        <v>0</v>
      </c>
      <c r="J116" s="56">
        <v>15560</v>
      </c>
      <c r="K116" s="56">
        <v>778000</v>
      </c>
    </row>
    <row r="117" spans="2:11" s="10" customFormat="1" ht="41.25" customHeight="1" x14ac:dyDescent="0.3">
      <c r="B117" s="135"/>
      <c r="C117" s="105"/>
      <c r="D117" s="103"/>
      <c r="E117" s="15" t="s">
        <v>185</v>
      </c>
      <c r="F117" s="53">
        <v>50</v>
      </c>
      <c r="G117" s="3" t="s">
        <v>72</v>
      </c>
      <c r="H117" s="56"/>
      <c r="I117" s="56">
        <f t="shared" si="4"/>
        <v>0</v>
      </c>
      <c r="J117" s="56">
        <v>28000</v>
      </c>
      <c r="K117" s="56">
        <v>1400000</v>
      </c>
    </row>
    <row r="118" spans="2:11" s="10" customFormat="1" ht="104.25" customHeight="1" x14ac:dyDescent="0.3">
      <c r="B118" s="135"/>
      <c r="C118" s="105"/>
      <c r="D118" s="101" t="s">
        <v>92</v>
      </c>
      <c r="E118" s="17" t="s">
        <v>184</v>
      </c>
      <c r="F118" s="3">
        <v>2</v>
      </c>
      <c r="G118" s="3" t="s">
        <v>90</v>
      </c>
      <c r="H118" s="4"/>
      <c r="I118" s="56">
        <f t="shared" si="4"/>
        <v>0</v>
      </c>
      <c r="J118" s="4">
        <v>2650000</v>
      </c>
      <c r="K118" s="56">
        <v>5300000</v>
      </c>
    </row>
    <row r="119" spans="2:11" s="10" customFormat="1" x14ac:dyDescent="0.3">
      <c r="B119" s="135"/>
      <c r="C119" s="105"/>
      <c r="D119" s="103"/>
      <c r="E119" s="8" t="s">
        <v>91</v>
      </c>
      <c r="F119" s="53">
        <v>40</v>
      </c>
      <c r="G119" s="3" t="s">
        <v>72</v>
      </c>
      <c r="H119" s="56"/>
      <c r="I119" s="56">
        <f t="shared" si="4"/>
        <v>0</v>
      </c>
      <c r="J119" s="56">
        <v>16900</v>
      </c>
      <c r="K119" s="56">
        <v>676000</v>
      </c>
    </row>
    <row r="120" spans="2:11" s="10" customFormat="1" ht="90.6" customHeight="1" x14ac:dyDescent="0.3">
      <c r="B120" s="135"/>
      <c r="C120" s="105"/>
      <c r="D120" s="101" t="s">
        <v>93</v>
      </c>
      <c r="E120" s="8" t="s">
        <v>170</v>
      </c>
      <c r="F120" s="5">
        <v>42</v>
      </c>
      <c r="G120" s="4" t="s">
        <v>21</v>
      </c>
      <c r="H120" s="56"/>
      <c r="I120" s="56">
        <f t="shared" si="4"/>
        <v>0</v>
      </c>
      <c r="J120" s="56">
        <v>179928</v>
      </c>
      <c r="K120" s="56">
        <v>7556976</v>
      </c>
    </row>
    <row r="121" spans="2:11" s="10" customFormat="1" ht="57.75" customHeight="1" x14ac:dyDescent="0.3">
      <c r="B121" s="135"/>
      <c r="C121" s="105"/>
      <c r="D121" s="102"/>
      <c r="E121" s="8" t="s">
        <v>254</v>
      </c>
      <c r="F121" s="18">
        <v>2</v>
      </c>
      <c r="G121" s="4" t="s">
        <v>90</v>
      </c>
      <c r="H121" s="37"/>
      <c r="I121" s="56">
        <f t="shared" si="4"/>
        <v>0</v>
      </c>
      <c r="J121" s="37">
        <v>305666.66666666669</v>
      </c>
      <c r="K121" s="56">
        <v>611333.33333333337</v>
      </c>
    </row>
    <row r="122" spans="2:11" s="10" customFormat="1" ht="78" customHeight="1" x14ac:dyDescent="0.3">
      <c r="B122" s="135"/>
      <c r="C122" s="105"/>
      <c r="D122" s="102"/>
      <c r="E122" s="8" t="s">
        <v>183</v>
      </c>
      <c r="F122" s="5">
        <v>2</v>
      </c>
      <c r="G122" s="4" t="s">
        <v>94</v>
      </c>
      <c r="H122" s="56"/>
      <c r="I122" s="56">
        <f t="shared" si="4"/>
        <v>0</v>
      </c>
      <c r="J122" s="56">
        <v>1600000</v>
      </c>
      <c r="K122" s="56">
        <v>3200000</v>
      </c>
    </row>
    <row r="123" spans="2:11" s="10" customFormat="1" ht="48" customHeight="1" x14ac:dyDescent="0.3">
      <c r="B123" s="135"/>
      <c r="C123" s="105"/>
      <c r="D123" s="102"/>
      <c r="E123" s="8" t="s">
        <v>70</v>
      </c>
      <c r="F123" s="5">
        <v>42</v>
      </c>
      <c r="G123" s="3" t="s">
        <v>95</v>
      </c>
      <c r="H123" s="56"/>
      <c r="I123" s="56">
        <f t="shared" si="4"/>
        <v>0</v>
      </c>
      <c r="J123" s="56">
        <v>13025</v>
      </c>
      <c r="K123" s="56">
        <v>547050</v>
      </c>
    </row>
    <row r="124" spans="2:11" s="10" customFormat="1" ht="15.6" x14ac:dyDescent="0.3">
      <c r="B124" s="135"/>
      <c r="C124" s="98"/>
      <c r="D124" s="103"/>
      <c r="E124" s="64" t="s">
        <v>91</v>
      </c>
      <c r="F124" s="5">
        <v>42</v>
      </c>
      <c r="G124" s="53" t="s">
        <v>34</v>
      </c>
      <c r="H124" s="56"/>
      <c r="I124" s="56">
        <f t="shared" si="4"/>
        <v>0</v>
      </c>
      <c r="J124" s="56">
        <v>16900</v>
      </c>
      <c r="K124" s="56">
        <v>709800</v>
      </c>
    </row>
    <row r="125" spans="2:11" s="10" customFormat="1" x14ac:dyDescent="0.3">
      <c r="B125" s="135"/>
      <c r="C125" s="166" t="s">
        <v>96</v>
      </c>
      <c r="D125" s="167"/>
      <c r="E125" s="167"/>
      <c r="F125" s="167"/>
      <c r="G125" s="168"/>
      <c r="H125" s="80">
        <f>SUM(H111:H124)</f>
        <v>0</v>
      </c>
      <c r="I125" s="80">
        <f>SUM(I111:I124)</f>
        <v>0</v>
      </c>
      <c r="J125" s="80">
        <f>SUM(J111:J124)</f>
        <v>8090396</v>
      </c>
      <c r="K125" s="80">
        <f>SUM(K111:K124)</f>
        <v>32572975.999999996</v>
      </c>
    </row>
    <row r="126" spans="2:11" s="10" customFormat="1" ht="153.75" customHeight="1" x14ac:dyDescent="0.3">
      <c r="B126" s="135"/>
      <c r="C126" s="97" t="s">
        <v>97</v>
      </c>
      <c r="D126" s="143" t="s">
        <v>98</v>
      </c>
      <c r="E126" s="7" t="s">
        <v>222</v>
      </c>
      <c r="F126" s="3">
        <v>1</v>
      </c>
      <c r="G126" s="3" t="s">
        <v>99</v>
      </c>
      <c r="H126" s="4"/>
      <c r="I126" s="56">
        <f t="shared" ref="I126:I136" si="5">+H126*F126</f>
        <v>0</v>
      </c>
      <c r="J126" s="4">
        <v>1950000</v>
      </c>
      <c r="K126" s="56">
        <v>1950000</v>
      </c>
    </row>
    <row r="127" spans="2:11" s="10" customFormat="1" x14ac:dyDescent="0.3">
      <c r="B127" s="135"/>
      <c r="C127" s="105"/>
      <c r="D127" s="143"/>
      <c r="E127" s="7" t="s">
        <v>91</v>
      </c>
      <c r="F127" s="3">
        <v>20</v>
      </c>
      <c r="G127" s="3" t="s">
        <v>72</v>
      </c>
      <c r="H127" s="56"/>
      <c r="I127" s="56">
        <f t="shared" si="5"/>
        <v>0</v>
      </c>
      <c r="J127" s="56">
        <v>16900</v>
      </c>
      <c r="K127" s="56">
        <v>338000</v>
      </c>
    </row>
    <row r="128" spans="2:11" s="10" customFormat="1" ht="118.95" customHeight="1" x14ac:dyDescent="0.3">
      <c r="B128" s="135"/>
      <c r="C128" s="105"/>
      <c r="D128" s="143" t="s">
        <v>101</v>
      </c>
      <c r="E128" s="7" t="s">
        <v>223</v>
      </c>
      <c r="F128" s="3">
        <v>1</v>
      </c>
      <c r="G128" s="53" t="s">
        <v>99</v>
      </c>
      <c r="H128" s="4"/>
      <c r="I128" s="56">
        <f t="shared" si="5"/>
        <v>0</v>
      </c>
      <c r="J128" s="4">
        <v>1366666.6666666667</v>
      </c>
      <c r="K128" s="56">
        <v>1366666.6666666667</v>
      </c>
    </row>
    <row r="129" spans="2:11" s="10" customFormat="1" ht="28.95" customHeight="1" x14ac:dyDescent="0.3">
      <c r="B129" s="135"/>
      <c r="C129" s="105"/>
      <c r="D129" s="143"/>
      <c r="E129" s="7" t="s">
        <v>91</v>
      </c>
      <c r="F129" s="3">
        <v>20</v>
      </c>
      <c r="G129" s="3" t="s">
        <v>72</v>
      </c>
      <c r="H129" s="56"/>
      <c r="I129" s="56">
        <f t="shared" si="5"/>
        <v>0</v>
      </c>
      <c r="J129" s="56">
        <v>16900</v>
      </c>
      <c r="K129" s="56">
        <v>338000</v>
      </c>
    </row>
    <row r="130" spans="2:11" s="10" customFormat="1" ht="173.4" customHeight="1" x14ac:dyDescent="0.3">
      <c r="B130" s="135"/>
      <c r="C130" s="105"/>
      <c r="D130" s="143" t="s">
        <v>102</v>
      </c>
      <c r="E130" s="47" t="s">
        <v>182</v>
      </c>
      <c r="F130" s="53">
        <v>20</v>
      </c>
      <c r="G130" s="3" t="s">
        <v>103</v>
      </c>
      <c r="H130" s="4"/>
      <c r="I130" s="56">
        <f t="shared" si="5"/>
        <v>0</v>
      </c>
      <c r="J130" s="4">
        <v>149333.33333333334</v>
      </c>
      <c r="K130" s="56">
        <v>2986666.666666667</v>
      </c>
    </row>
    <row r="131" spans="2:11" s="10" customFormat="1" ht="66" customHeight="1" x14ac:dyDescent="0.3">
      <c r="B131" s="135"/>
      <c r="C131" s="105"/>
      <c r="D131" s="143"/>
      <c r="E131" s="7" t="s">
        <v>181</v>
      </c>
      <c r="F131" s="3">
        <v>1</v>
      </c>
      <c r="G131" s="3" t="s">
        <v>100</v>
      </c>
      <c r="H131" s="37"/>
      <c r="I131" s="56">
        <f t="shared" si="5"/>
        <v>0</v>
      </c>
      <c r="J131" s="37">
        <v>305666.66666666669</v>
      </c>
      <c r="K131" s="56">
        <v>305666.66666666669</v>
      </c>
    </row>
    <row r="132" spans="2:11" s="10" customFormat="1" ht="66" customHeight="1" x14ac:dyDescent="0.3">
      <c r="B132" s="135"/>
      <c r="C132" s="105"/>
      <c r="D132" s="143"/>
      <c r="E132" s="47" t="s">
        <v>91</v>
      </c>
      <c r="F132" s="3">
        <v>20</v>
      </c>
      <c r="G132" s="3" t="s">
        <v>72</v>
      </c>
      <c r="H132" s="56"/>
      <c r="I132" s="56">
        <f t="shared" si="5"/>
        <v>0</v>
      </c>
      <c r="J132" s="56">
        <v>16900</v>
      </c>
      <c r="K132" s="56">
        <v>338000</v>
      </c>
    </row>
    <row r="133" spans="2:11" s="10" customFormat="1" ht="107.25" customHeight="1" x14ac:dyDescent="0.3">
      <c r="B133" s="135"/>
      <c r="C133" s="105"/>
      <c r="D133" s="101" t="s">
        <v>104</v>
      </c>
      <c r="E133" s="7" t="s">
        <v>224</v>
      </c>
      <c r="F133" s="3">
        <v>20</v>
      </c>
      <c r="G133" s="3" t="s">
        <v>69</v>
      </c>
      <c r="H133" s="4"/>
      <c r="I133" s="56">
        <f t="shared" si="5"/>
        <v>0</v>
      </c>
      <c r="J133" s="4">
        <v>71000</v>
      </c>
      <c r="K133" s="56">
        <v>1420000</v>
      </c>
    </row>
    <row r="134" spans="2:11" s="10" customFormat="1" ht="66" customHeight="1" x14ac:dyDescent="0.3">
      <c r="B134" s="135"/>
      <c r="C134" s="105"/>
      <c r="D134" s="102"/>
      <c r="E134" s="8" t="s">
        <v>239</v>
      </c>
      <c r="F134" s="3">
        <v>1</v>
      </c>
      <c r="G134" s="3" t="s">
        <v>100</v>
      </c>
      <c r="H134" s="37"/>
      <c r="I134" s="56">
        <f t="shared" si="5"/>
        <v>0</v>
      </c>
      <c r="J134" s="37">
        <v>305666.66666666669</v>
      </c>
      <c r="K134" s="56">
        <v>305666.66666666669</v>
      </c>
    </row>
    <row r="135" spans="2:11" s="10" customFormat="1" ht="66" customHeight="1" x14ac:dyDescent="0.3">
      <c r="B135" s="135"/>
      <c r="C135" s="105"/>
      <c r="D135" s="102"/>
      <c r="E135" s="8" t="s">
        <v>240</v>
      </c>
      <c r="F135" s="3">
        <v>1</v>
      </c>
      <c r="G135" s="3" t="s">
        <v>100</v>
      </c>
      <c r="H135" s="37"/>
      <c r="I135" s="56">
        <f t="shared" si="5"/>
        <v>0</v>
      </c>
      <c r="J135" s="37">
        <v>305666.66666666669</v>
      </c>
      <c r="K135" s="56">
        <v>305666.66666666669</v>
      </c>
    </row>
    <row r="136" spans="2:11" s="10" customFormat="1" ht="66" customHeight="1" x14ac:dyDescent="0.3">
      <c r="B136" s="135"/>
      <c r="C136" s="105"/>
      <c r="D136" s="102"/>
      <c r="E136" s="47" t="s">
        <v>91</v>
      </c>
      <c r="F136" s="3">
        <v>20</v>
      </c>
      <c r="G136" s="3" t="s">
        <v>72</v>
      </c>
      <c r="H136" s="56"/>
      <c r="I136" s="56">
        <f t="shared" si="5"/>
        <v>0</v>
      </c>
      <c r="J136" s="56">
        <v>16900</v>
      </c>
      <c r="K136" s="56">
        <v>338000</v>
      </c>
    </row>
    <row r="137" spans="2:11" s="10" customFormat="1" ht="19.95" customHeight="1" x14ac:dyDescent="0.3">
      <c r="B137" s="135"/>
      <c r="C137" s="105"/>
      <c r="D137" s="102"/>
      <c r="E137" s="152" t="s">
        <v>105</v>
      </c>
      <c r="F137" s="93">
        <v>20</v>
      </c>
      <c r="G137" s="93" t="s">
        <v>72</v>
      </c>
      <c r="H137" s="95"/>
      <c r="I137" s="97">
        <f>+H137*F137</f>
        <v>0</v>
      </c>
      <c r="J137" s="95">
        <v>249963.33333333299</v>
      </c>
      <c r="K137" s="97">
        <v>4999266.666666667</v>
      </c>
    </row>
    <row r="138" spans="2:11" s="10" customFormat="1" x14ac:dyDescent="0.3">
      <c r="B138" s="136"/>
      <c r="C138" s="98"/>
      <c r="D138" s="103"/>
      <c r="E138" s="153"/>
      <c r="F138" s="94"/>
      <c r="G138" s="94"/>
      <c r="H138" s="96"/>
      <c r="I138" s="98"/>
      <c r="J138" s="96"/>
      <c r="K138" s="98"/>
    </row>
    <row r="139" spans="2:11" s="10" customFormat="1" ht="29.1" customHeight="1" x14ac:dyDescent="0.3">
      <c r="B139" s="58"/>
      <c r="C139" s="154" t="s">
        <v>106</v>
      </c>
      <c r="D139" s="154"/>
      <c r="E139" s="154"/>
      <c r="F139" s="154"/>
      <c r="G139" s="154"/>
      <c r="H139" s="57">
        <f>SUM(H126:H138)</f>
        <v>0</v>
      </c>
      <c r="I139" s="57">
        <f>SUM(I126:I138)</f>
        <v>0</v>
      </c>
      <c r="J139" s="57">
        <f>SUM(J126:J138)</f>
        <v>4771563.333333334</v>
      </c>
      <c r="K139" s="57">
        <f>SUM(K126:K138)</f>
        <v>14991600</v>
      </c>
    </row>
    <row r="140" spans="2:11" s="10" customFormat="1" ht="29.1" customHeight="1" x14ac:dyDescent="0.3">
      <c r="B140" s="55"/>
      <c r="C140" s="146" t="s">
        <v>107</v>
      </c>
      <c r="D140" s="147"/>
      <c r="E140" s="147"/>
      <c r="F140" s="147"/>
      <c r="G140" s="148"/>
      <c r="H140" s="67">
        <f>SUM(H139+H125)</f>
        <v>0</v>
      </c>
      <c r="I140" s="67">
        <f>SUM(I139+I125)</f>
        <v>0</v>
      </c>
      <c r="J140" s="67">
        <f>SUM(J139+J125)</f>
        <v>12861959.333333334</v>
      </c>
      <c r="K140" s="67">
        <f>SUM(K139+K125)</f>
        <v>47564576</v>
      </c>
    </row>
    <row r="141" spans="2:11" s="10" customFormat="1" ht="15.75" customHeight="1" x14ac:dyDescent="0.3">
      <c r="B141" s="107" t="s">
        <v>108</v>
      </c>
      <c r="C141" s="107"/>
      <c r="D141" s="107"/>
      <c r="E141" s="107"/>
      <c r="F141" s="107"/>
      <c r="G141" s="107"/>
      <c r="H141" s="107"/>
      <c r="I141" s="107"/>
      <c r="J141" s="107"/>
      <c r="K141" s="107"/>
    </row>
    <row r="142" spans="2:11" s="10" customFormat="1" ht="57.6" x14ac:dyDescent="0.3">
      <c r="B142" s="29" t="s">
        <v>1</v>
      </c>
      <c r="C142" s="29" t="s">
        <v>14</v>
      </c>
      <c r="D142" s="29" t="s">
        <v>15</v>
      </c>
      <c r="E142" s="30" t="s">
        <v>4</v>
      </c>
      <c r="F142" s="31" t="s">
        <v>16</v>
      </c>
      <c r="G142" s="31" t="s">
        <v>6</v>
      </c>
      <c r="H142" s="71" t="s">
        <v>242</v>
      </c>
      <c r="I142" s="72" t="s">
        <v>243</v>
      </c>
      <c r="J142" s="73" t="s">
        <v>245</v>
      </c>
      <c r="K142" s="74" t="s">
        <v>244</v>
      </c>
    </row>
    <row r="143" spans="2:11" s="10" customFormat="1" ht="86.25" customHeight="1" x14ac:dyDescent="0.3">
      <c r="B143" s="101" t="s">
        <v>109</v>
      </c>
      <c r="C143" s="101" t="s">
        <v>110</v>
      </c>
      <c r="D143" s="101" t="s">
        <v>111</v>
      </c>
      <c r="E143" s="7" t="s">
        <v>180</v>
      </c>
      <c r="F143" s="3">
        <v>3</v>
      </c>
      <c r="G143" s="3" t="s">
        <v>100</v>
      </c>
      <c r="H143" s="37"/>
      <c r="I143" s="56">
        <f t="shared" ref="I143:I151" si="6">+H143*F143</f>
        <v>0</v>
      </c>
      <c r="J143" s="37">
        <v>3280900</v>
      </c>
      <c r="K143" s="56">
        <v>9842700</v>
      </c>
    </row>
    <row r="144" spans="2:11" s="10" customFormat="1" ht="72" customHeight="1" x14ac:dyDescent="0.3">
      <c r="B144" s="102"/>
      <c r="C144" s="102"/>
      <c r="D144" s="102"/>
      <c r="E144" s="47" t="s">
        <v>112</v>
      </c>
      <c r="F144" s="3">
        <v>1</v>
      </c>
      <c r="G144" s="3" t="s">
        <v>21</v>
      </c>
      <c r="H144" s="37"/>
      <c r="I144" s="56">
        <f t="shared" si="6"/>
        <v>0</v>
      </c>
      <c r="J144" s="37">
        <v>3640000</v>
      </c>
      <c r="K144" s="56">
        <v>3640000</v>
      </c>
    </row>
    <row r="145" spans="2:11" s="10" customFormat="1" x14ac:dyDescent="0.3">
      <c r="B145" s="102"/>
      <c r="C145" s="102"/>
      <c r="D145" s="102"/>
      <c r="E145" s="7" t="s">
        <v>179</v>
      </c>
      <c r="F145" s="3">
        <v>1</v>
      </c>
      <c r="G145" s="3" t="s">
        <v>34</v>
      </c>
      <c r="H145" s="56"/>
      <c r="I145" s="56">
        <f t="shared" si="6"/>
        <v>0</v>
      </c>
      <c r="J145" s="56">
        <v>3000000</v>
      </c>
      <c r="K145" s="56">
        <v>3000000</v>
      </c>
    </row>
    <row r="146" spans="2:11" s="10" customFormat="1" ht="244.8" x14ac:dyDescent="0.3">
      <c r="B146" s="102"/>
      <c r="C146" s="102"/>
      <c r="D146" s="103"/>
      <c r="E146" s="8" t="s">
        <v>176</v>
      </c>
      <c r="F146" s="3">
        <v>200</v>
      </c>
      <c r="G146" s="3" t="s">
        <v>72</v>
      </c>
      <c r="H146" s="56"/>
      <c r="I146" s="56">
        <f t="shared" si="6"/>
        <v>0</v>
      </c>
      <c r="J146" s="56">
        <v>16900</v>
      </c>
      <c r="K146" s="56">
        <v>3380000</v>
      </c>
    </row>
    <row r="147" spans="2:11" s="10" customFormat="1" ht="102" customHeight="1" x14ac:dyDescent="0.3">
      <c r="B147" s="102"/>
      <c r="C147" s="102"/>
      <c r="D147" s="101" t="s">
        <v>113</v>
      </c>
      <c r="E147" s="7" t="s">
        <v>178</v>
      </c>
      <c r="F147" s="5">
        <v>20</v>
      </c>
      <c r="G147" s="3" t="s">
        <v>69</v>
      </c>
      <c r="H147" s="4"/>
      <c r="I147" s="56">
        <f t="shared" si="6"/>
        <v>0</v>
      </c>
      <c r="J147" s="4">
        <v>92000</v>
      </c>
      <c r="K147" s="56">
        <v>1840000</v>
      </c>
    </row>
    <row r="148" spans="2:11" s="10" customFormat="1" ht="47.25" customHeight="1" x14ac:dyDescent="0.3">
      <c r="B148" s="102"/>
      <c r="C148" s="102"/>
      <c r="D148" s="102"/>
      <c r="E148" s="47" t="s">
        <v>114</v>
      </c>
      <c r="F148" s="5">
        <v>1</v>
      </c>
      <c r="G148" s="3" t="s">
        <v>103</v>
      </c>
      <c r="H148" s="37"/>
      <c r="I148" s="56">
        <f t="shared" si="6"/>
        <v>0</v>
      </c>
      <c r="J148" s="37">
        <v>305666.66666666669</v>
      </c>
      <c r="K148" s="56">
        <v>305666.66666666669</v>
      </c>
    </row>
    <row r="149" spans="2:11" s="10" customFormat="1" x14ac:dyDescent="0.3">
      <c r="B149" s="102"/>
      <c r="C149" s="102"/>
      <c r="D149" s="102"/>
      <c r="E149" s="144" t="s">
        <v>105</v>
      </c>
      <c r="F149" s="93">
        <v>20</v>
      </c>
      <c r="G149" s="93" t="s">
        <v>72</v>
      </c>
      <c r="H149" s="99"/>
      <c r="I149" s="97">
        <f t="shared" si="6"/>
        <v>0</v>
      </c>
      <c r="J149" s="99">
        <v>249963.33333333334</v>
      </c>
      <c r="K149" s="100">
        <v>4999266.666666667</v>
      </c>
    </row>
    <row r="150" spans="2:11" s="10" customFormat="1" ht="34.200000000000003" customHeight="1" x14ac:dyDescent="0.3">
      <c r="B150" s="102"/>
      <c r="C150" s="102"/>
      <c r="D150" s="102"/>
      <c r="E150" s="145"/>
      <c r="F150" s="94"/>
      <c r="G150" s="94"/>
      <c r="H150" s="99"/>
      <c r="I150" s="98"/>
      <c r="J150" s="99"/>
      <c r="K150" s="100"/>
    </row>
    <row r="151" spans="2:11" s="10" customFormat="1" ht="230.4" x14ac:dyDescent="0.3">
      <c r="B151" s="103"/>
      <c r="C151" s="103"/>
      <c r="D151" s="103"/>
      <c r="E151" s="7" t="s">
        <v>168</v>
      </c>
      <c r="F151" s="5">
        <v>50</v>
      </c>
      <c r="G151" s="3" t="s">
        <v>55</v>
      </c>
      <c r="H151" s="4"/>
      <c r="I151" s="56">
        <f t="shared" si="6"/>
        <v>0</v>
      </c>
      <c r="J151" s="4">
        <v>23333.333333333332</v>
      </c>
      <c r="K151" s="56">
        <v>1166666.6666666665</v>
      </c>
    </row>
    <row r="152" spans="2:11" s="10" customFormat="1" ht="29.1" customHeight="1" x14ac:dyDescent="0.3">
      <c r="B152" s="146" t="s">
        <v>115</v>
      </c>
      <c r="C152" s="147"/>
      <c r="D152" s="147"/>
      <c r="E152" s="147"/>
      <c r="F152" s="147"/>
      <c r="G152" s="148"/>
      <c r="H152" s="67">
        <f>SUM(H143:H151)</f>
        <v>0</v>
      </c>
      <c r="I152" s="67">
        <f>SUM(I143:I151)</f>
        <v>0</v>
      </c>
      <c r="J152" s="67">
        <f>SUM(J143:J151)</f>
        <v>10608763.333333334</v>
      </c>
      <c r="K152" s="67">
        <f>SUM(K143:K151)</f>
        <v>28174300.000000004</v>
      </c>
    </row>
    <row r="153" spans="2:11" s="10" customFormat="1" ht="15.75" customHeight="1" x14ac:dyDescent="0.3">
      <c r="B153" s="107" t="s">
        <v>116</v>
      </c>
      <c r="C153" s="107"/>
      <c r="D153" s="107"/>
      <c r="E153" s="107"/>
      <c r="F153" s="107"/>
      <c r="G153" s="107"/>
      <c r="H153" s="107"/>
      <c r="I153" s="107"/>
      <c r="J153" s="107"/>
      <c r="K153" s="107"/>
    </row>
    <row r="154" spans="2:11" s="10" customFormat="1" ht="57.6" x14ac:dyDescent="0.3">
      <c r="B154" s="29" t="s">
        <v>1</v>
      </c>
      <c r="C154" s="29" t="s">
        <v>14</v>
      </c>
      <c r="D154" s="29" t="s">
        <v>15</v>
      </c>
      <c r="E154" s="30" t="s">
        <v>4</v>
      </c>
      <c r="F154" s="31" t="s">
        <v>16</v>
      </c>
      <c r="G154" s="31" t="s">
        <v>6</v>
      </c>
      <c r="H154" s="71" t="s">
        <v>242</v>
      </c>
      <c r="I154" s="72" t="s">
        <v>243</v>
      </c>
      <c r="J154" s="73" t="s">
        <v>245</v>
      </c>
      <c r="K154" s="74" t="s">
        <v>244</v>
      </c>
    </row>
    <row r="155" spans="2:11" s="10" customFormat="1" ht="33" customHeight="1" x14ac:dyDescent="0.3">
      <c r="B155" s="97" t="s">
        <v>117</v>
      </c>
      <c r="C155" s="137" t="s">
        <v>118</v>
      </c>
      <c r="D155" s="137" t="s">
        <v>164</v>
      </c>
      <c r="E155" s="8" t="s">
        <v>119</v>
      </c>
      <c r="F155" s="3">
        <v>6</v>
      </c>
      <c r="G155" s="4" t="s">
        <v>120</v>
      </c>
      <c r="H155" s="37"/>
      <c r="I155" s="56">
        <f t="shared" ref="I155:I165" si="7">+H155*F155</f>
        <v>0</v>
      </c>
      <c r="J155" s="37">
        <v>305666.66666666669</v>
      </c>
      <c r="K155" s="56">
        <v>1834000</v>
      </c>
    </row>
    <row r="156" spans="2:11" s="10" customFormat="1" ht="33" customHeight="1" x14ac:dyDescent="0.3">
      <c r="B156" s="105"/>
      <c r="C156" s="138"/>
      <c r="D156" s="138"/>
      <c r="E156" s="51" t="s">
        <v>255</v>
      </c>
      <c r="F156" s="3">
        <v>1</v>
      </c>
      <c r="G156" s="3" t="s">
        <v>100</v>
      </c>
      <c r="H156" s="37"/>
      <c r="I156" s="56">
        <f t="shared" si="7"/>
        <v>0</v>
      </c>
      <c r="J156" s="37">
        <v>107466.66666666667</v>
      </c>
      <c r="K156" s="56">
        <v>107466.66666666667</v>
      </c>
    </row>
    <row r="157" spans="2:11" s="10" customFormat="1" ht="43.2" x14ac:dyDescent="0.3">
      <c r="B157" s="105"/>
      <c r="C157" s="138"/>
      <c r="D157" s="138"/>
      <c r="E157" s="7" t="s">
        <v>172</v>
      </c>
      <c r="F157" s="3">
        <v>6</v>
      </c>
      <c r="G157" s="4" t="s">
        <v>120</v>
      </c>
      <c r="H157" s="4"/>
      <c r="I157" s="56">
        <f t="shared" si="7"/>
        <v>0</v>
      </c>
      <c r="J157" s="4">
        <v>250000</v>
      </c>
      <c r="K157" s="56">
        <v>1500000</v>
      </c>
    </row>
    <row r="158" spans="2:11" s="10" customFormat="1" ht="72" x14ac:dyDescent="0.3">
      <c r="B158" s="105"/>
      <c r="C158" s="138"/>
      <c r="D158" s="138"/>
      <c r="E158" s="7" t="s">
        <v>173</v>
      </c>
      <c r="F158" s="3">
        <v>60</v>
      </c>
      <c r="G158" s="4" t="s">
        <v>55</v>
      </c>
      <c r="H158" s="4"/>
      <c r="I158" s="56">
        <f t="shared" si="7"/>
        <v>0</v>
      </c>
      <c r="J158" s="4">
        <v>13066.666666666666</v>
      </c>
      <c r="K158" s="56">
        <v>784000</v>
      </c>
    </row>
    <row r="159" spans="2:11" s="10" customFormat="1" ht="43.2" x14ac:dyDescent="0.3">
      <c r="B159" s="105"/>
      <c r="C159" s="138"/>
      <c r="D159" s="138"/>
      <c r="E159" s="8" t="s">
        <v>177</v>
      </c>
      <c r="F159" s="53">
        <v>6</v>
      </c>
      <c r="G159" s="3" t="s">
        <v>122</v>
      </c>
      <c r="H159" s="4"/>
      <c r="I159" s="56">
        <f t="shared" si="7"/>
        <v>0</v>
      </c>
      <c r="J159" s="4">
        <v>141000</v>
      </c>
      <c r="K159" s="56">
        <v>846000</v>
      </c>
    </row>
    <row r="160" spans="2:11" s="10" customFormat="1" ht="244.8" x14ac:dyDescent="0.3">
      <c r="B160" s="105"/>
      <c r="C160" s="138"/>
      <c r="D160" s="139"/>
      <c r="E160" s="8" t="s">
        <v>176</v>
      </c>
      <c r="F160" s="53">
        <v>180</v>
      </c>
      <c r="G160" s="4" t="s">
        <v>55</v>
      </c>
      <c r="H160" s="56"/>
      <c r="I160" s="56">
        <f t="shared" si="7"/>
        <v>0</v>
      </c>
      <c r="J160" s="56">
        <v>16900</v>
      </c>
      <c r="K160" s="56">
        <v>3042000</v>
      </c>
    </row>
    <row r="161" spans="2:11" s="10" customFormat="1" ht="72" x14ac:dyDescent="0.3">
      <c r="B161" s="105"/>
      <c r="C161" s="138"/>
      <c r="D161" s="134" t="s">
        <v>123</v>
      </c>
      <c r="E161" s="7" t="s">
        <v>175</v>
      </c>
      <c r="F161" s="5">
        <v>60</v>
      </c>
      <c r="G161" s="3" t="s">
        <v>69</v>
      </c>
      <c r="H161" s="4"/>
      <c r="I161" s="56">
        <f t="shared" si="7"/>
        <v>0</v>
      </c>
      <c r="J161" s="4">
        <v>92000</v>
      </c>
      <c r="K161" s="56">
        <v>5520000</v>
      </c>
    </row>
    <row r="162" spans="2:11" s="10" customFormat="1" ht="65.400000000000006" customHeight="1" x14ac:dyDescent="0.3">
      <c r="B162" s="105"/>
      <c r="C162" s="138"/>
      <c r="D162" s="135"/>
      <c r="E162" s="47" t="s">
        <v>124</v>
      </c>
      <c r="F162" s="5">
        <v>2</v>
      </c>
      <c r="G162" s="4" t="s">
        <v>125</v>
      </c>
      <c r="H162" s="37"/>
      <c r="I162" s="56">
        <f t="shared" si="7"/>
        <v>0</v>
      </c>
      <c r="J162" s="37">
        <v>305666.66666666669</v>
      </c>
      <c r="K162" s="56">
        <v>611333.33333333337</v>
      </c>
    </row>
    <row r="163" spans="2:11" s="10" customFormat="1" ht="28.8" x14ac:dyDescent="0.3">
      <c r="B163" s="105"/>
      <c r="C163" s="138"/>
      <c r="D163" s="135"/>
      <c r="E163" s="51" t="s">
        <v>121</v>
      </c>
      <c r="F163" s="3">
        <v>1</v>
      </c>
      <c r="G163" s="3" t="s">
        <v>100</v>
      </c>
      <c r="H163" s="37"/>
      <c r="I163" s="56">
        <f t="shared" si="7"/>
        <v>0</v>
      </c>
      <c r="J163" s="37">
        <v>107466.66666666667</v>
      </c>
      <c r="K163" s="56">
        <v>107466.66666666667</v>
      </c>
    </row>
    <row r="164" spans="2:11" s="10" customFormat="1" ht="40.5" customHeight="1" x14ac:dyDescent="0.3">
      <c r="B164" s="105"/>
      <c r="C164" s="138"/>
      <c r="D164" s="135"/>
      <c r="E164" s="52" t="s">
        <v>174</v>
      </c>
      <c r="F164" s="3">
        <v>60</v>
      </c>
      <c r="G164" s="3" t="s">
        <v>55</v>
      </c>
      <c r="H164" s="37"/>
      <c r="I164" s="56">
        <f t="shared" si="7"/>
        <v>0</v>
      </c>
      <c r="J164" s="37">
        <v>8233</v>
      </c>
      <c r="K164" s="56">
        <v>493980</v>
      </c>
    </row>
    <row r="165" spans="2:11" s="10" customFormat="1" ht="57.6" x14ac:dyDescent="0.3">
      <c r="B165" s="98"/>
      <c r="C165" s="139"/>
      <c r="D165" s="136"/>
      <c r="E165" s="47" t="s">
        <v>126</v>
      </c>
      <c r="F165" s="6">
        <v>60</v>
      </c>
      <c r="G165" s="4" t="s">
        <v>55</v>
      </c>
      <c r="H165" s="4"/>
      <c r="I165" s="56">
        <f t="shared" si="7"/>
        <v>0</v>
      </c>
      <c r="J165" s="4">
        <v>101666.66666666667</v>
      </c>
      <c r="K165" s="56">
        <v>6100000</v>
      </c>
    </row>
    <row r="166" spans="2:11" s="10" customFormat="1" ht="24" customHeight="1" x14ac:dyDescent="0.3">
      <c r="B166" s="60"/>
      <c r="C166" s="60"/>
      <c r="D166" s="149" t="s">
        <v>127</v>
      </c>
      <c r="E166" s="150"/>
      <c r="F166" s="150"/>
      <c r="G166" s="151"/>
      <c r="H166" s="81">
        <f>SUM(H155:H165)</f>
        <v>0</v>
      </c>
      <c r="I166" s="81">
        <f>SUM(I155:I165)</f>
        <v>0</v>
      </c>
      <c r="J166" s="81">
        <f>SUM(J155:J165)</f>
        <v>1449133.0000000002</v>
      </c>
      <c r="K166" s="81">
        <f>SUM(K155:K165)</f>
        <v>20946246.666666668</v>
      </c>
    </row>
    <row r="167" spans="2:11" s="10" customFormat="1" ht="24" customHeight="1" x14ac:dyDescent="0.3">
      <c r="B167" s="140" t="s">
        <v>84</v>
      </c>
      <c r="C167" s="141"/>
      <c r="D167" s="141"/>
      <c r="E167" s="141"/>
      <c r="F167" s="141"/>
      <c r="G167" s="142"/>
      <c r="H167" s="82">
        <f>+H166+H152+H140</f>
        <v>0</v>
      </c>
      <c r="I167" s="82">
        <f>+I166+I152+I140</f>
        <v>0</v>
      </c>
      <c r="J167" s="82">
        <f>+J166+J152+J140</f>
        <v>24919855.666666668</v>
      </c>
      <c r="K167" s="82">
        <f>+K166+K152+K140</f>
        <v>96685122.666666672</v>
      </c>
    </row>
    <row r="168" spans="2:11" s="10" customFormat="1" ht="55.2" customHeight="1" x14ac:dyDescent="0.3">
      <c r="B168" s="53"/>
      <c r="C168" s="53"/>
      <c r="D168" s="41" t="s">
        <v>128</v>
      </c>
      <c r="E168" s="41" t="s">
        <v>129</v>
      </c>
      <c r="F168" s="41" t="s">
        <v>130</v>
      </c>
      <c r="G168" s="41" t="s">
        <v>131</v>
      </c>
      <c r="H168" s="71" t="s">
        <v>242</v>
      </c>
      <c r="I168" s="72" t="s">
        <v>243</v>
      </c>
      <c r="J168" s="73" t="s">
        <v>245</v>
      </c>
      <c r="K168" s="74" t="s">
        <v>244</v>
      </c>
    </row>
    <row r="169" spans="2:11" s="10" customFormat="1" ht="98.25" customHeight="1" x14ac:dyDescent="0.3">
      <c r="B169" s="53"/>
      <c r="C169" s="53"/>
      <c r="D169" s="110" t="s">
        <v>132</v>
      </c>
      <c r="E169" s="46" t="s">
        <v>133</v>
      </c>
      <c r="F169" s="61">
        <v>2</v>
      </c>
      <c r="G169" s="61" t="s">
        <v>34</v>
      </c>
      <c r="H169" s="83"/>
      <c r="I169" s="56">
        <f>+H169*F169</f>
        <v>0</v>
      </c>
      <c r="J169" s="83">
        <v>903333.33333333337</v>
      </c>
      <c r="K169" s="83">
        <v>1806666.6666666667</v>
      </c>
    </row>
    <row r="170" spans="2:11" s="10" customFormat="1" x14ac:dyDescent="0.3">
      <c r="B170" s="53"/>
      <c r="C170" s="53"/>
      <c r="D170" s="110"/>
      <c r="E170" s="111" t="s">
        <v>134</v>
      </c>
      <c r="F170" s="114">
        <v>2</v>
      </c>
      <c r="G170" s="115" t="s">
        <v>135</v>
      </c>
      <c r="H170" s="116"/>
      <c r="I170" s="117">
        <v>0</v>
      </c>
      <c r="J170" s="116">
        <v>219052</v>
      </c>
      <c r="K170" s="116">
        <v>438104</v>
      </c>
    </row>
    <row r="171" spans="2:11" s="10" customFormat="1" x14ac:dyDescent="0.3">
      <c r="B171" s="53"/>
      <c r="C171" s="53"/>
      <c r="D171" s="110"/>
      <c r="E171" s="112"/>
      <c r="F171" s="114"/>
      <c r="G171" s="115"/>
      <c r="H171" s="116"/>
      <c r="I171" s="118"/>
      <c r="J171" s="116"/>
      <c r="K171" s="116"/>
    </row>
    <row r="172" spans="2:11" s="10" customFormat="1" x14ac:dyDescent="0.3">
      <c r="B172" s="53"/>
      <c r="C172" s="53"/>
      <c r="D172" s="110"/>
      <c r="E172" s="112"/>
      <c r="F172" s="114"/>
      <c r="G172" s="115"/>
      <c r="H172" s="116"/>
      <c r="I172" s="118"/>
      <c r="J172" s="116"/>
      <c r="K172" s="116"/>
    </row>
    <row r="173" spans="2:11" s="10" customFormat="1" x14ac:dyDescent="0.3">
      <c r="B173" s="53"/>
      <c r="C173" s="53"/>
      <c r="D173" s="110"/>
      <c r="E173" s="112"/>
      <c r="F173" s="114"/>
      <c r="G173" s="115"/>
      <c r="H173" s="116"/>
      <c r="I173" s="118"/>
      <c r="J173" s="116"/>
      <c r="K173" s="116"/>
    </row>
    <row r="174" spans="2:11" s="10" customFormat="1" x14ac:dyDescent="0.3">
      <c r="B174" s="53"/>
      <c r="C174" s="53"/>
      <c r="D174" s="110"/>
      <c r="E174" s="112"/>
      <c r="F174" s="114"/>
      <c r="G174" s="115"/>
      <c r="H174" s="116"/>
      <c r="I174" s="118"/>
      <c r="J174" s="116"/>
      <c r="K174" s="116"/>
    </row>
    <row r="175" spans="2:11" s="10" customFormat="1" x14ac:dyDescent="0.3">
      <c r="B175" s="53"/>
      <c r="C175" s="53"/>
      <c r="D175" s="110"/>
      <c r="E175" s="112"/>
      <c r="F175" s="114"/>
      <c r="G175" s="115"/>
      <c r="H175" s="116"/>
      <c r="I175" s="118"/>
      <c r="J175" s="116"/>
      <c r="K175" s="116"/>
    </row>
    <row r="176" spans="2:11" s="10" customFormat="1" x14ac:dyDescent="0.3">
      <c r="B176" s="53"/>
      <c r="C176" s="53"/>
      <c r="D176" s="110"/>
      <c r="E176" s="113"/>
      <c r="F176" s="114"/>
      <c r="G176" s="115"/>
      <c r="H176" s="116"/>
      <c r="I176" s="119"/>
      <c r="J176" s="116"/>
      <c r="K176" s="116"/>
    </row>
    <row r="177" spans="2:11" s="10" customFormat="1" x14ac:dyDescent="0.3">
      <c r="B177" s="53"/>
      <c r="C177" s="53"/>
      <c r="D177" s="110" t="s">
        <v>136</v>
      </c>
      <c r="E177" s="111" t="s">
        <v>137</v>
      </c>
      <c r="F177" s="120">
        <v>2</v>
      </c>
      <c r="G177" s="120" t="s">
        <v>138</v>
      </c>
      <c r="H177" s="121"/>
      <c r="I177" s="122">
        <f>+H177*F177</f>
        <v>0</v>
      </c>
      <c r="J177" s="121">
        <v>2693083</v>
      </c>
      <c r="K177" s="121">
        <v>5386166</v>
      </c>
    </row>
    <row r="178" spans="2:11" s="10" customFormat="1" x14ac:dyDescent="0.3">
      <c r="B178" s="53"/>
      <c r="C178" s="53"/>
      <c r="D178" s="110"/>
      <c r="E178" s="112"/>
      <c r="F178" s="120"/>
      <c r="G178" s="120"/>
      <c r="H178" s="121"/>
      <c r="I178" s="123"/>
      <c r="J178" s="121"/>
      <c r="K178" s="121"/>
    </row>
    <row r="179" spans="2:11" s="10" customFormat="1" x14ac:dyDescent="0.3">
      <c r="B179" s="53"/>
      <c r="C179" s="53"/>
      <c r="D179" s="110"/>
      <c r="E179" s="112"/>
      <c r="F179" s="120"/>
      <c r="G179" s="120"/>
      <c r="H179" s="121"/>
      <c r="I179" s="123"/>
      <c r="J179" s="121"/>
      <c r="K179" s="121"/>
    </row>
    <row r="180" spans="2:11" s="10" customFormat="1" x14ac:dyDescent="0.3">
      <c r="B180" s="53"/>
      <c r="C180" s="53"/>
      <c r="D180" s="110"/>
      <c r="E180" s="112"/>
      <c r="F180" s="120"/>
      <c r="G180" s="120"/>
      <c r="H180" s="121"/>
      <c r="I180" s="123"/>
      <c r="J180" s="121"/>
      <c r="K180" s="121"/>
    </row>
    <row r="181" spans="2:11" s="10" customFormat="1" x14ac:dyDescent="0.3">
      <c r="B181" s="53"/>
      <c r="C181" s="53"/>
      <c r="D181" s="110"/>
      <c r="E181" s="112"/>
      <c r="F181" s="120"/>
      <c r="G181" s="120"/>
      <c r="H181" s="121"/>
      <c r="I181" s="123"/>
      <c r="J181" s="121"/>
      <c r="K181" s="121"/>
    </row>
    <row r="182" spans="2:11" s="10" customFormat="1" x14ac:dyDescent="0.3">
      <c r="B182" s="53"/>
      <c r="C182" s="53"/>
      <c r="D182" s="110"/>
      <c r="E182" s="113"/>
      <c r="F182" s="120"/>
      <c r="G182" s="120"/>
      <c r="H182" s="121"/>
      <c r="I182" s="124"/>
      <c r="J182" s="121"/>
      <c r="K182" s="121"/>
    </row>
    <row r="183" spans="2:11" s="10" customFormat="1" ht="276" x14ac:dyDescent="0.3">
      <c r="B183" s="53"/>
      <c r="C183" s="53"/>
      <c r="D183" s="59" t="s">
        <v>139</v>
      </c>
      <c r="E183" s="46" t="s">
        <v>140</v>
      </c>
      <c r="F183" s="62">
        <v>2</v>
      </c>
      <c r="G183" s="61" t="s">
        <v>141</v>
      </c>
      <c r="H183" s="84"/>
      <c r="I183" s="83">
        <f>+H183*F183</f>
        <v>0</v>
      </c>
      <c r="J183" s="84">
        <v>262863</v>
      </c>
      <c r="K183" s="83">
        <v>525726</v>
      </c>
    </row>
    <row r="184" spans="2:11" s="10" customFormat="1" ht="63.6" customHeight="1" x14ac:dyDescent="0.3">
      <c r="B184" s="53"/>
      <c r="C184" s="53"/>
      <c r="D184" s="41" t="s">
        <v>128</v>
      </c>
      <c r="E184" s="41" t="s">
        <v>129</v>
      </c>
      <c r="F184" s="41" t="s">
        <v>130</v>
      </c>
      <c r="G184" s="41" t="s">
        <v>142</v>
      </c>
      <c r="H184" s="71" t="s">
        <v>242</v>
      </c>
      <c r="I184" s="72" t="s">
        <v>243</v>
      </c>
      <c r="J184" s="73" t="s">
        <v>245</v>
      </c>
      <c r="K184" s="74" t="s">
        <v>244</v>
      </c>
    </row>
    <row r="185" spans="2:11" s="10" customFormat="1" ht="161.25" customHeight="1" x14ac:dyDescent="0.3">
      <c r="B185" s="53"/>
      <c r="C185" s="53"/>
      <c r="D185" s="59" t="s">
        <v>143</v>
      </c>
      <c r="E185" s="24" t="s">
        <v>144</v>
      </c>
      <c r="F185" s="22">
        <v>3</v>
      </c>
      <c r="G185" s="62" t="s">
        <v>145</v>
      </c>
      <c r="H185" s="84"/>
      <c r="I185" s="84">
        <f>+H185*F185</f>
        <v>0</v>
      </c>
      <c r="J185" s="84">
        <v>190000</v>
      </c>
      <c r="K185" s="84">
        <v>570000</v>
      </c>
    </row>
    <row r="186" spans="2:11" s="10" customFormat="1" ht="236.25" customHeight="1" x14ac:dyDescent="0.3">
      <c r="B186" s="53"/>
      <c r="C186" s="53"/>
      <c r="D186" s="59" t="s">
        <v>146</v>
      </c>
      <c r="E186" s="24" t="s">
        <v>147</v>
      </c>
      <c r="F186" s="22">
        <v>2</v>
      </c>
      <c r="G186" s="62" t="s">
        <v>148</v>
      </c>
      <c r="H186" s="84"/>
      <c r="I186" s="84">
        <f>+H186*F186</f>
        <v>0</v>
      </c>
      <c r="J186" s="84">
        <v>410000</v>
      </c>
      <c r="K186" s="84">
        <v>820000</v>
      </c>
    </row>
    <row r="187" spans="2:11" s="10" customFormat="1" ht="42.6" customHeight="1" x14ac:dyDescent="0.3">
      <c r="B187" s="53"/>
      <c r="C187" s="53"/>
      <c r="D187" s="41" t="s">
        <v>128</v>
      </c>
      <c r="E187" s="41" t="s">
        <v>129</v>
      </c>
      <c r="F187" s="41" t="s">
        <v>130</v>
      </c>
      <c r="G187" s="41" t="s">
        <v>34</v>
      </c>
      <c r="H187" s="71" t="s">
        <v>242</v>
      </c>
      <c r="I187" s="72" t="s">
        <v>243</v>
      </c>
      <c r="J187" s="73" t="s">
        <v>245</v>
      </c>
      <c r="K187" s="74" t="s">
        <v>244</v>
      </c>
    </row>
    <row r="188" spans="2:11" s="10" customFormat="1" ht="242.25" customHeight="1" x14ac:dyDescent="0.3">
      <c r="B188" s="53"/>
      <c r="C188" s="53"/>
      <c r="D188" s="23" t="s">
        <v>149</v>
      </c>
      <c r="E188" s="21" t="s">
        <v>150</v>
      </c>
      <c r="F188" s="62">
        <v>1</v>
      </c>
      <c r="G188" s="62" t="s">
        <v>151</v>
      </c>
      <c r="H188" s="84"/>
      <c r="I188" s="84">
        <f>+H188*F188</f>
        <v>0</v>
      </c>
      <c r="J188" s="84">
        <v>1547500</v>
      </c>
      <c r="K188" s="84">
        <v>1547500</v>
      </c>
    </row>
    <row r="189" spans="2:11" s="10" customFormat="1" ht="24" customHeight="1" x14ac:dyDescent="0.35">
      <c r="B189" s="128" t="s">
        <v>152</v>
      </c>
      <c r="C189" s="129"/>
      <c r="D189" s="129"/>
      <c r="E189" s="129"/>
      <c r="F189" s="129"/>
      <c r="G189" s="130"/>
      <c r="H189" s="85">
        <f>+H188+H186+H185+H183+H177+H170+H169</f>
        <v>0</v>
      </c>
      <c r="I189" s="85">
        <f>+I188+I186+I185+I183+I177+I170+I169</f>
        <v>0</v>
      </c>
      <c r="J189" s="85">
        <f>+J188+J186+J185+J183+J177+J170+J169</f>
        <v>6225831.333333333</v>
      </c>
      <c r="K189" s="85">
        <f>+K188+K186+K185+K183+K177+K170+K169</f>
        <v>11094162.666666666</v>
      </c>
    </row>
    <row r="190" spans="2:11" s="10" customFormat="1" ht="24" customHeight="1" x14ac:dyDescent="0.3">
      <c r="B190" s="125" t="s">
        <v>153</v>
      </c>
      <c r="C190" s="126"/>
      <c r="D190" s="126"/>
      <c r="E190" s="126"/>
      <c r="F190" s="126"/>
      <c r="G190" s="127"/>
      <c r="H190" s="89">
        <f>+H189+H167+H107+H8</f>
        <v>0</v>
      </c>
      <c r="I190" s="89">
        <f>+I189+I167+I107+I8</f>
        <v>0</v>
      </c>
      <c r="J190" s="89">
        <f>+J189+J167+J107+J8</f>
        <v>113492667.83333333</v>
      </c>
      <c r="K190" s="65">
        <v>466386398</v>
      </c>
    </row>
    <row r="191" spans="2:11" s="10" customFormat="1" ht="84" customHeight="1" x14ac:dyDescent="0.3">
      <c r="B191" s="26"/>
      <c r="C191" s="26"/>
      <c r="D191" s="26"/>
      <c r="E191" s="26"/>
      <c r="F191" s="26"/>
      <c r="G191" s="26"/>
      <c r="H191" s="90" t="s">
        <v>246</v>
      </c>
      <c r="I191" s="35" t="s">
        <v>247</v>
      </c>
      <c r="J191" s="26"/>
      <c r="K191" s="26"/>
    </row>
    <row r="192" spans="2:11" s="10" customFormat="1" ht="24" customHeight="1" x14ac:dyDescent="0.3">
      <c r="B192" s="26"/>
      <c r="C192" s="26"/>
      <c r="D192" s="26"/>
      <c r="E192" s="26"/>
      <c r="F192" s="26"/>
      <c r="G192" s="26"/>
      <c r="H192" s="26"/>
      <c r="I192" s="26"/>
      <c r="J192" s="26"/>
      <c r="K192" s="26"/>
    </row>
    <row r="193" spans="2:11" s="10" customFormat="1" ht="24" customHeight="1" x14ac:dyDescent="0.3">
      <c r="B193" s="26"/>
      <c r="C193" s="26"/>
      <c r="D193" s="26"/>
      <c r="E193" s="26"/>
      <c r="F193" s="26"/>
      <c r="G193" s="26"/>
      <c r="H193" s="26"/>
      <c r="I193" s="26"/>
      <c r="J193" s="26"/>
      <c r="K193" s="26"/>
    </row>
    <row r="194" spans="2:11" s="10" customFormat="1" ht="24" customHeight="1" x14ac:dyDescent="0.3">
      <c r="B194" s="26"/>
      <c r="C194" s="26"/>
      <c r="D194" s="26"/>
      <c r="E194" s="26"/>
      <c r="F194" s="26"/>
      <c r="G194" s="26"/>
      <c r="H194" s="26"/>
      <c r="I194" s="26"/>
      <c r="J194" s="26"/>
      <c r="K194" s="26"/>
    </row>
    <row r="195" spans="2:11" s="10" customFormat="1" ht="24" customHeight="1" x14ac:dyDescent="0.3">
      <c r="B195" s="26"/>
      <c r="C195" s="26"/>
      <c r="D195" s="26"/>
      <c r="E195" s="26"/>
      <c r="F195" s="26"/>
      <c r="G195" s="26"/>
      <c r="H195" s="26"/>
      <c r="I195" s="26"/>
      <c r="J195" s="26"/>
      <c r="K195" s="26"/>
    </row>
    <row r="196" spans="2:11" ht="26.1" customHeight="1" x14ac:dyDescent="0.3">
      <c r="B196" s="109"/>
      <c r="C196" s="109"/>
      <c r="D196" s="109"/>
      <c r="E196" s="109"/>
      <c r="F196" s="109"/>
      <c r="G196" s="109"/>
      <c r="H196" s="109"/>
      <c r="I196" s="109"/>
      <c r="J196" s="109"/>
      <c r="K196" s="26"/>
    </row>
    <row r="197" spans="2:11" x14ac:dyDescent="0.3">
      <c r="E197" s="26"/>
    </row>
    <row r="198" spans="2:11" x14ac:dyDescent="0.3">
      <c r="E198" s="26"/>
    </row>
    <row r="199" spans="2:11" ht="46.35" customHeight="1" x14ac:dyDescent="0.3">
      <c r="E199" s="26"/>
      <c r="F199" s="44"/>
      <c r="G199" s="44"/>
      <c r="H199" s="87"/>
      <c r="J199" s="87"/>
    </row>
    <row r="200" spans="2:11" ht="32.1" customHeight="1" x14ac:dyDescent="0.3">
      <c r="E200" s="26"/>
      <c r="F200" s="44"/>
      <c r="G200" s="44"/>
      <c r="H200" s="87"/>
      <c r="J200" s="87"/>
    </row>
    <row r="201" spans="2:11" x14ac:dyDescent="0.3">
      <c r="E201" s="26"/>
      <c r="F201" s="44"/>
      <c r="G201" s="44"/>
      <c r="H201" s="87"/>
      <c r="J201" s="87"/>
    </row>
    <row r="202" spans="2:11" x14ac:dyDescent="0.3">
      <c r="E202" s="26"/>
      <c r="F202" s="44"/>
      <c r="G202" s="44"/>
      <c r="H202" s="87"/>
      <c r="J202" s="87"/>
    </row>
    <row r="203" spans="2:11" x14ac:dyDescent="0.3">
      <c r="E203" s="26"/>
      <c r="F203" s="44"/>
      <c r="G203" s="44"/>
      <c r="H203" s="87"/>
      <c r="J203" s="87"/>
    </row>
    <row r="204" spans="2:11" x14ac:dyDescent="0.3">
      <c r="F204" s="44"/>
      <c r="G204" s="44"/>
      <c r="H204" s="88"/>
      <c r="J204" s="88"/>
    </row>
    <row r="207" spans="2:11" x14ac:dyDescent="0.3">
      <c r="E207" s="43"/>
    </row>
    <row r="208" spans="2:11" x14ac:dyDescent="0.3">
      <c r="E208" s="43"/>
    </row>
    <row r="209" spans="5:5" x14ac:dyDescent="0.3">
      <c r="E209" s="43"/>
    </row>
    <row r="210" spans="5:5" x14ac:dyDescent="0.3">
      <c r="E210" s="43"/>
    </row>
    <row r="211" spans="5:5" x14ac:dyDescent="0.3">
      <c r="E211" s="43"/>
    </row>
  </sheetData>
  <mergeCells count="89">
    <mergeCell ref="C2:K2"/>
    <mergeCell ref="C3:K3"/>
    <mergeCell ref="C75:G75"/>
    <mergeCell ref="B96:G96"/>
    <mergeCell ref="C125:G125"/>
    <mergeCell ref="B12:B42"/>
    <mergeCell ref="B47:B74"/>
    <mergeCell ref="C47:C74"/>
    <mergeCell ref="D58:D60"/>
    <mergeCell ref="D47:D57"/>
    <mergeCell ref="D61:D66"/>
    <mergeCell ref="D67:D74"/>
    <mergeCell ref="D14:D26"/>
    <mergeCell ref="C97:C104"/>
    <mergeCell ref="D12:D13"/>
    <mergeCell ref="B108:K108"/>
    <mergeCell ref="B152:G152"/>
    <mergeCell ref="D166:G166"/>
    <mergeCell ref="D97:D104"/>
    <mergeCell ref="E137:E138"/>
    <mergeCell ref="F137:F138"/>
    <mergeCell ref="G137:G138"/>
    <mergeCell ref="D111:D117"/>
    <mergeCell ref="D118:D119"/>
    <mergeCell ref="D133:D138"/>
    <mergeCell ref="C140:G140"/>
    <mergeCell ref="C139:G139"/>
    <mergeCell ref="B141:K141"/>
    <mergeCell ref="D130:D132"/>
    <mergeCell ref="H149:H150"/>
    <mergeCell ref="I137:I138"/>
    <mergeCell ref="I149:I150"/>
    <mergeCell ref="F149:F150"/>
    <mergeCell ref="D147:D151"/>
    <mergeCell ref="C143:C151"/>
    <mergeCell ref="E149:E150"/>
    <mergeCell ref="D143:D146"/>
    <mergeCell ref="C76:C95"/>
    <mergeCell ref="B76:B95"/>
    <mergeCell ref="B45:K45"/>
    <mergeCell ref="D27:D28"/>
    <mergeCell ref="D30:D42"/>
    <mergeCell ref="B97:B104"/>
    <mergeCell ref="K170:K176"/>
    <mergeCell ref="K177:K182"/>
    <mergeCell ref="D177:D182"/>
    <mergeCell ref="E177:E182"/>
    <mergeCell ref="B153:K153"/>
    <mergeCell ref="D161:D165"/>
    <mergeCell ref="D155:D160"/>
    <mergeCell ref="C155:C165"/>
    <mergeCell ref="B155:B165"/>
    <mergeCell ref="B167:G167"/>
    <mergeCell ref="D126:D127"/>
    <mergeCell ref="D128:D129"/>
    <mergeCell ref="B111:B138"/>
    <mergeCell ref="H137:H138"/>
    <mergeCell ref="B109:K109"/>
    <mergeCell ref="B196:J196"/>
    <mergeCell ref="D169:D176"/>
    <mergeCell ref="E170:E176"/>
    <mergeCell ref="F170:F176"/>
    <mergeCell ref="G170:G176"/>
    <mergeCell ref="H170:H176"/>
    <mergeCell ref="I170:I176"/>
    <mergeCell ref="J170:J176"/>
    <mergeCell ref="F177:F182"/>
    <mergeCell ref="G177:G182"/>
    <mergeCell ref="H177:H182"/>
    <mergeCell ref="I177:I182"/>
    <mergeCell ref="J177:J182"/>
    <mergeCell ref="B190:G190"/>
    <mergeCell ref="B189:G189"/>
    <mergeCell ref="B6:B7"/>
    <mergeCell ref="G149:G150"/>
    <mergeCell ref="J137:J138"/>
    <mergeCell ref="K137:K138"/>
    <mergeCell ref="J149:J150"/>
    <mergeCell ref="K149:K150"/>
    <mergeCell ref="B143:B151"/>
    <mergeCell ref="B44:G44"/>
    <mergeCell ref="C126:C138"/>
    <mergeCell ref="D120:D124"/>
    <mergeCell ref="B8:G8"/>
    <mergeCell ref="B9:K9"/>
    <mergeCell ref="B10:K10"/>
    <mergeCell ref="C12:C42"/>
    <mergeCell ref="D76:D95"/>
    <mergeCell ref="C111:C124"/>
  </mergeCells>
  <pageMargins left="0.70866141732283472" right="0.70866141732283472" top="0.74803149606299213" bottom="0.74803149606299213" header="0.31496062992125984" footer="0.31496062992125984"/>
  <pageSetup scale="22" fitToHeight="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0F1E2E-3773-4460-927E-11AC2F122A39}">
  <dimension ref="D4:I19"/>
  <sheetViews>
    <sheetView workbookViewId="0">
      <selection activeCell="H5" sqref="H5"/>
    </sheetView>
  </sheetViews>
  <sheetFormatPr baseColWidth="10" defaultColWidth="11.44140625" defaultRowHeight="14.4" x14ac:dyDescent="0.3"/>
  <cols>
    <col min="4" max="4" width="29.33203125" customWidth="1"/>
    <col min="5" max="5" width="6.33203125" customWidth="1"/>
    <col min="7" max="7" width="29.44140625" customWidth="1"/>
    <col min="8" max="9" width="13.109375" bestFit="1" customWidth="1"/>
  </cols>
  <sheetData>
    <row r="4" spans="4:9" ht="43.2" x14ac:dyDescent="0.3">
      <c r="D4" s="180" t="s">
        <v>154</v>
      </c>
      <c r="E4" s="181"/>
      <c r="F4" s="180" t="s">
        <v>155</v>
      </c>
      <c r="G4" s="181"/>
      <c r="H4" s="45" t="s">
        <v>156</v>
      </c>
    </row>
    <row r="5" spans="4:9" ht="67.5" customHeight="1" x14ac:dyDescent="0.3">
      <c r="D5" s="173" t="s">
        <v>157</v>
      </c>
      <c r="E5" s="174"/>
      <c r="F5" s="179" t="s">
        <v>158</v>
      </c>
      <c r="G5" s="179"/>
      <c r="H5" s="35">
        <v>199468833</v>
      </c>
      <c r="I5">
        <v>199468833</v>
      </c>
    </row>
    <row r="6" spans="4:9" ht="41.25" customHeight="1" x14ac:dyDescent="0.3">
      <c r="D6" s="175"/>
      <c r="E6" s="176"/>
      <c r="F6" s="179" t="s">
        <v>159</v>
      </c>
      <c r="G6" s="179"/>
      <c r="H6" s="35">
        <v>124435489.36666666</v>
      </c>
      <c r="I6">
        <v>124435489</v>
      </c>
    </row>
    <row r="7" spans="4:9" ht="52.5" customHeight="1" x14ac:dyDescent="0.3">
      <c r="D7" s="173" t="s">
        <v>160</v>
      </c>
      <c r="E7" s="174"/>
      <c r="F7" s="179" t="s">
        <v>161</v>
      </c>
      <c r="G7" s="179"/>
      <c r="H7" s="35">
        <v>63497475.200000003</v>
      </c>
      <c r="I7">
        <v>63497475</v>
      </c>
    </row>
    <row r="8" spans="4:9" ht="60" customHeight="1" x14ac:dyDescent="0.3">
      <c r="D8" s="177"/>
      <c r="E8" s="178"/>
      <c r="F8" s="179" t="s">
        <v>162</v>
      </c>
      <c r="G8" s="179"/>
      <c r="H8" s="35">
        <v>39403132.533333331</v>
      </c>
      <c r="I8">
        <v>39403133</v>
      </c>
    </row>
    <row r="9" spans="4:9" ht="63" customHeight="1" x14ac:dyDescent="0.3">
      <c r="D9" s="175"/>
      <c r="E9" s="176"/>
      <c r="F9" s="179" t="s">
        <v>116</v>
      </c>
      <c r="G9" s="179"/>
      <c r="H9" s="35">
        <v>35087632.533333331</v>
      </c>
      <c r="I9">
        <v>35087633</v>
      </c>
    </row>
    <row r="10" spans="4:9" x14ac:dyDescent="0.3">
      <c r="D10" s="180" t="s">
        <v>163</v>
      </c>
      <c r="E10" s="182"/>
      <c r="F10" s="182"/>
      <c r="G10" s="182"/>
      <c r="H10" s="45">
        <f>SUM(H5:H9)</f>
        <v>461892562.63333333</v>
      </c>
      <c r="I10" s="45">
        <f>SUM(I5:I9)</f>
        <v>461892563</v>
      </c>
    </row>
    <row r="17" spans="4:5" x14ac:dyDescent="0.3">
      <c r="D17" t="s">
        <v>157</v>
      </c>
    </row>
    <row r="19" spans="4:5" x14ac:dyDescent="0.3">
      <c r="D19" s="172" t="s">
        <v>160</v>
      </c>
      <c r="E19" s="172"/>
    </row>
  </sheetData>
  <mergeCells count="11">
    <mergeCell ref="D4:E4"/>
    <mergeCell ref="F4:G4"/>
    <mergeCell ref="F5:G5"/>
    <mergeCell ref="F6:G6"/>
    <mergeCell ref="D10:G10"/>
    <mergeCell ref="D19:E19"/>
    <mergeCell ref="D5:E6"/>
    <mergeCell ref="D7:E9"/>
    <mergeCell ref="F7:G7"/>
    <mergeCell ref="F8:G8"/>
    <mergeCell ref="F9:G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Liliana Camacho Angel</dc:creator>
  <cp:keywords/>
  <dc:description/>
  <cp:lastModifiedBy>Esteban Sarasty</cp:lastModifiedBy>
  <cp:revision/>
  <cp:lastPrinted>2026-05-18T04:04:15Z</cp:lastPrinted>
  <dcterms:created xsi:type="dcterms:W3CDTF">2025-11-30T04:45:33Z</dcterms:created>
  <dcterms:modified xsi:type="dcterms:W3CDTF">2026-06-11T14:05:56Z</dcterms:modified>
  <cp:category/>
  <cp:contentStatus/>
</cp:coreProperties>
</file>