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jruiza\Desktop\2026\Mínima Cuantía\IP-22-2026 - Salas Multisensoriales\"/>
    </mc:Choice>
  </mc:AlternateContent>
  <xr:revisionPtr revIDLastSave="0" documentId="8_{1B8467CD-AF41-4ABB-9FE5-3D8260B9E8A6}" xr6:coauthVersionLast="47" xr6:coauthVersionMax="47" xr10:uidLastSave="{00000000-0000-0000-0000-000000000000}"/>
  <bookViews>
    <workbookView xWindow="-120" yWindow="-120" windowWidth="29040" windowHeight="15840" tabRatio="500" xr2:uid="{00000000-000D-0000-FFFF-FFFF00000000}"/>
  </bookViews>
  <sheets>
    <sheet name="Oferta Económica" sheetId="3" r:id="rId1"/>
  </sheet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3" l="1"/>
  <c r="G36" i="3"/>
  <c r="G37" i="3" s="1"/>
  <c r="H30" i="3"/>
  <c r="H27" i="3"/>
  <c r="G16" i="3"/>
  <c r="H14" i="3"/>
  <c r="G6" i="3"/>
  <c r="H36" i="3"/>
  <c r="G26" i="3"/>
  <c r="G23" i="3"/>
  <c r="H22" i="3"/>
  <c r="H21" i="3"/>
  <c r="G20" i="3"/>
  <c r="G15" i="3"/>
  <c r="H12" i="3"/>
  <c r="H7" i="3"/>
  <c r="G8" i="3"/>
  <c r="G9" i="3"/>
  <c r="H16" i="3"/>
  <c r="G17" i="3"/>
  <c r="G33" i="3"/>
  <c r="H33" i="3"/>
  <c r="H26" i="3"/>
  <c r="H20" i="3"/>
  <c r="H13" i="3"/>
  <c r="H8" i="3"/>
  <c r="G13" i="3"/>
  <c r="G27" i="3" l="1"/>
  <c r="G7" i="3"/>
  <c r="H15" i="3"/>
  <c r="G12" i="3"/>
  <c r="H23" i="3"/>
  <c r="H17" i="3"/>
  <c r="G21" i="3"/>
  <c r="G22" i="3"/>
  <c r="G30" i="3"/>
  <c r="G14" i="3"/>
  <c r="H9" i="3"/>
  <c r="G34" i="3"/>
  <c r="G10" i="3" l="1"/>
  <c r="G31" i="3"/>
  <c r="G28" i="3"/>
  <c r="G24" i="3"/>
  <c r="G18" i="3"/>
  <c r="G38" i="3" l="1"/>
  <c r="G39" i="3" s="1"/>
  <c r="G40" i="3" s="1"/>
</calcChain>
</file>

<file path=xl/sharedStrings.xml><?xml version="1.0" encoding="utf-8"?>
<sst xmlns="http://schemas.openxmlformats.org/spreadsheetml/2006/main" count="84" uniqueCount="71">
  <si>
    <t>OFERTA ECONÓMICA — DOS (2) SALAS MULTISENSORIALES — IP-22-2026</t>
  </si>
  <si>
    <t>Diligencie únicamente las celdas en color amarillo (Valor unitario antes de IVA e IVA %). Las columnas de valor total, valor del IVA y valor total con IVA se calculan automáticamente. Valores en pesos colombianos enteros (sin decimales).</t>
  </si>
  <si>
    <t>Ítem</t>
  </si>
  <si>
    <t>Descripción técnica mínima requerida</t>
  </si>
  <si>
    <t>Unidad</t>
  </si>
  <si>
    <t>Cant.</t>
  </si>
  <si>
    <t>CATEGORÍA A. COMPONENTES DE ESTIMULACIÓN VISUAL Y LUMÍNICA</t>
  </si>
  <si>
    <t>A.1</t>
  </si>
  <si>
    <t>Tubo de Burbujas Interactivo: Cilindro de polímero acrílico de alta resistencia (mínimo 150 cm de altura y 15 cm de diámetro), base motorizada silenciosa con sistema de filtrado de agua, iluminación LED interna RGB, incluye controlador inalámbrico con 4 a 8 pulsadores de gran tamaño y aislamiento galvánico total conforme al RETIE (operación con agua).</t>
  </si>
  <si>
    <t>Und</t>
  </si>
  <si>
    <t>A.2</t>
  </si>
  <si>
    <t>Mazo de Fibras Ópticas: fuente de luz LED de 27 W a 45 W sin generación de calor, haz de 150 a 200 hebras (hilos) de fibra óptica de polímero con recubrimiento libre de látex y ftalatos (longitud mínima 2 metros). Puntas selladas térmicamente.</t>
  </si>
  <si>
    <t>A.3</t>
  </si>
  <si>
    <t>Proyector de Imágenes de Amplio Espectro: tecnología LED de tiro corto (mínimo 4.000 lúmenes) para evitar sombras, software o hardware con contenidos programables de escenas naturales y ejercicios de memoria visual, certificación Energy Star o equivalente clase A o superior.</t>
  </si>
  <si>
    <t>A.4</t>
  </si>
  <si>
    <t>Gafas de Realidad Virtual (VR): dispositivo «Standalone» (no requiere PC), resolución mínima de 1832 x 1920 por ojo, aplicaciones de meditación guiada y entornos inmersivos de relajación preinstaladas, almohadillas de silicona reemplazables, certificación de eficiencia energética clase A o superior.</t>
  </si>
  <si>
    <t>SUBTOTAL CATEGORÍA A</t>
  </si>
  <si>
    <t>CATEGORÍA B. COMPONENTES DE ESTIMULACIÓN AUDITIVA Y VIBRATORIA</t>
  </si>
  <si>
    <t>B.1</t>
  </si>
  <si>
    <t>Sillón Vibratorio Ergonómico: diseño modular sin aristas, estructura de espuma de alta densidad forrada en vinilo náutico antibacteriano, sistema de transductores táctiles integrados que convierten las frecuencias bajas de la música en vibración corporal (terapia vibroacústica).</t>
  </si>
  <si>
    <t>B.2</t>
  </si>
  <si>
    <t>Cuencos Tibetanos: set de 3 unidades en aleación de 7 metales, martillados a mano con frecuencias armónicas estables, incluye mazos de madera con recubrimiento de gamuza y bases de anillo de seda.</t>
  </si>
  <si>
    <t>Set</t>
  </si>
  <si>
    <t>B.3</t>
  </si>
  <si>
    <t>Dispositivo Electrónico Portátil (Tablet): pantalla mínima de 10.9 pulgadas, procesador de última generación, almacenamiento de 128 GB, carcasa de protección contra impactos (uso rudo) y software de gestión sensorial preinstalado con biblioteca de sonidos pregrabados de alta fidelidad (olas, bosque, lluvia).</t>
  </si>
  <si>
    <t>B.4</t>
  </si>
  <si>
    <t>Barra de Sonido: tecnología Dolby Atmos para simulación de profundidad acústica, sistema de audio envolvente 2.1 con conectividad Bluetooth 5.0 y entradas auxiliares, con control de decibelios limitado para evitar trauma acústico.</t>
  </si>
  <si>
    <t>B.5</t>
  </si>
  <si>
    <t>Fuente de Cascada Interior: sistema de circuito cerrado en piedra natural o resina de alta durabilidad con bomba sumergible ultra-silenciosa ajustable, diseño que evita salpicaduras fuera del receptáculo y aislamiento galvánico total conforme al RETIE.</t>
  </si>
  <si>
    <t>B.6</t>
  </si>
  <si>
    <t>Orejeras con Aislamiento: protectores auditivos tipo copa con reducción de ruido (NRR) de al menos 25 dB, con almohadillas acolchadas ajustables para uso prolongado.</t>
  </si>
  <si>
    <t>Par</t>
  </si>
  <si>
    <t>SUBTOTAL CATEGORÍA B</t>
  </si>
  <si>
    <t>CATEGORÍA C. COMPONENTES TÁCTILES Y DE APOYO CORPORAL</t>
  </si>
  <si>
    <t>C.1</t>
  </si>
  <si>
    <t>Sets de Abrazo Táctil y Texturas: cojines y mantas con pesos distribuidos (weighted blankets) de 2 kg a 5 kg, con superficies de texturas diferenciadas (rugoso, suave, frío, aterciopelado) para ejercicios de grounding o toma de tierra.</t>
  </si>
  <si>
    <t>C.2</t>
  </si>
  <si>
    <t>Bolas de Inquietud Sensorial: kit de 10 elementos de silicona de grado médico con diferentes resistencias mecánicas para la liberación de tensión manual.</t>
  </si>
  <si>
    <t>Kit</t>
  </si>
  <si>
    <t>C.3</t>
  </si>
  <si>
    <t>Kits de Arte. Maletín profesional: incluye mandalas para colorear, lápices acuarelables, carboncillos y blocks de papel de alto gramaje (mínimo 180 g) para expresión libre.</t>
  </si>
  <si>
    <t>C.4</t>
  </si>
  <si>
    <t>Colchonetas Ergonómicas: espuma viscoelástica (Memory Foam) de 5 cm de espesor mínimo, con funda impermeable, ignífuga y de fácil desinfección con alcohol al 70%.</t>
  </si>
  <si>
    <t>SUBTOTAL CATEGORÍA C</t>
  </si>
  <si>
    <t>CATEGORÍA D. COMPONENTES DE ESTIMULACIÓN OLFATIVA</t>
  </si>
  <si>
    <t>D.1</t>
  </si>
  <si>
    <t>Difusor de Aroma Institucional con tecnología de nebulización en frío (no vapor de agua) para cobertura de hasta 40 m², programable por horarios, con certificación de bajo consumo energético.</t>
  </si>
  <si>
    <t>D.2</t>
  </si>
  <si>
    <t>Kit de 4 aceites esenciales con certificación de pureza y origen natural: Lavanda, Eucalipto, Bergamota y Lemongrass, provistos en envases biodegradables o reciclables.</t>
  </si>
  <si>
    <t>SUBTOTAL CATEGORÍA D</t>
  </si>
  <si>
    <t>CATEGORÍA E. DISEÑO, RENDERS Y APROBACIÓN ARQUITECTÓNICA (SIN OBRA CIVIL)</t>
  </si>
  <si>
    <t>E.1</t>
  </si>
  <si>
    <t>Propuesta de diseño sensorial (renders y fichas técnicas definitivas) ajustada a los espacios dispuestos por la Entidad, que requerirá la aprobación previa y escrita del supervisor antes de iniciar la adaptación de las salas multisensoriales.</t>
  </si>
  <si>
    <t>Glb</t>
  </si>
  <si>
    <t>SUBTOTAL CATEGORÍA E</t>
  </si>
  <si>
    <t>CATEGORÍA F. INSTALACIÓN, PUESTA EN MARCHA Y PRUEBAS</t>
  </si>
  <si>
    <t>F.1</t>
  </si>
  <si>
    <t>Adaptación, configuración e integración de todos los componentes sensoriales conforme a manuales de fabricante y a la normativa técnica aplicable (RETIE para equipos que operan con agua; RETILAP para iluminación), con el respectivo aseguramiento estructural de equipos y seguridad eléctrica.</t>
  </si>
  <si>
    <t>SUBTOTAL CATEGORÍA F</t>
  </si>
  <si>
    <t>CATEGORÍA G. CAPACITACIÓN Y ACOMPAÑAMIENTO</t>
  </si>
  <si>
    <t>G.1</t>
  </si>
  <si>
    <t>Capacitación a tres (3) profesionales designados por la Entidad, modalidad presencial: manejo seguro de equipos, configuración de estímulos, protocolos de uso, mantenimiento preventivo y enfoque ludo-preventivo (sin carácter clínico ni terapéutico). Incluye material pedagógico, guías de uso, sesiones prácticas en cada una de las dos (2) salas, acompañamiento en la puesta en marcha y certificación para los tres (3) profesionales.</t>
  </si>
  <si>
    <t>Cap</t>
  </si>
  <si>
    <t>SUBTOTAL CATEGORÍA G</t>
  </si>
  <si>
    <t>VALOR TOTAL DE LA OFERTA (INCLUIDO IVA)</t>
  </si>
  <si>
    <t>Nota: El alcance contempla DOS (2) salas multisensoriales conforme al Anexo Técnico. NO incluye obras civiles de adecuación física del espacio (aislamiento acústico estructural, pisos, pintura, puertas, instalaciones eléctricas estructurales y ventilación mecánica), las cuales son responsabilidad directa de la Entidad. Los valores deben presentarse en pesos colombianos enteros, sin decimales (SECOP II redondea automáticamente).</t>
  </si>
  <si>
    <t>Valor total
sin IVA</t>
  </si>
  <si>
    <t>Valor Unitario sin IVA</t>
  </si>
  <si>
    <t>Precio Techo sin IVA</t>
  </si>
  <si>
    <t>IVA (19%)</t>
  </si>
  <si>
    <t>SUBTOTAL DE LA OFERTA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</si>
</sst>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 &quot;* #,##0_-;&quot;-$ &quot;* #,##0_-;_-&quot;$ &quot;* \-_-;_-@_-"/>
    <numFmt numFmtId="169" formatCode="_-\$* #,##0_-;&quot;-$&quot;* #,##0_-;_-\$* \-??_-;_-@_-"/>
  </numFmts>
  <fonts count="9" x14ac:knownFonts="1">
    <font>
      <sz val="11"/>
      <color theme="1"/>
      <name val="Calibri"/>
      <family val="2"/>
      <charset val="1"/>
    </font>
    <font>
      <b/>
      <sz val="12"/>
      <color rgb="FFFFFFFF"/>
      <name val="Arial"/>
      <family val="2"/>
    </font>
    <font>
      <b/>
      <sz val="10"/>
      <color rgb="FFFFFFFF"/>
      <name val="Arial"/>
      <family val="2"/>
    </font>
    <font>
      <b/>
      <sz val="14"/>
      <color rgb="FFFFFFFF"/>
      <name val="Arial"/>
      <family val="2"/>
    </font>
    <font>
      <sz val="9"/>
      <color rgb="FF595959"/>
      <name val="Arial"/>
      <family val="2"/>
    </font>
    <font>
      <b/>
      <sz val="11"/>
      <color rgb="FFFFFFFF"/>
      <name val="Arial"/>
      <family val="2"/>
    </font>
    <font>
      <b/>
      <sz val="10"/>
      <name val="Arial"/>
      <family val="2"/>
    </font>
    <font>
      <sz val="10"/>
      <name val="Arial"/>
      <family val="2"/>
    </font>
    <font>
      <sz val="9"/>
      <name val="Arial"/>
      <family val="2"/>
    </font>
  </fonts>
  <fills count="7">
    <fill>
      <patternFill patternType="none"/>
    </fill>
    <fill>
      <patternFill patternType="gray125"/>
    </fill>
    <fill>
      <patternFill patternType="solid">
        <fgColor rgb="FF1F3864"/>
        <bgColor rgb="FF333333"/>
      </patternFill>
    </fill>
    <fill>
      <patternFill patternType="solid">
        <fgColor rgb="FF2E75B6"/>
        <bgColor rgb="FF0066CC"/>
      </patternFill>
    </fill>
    <fill>
      <patternFill patternType="solid">
        <fgColor rgb="FFFFF2CC"/>
        <bgColor rgb="FFFFFFFF"/>
      </patternFill>
    </fill>
    <fill>
      <patternFill patternType="solid">
        <fgColor rgb="FFD9E2F3"/>
        <bgColor rgb="FFCCFFFF"/>
      </patternFill>
    </fill>
    <fill>
      <patternFill patternType="solid">
        <fgColor theme="3" tint="0.39997558519241921"/>
        <bgColor rgb="FF333333"/>
      </patternFill>
    </fill>
  </fills>
  <borders count="3">
    <border>
      <left/>
      <right/>
      <top/>
      <bottom/>
      <diagonal/>
    </border>
    <border>
      <left style="thin">
        <color rgb="FFBFBFBF"/>
      </left>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21">
    <xf numFmtId="0" fontId="0" fillId="0" borderId="0" xfId="0"/>
    <xf numFmtId="0" fontId="3" fillId="2" borderId="1" xfId="0" applyFont="1" applyFill="1" applyBorder="1" applyAlignment="1" applyProtection="1">
      <alignment horizontal="center" vertical="center" wrapText="1"/>
    </xf>
    <xf numFmtId="0" fontId="0" fillId="0" borderId="0" xfId="0" applyAlignment="1" applyProtection="1">
      <alignment horizontal="left" vertical="center" wrapText="1"/>
    </xf>
    <xf numFmtId="0" fontId="0" fillId="0" borderId="0" xfId="0" applyProtection="1"/>
    <xf numFmtId="0" fontId="4" fillId="0" borderId="1" xfId="0" applyFont="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5" fillId="3" borderId="1" xfId="0" applyFont="1" applyFill="1" applyBorder="1" applyAlignment="1" applyProtection="1">
      <alignment horizontal="left" vertical="center" wrapText="1"/>
    </xf>
    <xf numFmtId="169" fontId="0" fillId="0" borderId="0" xfId="0" applyNumberFormat="1" applyProtection="1"/>
    <xf numFmtId="0" fontId="6" fillId="0" borderId="2" xfId="0" applyFont="1" applyBorder="1" applyAlignment="1" applyProtection="1">
      <alignment horizontal="center" vertical="center" wrapText="1"/>
    </xf>
    <xf numFmtId="0" fontId="8" fillId="0" borderId="2" xfId="0" applyFont="1" applyBorder="1" applyAlignment="1" applyProtection="1">
      <alignment horizontal="left" vertical="center" wrapText="1"/>
    </xf>
    <xf numFmtId="0" fontId="7" fillId="0" borderId="2" xfId="0" applyFont="1" applyBorder="1" applyAlignment="1" applyProtection="1">
      <alignment horizontal="center" vertical="center" wrapText="1"/>
    </xf>
    <xf numFmtId="169" fontId="7" fillId="0" borderId="2" xfId="0" applyNumberFormat="1" applyFont="1" applyFill="1" applyBorder="1" applyAlignment="1" applyProtection="1">
      <alignment horizontal="right" vertical="center" wrapText="1"/>
    </xf>
    <xf numFmtId="164" fontId="7" fillId="0" borderId="2" xfId="0" applyNumberFormat="1" applyFont="1" applyBorder="1" applyAlignment="1" applyProtection="1">
      <alignment horizontal="right" vertical="center" wrapText="1"/>
    </xf>
    <xf numFmtId="0" fontId="6" fillId="5" borderId="1" xfId="0" applyFont="1" applyFill="1" applyBorder="1" applyAlignment="1" applyProtection="1">
      <alignment horizontal="right" vertical="center" wrapText="1"/>
    </xf>
    <xf numFmtId="164" fontId="6" fillId="5" borderId="2" xfId="0" applyNumberFormat="1" applyFont="1" applyFill="1" applyBorder="1" applyAlignment="1" applyProtection="1">
      <alignment horizontal="right" vertical="center" wrapText="1"/>
    </xf>
    <xf numFmtId="0" fontId="1" fillId="6" borderId="1" xfId="0" applyFont="1" applyFill="1" applyBorder="1" applyAlignment="1" applyProtection="1">
      <alignment horizontal="right" vertical="center" wrapText="1"/>
    </xf>
    <xf numFmtId="164" fontId="1" fillId="6" borderId="2" xfId="0" applyNumberFormat="1" applyFont="1" applyFill="1" applyBorder="1" applyAlignment="1" applyProtection="1">
      <alignment horizontal="right" vertical="center" wrapText="1"/>
    </xf>
    <xf numFmtId="0" fontId="1" fillId="2" borderId="1" xfId="0" applyFont="1" applyFill="1" applyBorder="1" applyAlignment="1" applyProtection="1">
      <alignment horizontal="right" vertical="center" wrapText="1"/>
    </xf>
    <xf numFmtId="164" fontId="1" fillId="2" borderId="2" xfId="0" applyNumberFormat="1" applyFont="1" applyFill="1" applyBorder="1" applyAlignment="1" applyProtection="1">
      <alignment horizontal="right" vertical="center" wrapText="1"/>
    </xf>
    <xf numFmtId="0" fontId="4" fillId="4" borderId="1" xfId="0" applyFont="1" applyFill="1" applyBorder="1" applyAlignment="1" applyProtection="1">
      <alignment horizontal="left" vertical="center" wrapText="1"/>
    </xf>
    <xf numFmtId="164" fontId="7" fillId="4" borderId="2" xfId="0" applyNumberFormat="1" applyFont="1" applyFill="1" applyBorder="1" applyAlignment="1" applyProtection="1">
      <alignment horizontal="right" vertical="center" wrapText="1"/>
      <protection locked="0"/>
    </xf>
  </cellXfs>
  <cellStyles count="1">
    <cellStyle name="Normal"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2E75B6"/>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3"/>
  <sheetViews>
    <sheetView showGridLines="0" tabSelected="1" topLeftCell="A26" zoomScale="90" zoomScaleNormal="90" workbookViewId="0">
      <selection activeCell="B36" sqref="B36"/>
    </sheetView>
  </sheetViews>
  <sheetFormatPr baseColWidth="10" defaultColWidth="8.7109375" defaultRowHeight="15" x14ac:dyDescent="0.25"/>
  <cols>
    <col min="1" max="1" width="8" style="3" customWidth="1"/>
    <col min="2" max="2" width="58" style="3" customWidth="1"/>
    <col min="3" max="3" width="10" style="3" customWidth="1"/>
    <col min="4" max="4" width="8" style="3" customWidth="1"/>
    <col min="5" max="5" width="19.7109375" style="3" customWidth="1"/>
    <col min="6" max="6" width="18" style="3" customWidth="1"/>
    <col min="7" max="7" width="23.7109375" style="3" customWidth="1"/>
    <col min="8" max="8" width="27.42578125" style="2" customWidth="1"/>
    <col min="9" max="9" width="14.42578125" style="3" bestFit="1" customWidth="1"/>
    <col min="10" max="16384" width="8.7109375" style="3"/>
  </cols>
  <sheetData>
    <row r="1" spans="1:9" ht="30" customHeight="1" x14ac:dyDescent="0.25">
      <c r="A1" s="1" t="s">
        <v>0</v>
      </c>
      <c r="B1" s="1"/>
      <c r="C1" s="1"/>
      <c r="D1" s="1"/>
      <c r="E1" s="1"/>
      <c r="F1" s="1"/>
      <c r="G1" s="1"/>
    </row>
    <row r="2" spans="1:9" ht="30" customHeight="1" x14ac:dyDescent="0.25">
      <c r="A2" s="4" t="s">
        <v>1</v>
      </c>
      <c r="B2" s="4"/>
      <c r="C2" s="4"/>
      <c r="D2" s="4"/>
      <c r="E2" s="4"/>
      <c r="F2" s="4"/>
      <c r="G2" s="4"/>
    </row>
    <row r="4" spans="1:9" ht="30" customHeight="1" x14ac:dyDescent="0.25">
      <c r="A4" s="5" t="s">
        <v>2</v>
      </c>
      <c r="B4" s="5" t="s">
        <v>3</v>
      </c>
      <c r="C4" s="5" t="s">
        <v>4</v>
      </c>
      <c r="D4" s="5" t="s">
        <v>5</v>
      </c>
      <c r="E4" s="5" t="s">
        <v>68</v>
      </c>
      <c r="F4" s="5" t="s">
        <v>67</v>
      </c>
      <c r="G4" s="5" t="s">
        <v>66</v>
      </c>
    </row>
    <row r="5" spans="1:9" ht="19.5" customHeight="1" x14ac:dyDescent="0.25">
      <c r="A5" s="6" t="s">
        <v>6</v>
      </c>
      <c r="B5" s="6"/>
      <c r="C5" s="6"/>
      <c r="D5" s="6"/>
      <c r="E5" s="6"/>
      <c r="F5" s="6"/>
      <c r="G5" s="6"/>
      <c r="I5" s="7"/>
    </row>
    <row r="6" spans="1:9" ht="57.75" customHeight="1" x14ac:dyDescent="0.25">
      <c r="A6" s="8" t="s">
        <v>7</v>
      </c>
      <c r="B6" s="9" t="s">
        <v>8</v>
      </c>
      <c r="C6" s="10" t="s">
        <v>9</v>
      </c>
      <c r="D6" s="10">
        <v>2</v>
      </c>
      <c r="E6" s="11">
        <v>4056160</v>
      </c>
      <c r="F6" s="20"/>
      <c r="G6" s="12">
        <f>F6*D6</f>
        <v>0</v>
      </c>
      <c r="H6" s="2" t="str">
        <f>IF(F6&gt;E6,"Valor Supera precio techo establecido por la entidad","")</f>
        <v/>
      </c>
      <c r="I6" s="7"/>
    </row>
    <row r="7" spans="1:9" ht="57.75" customHeight="1" x14ac:dyDescent="0.25">
      <c r="A7" s="8" t="s">
        <v>10</v>
      </c>
      <c r="B7" s="9" t="s">
        <v>11</v>
      </c>
      <c r="C7" s="10" t="s">
        <v>9</v>
      </c>
      <c r="D7" s="10">
        <v>2</v>
      </c>
      <c r="E7" s="11">
        <v>4654150</v>
      </c>
      <c r="F7" s="20"/>
      <c r="G7" s="12">
        <f t="shared" ref="G7:G9" si="0">F7*D7</f>
        <v>0</v>
      </c>
      <c r="H7" s="2" t="str">
        <f t="shared" ref="H7:H9" si="1">IF(F7&gt;E7,"Valor Supera precio techo establecido por la entidad","")</f>
        <v/>
      </c>
      <c r="I7" s="7"/>
    </row>
    <row r="8" spans="1:9" ht="57.75" customHeight="1" x14ac:dyDescent="0.25">
      <c r="A8" s="8" t="s">
        <v>12</v>
      </c>
      <c r="B8" s="9" t="s">
        <v>13</v>
      </c>
      <c r="C8" s="10" t="s">
        <v>9</v>
      </c>
      <c r="D8" s="10">
        <v>2</v>
      </c>
      <c r="E8" s="11">
        <v>4672120</v>
      </c>
      <c r="F8" s="20"/>
      <c r="G8" s="12">
        <f t="shared" si="0"/>
        <v>0</v>
      </c>
      <c r="H8" s="2" t="str">
        <f t="shared" si="1"/>
        <v/>
      </c>
      <c r="I8" s="7"/>
    </row>
    <row r="9" spans="1:9" ht="57.75" customHeight="1" x14ac:dyDescent="0.25">
      <c r="A9" s="8" t="s">
        <v>14</v>
      </c>
      <c r="B9" s="9" t="s">
        <v>15</v>
      </c>
      <c r="C9" s="10" t="s">
        <v>9</v>
      </c>
      <c r="D9" s="10">
        <v>2</v>
      </c>
      <c r="E9" s="11">
        <v>3688333</v>
      </c>
      <c r="F9" s="20"/>
      <c r="G9" s="12">
        <f t="shared" si="0"/>
        <v>0</v>
      </c>
      <c r="H9" s="2" t="str">
        <f t="shared" si="1"/>
        <v/>
      </c>
      <c r="I9" s="7"/>
    </row>
    <row r="10" spans="1:9" ht="18" customHeight="1" x14ac:dyDescent="0.25">
      <c r="A10" s="13" t="s">
        <v>16</v>
      </c>
      <c r="B10" s="13"/>
      <c r="C10" s="13"/>
      <c r="D10" s="13"/>
      <c r="E10" s="13"/>
      <c r="F10" s="13"/>
      <c r="G10" s="14">
        <f>SUM(G6:G9)</f>
        <v>0</v>
      </c>
      <c r="I10" s="7"/>
    </row>
    <row r="11" spans="1:9" ht="19.5" customHeight="1" x14ac:dyDescent="0.25">
      <c r="A11" s="6" t="s">
        <v>17</v>
      </c>
      <c r="B11" s="6"/>
      <c r="C11" s="6"/>
      <c r="D11" s="6"/>
      <c r="E11" s="6"/>
      <c r="F11" s="6"/>
      <c r="G11" s="6"/>
      <c r="I11" s="7"/>
    </row>
    <row r="12" spans="1:9" ht="57.75" customHeight="1" x14ac:dyDescent="0.25">
      <c r="A12" s="8" t="s">
        <v>18</v>
      </c>
      <c r="B12" s="9" t="s">
        <v>19</v>
      </c>
      <c r="C12" s="10" t="s">
        <v>9</v>
      </c>
      <c r="D12" s="10">
        <v>2</v>
      </c>
      <c r="E12" s="11">
        <v>8226333</v>
      </c>
      <c r="F12" s="20"/>
      <c r="G12" s="12">
        <f>F12*D12</f>
        <v>0</v>
      </c>
      <c r="H12" s="2" t="str">
        <f t="shared" ref="H12:H17" si="2">IF(F12&gt;E12,"Valor Supera precio techo establecido por la entidad","")</f>
        <v/>
      </c>
      <c r="I12" s="7"/>
    </row>
    <row r="13" spans="1:9" ht="57.75" customHeight="1" x14ac:dyDescent="0.25">
      <c r="A13" s="8" t="s">
        <v>20</v>
      </c>
      <c r="B13" s="9" t="s">
        <v>21</v>
      </c>
      <c r="C13" s="10" t="s">
        <v>22</v>
      </c>
      <c r="D13" s="10">
        <v>2</v>
      </c>
      <c r="E13" s="11">
        <v>1990666</v>
      </c>
      <c r="F13" s="20"/>
      <c r="G13" s="12">
        <f t="shared" ref="G13:G17" si="3">F13*D13</f>
        <v>0</v>
      </c>
      <c r="H13" s="2" t="str">
        <f t="shared" si="2"/>
        <v/>
      </c>
      <c r="I13" s="7"/>
    </row>
    <row r="14" spans="1:9" ht="57.75" customHeight="1" x14ac:dyDescent="0.25">
      <c r="A14" s="8" t="s">
        <v>23</v>
      </c>
      <c r="B14" s="9" t="s">
        <v>24</v>
      </c>
      <c r="C14" s="10" t="s">
        <v>9</v>
      </c>
      <c r="D14" s="10">
        <v>2</v>
      </c>
      <c r="E14" s="11">
        <v>3039000</v>
      </c>
      <c r="F14" s="20"/>
      <c r="G14" s="12">
        <f t="shared" si="3"/>
        <v>0</v>
      </c>
      <c r="H14" s="2" t="str">
        <f t="shared" si="2"/>
        <v/>
      </c>
      <c r="I14" s="7"/>
    </row>
    <row r="15" spans="1:9" ht="57.75" customHeight="1" x14ac:dyDescent="0.25">
      <c r="A15" s="8" t="s">
        <v>25</v>
      </c>
      <c r="B15" s="9" t="s">
        <v>26</v>
      </c>
      <c r="C15" s="10" t="s">
        <v>9</v>
      </c>
      <c r="D15" s="10">
        <v>2</v>
      </c>
      <c r="E15" s="11">
        <v>2538200</v>
      </c>
      <c r="F15" s="20"/>
      <c r="G15" s="12">
        <f t="shared" si="3"/>
        <v>0</v>
      </c>
      <c r="H15" s="2" t="str">
        <f t="shared" si="2"/>
        <v/>
      </c>
      <c r="I15" s="7"/>
    </row>
    <row r="16" spans="1:9" ht="57.75" customHeight="1" x14ac:dyDescent="0.25">
      <c r="A16" s="8" t="s">
        <v>27</v>
      </c>
      <c r="B16" s="9" t="s">
        <v>28</v>
      </c>
      <c r="C16" s="10" t="s">
        <v>9</v>
      </c>
      <c r="D16" s="10">
        <v>2</v>
      </c>
      <c r="E16" s="11">
        <v>2644000</v>
      </c>
      <c r="F16" s="20"/>
      <c r="G16" s="12">
        <f t="shared" si="3"/>
        <v>0</v>
      </c>
      <c r="H16" s="2" t="str">
        <f t="shared" si="2"/>
        <v/>
      </c>
      <c r="I16" s="7"/>
    </row>
    <row r="17" spans="1:9" ht="57.75" customHeight="1" x14ac:dyDescent="0.25">
      <c r="A17" s="8" t="s">
        <v>29</v>
      </c>
      <c r="B17" s="9" t="s">
        <v>30</v>
      </c>
      <c r="C17" s="10" t="s">
        <v>31</v>
      </c>
      <c r="D17" s="10">
        <v>2</v>
      </c>
      <c r="E17" s="11">
        <v>230333</v>
      </c>
      <c r="F17" s="20"/>
      <c r="G17" s="12">
        <f t="shared" si="3"/>
        <v>0</v>
      </c>
      <c r="H17" s="2" t="str">
        <f t="shared" si="2"/>
        <v/>
      </c>
      <c r="I17" s="7"/>
    </row>
    <row r="18" spans="1:9" ht="18" customHeight="1" x14ac:dyDescent="0.25">
      <c r="A18" s="13" t="s">
        <v>32</v>
      </c>
      <c r="B18" s="13"/>
      <c r="C18" s="13"/>
      <c r="D18" s="13"/>
      <c r="E18" s="13"/>
      <c r="F18" s="13"/>
      <c r="G18" s="14">
        <f>SUM(G12:G17)</f>
        <v>0</v>
      </c>
      <c r="I18" s="7"/>
    </row>
    <row r="19" spans="1:9" ht="19.5" customHeight="1" x14ac:dyDescent="0.25">
      <c r="A19" s="6" t="s">
        <v>33</v>
      </c>
      <c r="B19" s="6"/>
      <c r="C19" s="6"/>
      <c r="D19" s="6"/>
      <c r="E19" s="6"/>
      <c r="F19" s="6"/>
      <c r="G19" s="6"/>
      <c r="I19" s="7"/>
    </row>
    <row r="20" spans="1:9" ht="57.75" customHeight="1" x14ac:dyDescent="0.25">
      <c r="A20" s="8" t="s">
        <v>34</v>
      </c>
      <c r="B20" s="9" t="s">
        <v>35</v>
      </c>
      <c r="C20" s="10" t="s">
        <v>22</v>
      </c>
      <c r="D20" s="10">
        <v>4</v>
      </c>
      <c r="E20" s="11">
        <v>2536666</v>
      </c>
      <c r="F20" s="20"/>
      <c r="G20" s="12">
        <f>F20*D20</f>
        <v>0</v>
      </c>
      <c r="H20" s="2" t="str">
        <f t="shared" ref="H20:H23" si="4">IF(F20&gt;E20,"Valor Supera precio techo establecido por la entidad","")</f>
        <v/>
      </c>
      <c r="I20" s="7"/>
    </row>
    <row r="21" spans="1:9" ht="57.75" customHeight="1" x14ac:dyDescent="0.25">
      <c r="A21" s="8" t="s">
        <v>36</v>
      </c>
      <c r="B21" s="9" t="s">
        <v>37</v>
      </c>
      <c r="C21" s="10" t="s">
        <v>38</v>
      </c>
      <c r="D21" s="10">
        <v>2</v>
      </c>
      <c r="E21" s="11">
        <v>303000</v>
      </c>
      <c r="F21" s="20"/>
      <c r="G21" s="12">
        <f t="shared" ref="G21:G23" si="5">F21*D21</f>
        <v>0</v>
      </c>
      <c r="H21" s="2" t="str">
        <f t="shared" si="4"/>
        <v/>
      </c>
      <c r="I21" s="7"/>
    </row>
    <row r="22" spans="1:9" ht="57.75" customHeight="1" x14ac:dyDescent="0.25">
      <c r="A22" s="8" t="s">
        <v>39</v>
      </c>
      <c r="B22" s="9" t="s">
        <v>40</v>
      </c>
      <c r="C22" s="10" t="s">
        <v>38</v>
      </c>
      <c r="D22" s="10">
        <v>4</v>
      </c>
      <c r="E22" s="11">
        <v>258333</v>
      </c>
      <c r="F22" s="20"/>
      <c r="G22" s="12">
        <f t="shared" si="5"/>
        <v>0</v>
      </c>
      <c r="H22" s="2" t="str">
        <f t="shared" si="4"/>
        <v/>
      </c>
      <c r="I22" s="7"/>
    </row>
    <row r="23" spans="1:9" ht="57.75" customHeight="1" x14ac:dyDescent="0.25">
      <c r="A23" s="8" t="s">
        <v>41</v>
      </c>
      <c r="B23" s="9" t="s">
        <v>42</v>
      </c>
      <c r="C23" s="10" t="s">
        <v>9</v>
      </c>
      <c r="D23" s="10">
        <v>2</v>
      </c>
      <c r="E23" s="11">
        <v>1085666</v>
      </c>
      <c r="F23" s="20"/>
      <c r="G23" s="12">
        <f t="shared" si="5"/>
        <v>0</v>
      </c>
      <c r="H23" s="2" t="str">
        <f t="shared" si="4"/>
        <v/>
      </c>
      <c r="I23" s="7"/>
    </row>
    <row r="24" spans="1:9" ht="18" customHeight="1" x14ac:dyDescent="0.25">
      <c r="A24" s="13" t="s">
        <v>43</v>
      </c>
      <c r="B24" s="13"/>
      <c r="C24" s="13"/>
      <c r="D24" s="13"/>
      <c r="E24" s="13"/>
      <c r="F24" s="13"/>
      <c r="G24" s="14">
        <f>SUM(G20:G23)</f>
        <v>0</v>
      </c>
      <c r="I24" s="7"/>
    </row>
    <row r="25" spans="1:9" ht="19.5" customHeight="1" x14ac:dyDescent="0.25">
      <c r="A25" s="6" t="s">
        <v>44</v>
      </c>
      <c r="B25" s="6"/>
      <c r="C25" s="6"/>
      <c r="D25" s="6"/>
      <c r="E25" s="6"/>
      <c r="F25" s="6"/>
      <c r="G25" s="6"/>
      <c r="I25" s="7"/>
    </row>
    <row r="26" spans="1:9" ht="57.75" customHeight="1" x14ac:dyDescent="0.25">
      <c r="A26" s="8" t="s">
        <v>45</v>
      </c>
      <c r="B26" s="9" t="s">
        <v>46</v>
      </c>
      <c r="C26" s="10" t="s">
        <v>9</v>
      </c>
      <c r="D26" s="10">
        <v>2</v>
      </c>
      <c r="E26" s="11">
        <v>508800</v>
      </c>
      <c r="F26" s="20"/>
      <c r="G26" s="12">
        <f>F26*D26</f>
        <v>0</v>
      </c>
      <c r="H26" s="2" t="str">
        <f t="shared" ref="H26:H27" si="6">IF(F26&gt;E26,"Valor Supera precio techo establecido por la entidad","")</f>
        <v/>
      </c>
      <c r="I26" s="7"/>
    </row>
    <row r="27" spans="1:9" ht="57.75" customHeight="1" x14ac:dyDescent="0.25">
      <c r="A27" s="8" t="s">
        <v>47</v>
      </c>
      <c r="B27" s="9" t="s">
        <v>48</v>
      </c>
      <c r="C27" s="10" t="s">
        <v>38</v>
      </c>
      <c r="D27" s="10">
        <v>2</v>
      </c>
      <c r="E27" s="11">
        <v>241666</v>
      </c>
      <c r="F27" s="20"/>
      <c r="G27" s="12">
        <f>F27*D27</f>
        <v>0</v>
      </c>
      <c r="H27" s="2" t="str">
        <f t="shared" si="6"/>
        <v/>
      </c>
      <c r="I27" s="7"/>
    </row>
    <row r="28" spans="1:9" ht="18" customHeight="1" x14ac:dyDescent="0.25">
      <c r="A28" s="13" t="s">
        <v>49</v>
      </c>
      <c r="B28" s="13"/>
      <c r="C28" s="13"/>
      <c r="D28" s="13"/>
      <c r="E28" s="13"/>
      <c r="F28" s="13"/>
      <c r="G28" s="14">
        <f>SUM(G26:G27)</f>
        <v>0</v>
      </c>
      <c r="I28" s="7"/>
    </row>
    <row r="29" spans="1:9" ht="19.5" customHeight="1" x14ac:dyDescent="0.25">
      <c r="A29" s="6" t="s">
        <v>50</v>
      </c>
      <c r="B29" s="6"/>
      <c r="C29" s="6"/>
      <c r="D29" s="6"/>
      <c r="E29" s="6"/>
      <c r="F29" s="6"/>
      <c r="G29" s="6"/>
      <c r="I29" s="7"/>
    </row>
    <row r="30" spans="1:9" ht="57.75" customHeight="1" x14ac:dyDescent="0.25">
      <c r="A30" s="8" t="s">
        <v>51</v>
      </c>
      <c r="B30" s="9" t="s">
        <v>52</v>
      </c>
      <c r="C30" s="10" t="s">
        <v>53</v>
      </c>
      <c r="D30" s="10">
        <v>2</v>
      </c>
      <c r="E30" s="11">
        <v>2948333</v>
      </c>
      <c r="F30" s="20"/>
      <c r="G30" s="12">
        <f>F30*D30</f>
        <v>0</v>
      </c>
      <c r="H30" s="2" t="str">
        <f t="shared" ref="H30" si="7">IF(F30&gt;E30,"Valor Supera precio techo establecido por la entidad","")</f>
        <v/>
      </c>
      <c r="I30" s="7"/>
    </row>
    <row r="31" spans="1:9" ht="18" customHeight="1" x14ac:dyDescent="0.25">
      <c r="A31" s="13" t="s">
        <v>54</v>
      </c>
      <c r="B31" s="13"/>
      <c r="C31" s="13"/>
      <c r="D31" s="13"/>
      <c r="E31" s="13"/>
      <c r="F31" s="13"/>
      <c r="G31" s="14">
        <f>SUM(G30:G30)</f>
        <v>0</v>
      </c>
      <c r="I31" s="7"/>
    </row>
    <row r="32" spans="1:9" ht="19.5" customHeight="1" x14ac:dyDescent="0.25">
      <c r="A32" s="6" t="s">
        <v>55</v>
      </c>
      <c r="B32" s="6"/>
      <c r="C32" s="6"/>
      <c r="D32" s="6"/>
      <c r="E32" s="6"/>
      <c r="F32" s="6"/>
      <c r="G32" s="6"/>
      <c r="I32" s="7"/>
    </row>
    <row r="33" spans="1:9" ht="57.75" customHeight="1" x14ac:dyDescent="0.25">
      <c r="A33" s="8" t="s">
        <v>56</v>
      </c>
      <c r="B33" s="9" t="s">
        <v>57</v>
      </c>
      <c r="C33" s="10" t="s">
        <v>53</v>
      </c>
      <c r="D33" s="10">
        <v>2</v>
      </c>
      <c r="E33" s="11">
        <v>14884000</v>
      </c>
      <c r="F33" s="20"/>
      <c r="G33" s="12">
        <f>F33*D33</f>
        <v>0</v>
      </c>
      <c r="H33" s="2" t="str">
        <f t="shared" ref="H33" si="8">IF(F33&gt;E33,"Valor Supera precio techo establecido por la entidad","")</f>
        <v/>
      </c>
      <c r="I33" s="7"/>
    </row>
    <row r="34" spans="1:9" ht="18" customHeight="1" x14ac:dyDescent="0.25">
      <c r="A34" s="13" t="s">
        <v>58</v>
      </c>
      <c r="B34" s="13"/>
      <c r="C34" s="13"/>
      <c r="D34" s="13"/>
      <c r="E34" s="13"/>
      <c r="F34" s="13"/>
      <c r="G34" s="14">
        <f>SUM(G33:G33)</f>
        <v>0</v>
      </c>
      <c r="I34" s="7"/>
    </row>
    <row r="35" spans="1:9" ht="19.5" customHeight="1" x14ac:dyDescent="0.25">
      <c r="A35" s="6" t="s">
        <v>59</v>
      </c>
      <c r="B35" s="6"/>
      <c r="C35" s="6"/>
      <c r="D35" s="6"/>
      <c r="E35" s="6"/>
      <c r="F35" s="6"/>
      <c r="G35" s="6"/>
      <c r="I35" s="7"/>
    </row>
    <row r="36" spans="1:9" ht="57.75" customHeight="1" x14ac:dyDescent="0.25">
      <c r="A36" s="8" t="s">
        <v>60</v>
      </c>
      <c r="B36" s="9" t="s">
        <v>61</v>
      </c>
      <c r="C36" s="10" t="s">
        <v>62</v>
      </c>
      <c r="D36" s="10">
        <v>1</v>
      </c>
      <c r="E36" s="11">
        <v>19931624</v>
      </c>
      <c r="F36" s="20"/>
      <c r="G36" s="12">
        <f>F36*D36</f>
        <v>0</v>
      </c>
      <c r="H36" s="2" t="str">
        <f t="shared" ref="H36" si="9">IF(F36&gt;E36,"Valor Supera precio techo establecido por la entidad","")</f>
        <v/>
      </c>
    </row>
    <row r="37" spans="1:9" ht="18" customHeight="1" x14ac:dyDescent="0.25">
      <c r="A37" s="13" t="s">
        <v>63</v>
      </c>
      <c r="B37" s="13"/>
      <c r="C37" s="13"/>
      <c r="D37" s="13"/>
      <c r="E37" s="13"/>
      <c r="F37" s="13"/>
      <c r="G37" s="14">
        <f>SUM(G36:G36)</f>
        <v>0</v>
      </c>
    </row>
    <row r="38" spans="1:9" ht="18" customHeight="1" x14ac:dyDescent="0.25">
      <c r="A38" s="15" t="s">
        <v>70</v>
      </c>
      <c r="B38" s="15"/>
      <c r="C38" s="15"/>
      <c r="D38" s="15"/>
      <c r="E38" s="15"/>
      <c r="F38" s="15"/>
      <c r="G38" s="16">
        <f>(G10+G18+G24+G28+G31+G34+G37)</f>
        <v>0</v>
      </c>
    </row>
    <row r="39" spans="1:9" ht="18" customHeight="1" x14ac:dyDescent="0.25">
      <c r="A39" s="13" t="s">
        <v>69</v>
      </c>
      <c r="B39" s="13"/>
      <c r="C39" s="13"/>
      <c r="D39" s="13"/>
      <c r="E39" s="13"/>
      <c r="F39" s="13"/>
      <c r="G39" s="14">
        <f>G38*0.19</f>
        <v>0</v>
      </c>
    </row>
    <row r="40" spans="1:9" ht="25.5" customHeight="1" x14ac:dyDescent="0.25">
      <c r="A40" s="17" t="s">
        <v>64</v>
      </c>
      <c r="B40" s="17"/>
      <c r="C40" s="17"/>
      <c r="D40" s="17"/>
      <c r="E40" s="17"/>
      <c r="F40" s="17"/>
      <c r="G40" s="18">
        <f>G38+G39</f>
        <v>0</v>
      </c>
    </row>
    <row r="41" spans="1:9" x14ac:dyDescent="0.25">
      <c r="I41" s="7"/>
    </row>
    <row r="43" spans="1:9" ht="45.75" customHeight="1" x14ac:dyDescent="0.25">
      <c r="A43" s="19" t="s">
        <v>65</v>
      </c>
      <c r="B43" s="19"/>
      <c r="C43" s="19"/>
      <c r="D43" s="19"/>
      <c r="E43" s="19"/>
      <c r="F43" s="19"/>
      <c r="G43" s="19"/>
    </row>
  </sheetData>
  <sheetProtection algorithmName="SHA-512" hashValue="uI7za8Ntoh9l1h/8ZLEnL4cxD6MDMO+4UB+NKPVYMWutcMlTfqEqD6682p7GBXecnKyHUWyPWvu9TWO1YBv6Dg==" saltValue="Fi4kXaizLeNAQK/RSIT0Bw==" spinCount="100000" sheet="1" objects="1" scenarios="1"/>
  <mergeCells count="20">
    <mergeCell ref="A1:G1"/>
    <mergeCell ref="A2:G2"/>
    <mergeCell ref="A5:G5"/>
    <mergeCell ref="A10:F10"/>
    <mergeCell ref="A11:G11"/>
    <mergeCell ref="A18:F18"/>
    <mergeCell ref="A19:G19"/>
    <mergeCell ref="A24:F24"/>
    <mergeCell ref="A25:G25"/>
    <mergeCell ref="A28:F28"/>
    <mergeCell ref="A29:G29"/>
    <mergeCell ref="A31:F31"/>
    <mergeCell ref="A32:G32"/>
    <mergeCell ref="A34:F34"/>
    <mergeCell ref="A35:G35"/>
    <mergeCell ref="A43:G43"/>
    <mergeCell ref="A37:F37"/>
    <mergeCell ref="A40:F40"/>
    <mergeCell ref="A39:F39"/>
    <mergeCell ref="A38:F38"/>
  </mergeCells>
  <conditionalFormatting sqref="F6:F9">
    <cfRule type="cellIs" dxfId="7" priority="37" operator="greaterThan">
      <formula>E6</formula>
    </cfRule>
  </conditionalFormatting>
  <conditionalFormatting sqref="F12:F17">
    <cfRule type="cellIs" dxfId="6" priority="7" operator="greaterThan">
      <formula>E12</formula>
    </cfRule>
  </conditionalFormatting>
  <conditionalFormatting sqref="F20:F23">
    <cfRule type="cellIs" dxfId="5" priority="6" operator="greaterThan">
      <formula>E20</formula>
    </cfRule>
  </conditionalFormatting>
  <conditionalFormatting sqref="F26:F27">
    <cfRule type="cellIs" dxfId="4" priority="5" operator="greaterThan">
      <formula>E26</formula>
    </cfRule>
  </conditionalFormatting>
  <conditionalFormatting sqref="F30">
    <cfRule type="cellIs" dxfId="3" priority="4" operator="greaterThan">
      <formula>E30</formula>
    </cfRule>
  </conditionalFormatting>
  <conditionalFormatting sqref="F33">
    <cfRule type="cellIs" dxfId="2" priority="3" operator="greaterThan">
      <formula>E33</formula>
    </cfRule>
  </conditionalFormatting>
  <conditionalFormatting sqref="F36">
    <cfRule type="cellIs" dxfId="1" priority="2" operator="greaterThan">
      <formula>E36</formula>
    </cfRule>
  </conditionalFormatting>
  <conditionalFormatting sqref="H6:H36">
    <cfRule type="cellIs" dxfId="0" priority="1" operator="equal">
      <formula>"Valor Supera precio techo establecido por la entidad"</formula>
    </cfRule>
  </conditionalFormatting>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Jhofert Orlando Ruiz Acosta</cp:lastModifiedBy>
  <cp:revision>0</cp:revision>
  <dcterms:created xsi:type="dcterms:W3CDTF">2026-05-30T02:26:38Z</dcterms:created>
  <dcterms:modified xsi:type="dcterms:W3CDTF">2026-06-12T22:23:06Z</dcterms:modified>
  <cp:category/>
  <cp:contentStatus/>
</cp:coreProperties>
</file>