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10"/>
  <workbookPr codeName="ThisWorkbook"/>
  <mc:AlternateContent xmlns:mc="http://schemas.openxmlformats.org/markup-compatibility/2006">
    <mc:Choice Requires="x15">
      <x15ac:absPath xmlns:x15ac="http://schemas.microsoft.com/office/spreadsheetml/2010/11/ac" url="C:\Users\Sarit\Downloads\"/>
    </mc:Choice>
  </mc:AlternateContent>
  <xr:revisionPtr revIDLastSave="176" documentId="8_{3B102694-0C61-4383-B48F-54B93E8A44E0}" xr6:coauthVersionLast="47" xr6:coauthVersionMax="47" xr10:uidLastSave="{8C215FFD-CEB1-411B-81C5-B882361E39C6}"/>
  <bookViews>
    <workbookView xWindow="-120" yWindow="-120" windowWidth="20730" windowHeight="11040" tabRatio="900" firstSheet="4" activeTab="1"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TRATAMIENTO'!$B$2:$X$65</definedName>
    <definedName name="_xlnm.Print_Area" localSheetId="0">CONTEXTO!$B$2:$F$19</definedName>
    <definedName name="_xlnm.Print_Area" localSheetId="2">EVALUACION!$B$2:$L$84</definedName>
    <definedName name="_xlnm.Print_Area" localSheetId="3">'EVALUACION CON CONTROLES'!$B$2:$R$71</definedName>
    <definedName name="_xlnm.Print_Area" localSheetId="1">'IDENTIFICACION Y ANALISIS'!$B$2:$F$59</definedName>
    <definedName name="contratación">'IDENTIFICACION Y ANALISIS'!$B$35:$B$39</definedName>
    <definedName name="ejecución">'IDENTIFICACION Y ANALISIS'!$B$41:$B$59</definedName>
    <definedName name="OPCIONES">'ASIGNACION Y TRATAMIENTO'!$B$69:$B$71</definedName>
    <definedName name="planeación">'IDENTIFICACION Y ANALISIS'!$B$19:$B$25</definedName>
    <definedName name="selección">'IDENTIFICACION Y ANALISIS'!$B$27:$B$33</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1" i="6" l="1"/>
  <c r="C47" i="6"/>
  <c r="N12" i="6"/>
  <c r="N13" i="6"/>
  <c r="W14" i="6"/>
  <c r="V14" i="6"/>
  <c r="U14" i="6"/>
  <c r="T14" i="6"/>
  <c r="S14" i="6"/>
  <c r="R14" i="6"/>
  <c r="N15" i="6"/>
  <c r="K14" i="6"/>
  <c r="G14" i="6"/>
  <c r="F14" i="6"/>
  <c r="E14" i="6"/>
  <c r="D14" i="6"/>
  <c r="C14" i="6"/>
  <c r="K53" i="11"/>
  <c r="L21" i="11"/>
  <c r="C49" i="15"/>
  <c r="G30" i="6"/>
  <c r="H30" i="6"/>
  <c r="I30" i="6"/>
  <c r="N30" i="6"/>
  <c r="S30" i="6"/>
  <c r="T30" i="6"/>
  <c r="U30" i="6"/>
  <c r="V30" i="6"/>
  <c r="W30" i="6"/>
  <c r="X30" i="6"/>
  <c r="G31" i="6"/>
  <c r="H31" i="6"/>
  <c r="I31" i="6"/>
  <c r="N31" i="6"/>
  <c r="S31" i="6"/>
  <c r="T31" i="6"/>
  <c r="U31" i="6"/>
  <c r="V31" i="6"/>
  <c r="W31" i="6"/>
  <c r="X31" i="6"/>
  <c r="G32" i="6"/>
  <c r="H32" i="6"/>
  <c r="I32" i="6"/>
  <c r="N32" i="6"/>
  <c r="S32" i="6"/>
  <c r="T32" i="6"/>
  <c r="U32" i="6"/>
  <c r="V32" i="6"/>
  <c r="W32" i="6"/>
  <c r="X32" i="6"/>
  <c r="G33" i="6"/>
  <c r="H33" i="6"/>
  <c r="I33" i="6"/>
  <c r="N33" i="6"/>
  <c r="S33" i="6"/>
  <c r="T33" i="6"/>
  <c r="U33" i="6"/>
  <c r="V33" i="6"/>
  <c r="W33" i="6"/>
  <c r="X33" i="6"/>
  <c r="G34" i="6"/>
  <c r="H34" i="6"/>
  <c r="I34" i="6"/>
  <c r="N34" i="6"/>
  <c r="S34" i="6"/>
  <c r="T34" i="6"/>
  <c r="U34" i="6"/>
  <c r="V34" i="6"/>
  <c r="W34" i="6"/>
  <c r="X34" i="6"/>
  <c r="G35" i="6"/>
  <c r="H35" i="6"/>
  <c r="I35" i="6"/>
  <c r="N35" i="6"/>
  <c r="S35" i="6"/>
  <c r="T35" i="6"/>
  <c r="U35" i="6"/>
  <c r="V35" i="6"/>
  <c r="W35" i="6"/>
  <c r="X35" i="6"/>
  <c r="G36" i="6"/>
  <c r="H36" i="6"/>
  <c r="I36" i="6"/>
  <c r="N36" i="6"/>
  <c r="S36" i="6"/>
  <c r="T36" i="6"/>
  <c r="U36" i="6"/>
  <c r="V36" i="6"/>
  <c r="W36" i="6"/>
  <c r="X36" i="6"/>
  <c r="G37" i="6"/>
  <c r="H37" i="6"/>
  <c r="I37" i="6"/>
  <c r="N37" i="6"/>
  <c r="S37" i="6"/>
  <c r="T37" i="6"/>
  <c r="U37" i="6"/>
  <c r="V37" i="6"/>
  <c r="W37" i="6"/>
  <c r="X37" i="6"/>
  <c r="G38" i="6"/>
  <c r="H38" i="6"/>
  <c r="I38" i="6"/>
  <c r="N38" i="6"/>
  <c r="S38" i="6"/>
  <c r="T38" i="6"/>
  <c r="U38" i="6"/>
  <c r="V38" i="6"/>
  <c r="W38" i="6"/>
  <c r="X38" i="6"/>
  <c r="G39" i="6"/>
  <c r="H39" i="6"/>
  <c r="I39" i="6"/>
  <c r="N39" i="6"/>
  <c r="S39" i="6"/>
  <c r="T39" i="6"/>
  <c r="U39" i="6"/>
  <c r="V39" i="6"/>
  <c r="W39" i="6"/>
  <c r="X39" i="6"/>
  <c r="G40" i="6"/>
  <c r="H40" i="6"/>
  <c r="I40" i="6"/>
  <c r="N40" i="6"/>
  <c r="S40" i="6"/>
  <c r="T40" i="6"/>
  <c r="U40" i="6"/>
  <c r="V40" i="6"/>
  <c r="W40" i="6"/>
  <c r="X40" i="6"/>
  <c r="G41" i="6"/>
  <c r="H41" i="6"/>
  <c r="I41" i="6"/>
  <c r="N41" i="6"/>
  <c r="S41" i="6"/>
  <c r="T41" i="6"/>
  <c r="U41" i="6"/>
  <c r="V41" i="6"/>
  <c r="W41" i="6"/>
  <c r="X41" i="6"/>
  <c r="G42" i="6"/>
  <c r="H42" i="6"/>
  <c r="I42" i="6"/>
  <c r="N42" i="6"/>
  <c r="S42" i="6"/>
  <c r="T42" i="6"/>
  <c r="U42" i="6"/>
  <c r="V42" i="6"/>
  <c r="W42" i="6"/>
  <c r="X42" i="6"/>
  <c r="G43" i="6"/>
  <c r="H43" i="6"/>
  <c r="I43" i="6"/>
  <c r="N43" i="6"/>
  <c r="S43" i="6"/>
  <c r="T43" i="6"/>
  <c r="U43" i="6"/>
  <c r="V43" i="6"/>
  <c r="W43" i="6"/>
  <c r="X43" i="6"/>
  <c r="G44" i="6"/>
  <c r="H44" i="6"/>
  <c r="I44" i="6"/>
  <c r="N44" i="6"/>
  <c r="S44" i="6"/>
  <c r="T44" i="6"/>
  <c r="U44" i="6"/>
  <c r="V44" i="6"/>
  <c r="W44" i="6"/>
  <c r="X44" i="6"/>
  <c r="G45" i="6"/>
  <c r="H45" i="6"/>
  <c r="I45" i="6"/>
  <c r="N45" i="6"/>
  <c r="S45" i="6"/>
  <c r="T45" i="6"/>
  <c r="U45" i="6"/>
  <c r="V45" i="6"/>
  <c r="W45" i="6"/>
  <c r="X45" i="6"/>
  <c r="G46" i="6"/>
  <c r="H46" i="6"/>
  <c r="I46" i="6"/>
  <c r="N46" i="6"/>
  <c r="S46" i="6"/>
  <c r="T46" i="6"/>
  <c r="U46" i="6"/>
  <c r="V46" i="6"/>
  <c r="W46" i="6"/>
  <c r="X46" i="6"/>
  <c r="G47" i="6"/>
  <c r="H47" i="6"/>
  <c r="I47" i="6"/>
  <c r="J47" i="6"/>
  <c r="N47" i="6"/>
  <c r="S47" i="6"/>
  <c r="T47" i="6"/>
  <c r="U47" i="6"/>
  <c r="V47" i="6"/>
  <c r="W47" i="6"/>
  <c r="X47" i="6"/>
  <c r="C50" i="15"/>
  <c r="C46" i="6" s="1"/>
  <c r="C51" i="15"/>
  <c r="F47" i="6" s="1"/>
  <c r="C48" i="15"/>
  <c r="C44" i="6" s="1"/>
  <c r="C45" i="6"/>
  <c r="E45" i="6" s="1"/>
  <c r="C46" i="15"/>
  <c r="C42" i="6" s="1"/>
  <c r="C47" i="15"/>
  <c r="C43" i="6" s="1"/>
  <c r="E43" i="6" s="1"/>
  <c r="C43" i="15"/>
  <c r="C39" i="6" s="1"/>
  <c r="E39" i="6" s="1"/>
  <c r="C44" i="15"/>
  <c r="C40" i="6" s="1"/>
  <c r="C45" i="15"/>
  <c r="C41" i="6" s="1"/>
  <c r="E41" i="6" s="1"/>
  <c r="C40" i="15"/>
  <c r="C36" i="6" s="1"/>
  <c r="C41" i="15"/>
  <c r="C37" i="6" s="1"/>
  <c r="E37" i="6" s="1"/>
  <c r="C42" i="15"/>
  <c r="C38" i="6" s="1"/>
  <c r="C37" i="15"/>
  <c r="C33" i="6" s="1"/>
  <c r="E33" i="6" s="1"/>
  <c r="C38" i="15"/>
  <c r="C34" i="6" s="1"/>
  <c r="C39" i="15"/>
  <c r="C35" i="6" s="1"/>
  <c r="E35" i="6" s="1"/>
  <c r="C34" i="15"/>
  <c r="C30" i="6" s="1"/>
  <c r="E30" i="6" s="1"/>
  <c r="C35" i="15"/>
  <c r="C31" i="6" s="1"/>
  <c r="E31" i="6" s="1"/>
  <c r="C36" i="15"/>
  <c r="C32" i="6" s="1"/>
  <c r="I40" i="15"/>
  <c r="J40" i="15"/>
  <c r="P36" i="6" s="1"/>
  <c r="I41" i="15"/>
  <c r="O37" i="6" s="1"/>
  <c r="J41" i="15"/>
  <c r="P37" i="6" s="1"/>
  <c r="I42" i="15"/>
  <c r="O38" i="6" s="1"/>
  <c r="J42" i="15"/>
  <c r="P38" i="6" s="1"/>
  <c r="I43" i="15"/>
  <c r="J43" i="15"/>
  <c r="P39" i="6" s="1"/>
  <c r="I44" i="15"/>
  <c r="J44" i="15"/>
  <c r="P40" i="6" s="1"/>
  <c r="I45" i="15"/>
  <c r="O41" i="6" s="1"/>
  <c r="J45" i="15"/>
  <c r="P41" i="6" s="1"/>
  <c r="I46" i="15"/>
  <c r="O42" i="6" s="1"/>
  <c r="J46" i="15"/>
  <c r="P42" i="6" s="1"/>
  <c r="I47" i="15"/>
  <c r="J47" i="15"/>
  <c r="P43" i="6" s="1"/>
  <c r="I48" i="15"/>
  <c r="J48" i="15"/>
  <c r="P44" i="6" s="1"/>
  <c r="I49" i="15"/>
  <c r="O45" i="6" s="1"/>
  <c r="J49" i="15"/>
  <c r="P45" i="6" s="1"/>
  <c r="I50" i="15"/>
  <c r="O46" i="6" s="1"/>
  <c r="J50" i="15"/>
  <c r="P46" i="6" s="1"/>
  <c r="I51" i="15"/>
  <c r="J51" i="15"/>
  <c r="P47" i="6" s="1"/>
  <c r="B40" i="15"/>
  <c r="D36" i="6" s="1"/>
  <c r="B41" i="15"/>
  <c r="D37" i="6" s="1"/>
  <c r="B42" i="15"/>
  <c r="D38" i="6" s="1"/>
  <c r="B43" i="15"/>
  <c r="D39" i="6" s="1"/>
  <c r="B44" i="15"/>
  <c r="D40" i="6" s="1"/>
  <c r="B45" i="15"/>
  <c r="D41" i="6" s="1"/>
  <c r="B46" i="15"/>
  <c r="D42" i="6" s="1"/>
  <c r="B47" i="15"/>
  <c r="D43" i="6" s="1"/>
  <c r="B48" i="15"/>
  <c r="D44" i="6" s="1"/>
  <c r="B49" i="15"/>
  <c r="D45" i="6" s="1"/>
  <c r="B50" i="15"/>
  <c r="D46" i="6" s="1"/>
  <c r="B51" i="15"/>
  <c r="D47" i="6" s="1"/>
  <c r="B34" i="15"/>
  <c r="D30" i="6" s="1"/>
  <c r="B35" i="15"/>
  <c r="D31" i="6" s="1"/>
  <c r="B36" i="15"/>
  <c r="D32" i="6" s="1"/>
  <c r="B37" i="15"/>
  <c r="D33" i="6" s="1"/>
  <c r="B38" i="15"/>
  <c r="D34" i="6" s="1"/>
  <c r="B39" i="15"/>
  <c r="D35" i="6" s="1"/>
  <c r="J34" i="15"/>
  <c r="P30" i="6" s="1"/>
  <c r="J35" i="15"/>
  <c r="P31" i="6" s="1"/>
  <c r="J36" i="15"/>
  <c r="P32" i="6" s="1"/>
  <c r="J37" i="15"/>
  <c r="P33" i="6" s="1"/>
  <c r="J38" i="15"/>
  <c r="P34" i="6" s="1"/>
  <c r="J39" i="15"/>
  <c r="P35" i="6" s="1"/>
  <c r="I34" i="15"/>
  <c r="O30" i="6" s="1"/>
  <c r="I35" i="15"/>
  <c r="O31" i="6" s="1"/>
  <c r="I36" i="15"/>
  <c r="O32" i="6" s="1"/>
  <c r="I37" i="15"/>
  <c r="O33" i="6" s="1"/>
  <c r="I38" i="15"/>
  <c r="I39" i="15"/>
  <c r="O35" i="6" s="1"/>
  <c r="K25" i="11"/>
  <c r="L25" i="11" s="1"/>
  <c r="K37" i="11"/>
  <c r="K38" i="11"/>
  <c r="K39" i="11"/>
  <c r="K40" i="11"/>
  <c r="K41" i="11"/>
  <c r="K42" i="11"/>
  <c r="K43" i="11"/>
  <c r="K44" i="11"/>
  <c r="K45" i="11"/>
  <c r="K46" i="11"/>
  <c r="K47" i="11"/>
  <c r="K48" i="11"/>
  <c r="K49" i="11"/>
  <c r="K50" i="11"/>
  <c r="K51" i="11"/>
  <c r="K52" i="11"/>
  <c r="L54" i="11"/>
  <c r="K47" i="6" s="1"/>
  <c r="K55" i="11"/>
  <c r="L55" i="11" s="1"/>
  <c r="K56" i="11"/>
  <c r="K57" i="11"/>
  <c r="K36" i="11"/>
  <c r="L53" i="11" l="1"/>
  <c r="K46" i="6" s="1"/>
  <c r="J46" i="6"/>
  <c r="L52" i="11"/>
  <c r="K45" i="6" s="1"/>
  <c r="J45" i="6"/>
  <c r="L51" i="11"/>
  <c r="K44" i="6" s="1"/>
  <c r="J44" i="6"/>
  <c r="L50" i="11"/>
  <c r="K43" i="6" s="1"/>
  <c r="J43" i="6"/>
  <c r="L49" i="11"/>
  <c r="K42" i="6" s="1"/>
  <c r="J42" i="6"/>
  <c r="L48" i="11"/>
  <c r="K41" i="6" s="1"/>
  <c r="J41" i="6"/>
  <c r="L47" i="11"/>
  <c r="K40" i="6" s="1"/>
  <c r="J40" i="6"/>
  <c r="L46" i="11"/>
  <c r="K39" i="6" s="1"/>
  <c r="J39" i="6"/>
  <c r="L45" i="11"/>
  <c r="K38" i="6" s="1"/>
  <c r="J38" i="6"/>
  <c r="L44" i="11"/>
  <c r="K37" i="6" s="1"/>
  <c r="J37" i="6"/>
  <c r="L43" i="11"/>
  <c r="K36" i="6" s="1"/>
  <c r="J36" i="6"/>
  <c r="J35" i="6"/>
  <c r="L42" i="11"/>
  <c r="K35" i="6" s="1"/>
  <c r="L41" i="11"/>
  <c r="K34" i="6" s="1"/>
  <c r="J34" i="6"/>
  <c r="L40" i="11"/>
  <c r="K33" i="6" s="1"/>
  <c r="J33" i="6"/>
  <c r="L39" i="11"/>
  <c r="K32" i="6" s="1"/>
  <c r="J32" i="6"/>
  <c r="L38" i="11"/>
  <c r="K31" i="6" s="1"/>
  <c r="J31" i="6"/>
  <c r="L37" i="11"/>
  <c r="K30" i="6" s="1"/>
  <c r="J30" i="6"/>
  <c r="K38" i="15"/>
  <c r="O34" i="6"/>
  <c r="K51" i="15"/>
  <c r="O47" i="6"/>
  <c r="K48" i="15"/>
  <c r="O44" i="6"/>
  <c r="K47" i="15"/>
  <c r="O43" i="6"/>
  <c r="K44" i="15"/>
  <c r="O40" i="6"/>
  <c r="K43" i="15"/>
  <c r="O39" i="6"/>
  <c r="K40" i="15"/>
  <c r="O36" i="6"/>
  <c r="E32" i="6"/>
  <c r="F32" i="6"/>
  <c r="E34" i="6"/>
  <c r="F34" i="6"/>
  <c r="E38" i="6"/>
  <c r="F38" i="6"/>
  <c r="E36" i="6"/>
  <c r="F36" i="6"/>
  <c r="E40" i="6"/>
  <c r="F40" i="6"/>
  <c r="E42" i="6"/>
  <c r="F42" i="6"/>
  <c r="E44" i="6"/>
  <c r="F44" i="6"/>
  <c r="E46" i="6"/>
  <c r="F46" i="6"/>
  <c r="E47" i="6"/>
  <c r="F45" i="6"/>
  <c r="F43" i="6"/>
  <c r="F41" i="6"/>
  <c r="F39" i="6"/>
  <c r="F37" i="6"/>
  <c r="F35" i="6"/>
  <c r="F33" i="6"/>
  <c r="F31" i="6"/>
  <c r="F30" i="6"/>
  <c r="K42" i="15"/>
  <c r="K49" i="15"/>
  <c r="K45" i="15"/>
  <c r="K41" i="15"/>
  <c r="K50" i="15"/>
  <c r="K46" i="15"/>
  <c r="K37" i="15"/>
  <c r="K36" i="15"/>
  <c r="K35" i="15"/>
  <c r="K39" i="15"/>
  <c r="K34" i="15"/>
  <c r="L34" i="15" l="1"/>
  <c r="R30" i="6" s="1"/>
  <c r="Q30" i="6"/>
  <c r="L39" i="15"/>
  <c r="R35" i="6" s="1"/>
  <c r="Q35" i="6"/>
  <c r="L35" i="15"/>
  <c r="R31" i="6" s="1"/>
  <c r="Q31" i="6"/>
  <c r="L36" i="15"/>
  <c r="R32" i="6" s="1"/>
  <c r="Q32" i="6"/>
  <c r="L37" i="15"/>
  <c r="R33" i="6" s="1"/>
  <c r="Q33" i="6"/>
  <c r="L46" i="15"/>
  <c r="R42" i="6" s="1"/>
  <c r="Q42" i="6"/>
  <c r="L50" i="15"/>
  <c r="R46" i="6" s="1"/>
  <c r="Q46" i="6"/>
  <c r="L41" i="15"/>
  <c r="R37" i="6" s="1"/>
  <c r="Q37" i="6"/>
  <c r="L45" i="15"/>
  <c r="R41" i="6" s="1"/>
  <c r="Q41" i="6"/>
  <c r="L49" i="15"/>
  <c r="R45" i="6" s="1"/>
  <c r="Q45" i="6"/>
  <c r="L42" i="15"/>
  <c r="R38" i="6" s="1"/>
  <c r="Q38" i="6"/>
  <c r="L40" i="15"/>
  <c r="R36" i="6" s="1"/>
  <c r="Q36" i="6"/>
  <c r="L43" i="15"/>
  <c r="R39" i="6" s="1"/>
  <c r="Q39" i="6"/>
  <c r="L44" i="15"/>
  <c r="R40" i="6" s="1"/>
  <c r="Q40" i="6"/>
  <c r="L47" i="15"/>
  <c r="R43" i="6" s="1"/>
  <c r="Q43" i="6"/>
  <c r="L48" i="15"/>
  <c r="R44" i="6" s="1"/>
  <c r="Q44" i="6"/>
  <c r="L51" i="15"/>
  <c r="R47" i="6" s="1"/>
  <c r="Q47" i="6"/>
  <c r="L38" i="15"/>
  <c r="R34" i="6" s="1"/>
  <c r="Q34" i="6"/>
  <c r="I16" i="15"/>
  <c r="O11" i="6" s="1"/>
  <c r="J16" i="15"/>
  <c r="P11" i="6" s="1"/>
  <c r="C16" i="15"/>
  <c r="C11" i="6" s="1"/>
  <c r="K17" i="11"/>
  <c r="J11" i="6" s="1"/>
  <c r="G12" i="6"/>
  <c r="H12" i="6"/>
  <c r="I12" i="6"/>
  <c r="S12" i="6"/>
  <c r="T12" i="6"/>
  <c r="U12" i="6"/>
  <c r="V12" i="6"/>
  <c r="W12" i="6"/>
  <c r="X12" i="6"/>
  <c r="G13" i="6"/>
  <c r="H13" i="6"/>
  <c r="I13" i="6"/>
  <c r="S13" i="6"/>
  <c r="T13" i="6"/>
  <c r="U13" i="6"/>
  <c r="V13" i="6"/>
  <c r="W13" i="6"/>
  <c r="X13" i="6"/>
  <c r="G15" i="6"/>
  <c r="H15" i="6"/>
  <c r="I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G27" i="6"/>
  <c r="H27" i="6"/>
  <c r="I27" i="6"/>
  <c r="N27" i="6"/>
  <c r="S27" i="6"/>
  <c r="T27" i="6"/>
  <c r="U27" i="6"/>
  <c r="V27" i="6"/>
  <c r="W27" i="6"/>
  <c r="X27" i="6"/>
  <c r="G28" i="6"/>
  <c r="H28" i="6"/>
  <c r="I28" i="6"/>
  <c r="N28" i="6"/>
  <c r="S28" i="6"/>
  <c r="T28" i="6"/>
  <c r="U28" i="6"/>
  <c r="V28" i="6"/>
  <c r="W28" i="6"/>
  <c r="X28" i="6"/>
  <c r="G29" i="6"/>
  <c r="H29" i="6"/>
  <c r="I29" i="6"/>
  <c r="N29" i="6"/>
  <c r="S29" i="6"/>
  <c r="T29" i="6"/>
  <c r="U29" i="6"/>
  <c r="V29" i="6"/>
  <c r="W29" i="6"/>
  <c r="X29" i="6"/>
  <c r="B30" i="15"/>
  <c r="D26" i="6" s="1"/>
  <c r="C30" i="15"/>
  <c r="C26" i="6" s="1"/>
  <c r="I30" i="15"/>
  <c r="J30" i="15"/>
  <c r="P26" i="6" s="1"/>
  <c r="B31" i="15"/>
  <c r="D27" i="6" s="1"/>
  <c r="C31" i="15"/>
  <c r="C27" i="6" s="1"/>
  <c r="I31" i="15"/>
  <c r="O27" i="6" s="1"/>
  <c r="J31" i="15"/>
  <c r="P27" i="6" s="1"/>
  <c r="B32" i="15"/>
  <c r="D28" i="6" s="1"/>
  <c r="C32" i="15"/>
  <c r="C28" i="6" s="1"/>
  <c r="I32" i="15"/>
  <c r="J32" i="15"/>
  <c r="P28" i="6" s="1"/>
  <c r="B33" i="15"/>
  <c r="D29" i="6" s="1"/>
  <c r="C33" i="15"/>
  <c r="C29" i="6" s="1"/>
  <c r="I33" i="15"/>
  <c r="J33" i="15"/>
  <c r="P29" i="6" s="1"/>
  <c r="B18" i="15"/>
  <c r="D13" i="6" s="1"/>
  <c r="C18" i="15"/>
  <c r="C13" i="6" s="1"/>
  <c r="I18" i="15"/>
  <c r="J18" i="15"/>
  <c r="P13" i="6" s="1"/>
  <c r="B19" i="15"/>
  <c r="D15" i="6" s="1"/>
  <c r="C19" i="15"/>
  <c r="C15" i="6" s="1"/>
  <c r="I19" i="15"/>
  <c r="O15" i="6" s="1"/>
  <c r="J19" i="15"/>
  <c r="P15" i="6" s="1"/>
  <c r="B20" i="15"/>
  <c r="D16" i="6" s="1"/>
  <c r="C20" i="15"/>
  <c r="C16" i="6" s="1"/>
  <c r="I20" i="15"/>
  <c r="O16" i="6" s="1"/>
  <c r="J20" i="15"/>
  <c r="P16" i="6" s="1"/>
  <c r="B21" i="15"/>
  <c r="D17" i="6" s="1"/>
  <c r="C21" i="15"/>
  <c r="C17" i="6" s="1"/>
  <c r="I21" i="15"/>
  <c r="O17" i="6" s="1"/>
  <c r="J21" i="15"/>
  <c r="P17" i="6" s="1"/>
  <c r="B22" i="15"/>
  <c r="D18" i="6" s="1"/>
  <c r="C22" i="15"/>
  <c r="C18" i="6" s="1"/>
  <c r="I22" i="15"/>
  <c r="O18" i="6" s="1"/>
  <c r="J22" i="15"/>
  <c r="P18" i="6" s="1"/>
  <c r="B23" i="15"/>
  <c r="D19" i="6" s="1"/>
  <c r="C23" i="15"/>
  <c r="C19" i="6" s="1"/>
  <c r="I23" i="15"/>
  <c r="O19" i="6" s="1"/>
  <c r="J23" i="15"/>
  <c r="P19" i="6" s="1"/>
  <c r="B24" i="15"/>
  <c r="D20" i="6" s="1"/>
  <c r="C24" i="15"/>
  <c r="C20" i="6" s="1"/>
  <c r="I24" i="15"/>
  <c r="O20" i="6" s="1"/>
  <c r="J24" i="15"/>
  <c r="P20" i="6" s="1"/>
  <c r="B25" i="15"/>
  <c r="D21" i="6" s="1"/>
  <c r="C25" i="15"/>
  <c r="C21" i="6" s="1"/>
  <c r="I25" i="15"/>
  <c r="O21" i="6" s="1"/>
  <c r="J25" i="15"/>
  <c r="P21" i="6" s="1"/>
  <c r="B26" i="15"/>
  <c r="D22" i="6" s="1"/>
  <c r="C26" i="15"/>
  <c r="C22" i="6" s="1"/>
  <c r="I26" i="15"/>
  <c r="O22" i="6" s="1"/>
  <c r="J26" i="15"/>
  <c r="P22" i="6" s="1"/>
  <c r="B27" i="15"/>
  <c r="D23" i="6" s="1"/>
  <c r="C27" i="15"/>
  <c r="C23" i="6" s="1"/>
  <c r="I27" i="15"/>
  <c r="O23" i="6" s="1"/>
  <c r="J27" i="15"/>
  <c r="P23" i="6" s="1"/>
  <c r="B28" i="15"/>
  <c r="D24" i="6" s="1"/>
  <c r="C28" i="15"/>
  <c r="C24" i="6" s="1"/>
  <c r="I28" i="15"/>
  <c r="O24" i="6" s="1"/>
  <c r="J28" i="15"/>
  <c r="P24" i="6" s="1"/>
  <c r="B29" i="15"/>
  <c r="D25" i="6" s="1"/>
  <c r="C29" i="15"/>
  <c r="C25" i="6" s="1"/>
  <c r="F25" i="6" s="1"/>
  <c r="I29" i="15"/>
  <c r="J29" i="15"/>
  <c r="P25" i="6" s="1"/>
  <c r="B17" i="15"/>
  <c r="D12" i="6" s="1"/>
  <c r="C17" i="15"/>
  <c r="C12" i="6" s="1"/>
  <c r="I17" i="15"/>
  <c r="J17" i="15"/>
  <c r="P12" i="6" s="1"/>
  <c r="L56" i="11"/>
  <c r="L36" i="11"/>
  <c r="K29" i="6" s="1"/>
  <c r="K35" i="11"/>
  <c r="J28" i="6" s="1"/>
  <c r="K34" i="11"/>
  <c r="J27" i="6" s="1"/>
  <c r="K33" i="11"/>
  <c r="L33" i="11" s="1"/>
  <c r="K26" i="6" s="1"/>
  <c r="K32" i="11"/>
  <c r="L32" i="11" s="1"/>
  <c r="K25" i="6" s="1"/>
  <c r="K31" i="11"/>
  <c r="L31" i="11" s="1"/>
  <c r="K24" i="6" s="1"/>
  <c r="K30" i="11"/>
  <c r="J23" i="6" s="1"/>
  <c r="K29" i="11"/>
  <c r="L29" i="11" s="1"/>
  <c r="K22" i="6" s="1"/>
  <c r="K28" i="11"/>
  <c r="J21" i="6" s="1"/>
  <c r="K27" i="11"/>
  <c r="J20" i="6" s="1"/>
  <c r="K26" i="11"/>
  <c r="L26" i="11" s="1"/>
  <c r="K19" i="6" s="1"/>
  <c r="K24" i="11"/>
  <c r="L24" i="11" s="1"/>
  <c r="K18" i="6" s="1"/>
  <c r="K23" i="11"/>
  <c r="L23" i="11" s="1"/>
  <c r="K17" i="6" s="1"/>
  <c r="K22" i="11"/>
  <c r="L22" i="11" s="1"/>
  <c r="K16" i="6" s="1"/>
  <c r="K20" i="11"/>
  <c r="L20" i="11" s="1"/>
  <c r="K15" i="6" s="1"/>
  <c r="K19" i="11"/>
  <c r="J13" i="6" s="1"/>
  <c r="K18" i="11"/>
  <c r="J12" i="6" s="1"/>
  <c r="B16" i="15"/>
  <c r="D11" i="6" s="1"/>
  <c r="X11" i="6"/>
  <c r="W11" i="6"/>
  <c r="V11" i="6"/>
  <c r="U11" i="6"/>
  <c r="T11" i="6"/>
  <c r="S11" i="6"/>
  <c r="I11" i="6"/>
  <c r="H11" i="6"/>
  <c r="G11" i="6"/>
  <c r="F11" i="6" l="1"/>
  <c r="E11" i="6"/>
  <c r="K22" i="15"/>
  <c r="Q18" i="6" s="1"/>
  <c r="J29" i="6"/>
  <c r="J25" i="6"/>
  <c r="L57" i="11"/>
  <c r="J17" i="6"/>
  <c r="L27" i="11"/>
  <c r="K20" i="6" s="1"/>
  <c r="L19" i="11"/>
  <c r="K13" i="6" s="1"/>
  <c r="J18" i="6"/>
  <c r="J26" i="6"/>
  <c r="K24" i="15"/>
  <c r="Q20" i="6" s="1"/>
  <c r="L18" i="11"/>
  <c r="K12" i="6" s="1"/>
  <c r="J22" i="6"/>
  <c r="F19" i="6"/>
  <c r="E19" i="6"/>
  <c r="E24" i="6"/>
  <c r="F24" i="6"/>
  <c r="F21" i="6"/>
  <c r="E21" i="6"/>
  <c r="F23" i="6"/>
  <c r="E23" i="6"/>
  <c r="E18" i="6"/>
  <c r="F18" i="6"/>
  <c r="F22" i="6"/>
  <c r="E22" i="6"/>
  <c r="F20" i="6"/>
  <c r="E20" i="6"/>
  <c r="L34" i="11"/>
  <c r="K27" i="6" s="1"/>
  <c r="K25" i="15"/>
  <c r="J24" i="6"/>
  <c r="K28" i="15"/>
  <c r="L28" i="15" s="1"/>
  <c r="R24" i="6" s="1"/>
  <c r="K27" i="15"/>
  <c r="K26" i="15"/>
  <c r="K23" i="15"/>
  <c r="L23" i="15" s="1"/>
  <c r="R19" i="6" s="1"/>
  <c r="K21" i="15"/>
  <c r="L28" i="11"/>
  <c r="K21" i="6" s="1"/>
  <c r="J16" i="6"/>
  <c r="K17" i="15"/>
  <c r="L17" i="15" s="1"/>
  <c r="R12" i="6" s="1"/>
  <c r="K29" i="15"/>
  <c r="L29" i="15" s="1"/>
  <c r="R25" i="6" s="1"/>
  <c r="K20" i="15"/>
  <c r="L20" i="15" s="1"/>
  <c r="R16" i="6" s="1"/>
  <c r="K19" i="15"/>
  <c r="Q15" i="6" s="1"/>
  <c r="K18" i="15"/>
  <c r="Q13" i="6" s="1"/>
  <c r="K33" i="15"/>
  <c r="L33" i="15" s="1"/>
  <c r="R29" i="6" s="1"/>
  <c r="K32" i="15"/>
  <c r="Q28" i="6" s="1"/>
  <c r="K30" i="15"/>
  <c r="L30" i="15" s="1"/>
  <c r="R26" i="6" s="1"/>
  <c r="L30" i="11"/>
  <c r="K23" i="6" s="1"/>
  <c r="L35" i="11"/>
  <c r="K28" i="6" s="1"/>
  <c r="O25" i="6"/>
  <c r="E12" i="6"/>
  <c r="F12" i="6"/>
  <c r="E17" i="6"/>
  <c r="F17" i="6"/>
  <c r="F16" i="6"/>
  <c r="E16" i="6"/>
  <c r="F15" i="6"/>
  <c r="E15" i="6"/>
  <c r="E13" i="6"/>
  <c r="F13" i="6"/>
  <c r="F29" i="6"/>
  <c r="E29" i="6"/>
  <c r="F28" i="6"/>
  <c r="E28" i="6"/>
  <c r="E27" i="6"/>
  <c r="F27" i="6"/>
  <c r="E26" i="6"/>
  <c r="F26" i="6"/>
  <c r="K16" i="15"/>
  <c r="K31" i="15"/>
  <c r="O28" i="6"/>
  <c r="L17" i="11"/>
  <c r="K11" i="6" s="1"/>
  <c r="O12" i="6"/>
  <c r="E25" i="6"/>
  <c r="O29" i="6"/>
  <c r="O26" i="6"/>
  <c r="O13" i="6"/>
  <c r="J15" i="6"/>
  <c r="J19" i="6"/>
  <c r="L22" i="15" l="1"/>
  <c r="R18" i="6" s="1"/>
  <c r="Q24" i="6"/>
  <c r="Q29" i="6"/>
  <c r="L24" i="15"/>
  <c r="R20" i="6" s="1"/>
  <c r="Q19" i="6"/>
  <c r="Q16" i="6"/>
  <c r="Q26" i="6"/>
  <c r="L18" i="15"/>
  <c r="R13" i="6" s="1"/>
  <c r="Q12" i="6"/>
  <c r="L32" i="15"/>
  <c r="R28" i="6" s="1"/>
  <c r="L19" i="15"/>
  <c r="R15" i="6" s="1"/>
  <c r="Q25" i="6"/>
  <c r="Q17" i="6"/>
  <c r="L21" i="15"/>
  <c r="R17" i="6" s="1"/>
  <c r="L26" i="15"/>
  <c r="R22" i="6" s="1"/>
  <c r="Q22" i="6"/>
  <c r="Q21" i="6"/>
  <c r="L25" i="15"/>
  <c r="R21" i="6" s="1"/>
  <c r="Q23" i="6"/>
  <c r="L27" i="15"/>
  <c r="R23" i="6" s="1"/>
  <c r="Q11" i="6"/>
  <c r="L16" i="15"/>
  <c r="R11" i="6" s="1"/>
  <c r="Q27" i="6"/>
  <c r="L31" i="15"/>
  <c r="R27" i="6" s="1"/>
</calcChain>
</file>

<file path=xl/sharedStrings.xml><?xml version="1.0" encoding="utf-8"?>
<sst xmlns="http://schemas.openxmlformats.org/spreadsheetml/2006/main" count="805" uniqueCount="293">
  <si>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</si>
  <si>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</si>
  <si>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</si>
  <si>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</si>
  <si>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t>Objeto del Proceso de Contratación PRESTAR SERVICIOS PARA EJECUTAR ACCIONES QUE CONTRIBUYAN A LA PROMOCIÓN Y  CUIDADO DE LA SALUD MENTAL EN LA LOCALIDAD DE SUBA ”</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</si>
  <si>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t>
    </r>
  </si>
  <si>
    <r>
      <t xml:space="preserve">Ciudadanía que se beneficia del Proceso de Contratación: </t>
    </r>
    <r>
      <rPr>
        <sz val="12"/>
        <rFont val="Garamond"/>
        <family val="1"/>
      </rPr>
      <t>Agentes internos (funcionarios, pasantes) y externos (contratistas, visitantes y usuarios externos en general)</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</si>
  <si>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</si>
  <si>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Suficiencia del presupuesto oficial del Proceso de Contratación:</t>
    </r>
    <r>
      <rPr>
        <sz val="12"/>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</si>
  <si>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</si>
  <si>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No aplican</t>
    </r>
  </si>
  <si>
    <r>
      <t xml:space="preserve">Condiciones políticas: </t>
    </r>
    <r>
      <rPr>
        <i/>
        <sz val="12"/>
        <rFont val="Garamond"/>
        <family val="1"/>
      </rPr>
      <t>No aplican</t>
    </r>
  </si>
  <si>
    <r>
      <t xml:space="preserve">Factores ambientales. </t>
    </r>
    <r>
      <rPr>
        <i/>
        <sz val="12"/>
        <rFont val="Garamond"/>
        <family val="1"/>
      </rPr>
      <t>El proceso debera cumplir con la guia de contratación sostenible GCO-GCI-IN001 con carta de compromiso de buenas practias ambientales</t>
    </r>
  </si>
  <si>
    <r>
      <t xml:space="preserve">Sector del objeto del Proceso de Contratación y su mercado. </t>
    </r>
    <r>
      <rPr>
        <i/>
        <sz val="12"/>
        <rFont val="Garamond"/>
        <family val="1"/>
      </rPr>
      <t xml:space="preserve">Sector terciario, Involucra la prestación de servicios a la población y a otras empresas. Entre las actividades desarrolladas se encuentra el comercio al por mayor y menor de bienes y productos, </t>
    </r>
  </si>
  <si>
    <r>
      <rPr>
        <b/>
        <sz val="12"/>
        <color rgb="FF000000"/>
        <rFont val="Garamond"/>
      </rPr>
      <t xml:space="preserve">Normativa aplicable al objeto del Proceso de Contratación. </t>
    </r>
    <r>
      <rPr>
        <i/>
        <sz val="12"/>
        <color rgb="FF000000"/>
        <rFont val="Garamond"/>
      </rPr>
      <t xml:space="preserve">Ley 80 de 1993, Ley 1150 de 2007, Ley 1474 de 2011, Ley 1437 de 2011, Decreto Ley 019 de 2012, Decreto 1082 de 2015 y Decreto 1860 de 2021, Ley 1474 de 2011 y demás normas concordantes y aplicables al ámbito del deber de análisis por parte de las entidades públicas, incluyendo el concepto emanado por la Agencia Nacional de Colombia Eficiente.
</t>
    </r>
  </si>
  <si>
    <r>
      <rPr>
        <b/>
        <sz val="12"/>
        <color rgb="FF000000"/>
        <rFont val="Garamond"/>
      </rPr>
      <t>Experiencia propia y de otras Entidades Estatales en Procesos de Contratació</t>
    </r>
    <r>
      <rPr>
        <b/>
        <sz val="12"/>
        <color rgb="FF0D0D0D"/>
        <rFont val="Garamond"/>
      </rPr>
      <t>n del mismo tipo. (DEL MISMO TIPO SOLO TENEMOS LA LP003 DEL AÑO PASADO) FDLSLP-17-2023(93726.)FDLS-CD-INT-CVN-019-2024FDLSLP-10-2022(77045)FDLBU-LP-006-2023 (FDLCB-LP-016-2023)FDLSF-LP-007-2022 FDLSUBA-LP-003-2025 (134410)</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</si>
  <si>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</si>
  <si>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</si>
  <si>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</si>
  <si>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</si>
  <si>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</si>
  <si>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</si>
  <si>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</si>
  <si>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</si>
  <si>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</si>
  <si>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</si>
  <si>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</si>
  <si>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Estatal</t>
  </si>
  <si>
    <t>Interno</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</si>
  <si>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</si>
  <si>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</si>
  <si>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</si>
  <si>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</si>
  <si>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</si>
  <si>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Inadecuada elaboración de estudios y diseños</t>
  </si>
  <si>
    <t>Requisitos habilitantes que impidan la selección objetiva</t>
  </si>
  <si>
    <t>Inadecuada identificación de las condiciones contractuales</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</si>
  <si>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</si>
  <si>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</si>
  <si>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</si>
  <si>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</si>
  <si>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</si>
  <si>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</si>
  <si>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</si>
  <si>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General</t>
  </si>
  <si>
    <t>Selección de ofertas con precios  artificialmente bajos.</t>
  </si>
  <si>
    <t>CONTRATACIÓN</t>
  </si>
  <si>
    <t xml:space="preserve">Riesgo de que no se firme el contrato. </t>
  </si>
  <si>
    <t>Externo</t>
  </si>
  <si>
    <t>Falta de constitución o constitución tardía de la garantía única. Aceptación de garantías que no se ajustan a lo contemplado en el contrato</t>
  </si>
  <si>
    <t>Falta de solicitud o solicitud tardía del registro  presupuestal</t>
  </si>
  <si>
    <t>Especifico</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</si>
  <si>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</si>
  <si>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</si>
  <si>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</si>
  <si>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</si>
  <si>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</si>
  <si>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</si>
  <si>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</si>
  <si>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</si>
  <si>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</si>
  <si>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</si>
  <si>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</si>
  <si>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</si>
  <si>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</si>
  <si>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</si>
  <si>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</si>
  <si>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</si>
  <si>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</si>
  <si>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Fallas en la entrega de alimentos y bebidas</t>
  </si>
  <si>
    <t xml:space="preserve">Dificultad en la inscripción y posterior participación 				</t>
  </si>
  <si>
    <t>Fallas en la coordinación del personal</t>
  </si>
  <si>
    <t xml:space="preserve">Demoras referente a espacios en terminos de permisos	</t>
  </si>
  <si>
    <t>Eventos naturales tales como lluvias, inundaciones y sequias entre otros</t>
  </si>
  <si>
    <t>De la naturaleza</t>
  </si>
  <si>
    <t>Necesidad de elementos no considerados</t>
  </si>
  <si>
    <t xml:space="preserve">Objeto Contractual: PRESTAR SERVICIOS PARA EJECUTAR ACCIONES QUE CONTRIBUYAN A LA PROMOCIÓN Y 
CUIDADO DE LA SALUD MENTAL EN LA LOCALIDAD DE SUBA SALUD INTEGRAL PARA SUBA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</si>
  <si>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</si>
  <si>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</si>
  <si>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</si>
  <si>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</si>
  <si>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</si>
  <si>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</si>
  <si>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</si>
  <si>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</si>
  <si>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</si>
  <si>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</si>
  <si>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</si>
  <si>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</si>
  <si>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</si>
  <si>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</si>
  <si>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</si>
  <si>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Posible reproceso en la elaboración de los documentos precontractuales, dado el escenario de cambio de la modalidad luego de escogencia</t>
  </si>
  <si>
    <t>Posible limitación de participación de oferentes y/o que el proceso quede decierto</t>
  </si>
  <si>
    <t>Posible necesidad de ajustes presupuestales y/o modificaciones al contrato durante la ejecución</t>
  </si>
  <si>
    <t>Posibles dificultades en la prestación del bien o servicio lo cual podria generar un incumplimiento al contrato</t>
  </si>
  <si>
    <t xml:space="preserve">Posible falta de profundidad en el analisis de sector no identificandose claramente aspectos de oferta y demanda </t>
  </si>
  <si>
    <t>Posible selección de oferentes no idoneos y dificultades en el proceso de evaluación</t>
  </si>
  <si>
    <t>Riesgo de falta de claridad de las condiciones del contrato, lo cual podria llevar a un incumplimiento de las obligaciones por parte del operador</t>
  </si>
  <si>
    <t>Posible adjudicación a oferentes no idoneos lo cual podria llevar a una ejecución deficiente.</t>
  </si>
  <si>
    <t>Riesgo de cumplimiento en los tiempos establecidos para el proceso provocando la expedición de adendas para modifcación de cronograma</t>
  </si>
  <si>
    <t xml:space="preserve">Posible confusión y observaciones o solicitudes de revocatoria por parte de los oferentes generando dificultades para el proceso </t>
  </si>
  <si>
    <t>Retraso en el proceso de selección y/o riesgo de observaciones adicionales por parte de los proponentes</t>
  </si>
  <si>
    <t xml:space="preserve">Riesgo de incumplir con el principio de transparencia lo cual podira llevar a observaciones de proponentes y demas actores interesadosy/o retrasos y/o reprocesos </t>
  </si>
  <si>
    <t>Riesgo de solicitud por parte de otros oferentes y/o actores de revocatoria directa del proceso, asi mismo la nulidad del proceso provocando la necesidad de iniciar de nuevo</t>
  </si>
  <si>
    <t>Riesgo de incumplimiento de las obligaciones contractuales afectando la ejecución y la calidad del bien o servicio contratado</t>
  </si>
  <si>
    <t>Imposibilidad de iniciar ejecución, lo que podria ocacionar la necesidad de iniciar nuevamente el proceso</t>
  </si>
  <si>
    <t>Retraso en el inicio de la ejecución del contrato y firma del acta de inicio</t>
  </si>
  <si>
    <t xml:space="preserve">Demoras en la expedición del acta de inicio </t>
  </si>
  <si>
    <t>Riesgo de incumplir con el principio de transparencia lo cual genereraria un allesgo y/o desconfianza en el proceso</t>
  </si>
  <si>
    <t>Demoras en la firma de acta de inicio y/o demoras en la ejecución llevando a un impacto social</t>
  </si>
  <si>
    <t>Aumento en los costos de los insumos o servicios, dificultad para mantener los costos del presupuesto</t>
  </si>
  <si>
    <t>Incremento en los costos operativos para la ejecución de los eventos y/o actividades</t>
  </si>
  <si>
    <t>Necesidad de evaluar reajustes presupuestales</t>
  </si>
  <si>
    <t xml:space="preserve">Posibles restrasos cambios en los cronogramas de las actividades y/o eventos </t>
  </si>
  <si>
    <t xml:space="preserve">Incumplimiento en las actividades  </t>
  </si>
  <si>
    <t>Retrasos en la ejecución de actividades, ajustes al presupuesto y/o incumplimiento de metas</t>
  </si>
  <si>
    <t>Posibles retrasos o afectaciones durante la ejecución del evento o actividades no cumplimiento de fechas previstas inicialmente</t>
  </si>
  <si>
    <t>Retraso en la ejecución, inclumplimiento de los eventos y/o actividades  riesgo en el cumplimiento de metas</t>
  </si>
  <si>
    <r>
      <rPr>
        <sz val="10"/>
        <color rgb="FF000000"/>
        <rFont val="Garamond"/>
      </rPr>
      <t>Riesgo de daños en la instalación de</t>
    </r>
    <r>
      <rPr>
        <sz val="10"/>
        <color rgb="FFFF0000"/>
        <rFont val="Garamond"/>
      </rPr>
      <t xml:space="preserve"> </t>
    </r>
    <r>
      <rPr>
        <sz val="10"/>
        <color rgb="FF000000"/>
        <rFont val="Garamond"/>
      </rPr>
      <t xml:space="preserve"> los equipos y/o elementos durante el desarrollo de eventos y/o actividades</t>
    </r>
  </si>
  <si>
    <t>Riesgo de daños a los equipos  y/o elementos durante el desarrollo de eventos y/o actividades</t>
  </si>
  <si>
    <t>Retrasos en la prestación del servicio no cumpliendo con las horas y fechas programadas</t>
  </si>
  <si>
    <t>Aumento en los costos operativos generando solicitud de una posible modificación en terminos presupuestales</t>
  </si>
  <si>
    <t xml:space="preserve">Retraso, reprogramación o cancelación en la ejecución de los eventos y/o actividades </t>
  </si>
  <si>
    <t>Cancelación o reprogramación de los eventos aumento de los costos por la implementación de medidas alternativas</t>
  </si>
  <si>
    <t xml:space="preserve">Incumplimiento derivado del trámite de los permisos con autoridades, la obtención de los mismos, paz y salvos SAYCO </t>
  </si>
  <si>
    <t>Posibles demoras en la obtención de permisos y/o autorizaciones lo cual conlleva a retraso, concelaciones, y/o reprogramaciones, riesgo de sanciones</t>
  </si>
  <si>
    <t>Posible insatisfacción por parte de los asistentes, perdida de reputación del evento y/o posible dificultad en terminos de salud</t>
  </si>
  <si>
    <t>Restraso en el inicio de las actividades, insatisfacción de los asistentes</t>
  </si>
  <si>
    <t>Demoras en la ejecución de las actividades, posible no idoneidad del personal e insatisfacción por parte de los asistentes</t>
  </si>
  <si>
    <t>Posibles demoras en la obtención de permisos y/o autorizaciones lo cual conlleva a concelaciones, reprogramaciones, riesgo de sanciones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</si>
  <si>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</si>
  <si>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</si>
  <si>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</si>
  <si>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</si>
  <si>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</si>
  <si>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</si>
  <si>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</si>
  <si>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</si>
  <si>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</si>
  <si>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</si>
  <si>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</si>
  <si>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</si>
  <si>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</si>
  <si>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</si>
  <si>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</si>
  <si>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</si>
  <si>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</si>
  <si>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</si>
  <si>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</si>
  <si>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</si>
  <si>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</si>
  <si>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</si>
  <si>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</si>
  <si>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</si>
  <si>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</si>
  <si>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</si>
  <si>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</si>
  <si>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</si>
  <si>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</si>
  <si>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</si>
  <si>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</si>
  <si>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</si>
  <si>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</si>
  <si>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</si>
  <si>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</si>
  <si>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</si>
  <si>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</si>
  <si>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 xml:space="preserve">OBJETO: PRESTAR SERVICIOS PARA EJECUTAR ACCIONES QUE CONTRIBUYAN A LA PROMOCIÓN Y 
CUIDADO DE LA SALUD MENTAL EN LA LOCALIDAD DE SUBA </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</si>
  <si>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</si>
  <si>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</si>
  <si>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</si>
  <si>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</si>
  <si>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</si>
  <si>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</si>
  <si>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</si>
  <si>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</si>
  <si>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</si>
  <si>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</si>
  <si>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un análisis adecuado (estudio del sector) del proceso así mismo de acuerdo a la necesidad, líder de formulación, información enviada por medio de correo electrónico por parte del o la profesional formulador para el análisis y posterior respuesta.</t>
  </si>
  <si>
    <t>NO</t>
  </si>
  <si>
    <t>Lider de formulación, profesional formulador y asesor planeación</t>
  </si>
  <si>
    <t>Incio del proceso de planeación</t>
  </si>
  <si>
    <t>Final de la etapa de planeación</t>
  </si>
  <si>
    <t>Información enviada por medio de correo electrónico por parte del o la profesional formulador para el análisis y posterior respuesta.</t>
  </si>
  <si>
    <t xml:space="preserve">Única Vez </t>
  </si>
  <si>
    <t>Realizar revisión de los requisitos habilitantes en el documento estudios previos por parte del líder de formulación y asesor para temas de planeación revisión acta de seguimiento</t>
  </si>
  <si>
    <t>Lider de formulación, profesional formulador y asesor planeación y contratación</t>
  </si>
  <si>
    <t>Revisión de los estudios previos con acta</t>
  </si>
  <si>
    <t>Quincenal</t>
  </si>
  <si>
    <t>Realizar revisión del PAA para así definir de manera adecuada el valor por parte del líder de formulación y asesor para temas de planeación profesional de presupuesto trazabilidad por correo electrónico</t>
  </si>
  <si>
    <t>Lider de formulación, profesional formulador y profesional presupuesto asesor planeación</t>
  </si>
  <si>
    <t>Revisión por parte del líder de formulación y asesor para temas de formulación trazabilidad por correo electrónico y/o control de cambios a los documentos</t>
  </si>
  <si>
    <t>Correo electrónico y/o control de cambios a los documentos</t>
  </si>
  <si>
    <t>Realizar revisión de los estudios previos por parte del líder de formulación, asesor para temas de planeación y asesor de contratación para la revisión de la redacción del los analisis del sector dejando trazabilidad por correo electrónico</t>
  </si>
  <si>
    <t>revisión de los requisitos trazabilidad por correo electrónico</t>
  </si>
  <si>
    <t>Realizar una revisión adecuada de los estudios previos elaborados por el equipo formulador por parte del líder de formulación, asesor para temas de planeación y asesor de contratación trazabilidad por correo electrónico</t>
  </si>
  <si>
    <t>Revisión de los estudios previos por correo electrónico</t>
  </si>
  <si>
    <t xml:space="preserve">Seguimiento y revisión al equipo evaluador por parte del líder de formulación asesores de planeación y contratación trazabilidad por correo electrónico y/o acta y/o reunión temas </t>
  </si>
  <si>
    <t>Lider de formulación, profesional formulador, juridico, financiero y asesor planeación y contratación</t>
  </si>
  <si>
    <t>Inicio del proceso de evaluación</t>
  </si>
  <si>
    <t>Final proceso de evaluación</t>
  </si>
  <si>
    <t>Revisión de los requisitos trazabilidad por correo electrónico</t>
  </si>
  <si>
    <t>Cuando se requiera</t>
  </si>
  <si>
    <t>Revisión del documento por parte del equipo de contratación líder y asesor trazabilidad por correo electrónico</t>
  </si>
  <si>
    <t>Profesional contratación y lider de contratación</t>
  </si>
  <si>
    <t>Al finalizar audiencia de adjudicación</t>
  </si>
  <si>
    <t>Al finalizar la adjudicación y firma de contrato</t>
  </si>
  <si>
    <t>Trazabilidad por correo electrónico</t>
  </si>
  <si>
    <t>Semanal</t>
  </si>
  <si>
    <t>Definir tiempos y espacios de revisión conforme al cronograma establecido de manera eficiente, equipo formulador, líder de formulación, asesores planeación y contratación, definir cronograma oportuno correo electrónico</t>
  </si>
  <si>
    <t>Al inicio de la fase de observaciones a los prepliegos</t>
  </si>
  <si>
    <t>Trazabilidad por correo electrónico durante la fase</t>
  </si>
  <si>
    <t>Diaria</t>
  </si>
  <si>
    <t xml:space="preserve">Revisión por parte del líder de contratación de acuerdo a los cronogramas establecidos con lista de chequeo, correspondiente a los documentos </t>
  </si>
  <si>
    <t>Al inicio de la apertura en SECOP del proceso</t>
  </si>
  <si>
    <t>Al finalizar el proceso de adjudicación</t>
  </si>
  <si>
    <t>Lista de chequeo</t>
  </si>
  <si>
    <t>Unica vez</t>
  </si>
  <si>
    <t>Emitir alerta en la fase de evaluación a los lideres de formulación y contratación y a los asesores de planeación y contratación por medio de correo electrónico, y así plantear la revisión de la situación en particular</t>
  </si>
  <si>
    <t>trazabilidad por correo electrónico</t>
  </si>
  <si>
    <t xml:space="preserve">Realizar notificación desde el area de contratación y en caso de ser necesario apoyado por el formulador tecnico por medio de correo electronico, llamada telefonica. </t>
  </si>
  <si>
    <t>Profesional contratación y profesional formulador tecnico</t>
  </si>
  <si>
    <t>Firma de acta de inicio</t>
  </si>
  <si>
    <t xml:space="preserve">Cada dos dias </t>
  </si>
  <si>
    <t xml:space="preserve">Realizar notificación y seguimiento desde el area de contratación y  por el formulador tecnico por medio de correo electronico, llamada telefonica. </t>
  </si>
  <si>
    <t>Realizar el recordatorio el formulador tecnico enviara un correo al area de contratación de la solicitud del RP</t>
  </si>
  <si>
    <t>Realizar revisión de la evaluación por parte del equipo evaluador lider de formulación y lider de contratación junto con los asesores de planeación y contratación, esto antes de audiencia de asjudicación para evitar errores que puedan llevar a reclamos de terceros, acta de acuerdo al formato de la entidad</t>
  </si>
  <si>
    <t>Final audiencia de adjudicación</t>
  </si>
  <si>
    <t>Acta de revisión de la evaluación</t>
  </si>
  <si>
    <t>El contratista debera realizar un monitoreo periodico, de la fluctación del valor de la moneda de los elementos y/o servicios a adquirir y en caso de variaciones significativas debera dar aviso al supervisor y/o apoyo a la supervisión por medio de correo electronico</t>
  </si>
  <si>
    <t>Contratista y supervisor y/o apoyo a la supervsión</t>
  </si>
  <si>
    <t>Inicio de la ejecución</t>
  </si>
  <si>
    <t>Al finalizar la ejecución</t>
  </si>
  <si>
    <t>trazabilidad correo electronico y mesa de trabajo en el caso que se presente la variación</t>
  </si>
  <si>
    <t>El contratista deberá realizar un monitoreo periodico, de los precios de factores de produccior y en caso de variaciones significativas debera dar aviso al supervisor y/o apoyo a la supervisión por medio de correo electronico</t>
  </si>
  <si>
    <t>El contratista deberá realizar un monitoreo periodico, de los precios de los elementos a dquirir y en caso de variaciones significativas debera dar aviso al supervisor y/o apoyo a la supervisión por medio de correo electronico</t>
  </si>
  <si>
    <t>El contratista deberá estar informado en terminos politicos y macroeconomicos que puedan dificultar el desarrollo de eventos y/o actividades, debera dar aviso al supervisor y/o apoyo a la supercisión por medio de correo ekectronico</t>
  </si>
  <si>
    <t>trazabilidad correo electronico y mesa de trabajo en el caso que se materielice el riego</t>
  </si>
  <si>
    <t>El contratista debera rendir informe semanal al  supervisor y/o apoyo a la supervisión del cumplimiento del cronograma y compromisos con los diferentes subcontratistas si es el caso, del estado de entregas de los diferentes elementos, rendir el informe bien sea por medio de acta segun el formato de la entidad y/o correo electroncio</t>
  </si>
  <si>
    <t>Analizar el informe entregado por el contratista, en el caso que se materialice el riesgo, aplicar planes de contingencia en terminos de retrasos en el cronograma y/o incumplimient o, se debe realizar mesa de trabajo para analizar y aplicar planes de contigencia</t>
  </si>
  <si>
    <t>El contratista debera rendir informe semanal al supervisor y/o apoyo a la supervisión, del cumplimiento del cronograma, en caso de evidenciar las variaciones se debera realizar una mesa de trabajo, para aplicar planes de contingencia</t>
  </si>
  <si>
    <t>Analizar el informe entregado por el contratista, en el caso que se materialice el riesgo, aplicar planes de contingencia en terminos de retrasos o imposibilidad para realizar las actividades o eventos , se debe realizar mesa de trabajo para analizar y aplicar planes de contigencia</t>
  </si>
  <si>
    <t>El contratista debera rendir informe mensual al supervisor y/o apoyo a la supervisión, del cumplimiento del pago de sus subcontratistas con el respectivo cerrtificado del revisor fiscal lo cual hace parte integral del informe de actividades, en caso de evidenciar el incumplimiento se debera realizar una mesa de trabajo en aras de evitar la afectación directa en la ejecución de actividades y/o eventos</t>
  </si>
  <si>
    <t>Analizar el informe entregado por el contratista, en el caso que se materialice el riesgo, aplicar planes de contingencia en terminos de retrasos o imposibilidad para realizar las actividades o eventos, se debe realizar mesa de trabajo para analizar y aplicar planes de contigencia</t>
  </si>
  <si>
    <t>Mensual</t>
  </si>
  <si>
    <t>El apoyo a la supervisión debera realizar la respectiva programación del PAC de acuerdo a la forma de pago, esto de acuerdo al cumplimiento del cronograma y entregas</t>
  </si>
  <si>
    <t>Revisión oportuna de los informes del contratista, notificacion en caso de que se presenten subsanaciones al contratista, por medio de correo electronico</t>
  </si>
  <si>
    <t xml:space="preserve">El contratista notificará al supervisor y/o apoyo a la supervisión para revisión de los equipos y/o elementos a entregar, con tiempo prudencial antes del incio de las actividades, se debe levantar acta de acuerdo al formato de la entidad </t>
  </si>
  <si>
    <t>Acta de revisión de los equipos y/o elementos antes de dar inicio a la activiadad</t>
  </si>
  <si>
    <t>En cada evento y/o actividad</t>
  </si>
  <si>
    <t xml:space="preserve">El contratista notificará al supervisor y/o apoyo a la supervisión para revisión de los equipos y/o elementos a entregar, con tiempo prudencial antes del incio de las actividades el cual se debera defirnir en el primer comite tecnico, para el caso de eventos debera contar con equipos de respaldo se debe levantar acta de acuerdo al formato de la entidad </t>
  </si>
  <si>
    <t>Acta de revisión de los equipos y/o elementos antes de dar inicio a la activiadad, en el caso que se materialice el riesgo activar el plan de mitigación</t>
  </si>
  <si>
    <t>El contratista deberá realizar un monitoreo periodico, de posibles nuevos tributos que puedan impacta losr elementos y/o servicios a adquirir y en caso de variaciones significativas debera dar aviso al supervisor y/o apoyo a la supervisión por medio de correo electronico</t>
  </si>
  <si>
    <t>En cada comité tecnico se dara informe si se evidenciado alguna imposicion de nuevos trbutos</t>
  </si>
  <si>
    <t>Sesión de comité tecnico</t>
  </si>
  <si>
    <t>El contratista debera realizar un monitoreo periodico, de posibles nuevos tramites o permisos que puedan impactar los elementos y/o servicios a adquirir y en caso de variaciones significativas debera dar aviso al supervisor y/o apoyo a la supervisión por medio de correo electronico</t>
  </si>
  <si>
    <t>En cada comité tecnico se dara informe si se evidenciado alguna imposicion de nuevos tramites</t>
  </si>
  <si>
    <t>El contratista debera realizar una consulta con anterioridad al inicio de los eventos, a los informes de las entidades encargadas de medir aspectos de la naturales en caso de variaciones significativas debera dar aviso al supervisor y/o apoyo a la supervisión por medio de correo electronico y generar el plan de mitigación de forma diligente</t>
  </si>
  <si>
    <t>Informe por correo electronico y/o mensajeria movil en caso que se requiera activar el plan de mitigación</t>
  </si>
  <si>
    <t>El contratista deberá realizar la notificación periodica del estado de los permisos correspondientes lo cual se debera notificar por medio de correo electronico al supervisor y/o apoyo a la supervisión</t>
  </si>
  <si>
    <t xml:space="preserve">Correo electronico con la información del estado de cada uno de los paz y salvos y permisos </t>
  </si>
  <si>
    <t>Antes de cada evento</t>
  </si>
  <si>
    <t xml:space="preserve">El contratista deberá garantizar la calidad de los alimentos y bebidas cumpliento con lo definido en el anexo tecnico y oferta economica, debera realizar una revisión al azar y diligenciar acta definida por la entidad </t>
  </si>
  <si>
    <t>Realizar la revisión adecuada y en el caso que se materialice el riesgo el contratista debera realizar el cambio inmediato de los alimento dejando como trazabilidad acta definida por la entidad</t>
  </si>
  <si>
    <t>El contratista deberá garantizar la inscripción de las personas disponiendo de infraestructura y personal adecuado para incentivar la participación.</t>
  </si>
  <si>
    <t xml:space="preserve">Realizar la revisión adecuada y en el caso que se materialice el riesgo el contratista deberá activar todos los caneles de comunicación con la comunidad para incentivar la participación, esto incluye el debido manejo de las bases de datos. </t>
  </si>
  <si>
    <t>El contratista debera garantizar la idoneidad del personal y planeación para cada uno de los eventos para evitar fallas, este plan se debera entregar por medio de correo electronico al supervisor y/o apoyo a la supervisión</t>
  </si>
  <si>
    <t xml:space="preserve">Realizar la revisión adecuada y en el caso que se materialice el riesgo el contratista debera realizar el cambio inmediato del personal dejando como trazabilidad acta definida por la entidad indicando el motivo </t>
  </si>
  <si>
    <t>Antes de cada evento  y durante el evento</t>
  </si>
  <si>
    <t>El contratista deberá realizar la notificación periódica del estado de los permisos correspondientes lo cual se deberá notificar por medio de correo electronico al supervisor y/o apoyo a la supervisión</t>
  </si>
  <si>
    <t>Durante la dase de ejecución</t>
  </si>
  <si>
    <t>Realizar la revisión adecuada y en el caso que se materialice el riesgo el contratista debera informar para tomar acciones al respecto  dejando como trazabilidad acta definida por la entidad indicando el motivo y/o correo electronico</t>
  </si>
  <si>
    <t xml:space="preserve">Cuando se presente </t>
  </si>
  <si>
    <t>Categoría del Riesgo</t>
  </si>
  <si>
    <t>Impacto del Riesgo</t>
  </si>
  <si>
    <t>Casi cierto (ocurre en la mayoría de circunstancias)</t>
  </si>
  <si>
    <t xml:space="preserve">OBJETO CONTRACTUAL: PRESTAR SERVICIOS PARA EJECUTAR ACCIONES QUE CONTRIBUYAN A LA PROMOCIÓN Y 
CUIDADO DE LA SALUD MENTAL EN LA LOCALIDAD DE SUBA 2309 SALUD INTEGRAL PARA SUBA </t>
  </si>
  <si>
    <t>Esta matriz es un documento anexo del Estudio Previo</t>
  </si>
  <si>
    <t>No</t>
  </si>
  <si>
    <t>Etapa</t>
  </si>
  <si>
    <t>Clase</t>
  </si>
  <si>
    <t>Fuente</t>
  </si>
  <si>
    <t>Calificación total</t>
  </si>
  <si>
    <t>¿A quien se le asigna?</t>
  </si>
  <si>
    <t>%</t>
  </si>
  <si>
    <t>¿Cómo se realiza el monitoreo</t>
  </si>
  <si>
    <t>SDG</t>
  </si>
  <si>
    <t xml:space="preserve">Revisión miuciosa del análisis del sector durante la elaboración y previo al comité de contratación dejando trazabilidad por correo electrónico y con control de cambios </t>
  </si>
  <si>
    <t xml:space="preserve">Quincenal </t>
  </si>
  <si>
    <t>CONTRATISTA</t>
  </si>
  <si>
    <t>CONTRATISTA Y SDG</t>
  </si>
  <si>
    <t xml:space="preserve">Categoria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</si>
</sst>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sz val="16"/>
      <name val="Garamond"/>
      <family val="1"/>
    </font>
    <font>
      <b/>
      <sz val="12"/>
      <color rgb="FFFF0D0D"/>
      <name val="Garamond"/>
      <family val="1"/>
    </font>
    <font>
      <b/>
      <sz val="12"/>
      <color rgb="FFFF0000"/>
      <name val="Garamond"/>
      <family val="1"/>
    </font>
    <font>
      <sz val="20"/>
      <name val="Garamond"/>
      <family val="1"/>
    </font>
    <font>
      <b/>
      <sz val="20"/>
      <name val="Garamond"/>
    </font>
    <font>
      <i/>
      <sz val="12"/>
      <color rgb="FF000000"/>
      <name val="Garamond"/>
    </font>
    <font>
      <b/>
      <u/>
      <sz val="12"/>
      <name val="Garamond"/>
    </font>
    <font>
      <b/>
      <sz val="12"/>
      <color rgb="FF000000"/>
      <name val="Garamond"/>
    </font>
    <font>
      <b/>
      <sz val="12"/>
      <name val="Garamond"/>
    </font>
    <font>
      <b/>
      <sz val="18"/>
      <name val="Garamond"/>
    </font>
    <font>
      <sz val="10"/>
      <color rgb="FF000000"/>
      <name val="Garamond"/>
    </font>
    <font>
      <sz val="10"/>
      <color rgb="FFFF0000"/>
      <name val="Garamond"/>
    </font>
    <font>
      <sz val="10"/>
      <name val="Garamond"/>
    </font>
    <font>
      <b/>
      <sz val="10"/>
      <color rgb="FFFF0000"/>
      <name val="Arial"/>
    </font>
    <font>
      <b/>
      <sz val="12"/>
      <color rgb="FF0D0D0D"/>
      <name val="Garamond"/>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6">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1">
    <xf numFmtId="0" fontId="0" fillId="0" borderId="0"/>
  </cellStyleXfs>
  <cellXfs count="323">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1" xfId="0" applyBorder="1" applyAlignment="1">
      <alignment horizontal="center"/>
    </xf>
    <xf numFmtId="0" fontId="9" fillId="0" borderId="0" xfId="0" applyFont="1"/>
    <xf numFmtId="0" fontId="4" fillId="4" borderId="27"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1"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0" xfId="0" applyFont="1" applyBorder="1"/>
    <xf numFmtId="0" fontId="7" fillId="0" borderId="11"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5"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4" borderId="26" xfId="0" applyFont="1" applyFill="1" applyBorder="1" applyAlignment="1">
      <alignment horizontal="center" vertical="center" textRotation="90" wrapText="1"/>
    </xf>
    <xf numFmtId="0" fontId="12" fillId="4" borderId="27" xfId="0" applyFont="1" applyFill="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0" xfId="0" applyFont="1" applyBorder="1" applyAlignment="1">
      <alignment horizontal="center" vertical="center" textRotation="90" wrapText="1"/>
    </xf>
    <xf numFmtId="0" fontId="7" fillId="0" borderId="33"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18" xfId="0" applyFont="1" applyBorder="1" applyAlignment="1">
      <alignment horizontal="center" vertical="center" wrapText="1"/>
    </xf>
    <xf numFmtId="0" fontId="7" fillId="0" borderId="39" xfId="0" applyFont="1" applyBorder="1"/>
    <xf numFmtId="0" fontId="7" fillId="0" borderId="39"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5" fillId="2" borderId="28" xfId="0" applyFont="1" applyFill="1" applyBorder="1" applyAlignment="1">
      <alignment vertical="center" wrapText="1"/>
    </xf>
    <xf numFmtId="0" fontId="15" fillId="2" borderId="23" xfId="0" applyFont="1" applyFill="1" applyBorder="1" applyAlignment="1">
      <alignment horizontal="center" vertical="center" wrapText="1"/>
    </xf>
    <xf numFmtId="0" fontId="17" fillId="0" borderId="12" xfId="0" applyFont="1" applyBorder="1" applyAlignment="1">
      <alignment vertical="center"/>
    </xf>
    <xf numFmtId="0" fontId="17" fillId="0" borderId="5" xfId="0" applyFont="1" applyBorder="1" applyAlignment="1">
      <alignment vertical="center"/>
    </xf>
    <xf numFmtId="0" fontId="21" fillId="2" borderId="20" xfId="0" applyFont="1" applyFill="1" applyBorder="1" applyAlignment="1">
      <alignment vertical="center" wrapText="1"/>
    </xf>
    <xf numFmtId="0" fontId="21" fillId="0" borderId="20" xfId="0" applyFont="1" applyBorder="1"/>
    <xf numFmtId="0" fontId="18" fillId="2" borderId="13" xfId="0" applyFont="1" applyFill="1" applyBorder="1" applyAlignment="1">
      <alignment vertical="center" wrapText="1"/>
    </xf>
    <xf numFmtId="0" fontId="17" fillId="0" borderId="14" xfId="0" applyFont="1" applyBorder="1" applyAlignment="1">
      <alignment vertical="center"/>
    </xf>
    <xf numFmtId="0" fontId="17" fillId="0" borderId="6" xfId="0" applyFont="1" applyBorder="1" applyAlignment="1">
      <alignment vertical="center"/>
    </xf>
    <xf numFmtId="0" fontId="21" fillId="2" borderId="21" xfId="0" applyFont="1" applyFill="1" applyBorder="1" applyAlignment="1">
      <alignment vertical="center" wrapText="1"/>
    </xf>
    <xf numFmtId="0" fontId="21" fillId="0" borderId="21" xfId="0" applyFont="1" applyBorder="1"/>
    <xf numFmtId="0" fontId="18" fillId="2" borderId="15" xfId="0" applyFont="1" applyFill="1" applyBorder="1" applyAlignment="1">
      <alignment vertical="center" wrapText="1"/>
    </xf>
    <xf numFmtId="0" fontId="17" fillId="0" borderId="16" xfId="0" applyFont="1" applyBorder="1" applyAlignment="1">
      <alignment vertical="center"/>
    </xf>
    <xf numFmtId="0" fontId="21" fillId="0" borderId="22" xfId="0" applyFont="1" applyBorder="1"/>
    <xf numFmtId="0" fontId="18" fillId="2" borderId="17" xfId="0" applyFont="1" applyFill="1" applyBorder="1" applyAlignment="1">
      <alignment vertical="center" wrapText="1"/>
    </xf>
    <xf numFmtId="0" fontId="21" fillId="2" borderId="3" xfId="0" applyFont="1" applyFill="1" applyBorder="1" applyAlignment="1">
      <alignment vertical="center" wrapText="1"/>
    </xf>
    <xf numFmtId="0" fontId="18" fillId="2" borderId="18" xfId="0" applyFont="1" applyFill="1" applyBorder="1" applyAlignment="1">
      <alignment vertical="center" wrapText="1"/>
    </xf>
    <xf numFmtId="0" fontId="17" fillId="0" borderId="20" xfId="0" applyFont="1" applyBorder="1" applyAlignment="1">
      <alignment vertical="center"/>
    </xf>
    <xf numFmtId="0" fontId="17" fillId="0" borderId="21" xfId="0" applyFont="1" applyBorder="1" applyAlignment="1">
      <alignment vertical="center"/>
    </xf>
    <xf numFmtId="0" fontId="17" fillId="0" borderId="22" xfId="0" applyFont="1" applyBorder="1" applyAlignment="1">
      <alignment vertical="center"/>
    </xf>
    <xf numFmtId="0" fontId="21" fillId="2" borderId="22" xfId="0" applyFont="1" applyFill="1" applyBorder="1" applyAlignment="1">
      <alignment vertical="center" wrapText="1"/>
    </xf>
    <xf numFmtId="0" fontId="21" fillId="2" borderId="23" xfId="0" applyFont="1" applyFill="1" applyBorder="1" applyAlignment="1">
      <alignment vertical="center" wrapText="1"/>
    </xf>
    <xf numFmtId="0" fontId="18" fillId="2" borderId="19" xfId="0" applyFont="1" applyFill="1" applyBorder="1" applyAlignment="1">
      <alignment vertical="center" wrapText="1"/>
    </xf>
    <xf numFmtId="0" fontId="21" fillId="0" borderId="14" xfId="0" applyFont="1" applyBorder="1" applyAlignment="1">
      <alignment vertical="center"/>
    </xf>
    <xf numFmtId="0" fontId="21" fillId="0" borderId="23" xfId="0" applyFont="1" applyBorder="1" applyAlignment="1">
      <alignment vertical="center" wrapText="1"/>
    </xf>
    <xf numFmtId="0" fontId="18" fillId="0" borderId="19" xfId="0" applyFont="1" applyBorder="1" applyAlignment="1">
      <alignment vertical="center" wrapText="1"/>
    </xf>
    <xf numFmtId="0" fontId="18" fillId="0" borderId="13" xfId="0" applyFont="1" applyBorder="1" applyAlignment="1">
      <alignment vertical="center" wrapText="1"/>
    </xf>
    <xf numFmtId="0" fontId="18" fillId="0" borderId="15" xfId="0" applyFont="1" applyBorder="1" applyAlignment="1">
      <alignment vertical="center" wrapText="1"/>
    </xf>
    <xf numFmtId="0" fontId="21" fillId="0" borderId="1" xfId="0" applyFont="1" applyBorder="1"/>
    <xf numFmtId="0" fontId="21" fillId="0" borderId="0" xfId="0" applyFont="1"/>
    <xf numFmtId="0" fontId="21" fillId="0" borderId="2" xfId="0" applyFont="1" applyBorder="1" applyAlignment="1">
      <alignment horizontal="center"/>
    </xf>
    <xf numFmtId="0" fontId="21" fillId="0" borderId="8" xfId="0" applyFont="1" applyBorder="1"/>
    <xf numFmtId="0" fontId="21" fillId="0" borderId="10" xfId="0" applyFont="1" applyBorder="1"/>
    <xf numFmtId="0" fontId="21" fillId="0" borderId="11" xfId="0" applyFont="1" applyBorder="1" applyAlignment="1">
      <alignment horizontal="center"/>
    </xf>
    <xf numFmtId="0" fontId="22" fillId="4" borderId="25" xfId="0" applyFont="1" applyFill="1" applyBorder="1" applyAlignment="1">
      <alignment horizontal="center" vertical="center" wrapText="1"/>
    </xf>
    <xf numFmtId="0" fontId="23" fillId="4" borderId="26" xfId="0" applyFont="1" applyFill="1" applyBorder="1" applyAlignment="1">
      <alignment horizontal="center" vertical="center" wrapText="1"/>
    </xf>
    <xf numFmtId="0" fontId="23" fillId="4" borderId="27" xfId="0" applyFont="1" applyFill="1" applyBorder="1" applyAlignment="1">
      <alignment horizontal="center" vertical="center" wrapText="1"/>
    </xf>
    <xf numFmtId="0" fontId="18" fillId="0" borderId="29" xfId="0" applyFont="1" applyBorder="1" applyAlignment="1">
      <alignment horizontal="left" vertical="center" wrapText="1"/>
    </xf>
    <xf numFmtId="0" fontId="21" fillId="0" borderId="30" xfId="0" applyFont="1" applyBorder="1" applyAlignment="1">
      <alignment horizontal="left" vertical="center" wrapText="1"/>
    </xf>
    <xf numFmtId="0" fontId="18" fillId="0" borderId="3" xfId="0" applyFont="1" applyBorder="1" applyAlignment="1">
      <alignment horizontal="center" vertical="center" wrapText="1"/>
    </xf>
    <xf numFmtId="0" fontId="18" fillId="0" borderId="3" xfId="0" applyFont="1" applyBorder="1" applyAlignment="1">
      <alignment horizontal="center" vertical="center"/>
    </xf>
    <xf numFmtId="0" fontId="18" fillId="0" borderId="33" xfId="0" applyFont="1" applyBorder="1" applyAlignment="1">
      <alignment horizontal="center" vertical="center" wrapText="1"/>
    </xf>
    <xf numFmtId="0" fontId="18" fillId="0" borderId="31" xfId="0" applyFont="1" applyBorder="1" applyAlignment="1">
      <alignment horizontal="left" vertical="center" wrapText="1"/>
    </xf>
    <xf numFmtId="0" fontId="21" fillId="0" borderId="3" xfId="0" applyFont="1" applyBorder="1" applyAlignment="1">
      <alignment horizontal="left" vertical="center" wrapText="1"/>
    </xf>
    <xf numFmtId="0" fontId="18" fillId="0" borderId="18" xfId="0" applyFont="1" applyBorder="1" applyAlignment="1">
      <alignment horizontal="center" vertical="center" wrapText="1"/>
    </xf>
    <xf numFmtId="0" fontId="18" fillId="0" borderId="34" xfId="0" applyFont="1" applyBorder="1" applyAlignment="1">
      <alignment horizontal="center" vertical="center" wrapText="1"/>
    </xf>
    <xf numFmtId="0" fontId="21" fillId="0" borderId="37" xfId="0" applyFont="1" applyBorder="1" applyAlignment="1">
      <alignment horizontal="center"/>
    </xf>
    <xf numFmtId="0" fontId="16" fillId="3" borderId="3"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21" fillId="0" borderId="3" xfId="0" applyFont="1" applyBorder="1" applyAlignment="1">
      <alignment horizontal="center"/>
    </xf>
    <xf numFmtId="0" fontId="15" fillId="0" borderId="1" xfId="0" applyFont="1" applyBorder="1" applyAlignment="1">
      <alignment horizontal="right" vertical="center" textRotation="90"/>
    </xf>
    <xf numFmtId="0" fontId="21" fillId="0" borderId="0" xfId="0" applyFont="1" applyAlignment="1">
      <alignment horizontal="center" vertical="center" wrapText="1"/>
    </xf>
    <xf numFmtId="0" fontId="16" fillId="6" borderId="3" xfId="0" applyFont="1" applyFill="1" applyBorder="1" applyAlignment="1">
      <alignment horizontal="center" vertical="center"/>
    </xf>
    <xf numFmtId="0" fontId="16" fillId="6" borderId="24" xfId="0" applyFont="1" applyFill="1" applyBorder="1" applyAlignment="1">
      <alignment horizontal="center" vertical="center"/>
    </xf>
    <xf numFmtId="0" fontId="21" fillId="6" borderId="3" xfId="0" applyFont="1" applyFill="1" applyBorder="1" applyAlignment="1">
      <alignment horizontal="center"/>
    </xf>
    <xf numFmtId="0" fontId="21" fillId="0" borderId="4" xfId="0" applyFont="1" applyBorder="1" applyAlignment="1">
      <alignment horizontal="center" vertical="center" wrapText="1"/>
    </xf>
    <xf numFmtId="0" fontId="21" fillId="7" borderId="3" xfId="0" applyFont="1" applyFill="1" applyBorder="1" applyAlignment="1">
      <alignment horizontal="center" vertical="center"/>
    </xf>
    <xf numFmtId="0" fontId="21" fillId="8" borderId="3" xfId="0" applyFont="1" applyFill="1" applyBorder="1" applyAlignment="1">
      <alignment horizontal="center" vertical="center"/>
    </xf>
    <xf numFmtId="0" fontId="21" fillId="9" borderId="3" xfId="0" applyFont="1" applyFill="1" applyBorder="1" applyAlignment="1">
      <alignment horizontal="center" vertical="center"/>
    </xf>
    <xf numFmtId="0" fontId="21" fillId="10" borderId="3" xfId="0" applyFont="1" applyFill="1" applyBorder="1" applyAlignment="1">
      <alignment horizontal="center" vertical="center"/>
    </xf>
    <xf numFmtId="0" fontId="16" fillId="6" borderId="3" xfId="0" applyFont="1" applyFill="1" applyBorder="1" applyAlignment="1">
      <alignment vertical="center"/>
    </xf>
    <xf numFmtId="0" fontId="21" fillId="0" borderId="3" xfId="0" applyFont="1" applyBorder="1" applyAlignment="1">
      <alignment vertical="center"/>
    </xf>
    <xf numFmtId="0" fontId="23" fillId="4" borderId="25" xfId="0" applyFont="1" applyFill="1" applyBorder="1" applyAlignment="1">
      <alignment horizontal="center" vertical="center" wrapText="1"/>
    </xf>
    <xf numFmtId="0" fontId="18" fillId="0" borderId="29"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31" xfId="0" applyFont="1" applyBorder="1" applyAlignment="1">
      <alignment horizontal="center" vertical="center" wrapText="1"/>
    </xf>
    <xf numFmtId="0" fontId="25" fillId="0" borderId="3" xfId="0" applyFont="1" applyBorder="1" applyAlignment="1">
      <alignment horizontal="center" vertical="center" wrapText="1"/>
    </xf>
    <xf numFmtId="0" fontId="16" fillId="0" borderId="0" xfId="0" applyFont="1" applyAlignment="1">
      <alignment horizontal="center"/>
    </xf>
    <xf numFmtId="0" fontId="21" fillId="0" borderId="9" xfId="0" applyFont="1" applyBorder="1" applyAlignment="1">
      <alignment vertical="center"/>
    </xf>
    <xf numFmtId="0" fontId="26" fillId="0" borderId="3" xfId="0" applyFont="1" applyBorder="1" applyAlignment="1">
      <alignment horizontal="center" vertical="center" wrapText="1"/>
    </xf>
    <xf numFmtId="0" fontId="27" fillId="0" borderId="1" xfId="0" applyFont="1" applyBorder="1"/>
    <xf numFmtId="0" fontId="27" fillId="0" borderId="0" xfId="0" applyFont="1" applyAlignment="1">
      <alignment horizontal="center" vertical="center"/>
    </xf>
    <xf numFmtId="0" fontId="27" fillId="0" borderId="2" xfId="0" applyFont="1" applyBorder="1" applyAlignment="1">
      <alignment horizontal="center" vertical="center"/>
    </xf>
    <xf numFmtId="0" fontId="27" fillId="0" borderId="0" xfId="0" applyFont="1"/>
    <xf numFmtId="0" fontId="27" fillId="0" borderId="0" xfId="0" applyFont="1" applyAlignment="1">
      <alignment horizontal="left"/>
    </xf>
    <xf numFmtId="0" fontId="27" fillId="0" borderId="2" xfId="0" applyFont="1" applyBorder="1" applyAlignment="1">
      <alignment horizontal="center"/>
    </xf>
    <xf numFmtId="0" fontId="18" fillId="0" borderId="64" xfId="0" applyFont="1" applyBorder="1" applyAlignment="1">
      <alignment horizontal="left" vertical="center" wrapText="1"/>
    </xf>
    <xf numFmtId="0" fontId="21" fillId="0" borderId="43" xfId="0" applyFont="1" applyBorder="1" applyAlignment="1">
      <alignment horizontal="left" vertical="center" wrapText="1"/>
    </xf>
    <xf numFmtId="0" fontId="18" fillId="0" borderId="43" xfId="0" applyFont="1" applyBorder="1" applyAlignment="1">
      <alignment horizontal="center" vertical="center" wrapText="1"/>
    </xf>
    <xf numFmtId="0" fontId="18" fillId="0" borderId="43" xfId="0" applyFont="1" applyBorder="1" applyAlignment="1">
      <alignment horizontal="center" vertical="center"/>
    </xf>
    <xf numFmtId="0" fontId="18" fillId="0" borderId="3" xfId="0" applyFont="1" applyBorder="1" applyAlignment="1">
      <alignment horizontal="left" vertical="center" wrapText="1"/>
    </xf>
    <xf numFmtId="0" fontId="23" fillId="4" borderId="65" xfId="0" applyFont="1" applyFill="1" applyBorder="1" applyAlignment="1">
      <alignment horizontal="center" vertical="center" wrapText="1"/>
    </xf>
    <xf numFmtId="0" fontId="38" fillId="0" borderId="3" xfId="0" applyFont="1" applyBorder="1" applyAlignment="1">
      <alignment horizontal="left" vertical="center" wrapText="1"/>
    </xf>
    <xf numFmtId="0" fontId="39" fillId="2" borderId="0" xfId="0" applyFont="1" applyFill="1" applyAlignment="1">
      <alignment vertical="top" wrapText="1" readingOrder="1"/>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30" fillId="0" borderId="35" xfId="0" applyFont="1" applyBorder="1" applyAlignment="1">
      <alignment horizontal="left" vertical="top" wrapText="1"/>
    </xf>
    <xf numFmtId="0" fontId="29" fillId="0" borderId="36" xfId="0" applyFont="1" applyBorder="1" applyAlignment="1">
      <alignment horizontal="left" vertical="top" wrapText="1"/>
    </xf>
    <xf numFmtId="0" fontId="29" fillId="0" borderId="37" xfId="0" applyFont="1" applyBorder="1" applyAlignment="1">
      <alignment horizontal="left" vertical="top" wrapText="1"/>
    </xf>
    <xf numFmtId="0" fontId="11" fillId="2" borderId="0" xfId="0" applyFont="1" applyFill="1" applyAlignment="1">
      <alignment horizontal="center"/>
    </xf>
    <xf numFmtId="0" fontId="11" fillId="0" borderId="47" xfId="0" applyFont="1" applyBorder="1" applyAlignment="1">
      <alignment horizontal="center"/>
    </xf>
    <xf numFmtId="0" fontId="11" fillId="6" borderId="4" xfId="0" applyFont="1" applyFill="1" applyBorder="1" applyAlignment="1">
      <alignment horizontal="center" vertical="center"/>
    </xf>
    <xf numFmtId="0" fontId="11" fillId="6" borderId="23"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3"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3" xfId="0" applyFont="1" applyFill="1" applyBorder="1" applyAlignment="1">
      <alignment horizontal="center"/>
    </xf>
    <xf numFmtId="0" fontId="7" fillId="6" borderId="3" xfId="0" applyFont="1" applyFill="1" applyBorder="1" applyAlignment="1">
      <alignment horizontal="center"/>
    </xf>
    <xf numFmtId="0" fontId="11" fillId="0" borderId="58" xfId="0" applyFont="1" applyBorder="1" applyAlignment="1">
      <alignment horizontal="right" vertical="center" textRotation="90"/>
    </xf>
    <xf numFmtId="0" fontId="18" fillId="0" borderId="51" xfId="0" applyFont="1" applyBorder="1" applyAlignment="1">
      <alignment horizontal="left" vertical="center" wrapText="1"/>
    </xf>
    <xf numFmtId="0" fontId="18" fillId="0" borderId="53" xfId="0" applyFont="1" applyBorder="1" applyAlignment="1">
      <alignment horizontal="left" vertical="center"/>
    </xf>
    <xf numFmtId="0" fontId="18" fillId="0" borderId="59" xfId="0" applyFont="1" applyBorder="1" applyAlignment="1">
      <alignment horizontal="left" vertical="center"/>
    </xf>
    <xf numFmtId="0" fontId="18" fillId="0" borderId="58" xfId="0" applyFont="1" applyBorder="1" applyAlignment="1">
      <alignment horizontal="left" vertical="center"/>
    </xf>
    <xf numFmtId="0" fontId="18" fillId="0" borderId="54" xfId="0" applyFont="1" applyBorder="1" applyAlignment="1">
      <alignment horizontal="left" vertical="center"/>
    </xf>
    <xf numFmtId="0" fontId="18" fillId="0" borderId="55" xfId="0" applyFont="1" applyBorder="1" applyAlignment="1">
      <alignment horizontal="left" vertical="center"/>
    </xf>
    <xf numFmtId="0" fontId="7" fillId="0" borderId="31" xfId="0" applyFont="1" applyBorder="1" applyAlignment="1">
      <alignment horizontal="center" vertical="center" wrapText="1"/>
    </xf>
    <xf numFmtId="0" fontId="7" fillId="0" borderId="18"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3"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3"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3" xfId="0" applyFont="1" applyFill="1" applyBorder="1" applyAlignment="1">
      <alignment horizontal="center" vertical="center" wrapText="1"/>
    </xf>
    <xf numFmtId="0" fontId="5" fillId="0" borderId="3" xfId="0" applyFont="1" applyBorder="1" applyAlignment="1">
      <alignment horizontal="center"/>
    </xf>
    <xf numFmtId="0" fontId="15" fillId="0" borderId="31" xfId="0" applyFont="1" applyBorder="1" applyAlignment="1">
      <alignment horizontal="left" vertical="top" wrapText="1"/>
    </xf>
    <xf numFmtId="0" fontId="15" fillId="0" borderId="3" xfId="0" applyFont="1" applyBorder="1" applyAlignment="1">
      <alignment horizontal="left" vertical="top" wrapText="1"/>
    </xf>
    <xf numFmtId="0" fontId="15" fillId="0" borderId="18" xfId="0" applyFont="1" applyBorder="1" applyAlignment="1">
      <alignment horizontal="left" vertical="top" wrapText="1"/>
    </xf>
    <xf numFmtId="0" fontId="15" fillId="0" borderId="25" xfId="0" applyFont="1" applyBorder="1" applyAlignment="1">
      <alignment horizontal="center"/>
    </xf>
    <xf numFmtId="0" fontId="15" fillId="0" borderId="26" xfId="0" applyFont="1" applyBorder="1" applyAlignment="1">
      <alignment horizontal="center"/>
    </xf>
    <xf numFmtId="0" fontId="15" fillId="0" borderId="27" xfId="0" applyFont="1" applyBorder="1" applyAlignment="1">
      <alignment horizontal="center"/>
    </xf>
    <xf numFmtId="0" fontId="32" fillId="0" borderId="31" xfId="0" applyFont="1" applyBorder="1" applyAlignment="1">
      <alignment horizontal="left" vertical="top" wrapText="1"/>
    </xf>
    <xf numFmtId="0" fontId="18" fillId="0" borderId="3" xfId="0" applyFont="1" applyBorder="1" applyAlignment="1">
      <alignment horizontal="left" vertical="top" wrapText="1"/>
    </xf>
    <xf numFmtId="0" fontId="18" fillId="0" borderId="18" xfId="0" applyFont="1" applyBorder="1" applyAlignment="1">
      <alignment horizontal="left" vertical="top" wrapText="1"/>
    </xf>
    <xf numFmtId="0" fontId="18" fillId="0" borderId="41" xfId="0" applyFont="1" applyBorder="1" applyAlignment="1">
      <alignment horizontal="left" vertical="center" wrapText="1"/>
    </xf>
    <xf numFmtId="0" fontId="18" fillId="0" borderId="24" xfId="0" applyFont="1" applyBorder="1" applyAlignment="1">
      <alignment horizontal="left" vertical="center" wrapText="1"/>
    </xf>
    <xf numFmtId="0" fontId="18" fillId="0" borderId="42" xfId="0" applyFont="1" applyBorder="1" applyAlignment="1">
      <alignment horizontal="left" vertical="center" wrapText="1"/>
    </xf>
    <xf numFmtId="0" fontId="13" fillId="0" borderId="51" xfId="0" applyFont="1" applyBorder="1" applyAlignment="1">
      <alignment horizontal="center"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13" fillId="0" borderId="59" xfId="0" applyFont="1" applyBorder="1" applyAlignment="1">
      <alignment horizontal="center" vertical="center"/>
    </xf>
    <xf numFmtId="0" fontId="13" fillId="0" borderId="0" xfId="0" applyFont="1" applyAlignment="1">
      <alignment horizontal="center" vertical="center"/>
    </xf>
    <xf numFmtId="0" fontId="13" fillId="0" borderId="58" xfId="0" applyFont="1" applyBorder="1" applyAlignment="1">
      <alignment horizontal="center" vertical="center"/>
    </xf>
    <xf numFmtId="0" fontId="13" fillId="0" borderId="54" xfId="0" applyFont="1" applyBorder="1" applyAlignment="1">
      <alignment horizontal="center" vertical="center"/>
    </xf>
    <xf numFmtId="0" fontId="13" fillId="0" borderId="47" xfId="0" applyFont="1" applyBorder="1" applyAlignment="1">
      <alignment horizontal="center" vertical="center"/>
    </xf>
    <xf numFmtId="0" fontId="13" fillId="0" borderId="55" xfId="0" applyFont="1" applyBorder="1" applyAlignment="1">
      <alignment horizontal="center" vertical="center"/>
    </xf>
    <xf numFmtId="0" fontId="18" fillId="0" borderId="43" xfId="0" applyFont="1" applyBorder="1" applyAlignment="1">
      <alignment horizontal="left" vertical="center" wrapText="1"/>
    </xf>
    <xf numFmtId="0" fontId="18" fillId="0" borderId="60" xfId="0" applyFont="1" applyBorder="1" applyAlignment="1">
      <alignment horizontal="left" vertical="center" wrapText="1"/>
    </xf>
    <xf numFmtId="0" fontId="8" fillId="0" borderId="0" xfId="0" applyFont="1" applyAlignment="1">
      <alignment horizontal="left" vertical="center" wrapText="1"/>
    </xf>
    <xf numFmtId="0" fontId="33" fillId="0" borderId="31" xfId="0" applyFont="1" applyBorder="1" applyAlignment="1">
      <alignment horizontal="left" vertical="top" wrapText="1"/>
    </xf>
    <xf numFmtId="0" fontId="34" fillId="0" borderId="32" xfId="0" applyFont="1" applyBorder="1" applyAlignment="1">
      <alignment horizontal="left" vertical="top" wrapText="1"/>
    </xf>
    <xf numFmtId="0" fontId="15" fillId="0" borderId="9" xfId="0" applyFont="1" applyBorder="1" applyAlignment="1">
      <alignment horizontal="left" vertical="top" wrapText="1"/>
    </xf>
    <xf numFmtId="0" fontId="15" fillId="0" borderId="34" xfId="0" applyFont="1" applyBorder="1" applyAlignment="1">
      <alignment horizontal="left" vertical="top" wrapText="1"/>
    </xf>
    <xf numFmtId="0" fontId="17" fillId="0" borderId="4" xfId="0" applyFont="1" applyBorder="1" applyAlignment="1">
      <alignment horizontal="left" vertical="center" wrapText="1"/>
    </xf>
    <xf numFmtId="0" fontId="17" fillId="0" borderId="40" xfId="0" applyFont="1" applyBorder="1" applyAlignment="1">
      <alignment horizontal="left" vertical="center" wrapText="1"/>
    </xf>
    <xf numFmtId="0" fontId="17" fillId="0" borderId="23" xfId="0" applyFont="1" applyBorder="1" applyAlignment="1">
      <alignment horizontal="left" vertical="center" wrapText="1"/>
    </xf>
    <xf numFmtId="0" fontId="16" fillId="0" borderId="44" xfId="0" applyFont="1" applyBorder="1" applyAlignment="1">
      <alignment horizontal="center" vertical="center"/>
    </xf>
    <xf numFmtId="0" fontId="16" fillId="0" borderId="45" xfId="0" applyFont="1" applyBorder="1" applyAlignment="1">
      <alignment horizontal="center" vertical="center"/>
    </xf>
    <xf numFmtId="0" fontId="16" fillId="0" borderId="46" xfId="0" applyFont="1" applyBorder="1" applyAlignment="1">
      <alignment horizontal="center" vertical="center"/>
    </xf>
    <xf numFmtId="0" fontId="15" fillId="0" borderId="35" xfId="0" applyFont="1" applyBorder="1" applyAlignment="1">
      <alignment horizontal="left" wrapText="1"/>
    </xf>
    <xf numFmtId="0" fontId="15" fillId="0" borderId="36" xfId="0" applyFont="1" applyBorder="1" applyAlignment="1">
      <alignment horizontal="left" wrapText="1"/>
    </xf>
    <xf numFmtId="0" fontId="15" fillId="0" borderId="1" xfId="0" applyFont="1" applyBorder="1" applyAlignment="1">
      <alignment horizontal="left" wrapText="1"/>
    </xf>
    <xf numFmtId="0" fontId="15" fillId="0" borderId="0" xfId="0" applyFont="1" applyAlignment="1">
      <alignment horizontal="left" wrapText="1"/>
    </xf>
    <xf numFmtId="0" fontId="15" fillId="0" borderId="8" xfId="0" applyFont="1" applyBorder="1" applyAlignment="1">
      <alignment horizontal="left" wrapText="1"/>
    </xf>
    <xf numFmtId="0" fontId="15" fillId="0" borderId="10" xfId="0" applyFont="1" applyBorder="1" applyAlignment="1">
      <alignment horizontal="left" wrapText="1"/>
    </xf>
    <xf numFmtId="0" fontId="28" fillId="0" borderId="62" xfId="0" applyFont="1" applyBorder="1" applyAlignment="1">
      <alignment horizontal="left" vertical="center" wrapText="1"/>
    </xf>
    <xf numFmtId="0" fontId="28" fillId="0" borderId="63" xfId="0" applyFont="1" applyBorder="1" applyAlignment="1">
      <alignment horizontal="left" vertical="center" wrapText="1"/>
    </xf>
    <xf numFmtId="0" fontId="15" fillId="2" borderId="38" xfId="0" applyFont="1" applyFill="1" applyBorder="1" applyAlignment="1">
      <alignment horizontal="center" vertical="center" wrapText="1"/>
    </xf>
    <xf numFmtId="0" fontId="15" fillId="2" borderId="42" xfId="0" applyFont="1" applyFill="1" applyBorder="1" applyAlignment="1">
      <alignment horizontal="center" vertical="center" wrapText="1"/>
    </xf>
    <xf numFmtId="0" fontId="15" fillId="2" borderId="43" xfId="0" applyFont="1" applyFill="1" applyBorder="1" applyAlignment="1">
      <alignment horizontal="center" vertical="center" wrapText="1"/>
    </xf>
    <xf numFmtId="0" fontId="15" fillId="2" borderId="24" xfId="0" applyFont="1" applyFill="1" applyBorder="1" applyAlignment="1">
      <alignment horizontal="center" vertical="center" wrapText="1"/>
    </xf>
    <xf numFmtId="0" fontId="16" fillId="0" borderId="44" xfId="0" applyFont="1" applyBorder="1" applyAlignment="1">
      <alignment horizontal="center" vertical="center" wrapText="1"/>
    </xf>
    <xf numFmtId="0" fontId="16" fillId="0" borderId="45" xfId="0" applyFont="1" applyBorder="1" applyAlignment="1">
      <alignment horizontal="center" vertical="center" wrapText="1"/>
    </xf>
    <xf numFmtId="0" fontId="16" fillId="0" borderId="46" xfId="0" applyFont="1" applyBorder="1" applyAlignment="1">
      <alignment horizontal="center" vertical="center" wrapText="1"/>
    </xf>
    <xf numFmtId="0" fontId="17" fillId="0" borderId="14" xfId="0" applyFont="1" applyBorder="1" applyAlignment="1">
      <alignment vertical="center"/>
    </xf>
    <xf numFmtId="0" fontId="17" fillId="0" borderId="6" xfId="0" applyFont="1" applyBorder="1" applyAlignment="1">
      <alignment vertical="center"/>
    </xf>
    <xf numFmtId="0" fontId="17" fillId="0" borderId="12" xfId="0" applyFont="1" applyBorder="1" applyAlignment="1">
      <alignment vertical="center"/>
    </xf>
    <xf numFmtId="0" fontId="17" fillId="0" borderId="5" xfId="0" applyFont="1" applyBorder="1" applyAlignment="1">
      <alignment vertical="center"/>
    </xf>
    <xf numFmtId="0" fontId="17" fillId="0" borderId="16" xfId="0" applyFont="1" applyBorder="1" applyAlignment="1">
      <alignment vertical="center"/>
    </xf>
    <xf numFmtId="0" fontId="17" fillId="0" borderId="7" xfId="0" applyFont="1" applyBorder="1" applyAlignment="1">
      <alignment vertical="center"/>
    </xf>
    <xf numFmtId="0" fontId="17" fillId="0" borderId="3" xfId="0" applyFont="1" applyBorder="1" applyAlignment="1">
      <alignment horizontal="left" vertical="center" wrapText="1"/>
    </xf>
    <xf numFmtId="0" fontId="16" fillId="0" borderId="49" xfId="0" applyFont="1" applyBorder="1" applyAlignment="1">
      <alignment horizontal="center" vertical="center"/>
    </xf>
    <xf numFmtId="0" fontId="16" fillId="0" borderId="36" xfId="0" applyFont="1" applyBorder="1" applyAlignment="1">
      <alignment horizontal="center" vertical="center"/>
    </xf>
    <xf numFmtId="0" fontId="16" fillId="0" borderId="37" xfId="0" applyFont="1" applyBorder="1" applyAlignment="1">
      <alignment horizontal="center" vertical="center"/>
    </xf>
    <xf numFmtId="0" fontId="22" fillId="4" borderId="44" xfId="0" applyFont="1" applyFill="1" applyBorder="1" applyAlignment="1">
      <alignment horizontal="center" vertical="center" wrapText="1"/>
    </xf>
    <xf numFmtId="0" fontId="22" fillId="4" borderId="45" xfId="0" applyFont="1" applyFill="1" applyBorder="1" applyAlignment="1">
      <alignment horizontal="center" vertical="center" wrapText="1"/>
    </xf>
    <xf numFmtId="0" fontId="22" fillId="4" borderId="50" xfId="0" applyFont="1" applyFill="1" applyBorder="1" applyAlignment="1">
      <alignment horizontal="center" vertical="center" wrapText="1"/>
    </xf>
    <xf numFmtId="0" fontId="35" fillId="2" borderId="44" xfId="0" applyFont="1" applyFill="1" applyBorder="1" applyAlignment="1">
      <alignment horizontal="left" vertical="top" wrapText="1" readingOrder="1"/>
    </xf>
    <xf numFmtId="0" fontId="14" fillId="2" borderId="45" xfId="0" applyFont="1" applyFill="1" applyBorder="1" applyAlignment="1">
      <alignment horizontal="left" vertical="top" wrapText="1" readingOrder="1"/>
    </xf>
    <xf numFmtId="0" fontId="14" fillId="2" borderId="46" xfId="0" applyFont="1" applyFill="1" applyBorder="1" applyAlignment="1">
      <alignment horizontal="left" vertical="top" wrapText="1" readingOrder="1"/>
    </xf>
    <xf numFmtId="0" fontId="27" fillId="0" borderId="1" xfId="0" applyFont="1" applyBorder="1" applyAlignment="1">
      <alignment horizontal="left" vertical="center" wrapText="1"/>
    </xf>
    <xf numFmtId="0" fontId="27" fillId="0" borderId="0" xfId="0" applyFont="1" applyAlignment="1">
      <alignment horizontal="left" vertical="center" wrapText="1"/>
    </xf>
    <xf numFmtId="0" fontId="27" fillId="0" borderId="2" xfId="0" applyFont="1" applyBorder="1" applyAlignment="1">
      <alignment horizontal="left" vertical="center" wrapText="1"/>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18" fillId="0" borderId="53" xfId="0" applyFont="1" applyBorder="1" applyAlignment="1">
      <alignment horizontal="left" vertical="center" wrapText="1"/>
    </xf>
    <xf numFmtId="0" fontId="18" fillId="0" borderId="59" xfId="0" applyFont="1" applyBorder="1" applyAlignment="1">
      <alignment horizontal="left" vertical="center" wrapText="1"/>
    </xf>
    <xf numFmtId="0" fontId="18" fillId="0" borderId="58" xfId="0" applyFont="1" applyBorder="1" applyAlignment="1">
      <alignment horizontal="left" vertical="center" wrapText="1"/>
    </xf>
    <xf numFmtId="0" fontId="18" fillId="0" borderId="54" xfId="0" applyFont="1" applyBorder="1" applyAlignment="1">
      <alignment horizontal="left" vertical="center" wrapText="1"/>
    </xf>
    <xf numFmtId="0" fontId="18" fillId="0" borderId="55" xfId="0" applyFont="1" applyBorder="1" applyAlignment="1">
      <alignment horizontal="left" vertical="center" wrapText="1"/>
    </xf>
    <xf numFmtId="0" fontId="22" fillId="4" borderId="26" xfId="0" applyFont="1" applyFill="1" applyBorder="1" applyAlignment="1">
      <alignment horizontal="center" vertical="center" wrapText="1"/>
    </xf>
    <xf numFmtId="0" fontId="21" fillId="9" borderId="3" xfId="0" applyFont="1" applyFill="1" applyBorder="1" applyAlignment="1">
      <alignment horizontal="center" vertical="center"/>
    </xf>
    <xf numFmtId="0" fontId="15" fillId="0" borderId="48" xfId="0" applyFont="1" applyBorder="1" applyAlignment="1">
      <alignment horizontal="right" vertical="center" textRotation="90"/>
    </xf>
    <xf numFmtId="0" fontId="16" fillId="6" borderId="3" xfId="0" applyFont="1" applyFill="1" applyBorder="1" applyAlignment="1">
      <alignment horizontal="center" vertical="center" wrapText="1"/>
    </xf>
    <xf numFmtId="0" fontId="21" fillId="0" borderId="3" xfId="0" applyFont="1" applyBorder="1" applyAlignment="1">
      <alignment horizontal="center" vertical="center" wrapText="1"/>
    </xf>
    <xf numFmtId="0" fontId="17" fillId="0" borderId="30" xfId="0" applyFont="1" applyBorder="1" applyAlignment="1">
      <alignment horizontal="left" vertical="center" wrapText="1"/>
    </xf>
    <xf numFmtId="0" fontId="15" fillId="0" borderId="0" xfId="0" applyFont="1" applyAlignment="1">
      <alignment horizontal="right" vertical="center" textRotation="90"/>
    </xf>
    <xf numFmtId="0" fontId="17" fillId="0" borderId="43" xfId="0" applyFont="1" applyBorder="1" applyAlignment="1">
      <alignment horizontal="left" vertical="center" wrapText="1"/>
    </xf>
    <xf numFmtId="0" fontId="16" fillId="2" borderId="0" xfId="0" applyFont="1" applyFill="1" applyAlignment="1">
      <alignment horizontal="center"/>
    </xf>
    <xf numFmtId="0" fontId="16" fillId="0" borderId="47" xfId="0" applyFont="1" applyBorder="1" applyAlignment="1">
      <alignment horizontal="center"/>
    </xf>
    <xf numFmtId="0" fontId="21" fillId="0" borderId="18" xfId="0" applyFont="1" applyBorder="1" applyAlignment="1">
      <alignment horizontal="center" vertical="center" wrapText="1"/>
    </xf>
    <xf numFmtId="0" fontId="21" fillId="10" borderId="3" xfId="0" applyFont="1" applyFill="1" applyBorder="1" applyAlignment="1">
      <alignment horizontal="center" vertical="center"/>
    </xf>
    <xf numFmtId="0" fontId="16" fillId="6" borderId="3" xfId="0" applyFont="1" applyFill="1" applyBorder="1" applyAlignment="1">
      <alignment horizontal="center" vertical="center"/>
    </xf>
    <xf numFmtId="0" fontId="21" fillId="9" borderId="18" xfId="0" applyFont="1" applyFill="1" applyBorder="1" applyAlignment="1">
      <alignment horizontal="center" vertical="center"/>
    </xf>
    <xf numFmtId="0" fontId="21" fillId="9" borderId="4" xfId="0" applyFont="1" applyFill="1" applyBorder="1" applyAlignment="1">
      <alignment horizontal="center" vertical="center"/>
    </xf>
    <xf numFmtId="0" fontId="21" fillId="9" borderId="19" xfId="0" applyFont="1" applyFill="1" applyBorder="1" applyAlignment="1">
      <alignment horizontal="center" vertical="center"/>
    </xf>
    <xf numFmtId="0" fontId="21" fillId="10" borderId="18" xfId="0" applyFont="1" applyFill="1" applyBorder="1" applyAlignment="1">
      <alignment horizontal="center" vertical="center"/>
    </xf>
    <xf numFmtId="0" fontId="21" fillId="6" borderId="3" xfId="0" applyFont="1" applyFill="1" applyBorder="1" applyAlignment="1">
      <alignment horizontal="center"/>
    </xf>
    <xf numFmtId="0" fontId="21" fillId="8" borderId="3" xfId="0" applyFont="1" applyFill="1" applyBorder="1" applyAlignment="1">
      <alignment horizontal="center" vertical="center"/>
    </xf>
    <xf numFmtId="0" fontId="16" fillId="0" borderId="0" xfId="0" applyFont="1" applyAlignment="1">
      <alignment horizontal="center"/>
    </xf>
    <xf numFmtId="0" fontId="16" fillId="6" borderId="18" xfId="0" applyFont="1" applyFill="1" applyBorder="1" applyAlignment="1">
      <alignment horizontal="center" vertical="center" wrapText="1"/>
    </xf>
    <xf numFmtId="0" fontId="21" fillId="6" borderId="18" xfId="0" applyFont="1" applyFill="1" applyBorder="1" applyAlignment="1">
      <alignment horizontal="center"/>
    </xf>
    <xf numFmtId="0" fontId="17" fillId="0" borderId="3" xfId="0" applyFont="1" applyBorder="1" applyAlignment="1">
      <alignment horizontal="center" vertical="center" wrapText="1"/>
    </xf>
    <xf numFmtId="0" fontId="13" fillId="2" borderId="44" xfId="0" applyFont="1" applyFill="1" applyBorder="1" applyAlignment="1">
      <alignment horizontal="left" vertical="top" wrapText="1" readingOrder="1"/>
    </xf>
    <xf numFmtId="0" fontId="13" fillId="2" borderId="45" xfId="0" applyFont="1" applyFill="1" applyBorder="1" applyAlignment="1">
      <alignment horizontal="left" vertical="top" wrapText="1" readingOrder="1"/>
    </xf>
    <xf numFmtId="0" fontId="13" fillId="2" borderId="46" xfId="0" applyFont="1" applyFill="1" applyBorder="1" applyAlignment="1">
      <alignment horizontal="left" vertical="top" wrapText="1" readingOrder="1"/>
    </xf>
    <xf numFmtId="0" fontId="16" fillId="0" borderId="1" xfId="0" applyFont="1" applyBorder="1" applyAlignment="1">
      <alignment horizontal="center" vertical="center"/>
    </xf>
    <xf numFmtId="0" fontId="16" fillId="0" borderId="0" xfId="0" applyFont="1" applyAlignment="1">
      <alignment horizontal="center" vertical="center"/>
    </xf>
    <xf numFmtId="0" fontId="16" fillId="0" borderId="2" xfId="0" applyFont="1" applyBorder="1" applyAlignment="1">
      <alignment horizontal="center" vertical="center"/>
    </xf>
    <xf numFmtId="0" fontId="38" fillId="0" borderId="30" xfId="0" applyFont="1" applyBorder="1" applyAlignment="1">
      <alignment horizontal="center" vertical="center" wrapText="1"/>
    </xf>
    <xf numFmtId="0" fontId="21" fillId="0" borderId="30" xfId="0" applyFont="1" applyBorder="1" applyAlignment="1">
      <alignment horizontal="center" vertical="center" wrapText="1"/>
    </xf>
    <xf numFmtId="0" fontId="17" fillId="0" borderId="30" xfId="0" applyFont="1" applyBorder="1" applyAlignment="1">
      <alignment horizontal="center" vertical="center" wrapText="1"/>
    </xf>
    <xf numFmtId="0" fontId="23" fillId="4" borderId="26" xfId="0" applyFont="1" applyFill="1" applyBorder="1" applyAlignment="1">
      <alignment horizontal="center" vertical="center" wrapText="1"/>
    </xf>
    <xf numFmtId="0" fontId="28" fillId="0" borderId="1" xfId="0" applyFont="1" applyBorder="1" applyAlignment="1">
      <alignment vertical="center" wrapText="1"/>
    </xf>
    <xf numFmtId="0" fontId="28" fillId="0" borderId="0" xfId="0" applyFont="1" applyAlignment="1">
      <alignment vertical="center" wrapText="1"/>
    </xf>
    <xf numFmtId="0" fontId="21" fillId="0" borderId="4"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23" xfId="0" applyFont="1" applyBorder="1" applyAlignment="1">
      <alignment horizontal="center" vertical="center" wrapText="1"/>
    </xf>
    <xf numFmtId="0" fontId="21" fillId="7" borderId="4" xfId="0" applyFont="1" applyFill="1" applyBorder="1" applyAlignment="1">
      <alignment horizontal="center" vertical="center"/>
    </xf>
    <xf numFmtId="0" fontId="21" fillId="7" borderId="23" xfId="0" applyFont="1" applyFill="1" applyBorder="1" applyAlignment="1">
      <alignment horizontal="center" vertical="center"/>
    </xf>
    <xf numFmtId="0" fontId="21" fillId="8" borderId="4" xfId="0" applyFont="1" applyFill="1" applyBorder="1" applyAlignment="1">
      <alignment horizontal="center" vertical="center"/>
    </xf>
    <xf numFmtId="0" fontId="21" fillId="8" borderId="23" xfId="0" applyFont="1" applyFill="1" applyBorder="1" applyAlignment="1">
      <alignment horizontal="center" vertical="center"/>
    </xf>
    <xf numFmtId="0" fontId="16" fillId="2" borderId="47" xfId="0" applyFont="1" applyFill="1" applyBorder="1" applyAlignment="1">
      <alignment horizontal="center"/>
    </xf>
    <xf numFmtId="0" fontId="16" fillId="6" borderId="4" xfId="0" applyFont="1" applyFill="1" applyBorder="1" applyAlignment="1">
      <alignment horizontal="center" vertical="center"/>
    </xf>
    <xf numFmtId="0" fontId="16" fillId="6" borderId="23" xfId="0" applyFont="1" applyFill="1" applyBorder="1" applyAlignment="1">
      <alignment horizontal="center" vertical="center"/>
    </xf>
    <xf numFmtId="0" fontId="21" fillId="10" borderId="4" xfId="0" applyFont="1" applyFill="1" applyBorder="1" applyAlignment="1">
      <alignment horizontal="center" vertical="center"/>
    </xf>
    <xf numFmtId="0" fontId="21" fillId="10" borderId="23" xfId="0" applyFont="1" applyFill="1" applyBorder="1" applyAlignment="1">
      <alignment horizontal="center" vertical="center"/>
    </xf>
    <xf numFmtId="0" fontId="16" fillId="6" borderId="4" xfId="0" applyFont="1" applyFill="1" applyBorder="1" applyAlignment="1">
      <alignment horizontal="center" vertical="center" wrapText="1"/>
    </xf>
    <xf numFmtId="0" fontId="16" fillId="6" borderId="23" xfId="0" applyFont="1" applyFill="1" applyBorder="1" applyAlignment="1">
      <alignment horizontal="center" vertical="center" wrapText="1"/>
    </xf>
    <xf numFmtId="0" fontId="21" fillId="9" borderId="23" xfId="0" applyFont="1" applyFill="1" applyBorder="1" applyAlignment="1">
      <alignment horizontal="center" vertical="center"/>
    </xf>
    <xf numFmtId="0" fontId="21" fillId="7" borderId="56" xfId="0" applyFont="1" applyFill="1" applyBorder="1" applyAlignment="1">
      <alignment horizontal="center" vertical="center"/>
    </xf>
    <xf numFmtId="0" fontId="21" fillId="7" borderId="57" xfId="0" applyFont="1" applyFill="1" applyBorder="1" applyAlignment="1">
      <alignment horizontal="center" vertical="center"/>
    </xf>
    <xf numFmtId="0" fontId="21" fillId="9" borderId="40" xfId="0" applyFont="1" applyFill="1" applyBorder="1" applyAlignment="1">
      <alignment horizontal="center" vertical="center"/>
    </xf>
    <xf numFmtId="0" fontId="16" fillId="6" borderId="40" xfId="0" applyFont="1" applyFill="1" applyBorder="1" applyAlignment="1">
      <alignment horizontal="center" vertical="center" wrapText="1"/>
    </xf>
    <xf numFmtId="0" fontId="21" fillId="8" borderId="40" xfId="0" applyFont="1" applyFill="1" applyBorder="1" applyAlignment="1">
      <alignment horizontal="center" vertical="center"/>
    </xf>
    <xf numFmtId="0" fontId="16" fillId="6" borderId="51" xfId="0" applyFont="1" applyFill="1" applyBorder="1" applyAlignment="1">
      <alignment horizontal="center" vertical="center" wrapText="1"/>
    </xf>
    <xf numFmtId="0" fontId="16" fillId="6" borderId="52" xfId="0" applyFont="1" applyFill="1" applyBorder="1" applyAlignment="1">
      <alignment horizontal="center" vertical="center" wrapText="1"/>
    </xf>
    <xf numFmtId="0" fontId="16" fillId="6" borderId="53" xfId="0" applyFont="1" applyFill="1" applyBorder="1" applyAlignment="1">
      <alignment horizontal="center" vertical="center" wrapText="1"/>
    </xf>
    <xf numFmtId="0" fontId="16" fillId="6" borderId="54" xfId="0" applyFont="1" applyFill="1" applyBorder="1" applyAlignment="1">
      <alignment horizontal="center" vertical="center" wrapText="1"/>
    </xf>
    <xf numFmtId="0" fontId="16" fillId="6" borderId="47" xfId="0" applyFont="1" applyFill="1" applyBorder="1" applyAlignment="1">
      <alignment horizontal="center" vertical="center" wrapText="1"/>
    </xf>
    <xf numFmtId="0" fontId="16" fillId="6" borderId="55" xfId="0" applyFont="1" applyFill="1" applyBorder="1" applyAlignment="1">
      <alignment horizontal="center" vertical="center" wrapText="1"/>
    </xf>
    <xf numFmtId="0" fontId="16" fillId="6" borderId="43" xfId="0" applyFont="1" applyFill="1" applyBorder="1" applyAlignment="1">
      <alignment horizontal="center" vertical="center" wrapText="1"/>
    </xf>
    <xf numFmtId="0" fontId="16" fillId="6" borderId="24" xfId="0" applyFont="1" applyFill="1" applyBorder="1" applyAlignment="1">
      <alignment horizontal="center" vertical="center" wrapText="1"/>
    </xf>
    <xf numFmtId="0" fontId="21" fillId="6" borderId="4" xfId="0" applyFont="1" applyFill="1" applyBorder="1" applyAlignment="1">
      <alignment horizontal="center"/>
    </xf>
    <xf numFmtId="0" fontId="21" fillId="6" borderId="23" xfId="0" applyFont="1" applyFill="1" applyBorder="1" applyAlignment="1">
      <alignment horizontal="center"/>
    </xf>
    <xf numFmtId="0" fontId="21" fillId="7" borderId="40" xfId="0" applyFont="1" applyFill="1" applyBorder="1" applyAlignment="1">
      <alignment horizontal="center" vertical="center"/>
    </xf>
    <xf numFmtId="0" fontId="21" fillId="6" borderId="40" xfId="0" applyFont="1" applyFill="1" applyBorder="1" applyAlignment="1">
      <alignment horizontal="center"/>
    </xf>
    <xf numFmtId="0" fontId="16" fillId="6" borderId="40" xfId="0" applyFont="1" applyFill="1" applyBorder="1" applyAlignment="1">
      <alignment horizontal="center" vertical="center"/>
    </xf>
    <xf numFmtId="0" fontId="40" fillId="0" borderId="61" xfId="0" applyFont="1" applyBorder="1" applyAlignment="1">
      <alignment horizontal="left" vertical="center" wrapText="1"/>
    </xf>
    <xf numFmtId="0" fontId="28" fillId="0" borderId="1" xfId="0" applyFont="1" applyBorder="1" applyAlignment="1"/>
    <xf numFmtId="0" fontId="28" fillId="0" borderId="0" xfId="0" applyFont="1" applyAlignment="1"/>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3</xdr:row>
      <xdr:rowOff>13607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1</xdr:col>
      <xdr:colOff>3156858</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9" zoomScale="70" zoomScaleNormal="70" zoomScalePageLayoutView="40" workbookViewId="0">
      <selection activeCell="C20" sqref="C20"/>
    </sheetView>
  </sheetViews>
  <sheetFormatPr defaultColWidth="11.5703125" defaultRowHeight="12.75"/>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row r="2" spans="2:6" ht="84" customHeight="1">
      <c r="B2" s="175"/>
      <c r="C2" s="188" t="s">
        <v>0</v>
      </c>
      <c r="D2" s="189"/>
      <c r="E2" s="190"/>
      <c r="F2" s="197" t="s">
        <v>1</v>
      </c>
    </row>
    <row r="3" spans="2:6" ht="42.75" customHeight="1">
      <c r="B3" s="175"/>
      <c r="C3" s="191"/>
      <c r="D3" s="192"/>
      <c r="E3" s="193"/>
      <c r="F3" s="198"/>
    </row>
    <row r="4" spans="2:6" ht="41.25" customHeight="1">
      <c r="B4" s="175"/>
      <c r="C4" s="194"/>
      <c r="D4" s="195"/>
      <c r="E4" s="196"/>
      <c r="F4" s="186"/>
    </row>
    <row r="5" spans="2:6" ht="37.5" customHeight="1" thickBot="1">
      <c r="B5" s="12"/>
      <c r="C5" s="13"/>
      <c r="D5" s="13"/>
      <c r="E5" s="13"/>
      <c r="F5" s="13"/>
    </row>
    <row r="6" spans="2:6" ht="21" customHeight="1" thickBot="1">
      <c r="B6" s="179" t="s">
        <v>2</v>
      </c>
      <c r="C6" s="180"/>
      <c r="D6" s="180"/>
      <c r="E6" s="180"/>
      <c r="F6" s="181"/>
    </row>
    <row r="7" spans="2:6" ht="78.75" customHeight="1">
      <c r="B7" s="185" t="s">
        <v>3</v>
      </c>
      <c r="C7" s="186"/>
      <c r="D7" s="186"/>
      <c r="E7" s="186"/>
      <c r="F7" s="187"/>
    </row>
    <row r="8" spans="2:6" ht="75.75" customHeight="1">
      <c r="B8" s="182" t="s">
        <v>4</v>
      </c>
      <c r="C8" s="183"/>
      <c r="D8" s="183"/>
      <c r="E8" s="183"/>
      <c r="F8" s="184"/>
    </row>
    <row r="9" spans="2:6" ht="34.5" customHeight="1">
      <c r="B9" s="176" t="s">
        <v>5</v>
      </c>
      <c r="C9" s="177"/>
      <c r="D9" s="177"/>
      <c r="E9" s="177"/>
      <c r="F9" s="178"/>
    </row>
    <row r="10" spans="2:6" ht="36" customHeight="1">
      <c r="B10" s="176" t="s">
        <v>6</v>
      </c>
      <c r="C10" s="177"/>
      <c r="D10" s="177"/>
      <c r="E10" s="177"/>
      <c r="F10" s="178"/>
    </row>
    <row r="11" spans="2:6" ht="72" customHeight="1">
      <c r="B11" s="176" t="s">
        <v>7</v>
      </c>
      <c r="C11" s="177"/>
      <c r="D11" s="177"/>
      <c r="E11" s="177"/>
      <c r="F11" s="178"/>
    </row>
    <row r="12" spans="2:6" ht="34.5" customHeight="1">
      <c r="B12" s="176" t="s">
        <v>8</v>
      </c>
      <c r="C12" s="177"/>
      <c r="D12" s="177"/>
      <c r="E12" s="177"/>
      <c r="F12" s="178"/>
    </row>
    <row r="13" spans="2:6" ht="44.25" customHeight="1">
      <c r="B13" s="176" t="s">
        <v>9</v>
      </c>
      <c r="C13" s="177"/>
      <c r="D13" s="177"/>
      <c r="E13" s="177"/>
      <c r="F13" s="178"/>
    </row>
    <row r="14" spans="2:6" ht="26.25" customHeight="1">
      <c r="B14" s="176" t="s">
        <v>10</v>
      </c>
      <c r="C14" s="177"/>
      <c r="D14" s="177"/>
      <c r="E14" s="177"/>
      <c r="F14" s="178"/>
    </row>
    <row r="15" spans="2:6" ht="22.5" customHeight="1">
      <c r="B15" s="176" t="s">
        <v>11</v>
      </c>
      <c r="C15" s="177"/>
      <c r="D15" s="177"/>
      <c r="E15" s="177"/>
      <c r="F15" s="178"/>
    </row>
    <row r="16" spans="2:6" ht="33" customHeight="1">
      <c r="B16" s="176" t="s">
        <v>12</v>
      </c>
      <c r="C16" s="177"/>
      <c r="D16" s="177"/>
      <c r="E16" s="177"/>
      <c r="F16" s="178"/>
    </row>
    <row r="17" spans="2:6" ht="36.75" customHeight="1">
      <c r="B17" s="176" t="s">
        <v>13</v>
      </c>
      <c r="C17" s="177"/>
      <c r="D17" s="177"/>
      <c r="E17" s="177"/>
      <c r="F17" s="178"/>
    </row>
    <row r="18" spans="2:6" ht="48.75" customHeight="1">
      <c r="B18" s="200" t="s">
        <v>14</v>
      </c>
      <c r="C18" s="177"/>
      <c r="D18" s="177"/>
      <c r="E18" s="177"/>
      <c r="F18" s="178"/>
    </row>
    <row r="19" spans="2:6" ht="101.25" customHeight="1">
      <c r="B19" s="201" t="s">
        <v>15</v>
      </c>
      <c r="C19" s="202"/>
      <c r="D19" s="202"/>
      <c r="E19" s="202"/>
      <c r="F19" s="203"/>
    </row>
    <row r="20" spans="2:6" ht="14.25" customHeight="1">
      <c r="B20" s="6"/>
    </row>
    <row r="21" spans="2:6">
      <c r="B21" s="7"/>
    </row>
    <row r="22" spans="2:6" ht="17.25" customHeight="1">
      <c r="B22" s="199"/>
      <c r="C22" s="199"/>
      <c r="D22" s="199"/>
      <c r="E22" s="199"/>
      <c r="F22" s="199"/>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69"/>
  <sheetViews>
    <sheetView showGridLines="0" tabSelected="1" topLeftCell="A9" zoomScale="80" zoomScaleNormal="80" zoomScalePageLayoutView="85" workbookViewId="0">
      <selection activeCell="B16" sqref="B16:F16"/>
    </sheetView>
  </sheetViews>
  <sheetFormatPr defaultColWidth="11.5703125" defaultRowHeight="12.75"/>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c r="B2" s="175"/>
      <c r="C2" s="188" t="s">
        <v>16</v>
      </c>
      <c r="D2" s="189"/>
      <c r="E2" s="190"/>
      <c r="F2" s="197" t="s">
        <v>1</v>
      </c>
    </row>
    <row r="3" spans="2:6" ht="51" customHeight="1">
      <c r="B3" s="175"/>
      <c r="C3" s="191"/>
      <c r="D3" s="192"/>
      <c r="E3" s="193"/>
      <c r="F3" s="198"/>
    </row>
    <row r="4" spans="2:6" ht="54" customHeight="1">
      <c r="B4" s="175"/>
      <c r="C4" s="194"/>
      <c r="D4" s="195"/>
      <c r="E4" s="196"/>
      <c r="F4" s="186"/>
    </row>
    <row r="5" spans="2:6" ht="24.75" customHeight="1" thickBot="1">
      <c r="B5" s="12"/>
      <c r="C5" s="13"/>
      <c r="D5" s="13"/>
      <c r="E5" s="13"/>
      <c r="F5" s="13"/>
    </row>
    <row r="6" spans="2:6" ht="18" customHeight="1" thickBot="1">
      <c r="B6" s="207" t="s">
        <v>17</v>
      </c>
      <c r="C6" s="208"/>
      <c r="D6" s="208"/>
      <c r="E6" s="208"/>
      <c r="F6" s="209"/>
    </row>
    <row r="7" spans="2:6" ht="42.75" customHeight="1">
      <c r="B7" s="210" t="s">
        <v>18</v>
      </c>
      <c r="C7" s="211"/>
      <c r="D7" s="211"/>
      <c r="E7" s="211"/>
      <c r="F7" s="211"/>
    </row>
    <row r="8" spans="2:6" ht="63" customHeight="1">
      <c r="B8" s="212"/>
      <c r="C8" s="213"/>
      <c r="D8" s="213"/>
      <c r="E8" s="213"/>
      <c r="F8" s="213"/>
    </row>
    <row r="9" spans="2:6" ht="37.5" customHeight="1">
      <c r="B9" s="212"/>
      <c r="C9" s="213"/>
      <c r="D9" s="213"/>
      <c r="E9" s="213"/>
      <c r="F9" s="213"/>
    </row>
    <row r="10" spans="2:6" ht="43.5" customHeight="1">
      <c r="B10" s="212"/>
      <c r="C10" s="213"/>
      <c r="D10" s="213"/>
      <c r="E10" s="213"/>
      <c r="F10" s="213"/>
    </row>
    <row r="11" spans="2:6" ht="58.5" customHeight="1">
      <c r="B11" s="212"/>
      <c r="C11" s="213"/>
      <c r="D11" s="213"/>
      <c r="E11" s="213"/>
      <c r="F11" s="213"/>
    </row>
    <row r="12" spans="2:6" ht="46.5" customHeight="1">
      <c r="B12" s="212"/>
      <c r="C12" s="213"/>
      <c r="D12" s="213"/>
      <c r="E12" s="213"/>
      <c r="F12" s="213"/>
    </row>
    <row r="13" spans="2:6" ht="47.25" customHeight="1">
      <c r="B13" s="212"/>
      <c r="C13" s="213"/>
      <c r="D13" s="213"/>
      <c r="E13" s="213"/>
      <c r="F13" s="213"/>
    </row>
    <row r="14" spans="2:6" ht="22.5" customHeight="1" thickBot="1">
      <c r="B14" s="214"/>
      <c r="C14" s="215"/>
      <c r="D14" s="215"/>
      <c r="E14" s="215"/>
      <c r="F14" s="215"/>
    </row>
    <row r="15" spans="2:6" ht="16.5" customHeight="1" thickBot="1">
      <c r="B15" s="222" t="s">
        <v>19</v>
      </c>
      <c r="C15" s="223"/>
      <c r="D15" s="223"/>
      <c r="E15" s="223"/>
      <c r="F15" s="224"/>
    </row>
    <row r="16" spans="2:6" ht="127.5" customHeight="1">
      <c r="B16" s="320" t="s">
        <v>20</v>
      </c>
      <c r="C16" s="216"/>
      <c r="D16" s="216"/>
      <c r="E16" s="216"/>
      <c r="F16" s="217"/>
    </row>
    <row r="17" spans="2:6" ht="19.5" customHeight="1">
      <c r="B17" s="49"/>
      <c r="C17" s="50" t="s">
        <v>21</v>
      </c>
      <c r="D17" s="220" t="s">
        <v>22</v>
      </c>
      <c r="E17" s="220" t="s">
        <v>23</v>
      </c>
      <c r="F17" s="218" t="s">
        <v>24</v>
      </c>
    </row>
    <row r="18" spans="2:6" ht="21" customHeight="1">
      <c r="B18" s="49"/>
      <c r="C18" s="50" t="s">
        <v>25</v>
      </c>
      <c r="D18" s="221"/>
      <c r="E18" s="221"/>
      <c r="F18" s="219"/>
    </row>
    <row r="19" spans="2:6" ht="18.75" customHeight="1">
      <c r="B19" s="51" t="s">
        <v>26</v>
      </c>
      <c r="C19" s="52"/>
      <c r="D19" s="53" t="s">
        <v>27</v>
      </c>
      <c r="E19" s="54" t="s">
        <v>28</v>
      </c>
      <c r="F19" s="55" t="s">
        <v>29</v>
      </c>
    </row>
    <row r="20" spans="2:6" ht="18.75" customHeight="1">
      <c r="B20" s="56" t="s">
        <v>30</v>
      </c>
      <c r="C20" s="57"/>
      <c r="D20" s="58" t="s">
        <v>27</v>
      </c>
      <c r="E20" s="59" t="s">
        <v>28</v>
      </c>
      <c r="F20" s="60" t="s">
        <v>29</v>
      </c>
    </row>
    <row r="21" spans="2:6" ht="18.75" customHeight="1">
      <c r="B21" s="56" t="s">
        <v>31</v>
      </c>
      <c r="C21" s="57"/>
      <c r="D21" s="58" t="s">
        <v>27</v>
      </c>
      <c r="E21" s="59" t="s">
        <v>28</v>
      </c>
      <c r="F21" s="60" t="s">
        <v>32</v>
      </c>
    </row>
    <row r="22" spans="2:6" ht="18.75" customHeight="1">
      <c r="B22" s="56" t="s">
        <v>33</v>
      </c>
      <c r="C22" s="57"/>
      <c r="D22" s="58" t="s">
        <v>27</v>
      </c>
      <c r="E22" s="59" t="s">
        <v>28</v>
      </c>
      <c r="F22" s="60" t="s">
        <v>29</v>
      </c>
    </row>
    <row r="23" spans="2:6" ht="18.75" hidden="1" customHeight="1">
      <c r="B23" s="56" t="s">
        <v>34</v>
      </c>
      <c r="C23" s="57"/>
      <c r="D23" s="58"/>
      <c r="E23" s="59"/>
      <c r="F23" s="60" t="s">
        <v>29</v>
      </c>
    </row>
    <row r="24" spans="2:6" ht="18.75" customHeight="1">
      <c r="B24" s="56" t="s">
        <v>35</v>
      </c>
      <c r="C24" s="57"/>
      <c r="D24" s="58" t="s">
        <v>27</v>
      </c>
      <c r="E24" s="59" t="s">
        <v>28</v>
      </c>
      <c r="F24" s="60" t="s">
        <v>29</v>
      </c>
    </row>
    <row r="25" spans="2:6" ht="18.75" customHeight="1">
      <c r="B25" s="56" t="s">
        <v>36</v>
      </c>
      <c r="C25" s="57"/>
      <c r="D25" s="58" t="s">
        <v>27</v>
      </c>
      <c r="E25" s="59" t="s">
        <v>28</v>
      </c>
      <c r="F25" s="60" t="s">
        <v>29</v>
      </c>
    </row>
    <row r="26" spans="2:6" ht="24" customHeight="1">
      <c r="B26" s="49"/>
      <c r="C26" s="50" t="s">
        <v>37</v>
      </c>
      <c r="D26" s="64"/>
      <c r="E26" s="64"/>
      <c r="F26" s="65"/>
    </row>
    <row r="27" spans="2:6" ht="19.5" customHeight="1">
      <c r="B27" s="51" t="s">
        <v>38</v>
      </c>
      <c r="C27" s="66"/>
      <c r="D27" s="53" t="s">
        <v>27</v>
      </c>
      <c r="E27" s="54" t="s">
        <v>28</v>
      </c>
      <c r="F27" s="55" t="s">
        <v>29</v>
      </c>
    </row>
    <row r="28" spans="2:6" ht="19.5" customHeight="1">
      <c r="B28" s="225" t="s">
        <v>39</v>
      </c>
      <c r="C28" s="226"/>
      <c r="D28" s="58" t="s">
        <v>27</v>
      </c>
      <c r="E28" s="59" t="s">
        <v>28</v>
      </c>
      <c r="F28" s="60" t="s">
        <v>29</v>
      </c>
    </row>
    <row r="29" spans="2:6" ht="19.5" customHeight="1">
      <c r="B29" s="225" t="s">
        <v>40</v>
      </c>
      <c r="C29" s="226"/>
      <c r="D29" s="58" t="s">
        <v>27</v>
      </c>
      <c r="E29" s="59" t="s">
        <v>28</v>
      </c>
      <c r="F29" s="60" t="s">
        <v>29</v>
      </c>
    </row>
    <row r="30" spans="2:6" ht="19.5" customHeight="1">
      <c r="B30" s="56" t="s">
        <v>41</v>
      </c>
      <c r="C30" s="67"/>
      <c r="D30" s="58" t="s">
        <v>27</v>
      </c>
      <c r="E30" s="59" t="s">
        <v>28</v>
      </c>
      <c r="F30" s="60" t="s">
        <v>29</v>
      </c>
    </row>
    <row r="31" spans="2:6" ht="19.5" customHeight="1">
      <c r="B31" s="56" t="s">
        <v>42</v>
      </c>
      <c r="C31" s="67"/>
      <c r="D31" s="58" t="s">
        <v>27</v>
      </c>
      <c r="E31" s="59" t="s">
        <v>28</v>
      </c>
      <c r="F31" s="60" t="s">
        <v>29</v>
      </c>
    </row>
    <row r="32" spans="2:6" ht="19.5" customHeight="1">
      <c r="B32" s="225" t="s">
        <v>43</v>
      </c>
      <c r="C32" s="226"/>
      <c r="D32" s="58" t="s">
        <v>44</v>
      </c>
      <c r="E32" s="59" t="s">
        <v>28</v>
      </c>
      <c r="F32" s="60" t="s">
        <v>29</v>
      </c>
    </row>
    <row r="33" spans="2:6" ht="19.5" hidden="1" customHeight="1">
      <c r="B33" s="229" t="s">
        <v>45</v>
      </c>
      <c r="C33" s="230"/>
      <c r="D33" s="69"/>
      <c r="E33" s="62"/>
      <c r="F33" s="63" t="s">
        <v>29</v>
      </c>
    </row>
    <row r="34" spans="2:6" ht="23.25" customHeight="1">
      <c r="B34" s="49"/>
      <c r="C34" s="50" t="s">
        <v>46</v>
      </c>
      <c r="D34" s="70"/>
      <c r="E34" s="70"/>
      <c r="F34" s="71"/>
    </row>
    <row r="35" spans="2:6" ht="19.5" customHeight="1">
      <c r="B35" s="227" t="s">
        <v>47</v>
      </c>
      <c r="C35" s="228"/>
      <c r="D35" s="53" t="s">
        <v>44</v>
      </c>
      <c r="E35" s="54" t="s">
        <v>48</v>
      </c>
      <c r="F35" s="55" t="s">
        <v>29</v>
      </c>
    </row>
    <row r="36" spans="2:6" ht="19.5" customHeight="1">
      <c r="B36" s="72" t="s">
        <v>49</v>
      </c>
      <c r="C36" s="67"/>
      <c r="D36" s="58" t="s">
        <v>44</v>
      </c>
      <c r="E36" s="59" t="s">
        <v>48</v>
      </c>
      <c r="F36" s="60" t="s">
        <v>29</v>
      </c>
    </row>
    <row r="37" spans="2:6" ht="19.5" customHeight="1">
      <c r="B37" s="225" t="s">
        <v>50</v>
      </c>
      <c r="C37" s="226"/>
      <c r="D37" s="58" t="s">
        <v>44</v>
      </c>
      <c r="E37" s="59" t="s">
        <v>48</v>
      </c>
      <c r="F37" s="60" t="s">
        <v>29</v>
      </c>
    </row>
    <row r="38" spans="2:6" ht="19.5" customHeight="1">
      <c r="B38" s="56" t="s">
        <v>42</v>
      </c>
      <c r="C38" s="67"/>
      <c r="D38" s="58" t="s">
        <v>51</v>
      </c>
      <c r="E38" s="59" t="s">
        <v>28</v>
      </c>
      <c r="F38" s="60" t="s">
        <v>29</v>
      </c>
    </row>
    <row r="39" spans="2:6" ht="19.5" customHeight="1">
      <c r="B39" s="61" t="s">
        <v>52</v>
      </c>
      <c r="C39" s="68"/>
      <c r="D39" s="69" t="s">
        <v>44</v>
      </c>
      <c r="E39" s="62" t="s">
        <v>48</v>
      </c>
      <c r="F39" s="63" t="s">
        <v>29</v>
      </c>
    </row>
    <row r="40" spans="2:6" ht="23.25" customHeight="1">
      <c r="B40" s="49"/>
      <c r="C40" s="50" t="s">
        <v>53</v>
      </c>
      <c r="D40" s="73"/>
      <c r="E40" s="73"/>
      <c r="F40" s="74"/>
    </row>
    <row r="41" spans="2:6" ht="19.5" customHeight="1">
      <c r="B41" s="227" t="s">
        <v>54</v>
      </c>
      <c r="C41" s="228"/>
      <c r="D41" s="58" t="s">
        <v>44</v>
      </c>
      <c r="E41" s="54" t="s">
        <v>48</v>
      </c>
      <c r="F41" s="75" t="s">
        <v>32</v>
      </c>
    </row>
    <row r="42" spans="2:6" ht="19.5" customHeight="1">
      <c r="B42" s="225" t="s">
        <v>55</v>
      </c>
      <c r="C42" s="226"/>
      <c r="D42" s="58" t="s">
        <v>44</v>
      </c>
      <c r="E42" s="59" t="s">
        <v>48</v>
      </c>
      <c r="F42" s="76" t="s">
        <v>32</v>
      </c>
    </row>
    <row r="43" spans="2:6" ht="19.5" customHeight="1">
      <c r="B43" s="225" t="s">
        <v>56</v>
      </c>
      <c r="C43" s="226"/>
      <c r="D43" s="58" t="s">
        <v>44</v>
      </c>
      <c r="E43" s="59" t="s">
        <v>48</v>
      </c>
      <c r="F43" s="76" t="s">
        <v>32</v>
      </c>
    </row>
    <row r="44" spans="2:6" ht="19.5" customHeight="1">
      <c r="B44" s="225" t="s">
        <v>57</v>
      </c>
      <c r="C44" s="226"/>
      <c r="D44" s="58" t="s">
        <v>44</v>
      </c>
      <c r="E44" s="59" t="s">
        <v>48</v>
      </c>
      <c r="F44" s="76" t="s">
        <v>58</v>
      </c>
    </row>
    <row r="45" spans="2:6" ht="19.5" customHeight="1">
      <c r="B45" s="225" t="s">
        <v>59</v>
      </c>
      <c r="C45" s="226"/>
      <c r="D45" s="58" t="s">
        <v>51</v>
      </c>
      <c r="E45" s="59" t="s">
        <v>28</v>
      </c>
      <c r="F45" s="76" t="s">
        <v>32</v>
      </c>
    </row>
    <row r="46" spans="2:6" ht="19.5" customHeight="1">
      <c r="B46" s="56" t="s">
        <v>60</v>
      </c>
      <c r="C46" s="67"/>
      <c r="D46" s="58" t="s">
        <v>44</v>
      </c>
      <c r="E46" s="59" t="s">
        <v>48</v>
      </c>
      <c r="F46" s="76" t="s">
        <v>32</v>
      </c>
    </row>
    <row r="47" spans="2:6" ht="21" customHeight="1">
      <c r="B47" s="56" t="s">
        <v>61</v>
      </c>
      <c r="C47" s="67"/>
      <c r="D47" s="58" t="s">
        <v>51</v>
      </c>
      <c r="E47" s="59" t="s">
        <v>28</v>
      </c>
      <c r="F47" s="76" t="s">
        <v>32</v>
      </c>
    </row>
    <row r="48" spans="2:6" ht="19.5" customHeight="1">
      <c r="B48" s="225" t="s">
        <v>62</v>
      </c>
      <c r="C48" s="226"/>
      <c r="D48" s="58" t="s">
        <v>51</v>
      </c>
      <c r="E48" s="59" t="s">
        <v>28</v>
      </c>
      <c r="F48" s="76" t="s">
        <v>32</v>
      </c>
    </row>
    <row r="49" spans="2:6" ht="19.5" customHeight="1">
      <c r="B49" s="225" t="s">
        <v>63</v>
      </c>
      <c r="C49" s="226"/>
      <c r="D49" s="58" t="s">
        <v>44</v>
      </c>
      <c r="E49" s="59" t="s">
        <v>48</v>
      </c>
      <c r="F49" s="76" t="s">
        <v>29</v>
      </c>
    </row>
    <row r="50" spans="2:6" ht="19.5" customHeight="1">
      <c r="B50" s="225" t="s">
        <v>64</v>
      </c>
      <c r="C50" s="226"/>
      <c r="D50" s="58" t="s">
        <v>44</v>
      </c>
      <c r="E50" s="59" t="s">
        <v>48</v>
      </c>
      <c r="F50" s="76" t="s">
        <v>29</v>
      </c>
    </row>
    <row r="51" spans="2:6" ht="19.5" customHeight="1">
      <c r="B51" s="225" t="s">
        <v>65</v>
      </c>
      <c r="C51" s="226"/>
      <c r="D51" s="58" t="s">
        <v>44</v>
      </c>
      <c r="E51" s="59" t="s">
        <v>48</v>
      </c>
      <c r="F51" s="76" t="s">
        <v>29</v>
      </c>
    </row>
    <row r="52" spans="2:6" ht="19.5" customHeight="1">
      <c r="B52" s="225" t="s">
        <v>66</v>
      </c>
      <c r="C52" s="226"/>
      <c r="D52" s="58" t="s">
        <v>44</v>
      </c>
      <c r="E52" s="59" t="s">
        <v>48</v>
      </c>
      <c r="F52" s="76" t="s">
        <v>67</v>
      </c>
    </row>
    <row r="53" spans="2:6" ht="19.5" customHeight="1">
      <c r="B53" s="225" t="s">
        <v>68</v>
      </c>
      <c r="C53" s="226"/>
      <c r="D53" s="58" t="s">
        <v>44</v>
      </c>
      <c r="E53" s="59" t="s">
        <v>48</v>
      </c>
      <c r="F53" s="76" t="s">
        <v>67</v>
      </c>
    </row>
    <row r="54" spans="2:6" ht="19.5" customHeight="1">
      <c r="B54" s="56" t="s">
        <v>69</v>
      </c>
      <c r="C54" s="67"/>
      <c r="D54" s="58" t="s">
        <v>51</v>
      </c>
      <c r="E54" s="59" t="s">
        <v>28</v>
      </c>
      <c r="F54" s="76" t="s">
        <v>67</v>
      </c>
    </row>
    <row r="55" spans="2:6" ht="19.5" customHeight="1">
      <c r="B55" s="56" t="s">
        <v>70</v>
      </c>
      <c r="C55" s="56"/>
      <c r="D55" s="58" t="s">
        <v>51</v>
      </c>
      <c r="E55" s="59" t="s">
        <v>28</v>
      </c>
      <c r="F55" s="76" t="s">
        <v>29</v>
      </c>
    </row>
    <row r="56" spans="2:6" ht="19.5" customHeight="1">
      <c r="B56" s="225" t="s">
        <v>71</v>
      </c>
      <c r="C56" s="226"/>
      <c r="D56" s="58" t="s">
        <v>51</v>
      </c>
      <c r="E56" s="59" t="s">
        <v>28</v>
      </c>
      <c r="F56" s="60" t="s">
        <v>29</v>
      </c>
    </row>
    <row r="57" spans="2:6" ht="19.5" customHeight="1">
      <c r="B57" s="56" t="s">
        <v>72</v>
      </c>
      <c r="C57" s="57"/>
      <c r="D57" s="58" t="s">
        <v>51</v>
      </c>
      <c r="E57" s="59" t="s">
        <v>48</v>
      </c>
      <c r="F57" s="60"/>
    </row>
    <row r="58" spans="2:6" ht="19.5" customHeight="1">
      <c r="B58" s="56" t="s">
        <v>73</v>
      </c>
      <c r="C58" s="67"/>
      <c r="D58" s="58" t="s">
        <v>44</v>
      </c>
      <c r="E58" s="59" t="s">
        <v>48</v>
      </c>
      <c r="F58" s="76" t="s">
        <v>74</v>
      </c>
    </row>
    <row r="59" spans="2:6" ht="19.5" customHeight="1">
      <c r="B59" s="204" t="s">
        <v>75</v>
      </c>
      <c r="C59" s="205" t="s">
        <v>75</v>
      </c>
      <c r="D59" s="205" t="s">
        <v>75</v>
      </c>
      <c r="E59" s="205" t="s">
        <v>75</v>
      </c>
      <c r="F59" s="206" t="s">
        <v>75</v>
      </c>
    </row>
    <row r="64" spans="2:6" hidden="1">
      <c r="B64" s="6" t="s">
        <v>44</v>
      </c>
    </row>
    <row r="65" spans="2:2" hidden="1">
      <c r="B65" s="7" t="s">
        <v>27</v>
      </c>
    </row>
    <row r="66" spans="2:2" hidden="1">
      <c r="B66" s="7" t="s">
        <v>51</v>
      </c>
    </row>
    <row r="67" spans="2:2" hidden="1"/>
    <row r="68" spans="2:2" hidden="1">
      <c r="B68" t="s">
        <v>28</v>
      </c>
    </row>
    <row r="69" spans="2:2" hidden="1">
      <c r="B69" t="s">
        <v>48</v>
      </c>
    </row>
  </sheetData>
  <mergeCells count="29">
    <mergeCell ref="B29:C29"/>
    <mergeCell ref="B32:C32"/>
    <mergeCell ref="B33:C33"/>
    <mergeCell ref="B56:C56"/>
    <mergeCell ref="B43:C43"/>
    <mergeCell ref="B44:C44"/>
    <mergeCell ref="B45:C45"/>
    <mergeCell ref="B48:C48"/>
    <mergeCell ref="B49:C49"/>
    <mergeCell ref="B50:C50"/>
    <mergeCell ref="B51:C51"/>
    <mergeCell ref="B52:C52"/>
    <mergeCell ref="B53:C53"/>
    <mergeCell ref="B59:F59"/>
    <mergeCell ref="B6:F6"/>
    <mergeCell ref="B7:F14"/>
    <mergeCell ref="B16:F16"/>
    <mergeCell ref="C2:E4"/>
    <mergeCell ref="F2:F4"/>
    <mergeCell ref="B2:B4"/>
    <mergeCell ref="F17:F18"/>
    <mergeCell ref="E17:E18"/>
    <mergeCell ref="D17:D18"/>
    <mergeCell ref="B15:F15"/>
    <mergeCell ref="B42:C42"/>
    <mergeCell ref="B41:C41"/>
    <mergeCell ref="B37:C37"/>
    <mergeCell ref="B35:C35"/>
    <mergeCell ref="B28:C28"/>
  </mergeCells>
  <phoneticPr fontId="1" type="noConversion"/>
  <dataValidations count="2">
    <dataValidation type="list" allowBlank="1" showInputMessage="1" showErrorMessage="1" sqref="D19:D25 D27:D33 D35:D39 D41:D59" xr:uid="{00000000-0002-0000-0100-000000000000}">
      <formula1>$B$64:$B$66</formula1>
    </dataValidation>
    <dataValidation type="list" allowBlank="1" showInputMessage="1" showErrorMessage="1" sqref="E19:E25 E27:E33 E35:E39 E41:E59" xr:uid="{00000000-0002-0000-0100-000001000000}">
      <formula1>$B$68:$B$69</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89"/>
  <sheetViews>
    <sheetView showGridLines="0" zoomScale="70" zoomScaleNormal="70" zoomScalePageLayoutView="70" workbookViewId="0">
      <selection activeCell="B6" sqref="B6:L6"/>
    </sheetView>
  </sheetViews>
  <sheetFormatPr defaultColWidth="11.5703125" defaultRowHeight="12.75"/>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c r="H1"/>
      <c r="L1"/>
    </row>
    <row r="2" spans="2:17" ht="48.75" customHeight="1">
      <c r="B2" s="175"/>
      <c r="C2" s="188" t="s">
        <v>16</v>
      </c>
      <c r="D2" s="189"/>
      <c r="E2" s="189"/>
      <c r="F2" s="189"/>
      <c r="G2" s="189"/>
      <c r="H2" s="189"/>
      <c r="I2" s="189"/>
      <c r="J2" s="190"/>
      <c r="K2" s="159" t="s">
        <v>1</v>
      </c>
      <c r="L2" s="247"/>
    </row>
    <row r="3" spans="2:17" ht="42" customHeight="1">
      <c r="B3" s="175"/>
      <c r="C3" s="191"/>
      <c r="D3" s="192"/>
      <c r="E3" s="192"/>
      <c r="F3" s="192"/>
      <c r="G3" s="192"/>
      <c r="H3" s="192"/>
      <c r="I3" s="192"/>
      <c r="J3" s="193"/>
      <c r="K3" s="248"/>
      <c r="L3" s="249"/>
    </row>
    <row r="4" spans="2:17" ht="36.75" customHeight="1">
      <c r="B4" s="175"/>
      <c r="C4" s="194"/>
      <c r="D4" s="195"/>
      <c r="E4" s="195"/>
      <c r="F4" s="195"/>
      <c r="G4" s="195"/>
      <c r="H4" s="195"/>
      <c r="I4" s="195"/>
      <c r="J4" s="196"/>
      <c r="K4" s="250"/>
      <c r="L4" s="251"/>
    </row>
    <row r="5" spans="2:17" ht="24.75" customHeight="1" thickBot="1">
      <c r="C5" s="12"/>
      <c r="D5" s="13"/>
      <c r="E5" s="13"/>
      <c r="F5" s="13"/>
      <c r="G5" s="13"/>
      <c r="H5"/>
      <c r="L5"/>
    </row>
    <row r="6" spans="2:17" ht="147.75" customHeight="1">
      <c r="B6" s="238" t="s">
        <v>76</v>
      </c>
      <c r="C6" s="239"/>
      <c r="D6" s="239"/>
      <c r="E6" s="239"/>
      <c r="F6" s="239"/>
      <c r="G6" s="239"/>
      <c r="H6" s="239"/>
      <c r="I6" s="239"/>
      <c r="J6" s="239"/>
      <c r="K6" s="239"/>
      <c r="L6" s="240"/>
      <c r="M6" s="1"/>
      <c r="N6" s="1"/>
      <c r="O6" s="1"/>
      <c r="P6" s="1"/>
      <c r="Q6" s="1"/>
    </row>
    <row r="7" spans="2:17" ht="24.75" hidden="1" customHeight="1">
      <c r="B7" s="244" t="s">
        <v>19</v>
      </c>
      <c r="C7" s="245"/>
      <c r="D7" s="245"/>
      <c r="E7" s="245"/>
      <c r="F7" s="245"/>
      <c r="G7" s="245"/>
      <c r="H7" s="245"/>
      <c r="I7" s="245"/>
      <c r="J7" s="245"/>
      <c r="K7" s="245"/>
      <c r="L7" s="246"/>
    </row>
    <row r="8" spans="2:17" ht="18" hidden="1" customHeight="1">
      <c r="B8" s="120" t="s">
        <v>77</v>
      </c>
      <c r="C8" s="121"/>
      <c r="D8" s="121"/>
      <c r="E8" s="121"/>
      <c r="F8" s="121"/>
      <c r="G8" s="121"/>
      <c r="H8" s="121"/>
      <c r="I8" s="121"/>
      <c r="J8" s="121"/>
      <c r="K8" s="121"/>
      <c r="L8" s="122"/>
    </row>
    <row r="9" spans="2:17" ht="15.75" hidden="1">
      <c r="B9" s="120" t="s">
        <v>78</v>
      </c>
      <c r="C9" s="123"/>
      <c r="D9" s="123"/>
      <c r="E9" s="123"/>
      <c r="F9" s="123"/>
      <c r="G9" s="123"/>
      <c r="H9" s="123"/>
      <c r="I9" s="124"/>
      <c r="J9" s="123"/>
      <c r="K9" s="123"/>
      <c r="L9" s="125"/>
    </row>
    <row r="10" spans="2:17" ht="15.75" hidden="1">
      <c r="B10" s="120" t="s">
        <v>79</v>
      </c>
      <c r="C10" s="123"/>
      <c r="D10" s="123"/>
      <c r="E10" s="123"/>
      <c r="F10" s="123"/>
      <c r="G10" s="123"/>
      <c r="H10" s="123"/>
      <c r="I10" s="123"/>
      <c r="J10" s="123"/>
      <c r="K10" s="123"/>
      <c r="L10" s="125"/>
    </row>
    <row r="11" spans="2:17" ht="15.75" hidden="1">
      <c r="B11" s="120" t="s">
        <v>80</v>
      </c>
      <c r="C11" s="123"/>
      <c r="D11" s="123"/>
      <c r="E11" s="123"/>
      <c r="F11" s="123"/>
      <c r="G11" s="123"/>
      <c r="H11" s="123"/>
      <c r="I11" s="123"/>
      <c r="J11" s="123"/>
      <c r="K11" s="123"/>
      <c r="L11" s="125"/>
    </row>
    <row r="12" spans="2:17" ht="18" hidden="1" customHeight="1">
      <c r="B12" s="241" t="s">
        <v>81</v>
      </c>
      <c r="C12" s="242"/>
      <c r="D12" s="242"/>
      <c r="E12" s="242"/>
      <c r="F12" s="242"/>
      <c r="G12" s="242"/>
      <c r="H12" s="242"/>
      <c r="I12" s="242"/>
      <c r="J12" s="242"/>
      <c r="K12" s="242"/>
      <c r="L12" s="243"/>
    </row>
    <row r="13" spans="2:17" ht="15.75" hidden="1">
      <c r="B13" s="120" t="s">
        <v>82</v>
      </c>
      <c r="C13" s="123"/>
      <c r="D13" s="123"/>
      <c r="E13" s="123"/>
      <c r="F13" s="123"/>
      <c r="G13" s="123"/>
      <c r="H13" s="123"/>
      <c r="I13" s="123"/>
      <c r="J13" s="123"/>
      <c r="K13" s="123"/>
      <c r="L13" s="125"/>
    </row>
    <row r="14" spans="2:17" ht="7.5" customHeight="1" thickBot="1">
      <c r="B14" s="80"/>
      <c r="C14" s="81"/>
      <c r="D14" s="81"/>
      <c r="E14" s="81"/>
      <c r="F14" s="81"/>
      <c r="G14" s="81"/>
      <c r="H14" s="81"/>
      <c r="I14" s="81"/>
      <c r="J14" s="81"/>
      <c r="K14" s="81"/>
      <c r="L14" s="82"/>
    </row>
    <row r="15" spans="2:17" ht="33.75" customHeight="1" thickBot="1">
      <c r="B15" s="235" t="s">
        <v>83</v>
      </c>
      <c r="C15" s="236"/>
      <c r="D15" s="236"/>
      <c r="E15" s="236"/>
      <c r="F15" s="236"/>
      <c r="G15" s="237"/>
      <c r="H15" s="232" t="s">
        <v>84</v>
      </c>
      <c r="I15" s="233"/>
      <c r="J15" s="233"/>
      <c r="K15" s="233"/>
      <c r="L15" s="234"/>
    </row>
    <row r="16" spans="2:17" ht="40.5" customHeight="1" thickBot="1">
      <c r="B16" s="83" t="s">
        <v>85</v>
      </c>
      <c r="C16" s="252" t="s">
        <v>86</v>
      </c>
      <c r="D16" s="252"/>
      <c r="E16" s="252"/>
      <c r="F16" s="252"/>
      <c r="G16" s="252"/>
      <c r="H16" s="84" t="s">
        <v>87</v>
      </c>
      <c r="I16" s="84" t="s">
        <v>88</v>
      </c>
      <c r="J16" s="84" t="s">
        <v>89</v>
      </c>
      <c r="K16" s="84" t="s">
        <v>90</v>
      </c>
      <c r="L16" s="85" t="s">
        <v>91</v>
      </c>
    </row>
    <row r="17" spans="2:12" ht="100.5" customHeight="1">
      <c r="B17" s="86" t="s">
        <v>25</v>
      </c>
      <c r="C17" s="257" t="s">
        <v>26</v>
      </c>
      <c r="D17" s="257"/>
      <c r="E17" s="257"/>
      <c r="F17" s="257"/>
      <c r="G17" s="257"/>
      <c r="H17" s="87" t="s">
        <v>92</v>
      </c>
      <c r="I17" s="88">
        <v>2</v>
      </c>
      <c r="J17" s="89">
        <v>2</v>
      </c>
      <c r="K17" s="89">
        <f>I17+J17</f>
        <v>4</v>
      </c>
      <c r="L17" s="90" t="str">
        <f t="shared" ref="L17:L57" si="0">IF(K17&lt;=4,"BAJO",IF(K17=5,"MEDIO",IF(K17=6,"ALTO",IF(K17=7,"ALTO","EXTREMO"))))</f>
        <v>BAJO</v>
      </c>
    </row>
    <row r="18" spans="2:12" ht="53.25" customHeight="1">
      <c r="B18" s="91" t="s">
        <v>25</v>
      </c>
      <c r="C18" s="231" t="s">
        <v>30</v>
      </c>
      <c r="D18" s="231"/>
      <c r="E18" s="231"/>
      <c r="F18" s="231"/>
      <c r="G18" s="231"/>
      <c r="H18" s="92" t="s">
        <v>93</v>
      </c>
      <c r="I18" s="88">
        <v>3</v>
      </c>
      <c r="J18" s="89">
        <v>2</v>
      </c>
      <c r="K18" s="89">
        <f t="shared" ref="K18:K57" si="1">+I18+J18</f>
        <v>5</v>
      </c>
      <c r="L18" s="93" t="str">
        <f t="shared" si="0"/>
        <v>MEDIO</v>
      </c>
    </row>
    <row r="19" spans="2:12" ht="53.25" customHeight="1">
      <c r="B19" s="91" t="s">
        <v>25</v>
      </c>
      <c r="C19" s="231" t="s">
        <v>31</v>
      </c>
      <c r="D19" s="231"/>
      <c r="E19" s="231"/>
      <c r="F19" s="231"/>
      <c r="G19" s="231"/>
      <c r="H19" s="92" t="s">
        <v>94</v>
      </c>
      <c r="I19" s="88">
        <v>3</v>
      </c>
      <c r="J19" s="89">
        <v>2</v>
      </c>
      <c r="K19" s="89">
        <f t="shared" si="1"/>
        <v>5</v>
      </c>
      <c r="L19" s="93" t="str">
        <f t="shared" si="0"/>
        <v>MEDIO</v>
      </c>
    </row>
    <row r="20" spans="2:12" ht="53.25" customHeight="1">
      <c r="B20" s="91" t="s">
        <v>25</v>
      </c>
      <c r="C20" s="231" t="s">
        <v>33</v>
      </c>
      <c r="D20" s="231"/>
      <c r="E20" s="231"/>
      <c r="F20" s="231"/>
      <c r="G20" s="231"/>
      <c r="H20" s="92" t="s">
        <v>95</v>
      </c>
      <c r="I20" s="88">
        <v>2</v>
      </c>
      <c r="J20" s="89">
        <v>2</v>
      </c>
      <c r="K20" s="89">
        <f t="shared" si="1"/>
        <v>4</v>
      </c>
      <c r="L20" s="93" t="str">
        <f t="shared" si="0"/>
        <v>BAJO</v>
      </c>
    </row>
    <row r="21" spans="2:12" ht="53.25" customHeight="1">
      <c r="B21" s="91" t="s">
        <v>25</v>
      </c>
      <c r="C21" s="231" t="s">
        <v>33</v>
      </c>
      <c r="D21" s="231"/>
      <c r="E21" s="231"/>
      <c r="F21" s="231"/>
      <c r="G21" s="231"/>
      <c r="H21" s="92" t="s">
        <v>96</v>
      </c>
      <c r="I21" s="88">
        <v>1</v>
      </c>
      <c r="J21" s="89">
        <v>3</v>
      </c>
      <c r="K21" s="89">
        <v>4</v>
      </c>
      <c r="L21" s="93" t="str">
        <f t="shared" si="0"/>
        <v>BAJO</v>
      </c>
    </row>
    <row r="22" spans="2:12" ht="53.25" customHeight="1">
      <c r="B22" s="91" t="s">
        <v>25</v>
      </c>
      <c r="C22" s="231" t="s">
        <v>35</v>
      </c>
      <c r="D22" s="231"/>
      <c r="E22" s="231"/>
      <c r="F22" s="231"/>
      <c r="G22" s="231"/>
      <c r="H22" s="92" t="s">
        <v>97</v>
      </c>
      <c r="I22" s="88">
        <v>2</v>
      </c>
      <c r="J22" s="89">
        <v>3</v>
      </c>
      <c r="K22" s="89">
        <f t="shared" si="1"/>
        <v>5</v>
      </c>
      <c r="L22" s="93" t="str">
        <f t="shared" si="0"/>
        <v>MEDIO</v>
      </c>
    </row>
    <row r="23" spans="2:12" ht="73.5" customHeight="1">
      <c r="B23" s="91" t="s">
        <v>25</v>
      </c>
      <c r="C23" s="231" t="s">
        <v>36</v>
      </c>
      <c r="D23" s="231"/>
      <c r="E23" s="231"/>
      <c r="F23" s="231"/>
      <c r="G23" s="231"/>
      <c r="H23" s="92" t="s">
        <v>98</v>
      </c>
      <c r="I23" s="88">
        <v>3</v>
      </c>
      <c r="J23" s="89">
        <v>2</v>
      </c>
      <c r="K23" s="89">
        <f t="shared" si="1"/>
        <v>5</v>
      </c>
      <c r="L23" s="93" t="str">
        <f t="shared" si="0"/>
        <v>MEDIO</v>
      </c>
    </row>
    <row r="24" spans="2:12" ht="53.25" customHeight="1">
      <c r="B24" s="91" t="s">
        <v>37</v>
      </c>
      <c r="C24" s="231" t="s">
        <v>38</v>
      </c>
      <c r="D24" s="231"/>
      <c r="E24" s="231"/>
      <c r="F24" s="231"/>
      <c r="G24" s="231"/>
      <c r="H24" s="92" t="s">
        <v>99</v>
      </c>
      <c r="I24" s="88">
        <v>3</v>
      </c>
      <c r="J24" s="89">
        <v>3</v>
      </c>
      <c r="K24" s="89">
        <f t="shared" si="1"/>
        <v>6</v>
      </c>
      <c r="L24" s="93" t="str">
        <f t="shared" si="0"/>
        <v>ALTO</v>
      </c>
    </row>
    <row r="25" spans="2:12" ht="71.25" customHeight="1">
      <c r="B25" s="91" t="s">
        <v>37</v>
      </c>
      <c r="C25" s="231" t="s">
        <v>39</v>
      </c>
      <c r="D25" s="231"/>
      <c r="E25" s="231"/>
      <c r="F25" s="231"/>
      <c r="G25" s="231"/>
      <c r="H25" s="92" t="s">
        <v>100</v>
      </c>
      <c r="I25" s="88">
        <v>3</v>
      </c>
      <c r="J25" s="89">
        <v>3</v>
      </c>
      <c r="K25" s="89">
        <f t="shared" si="1"/>
        <v>6</v>
      </c>
      <c r="L25" s="93" t="str">
        <f t="shared" si="0"/>
        <v>ALTO</v>
      </c>
    </row>
    <row r="26" spans="2:12" ht="53.25" customHeight="1">
      <c r="B26" s="91" t="s">
        <v>37</v>
      </c>
      <c r="C26" s="231" t="s">
        <v>40</v>
      </c>
      <c r="D26" s="231"/>
      <c r="E26" s="231"/>
      <c r="F26" s="231"/>
      <c r="G26" s="231"/>
      <c r="H26" s="92" t="s">
        <v>101</v>
      </c>
      <c r="I26" s="88">
        <v>2</v>
      </c>
      <c r="J26" s="89">
        <v>2</v>
      </c>
      <c r="K26" s="89">
        <f t="shared" si="1"/>
        <v>4</v>
      </c>
      <c r="L26" s="93" t="str">
        <f t="shared" si="0"/>
        <v>BAJO</v>
      </c>
    </row>
    <row r="27" spans="2:12" ht="53.25" customHeight="1">
      <c r="B27" s="91" t="s">
        <v>37</v>
      </c>
      <c r="C27" s="231" t="s">
        <v>41</v>
      </c>
      <c r="D27" s="231"/>
      <c r="E27" s="231"/>
      <c r="F27" s="231"/>
      <c r="G27" s="231"/>
      <c r="H27" s="92" t="s">
        <v>102</v>
      </c>
      <c r="I27" s="88">
        <v>3</v>
      </c>
      <c r="J27" s="89">
        <v>4</v>
      </c>
      <c r="K27" s="89">
        <f t="shared" si="1"/>
        <v>7</v>
      </c>
      <c r="L27" s="93" t="str">
        <f t="shared" si="0"/>
        <v>ALTO</v>
      </c>
    </row>
    <row r="28" spans="2:12" ht="86.25" customHeight="1">
      <c r="B28" s="91" t="s">
        <v>37</v>
      </c>
      <c r="C28" s="231" t="s">
        <v>42</v>
      </c>
      <c r="D28" s="231"/>
      <c r="E28" s="231"/>
      <c r="F28" s="231"/>
      <c r="G28" s="231"/>
      <c r="H28" s="92" t="s">
        <v>103</v>
      </c>
      <c r="I28" s="88">
        <v>2</v>
      </c>
      <c r="J28" s="89">
        <v>2</v>
      </c>
      <c r="K28" s="89">
        <f t="shared" si="1"/>
        <v>4</v>
      </c>
      <c r="L28" s="93" t="str">
        <f t="shared" si="0"/>
        <v>BAJO</v>
      </c>
    </row>
    <row r="29" spans="2:12" ht="100.5" customHeight="1">
      <c r="B29" s="91" t="s">
        <v>37</v>
      </c>
      <c r="C29" s="231" t="s">
        <v>43</v>
      </c>
      <c r="D29" s="231"/>
      <c r="E29" s="231"/>
      <c r="F29" s="231"/>
      <c r="G29" s="231"/>
      <c r="H29" s="92" t="s">
        <v>104</v>
      </c>
      <c r="I29" s="88">
        <v>2</v>
      </c>
      <c r="J29" s="89">
        <v>2</v>
      </c>
      <c r="K29" s="89">
        <f t="shared" si="1"/>
        <v>4</v>
      </c>
      <c r="L29" s="93" t="str">
        <f t="shared" si="0"/>
        <v>BAJO</v>
      </c>
    </row>
    <row r="30" spans="2:12" ht="53.25" customHeight="1">
      <c r="B30" s="91" t="s">
        <v>37</v>
      </c>
      <c r="C30" s="231" t="s">
        <v>45</v>
      </c>
      <c r="D30" s="231"/>
      <c r="E30" s="231"/>
      <c r="F30" s="231"/>
      <c r="G30" s="231"/>
      <c r="H30" s="92" t="s">
        <v>105</v>
      </c>
      <c r="I30" s="88">
        <v>1</v>
      </c>
      <c r="J30" s="89">
        <v>2</v>
      </c>
      <c r="K30" s="89">
        <f t="shared" si="1"/>
        <v>3</v>
      </c>
      <c r="L30" s="93" t="str">
        <f t="shared" si="0"/>
        <v>BAJO</v>
      </c>
    </row>
    <row r="31" spans="2:12" ht="53.25" customHeight="1">
      <c r="B31" s="91" t="s">
        <v>46</v>
      </c>
      <c r="C31" s="231" t="s">
        <v>47</v>
      </c>
      <c r="D31" s="231"/>
      <c r="E31" s="231"/>
      <c r="F31" s="231"/>
      <c r="G31" s="231"/>
      <c r="H31" s="92" t="s">
        <v>106</v>
      </c>
      <c r="I31" s="88">
        <v>2</v>
      </c>
      <c r="J31" s="89">
        <v>2</v>
      </c>
      <c r="K31" s="89">
        <f t="shared" si="1"/>
        <v>4</v>
      </c>
      <c r="L31" s="93" t="str">
        <f t="shared" si="0"/>
        <v>BAJO</v>
      </c>
    </row>
    <row r="32" spans="2:12" ht="53.25" customHeight="1">
      <c r="B32" s="91" t="s">
        <v>46</v>
      </c>
      <c r="C32" s="231" t="s">
        <v>49</v>
      </c>
      <c r="D32" s="231"/>
      <c r="E32" s="231"/>
      <c r="F32" s="231"/>
      <c r="G32" s="231"/>
      <c r="H32" s="98" t="s">
        <v>107</v>
      </c>
      <c r="I32" s="88">
        <v>3</v>
      </c>
      <c r="J32" s="89">
        <v>4</v>
      </c>
      <c r="K32" s="89">
        <f t="shared" si="1"/>
        <v>7</v>
      </c>
      <c r="L32" s="93" t="str">
        <f t="shared" si="0"/>
        <v>ALTO</v>
      </c>
    </row>
    <row r="33" spans="2:12" ht="53.25" customHeight="1">
      <c r="B33" s="91" t="s">
        <v>46</v>
      </c>
      <c r="C33" s="231" t="s">
        <v>50</v>
      </c>
      <c r="D33" s="231"/>
      <c r="E33" s="231"/>
      <c r="F33" s="231"/>
      <c r="G33" s="231"/>
      <c r="H33" s="127" t="s">
        <v>108</v>
      </c>
      <c r="I33" s="88">
        <v>2</v>
      </c>
      <c r="J33" s="89">
        <v>2</v>
      </c>
      <c r="K33" s="89">
        <f t="shared" si="1"/>
        <v>4</v>
      </c>
      <c r="L33" s="93" t="str">
        <f t="shared" si="0"/>
        <v>BAJO</v>
      </c>
    </row>
    <row r="34" spans="2:12" ht="92.25" customHeight="1">
      <c r="B34" s="91" t="s">
        <v>46</v>
      </c>
      <c r="C34" s="231" t="s">
        <v>42</v>
      </c>
      <c r="D34" s="231"/>
      <c r="E34" s="231"/>
      <c r="F34" s="231"/>
      <c r="G34" s="231"/>
      <c r="H34" s="92" t="s">
        <v>109</v>
      </c>
      <c r="I34" s="88">
        <v>2</v>
      </c>
      <c r="J34" s="89">
        <v>2</v>
      </c>
      <c r="K34" s="89">
        <f t="shared" si="1"/>
        <v>4</v>
      </c>
      <c r="L34" s="93" t="str">
        <f t="shared" si="0"/>
        <v>BAJO</v>
      </c>
    </row>
    <row r="35" spans="2:12" ht="92.25" customHeight="1">
      <c r="B35" s="126" t="s">
        <v>46</v>
      </c>
      <c r="C35" s="259" t="s">
        <v>52</v>
      </c>
      <c r="D35" s="259"/>
      <c r="E35" s="259"/>
      <c r="F35" s="259"/>
      <c r="G35" s="259"/>
      <c r="H35" s="92" t="s">
        <v>110</v>
      </c>
      <c r="I35" s="128">
        <v>1</v>
      </c>
      <c r="J35" s="129">
        <v>4</v>
      </c>
      <c r="K35" s="129">
        <f t="shared" si="1"/>
        <v>5</v>
      </c>
      <c r="L35" s="93" t="str">
        <f t="shared" si="0"/>
        <v>MEDIO</v>
      </c>
    </row>
    <row r="36" spans="2:12" ht="53.25" customHeight="1">
      <c r="B36" s="130" t="s">
        <v>53</v>
      </c>
      <c r="C36" s="231" t="s">
        <v>54</v>
      </c>
      <c r="D36" s="231"/>
      <c r="E36" s="231"/>
      <c r="F36" s="231"/>
      <c r="G36" s="231"/>
      <c r="H36" s="92" t="s">
        <v>111</v>
      </c>
      <c r="I36" s="88">
        <v>2</v>
      </c>
      <c r="J36" s="89">
        <v>2</v>
      </c>
      <c r="K36" s="89">
        <f t="shared" si="1"/>
        <v>4</v>
      </c>
      <c r="L36" s="93" t="str">
        <f t="shared" si="0"/>
        <v>BAJO</v>
      </c>
    </row>
    <row r="37" spans="2:12" ht="53.25" customHeight="1">
      <c r="B37" s="130" t="s">
        <v>53</v>
      </c>
      <c r="C37" s="204" t="s">
        <v>55</v>
      </c>
      <c r="D37" s="205"/>
      <c r="E37" s="205"/>
      <c r="F37" s="205"/>
      <c r="G37" s="206"/>
      <c r="H37" s="92" t="s">
        <v>112</v>
      </c>
      <c r="I37" s="88">
        <v>2</v>
      </c>
      <c r="J37" s="89">
        <v>2</v>
      </c>
      <c r="K37" s="89">
        <f t="shared" si="1"/>
        <v>4</v>
      </c>
      <c r="L37" s="93" t="str">
        <f t="shared" si="0"/>
        <v>BAJO</v>
      </c>
    </row>
    <row r="38" spans="2:12" ht="53.25" customHeight="1">
      <c r="B38" s="130" t="s">
        <v>53</v>
      </c>
      <c r="C38" s="204" t="s">
        <v>56</v>
      </c>
      <c r="D38" s="205"/>
      <c r="E38" s="205"/>
      <c r="F38" s="205"/>
      <c r="G38" s="206"/>
      <c r="H38" s="92" t="s">
        <v>113</v>
      </c>
      <c r="I38" s="88">
        <v>2</v>
      </c>
      <c r="J38" s="89">
        <v>3</v>
      </c>
      <c r="K38" s="89">
        <f t="shared" si="1"/>
        <v>5</v>
      </c>
      <c r="L38" s="93" t="str">
        <f t="shared" si="0"/>
        <v>MEDIO</v>
      </c>
    </row>
    <row r="39" spans="2:12" ht="53.25" customHeight="1">
      <c r="B39" s="130" t="s">
        <v>53</v>
      </c>
      <c r="C39" s="204" t="s">
        <v>57</v>
      </c>
      <c r="D39" s="205"/>
      <c r="E39" s="205"/>
      <c r="F39" s="205"/>
      <c r="G39" s="206"/>
      <c r="H39" s="92" t="s">
        <v>114</v>
      </c>
      <c r="I39" s="88">
        <v>1</v>
      </c>
      <c r="J39" s="89">
        <v>3</v>
      </c>
      <c r="K39" s="89">
        <f t="shared" si="1"/>
        <v>4</v>
      </c>
      <c r="L39" s="93" t="str">
        <f t="shared" si="0"/>
        <v>BAJO</v>
      </c>
    </row>
    <row r="40" spans="2:12" ht="53.25" customHeight="1">
      <c r="B40" s="130" t="s">
        <v>53</v>
      </c>
      <c r="C40" s="204" t="s">
        <v>59</v>
      </c>
      <c r="D40" s="205"/>
      <c r="E40" s="205"/>
      <c r="F40" s="205"/>
      <c r="G40" s="206"/>
      <c r="H40" s="92" t="s">
        <v>115</v>
      </c>
      <c r="I40" s="88">
        <v>2</v>
      </c>
      <c r="J40" s="89">
        <v>3</v>
      </c>
      <c r="K40" s="89">
        <f t="shared" si="1"/>
        <v>5</v>
      </c>
      <c r="L40" s="93" t="str">
        <f t="shared" si="0"/>
        <v>MEDIO</v>
      </c>
    </row>
    <row r="41" spans="2:12" ht="53.25" customHeight="1">
      <c r="B41" s="130" t="s">
        <v>53</v>
      </c>
      <c r="C41" s="204" t="s">
        <v>60</v>
      </c>
      <c r="D41" s="205"/>
      <c r="E41" s="205"/>
      <c r="F41" s="205"/>
      <c r="G41" s="206"/>
      <c r="H41" s="92" t="s">
        <v>116</v>
      </c>
      <c r="I41" s="88">
        <v>3</v>
      </c>
      <c r="J41" s="89">
        <v>3</v>
      </c>
      <c r="K41" s="89">
        <f t="shared" si="1"/>
        <v>6</v>
      </c>
      <c r="L41" s="93" t="str">
        <f t="shared" si="0"/>
        <v>ALTO</v>
      </c>
    </row>
    <row r="42" spans="2:12" ht="53.25" customHeight="1">
      <c r="B42" s="130" t="s">
        <v>53</v>
      </c>
      <c r="C42" s="204" t="s">
        <v>61</v>
      </c>
      <c r="D42" s="205"/>
      <c r="E42" s="205"/>
      <c r="F42" s="205"/>
      <c r="G42" s="206"/>
      <c r="H42" s="92" t="s">
        <v>117</v>
      </c>
      <c r="I42" s="88">
        <v>3</v>
      </c>
      <c r="J42" s="89">
        <v>3</v>
      </c>
      <c r="K42" s="89">
        <f t="shared" si="1"/>
        <v>6</v>
      </c>
      <c r="L42" s="93" t="str">
        <f t="shared" si="0"/>
        <v>ALTO</v>
      </c>
    </row>
    <row r="43" spans="2:12" ht="53.25" customHeight="1">
      <c r="B43" s="130" t="s">
        <v>53</v>
      </c>
      <c r="C43" s="204" t="s">
        <v>62</v>
      </c>
      <c r="D43" s="205"/>
      <c r="E43" s="205"/>
      <c r="F43" s="205"/>
      <c r="G43" s="206"/>
      <c r="H43" s="92" t="s">
        <v>118</v>
      </c>
      <c r="I43" s="88">
        <v>2</v>
      </c>
      <c r="J43" s="89">
        <v>3</v>
      </c>
      <c r="K43" s="89">
        <f t="shared" si="1"/>
        <v>5</v>
      </c>
      <c r="L43" s="93" t="str">
        <f t="shared" si="0"/>
        <v>MEDIO</v>
      </c>
    </row>
    <row r="44" spans="2:12" ht="53.25" customHeight="1">
      <c r="B44" s="130" t="s">
        <v>53</v>
      </c>
      <c r="C44" s="204" t="s">
        <v>63</v>
      </c>
      <c r="D44" s="205"/>
      <c r="E44" s="205"/>
      <c r="F44" s="205"/>
      <c r="G44" s="206"/>
      <c r="H44" s="132" t="s">
        <v>119</v>
      </c>
      <c r="I44" s="88">
        <v>3</v>
      </c>
      <c r="J44" s="89">
        <v>3</v>
      </c>
      <c r="K44" s="89">
        <f t="shared" si="1"/>
        <v>6</v>
      </c>
      <c r="L44" s="93" t="str">
        <f t="shared" si="0"/>
        <v>ALTO</v>
      </c>
    </row>
    <row r="45" spans="2:12" ht="53.25" customHeight="1">
      <c r="B45" s="130" t="s">
        <v>53</v>
      </c>
      <c r="C45" s="204" t="s">
        <v>64</v>
      </c>
      <c r="D45" s="205"/>
      <c r="E45" s="205"/>
      <c r="F45" s="205"/>
      <c r="G45" s="206"/>
      <c r="H45" s="132" t="s">
        <v>120</v>
      </c>
      <c r="I45" s="88">
        <v>3</v>
      </c>
      <c r="J45" s="89">
        <v>3</v>
      </c>
      <c r="K45" s="89">
        <f t="shared" si="1"/>
        <v>6</v>
      </c>
      <c r="L45" s="93" t="str">
        <f t="shared" si="0"/>
        <v>ALTO</v>
      </c>
    </row>
    <row r="46" spans="2:12" ht="53.25" customHeight="1">
      <c r="B46" s="130" t="s">
        <v>53</v>
      </c>
      <c r="C46" s="204" t="s">
        <v>65</v>
      </c>
      <c r="D46" s="205"/>
      <c r="E46" s="205"/>
      <c r="F46" s="205"/>
      <c r="G46" s="206"/>
      <c r="H46" s="92" t="s">
        <v>121</v>
      </c>
      <c r="I46" s="88">
        <v>3</v>
      </c>
      <c r="J46" s="89">
        <v>3</v>
      </c>
      <c r="K46" s="89">
        <f t="shared" si="1"/>
        <v>6</v>
      </c>
      <c r="L46" s="93" t="str">
        <f t="shared" si="0"/>
        <v>ALTO</v>
      </c>
    </row>
    <row r="47" spans="2:12" ht="53.25" customHeight="1">
      <c r="B47" s="130" t="s">
        <v>53</v>
      </c>
      <c r="C47" s="204" t="s">
        <v>66</v>
      </c>
      <c r="D47" s="205"/>
      <c r="E47" s="205"/>
      <c r="F47" s="205"/>
      <c r="G47" s="206"/>
      <c r="H47" s="92" t="s">
        <v>122</v>
      </c>
      <c r="I47" s="88">
        <v>1</v>
      </c>
      <c r="J47" s="89">
        <v>2</v>
      </c>
      <c r="K47" s="89">
        <f t="shared" si="1"/>
        <v>3</v>
      </c>
      <c r="L47" s="93" t="str">
        <f t="shared" si="0"/>
        <v>BAJO</v>
      </c>
    </row>
    <row r="48" spans="2:12" ht="53.25" customHeight="1">
      <c r="B48" s="130" t="s">
        <v>53</v>
      </c>
      <c r="C48" s="204" t="s">
        <v>68</v>
      </c>
      <c r="D48" s="205"/>
      <c r="E48" s="205"/>
      <c r="F48" s="205"/>
      <c r="G48" s="206"/>
      <c r="H48" s="132" t="s">
        <v>123</v>
      </c>
      <c r="I48" s="88">
        <v>1</v>
      </c>
      <c r="J48" s="89">
        <v>2</v>
      </c>
      <c r="K48" s="89">
        <f t="shared" si="1"/>
        <v>3</v>
      </c>
      <c r="L48" s="93" t="str">
        <f t="shared" si="0"/>
        <v>BAJO</v>
      </c>
    </row>
    <row r="49" spans="2:14" ht="53.25" customHeight="1">
      <c r="B49" s="130" t="s">
        <v>53</v>
      </c>
      <c r="C49" s="204" t="s">
        <v>73</v>
      </c>
      <c r="D49" s="205"/>
      <c r="E49" s="205"/>
      <c r="F49" s="205"/>
      <c r="G49" s="206"/>
      <c r="H49" s="92" t="s">
        <v>124</v>
      </c>
      <c r="I49" s="88">
        <v>2</v>
      </c>
      <c r="J49" s="89">
        <v>3</v>
      </c>
      <c r="K49" s="89">
        <f t="shared" si="1"/>
        <v>5</v>
      </c>
      <c r="L49" s="93" t="str">
        <f t="shared" si="0"/>
        <v>MEDIO</v>
      </c>
    </row>
    <row r="50" spans="2:14" ht="78.75" customHeight="1">
      <c r="B50" s="130" t="s">
        <v>53</v>
      </c>
      <c r="C50" s="204" t="s">
        <v>125</v>
      </c>
      <c r="D50" s="205"/>
      <c r="E50" s="205"/>
      <c r="F50" s="205"/>
      <c r="G50" s="206"/>
      <c r="H50" s="132" t="s">
        <v>126</v>
      </c>
      <c r="I50" s="88">
        <v>2</v>
      </c>
      <c r="J50" s="89">
        <v>3</v>
      </c>
      <c r="K50" s="89">
        <f t="shared" si="1"/>
        <v>5</v>
      </c>
      <c r="L50" s="93" t="str">
        <f t="shared" si="0"/>
        <v>MEDIO</v>
      </c>
    </row>
    <row r="51" spans="2:14" ht="53.25" customHeight="1">
      <c r="B51" s="130" t="s">
        <v>53</v>
      </c>
      <c r="C51" s="204" t="s">
        <v>69</v>
      </c>
      <c r="D51" s="205"/>
      <c r="E51" s="205"/>
      <c r="F51" s="205"/>
      <c r="G51" s="206"/>
      <c r="H51" s="92" t="s">
        <v>127</v>
      </c>
      <c r="I51" s="88">
        <v>2</v>
      </c>
      <c r="J51" s="89">
        <v>3</v>
      </c>
      <c r="K51" s="89">
        <f t="shared" si="1"/>
        <v>5</v>
      </c>
      <c r="L51" s="93" t="str">
        <f t="shared" si="0"/>
        <v>MEDIO</v>
      </c>
    </row>
    <row r="52" spans="2:14" ht="53.25" customHeight="1">
      <c r="B52" s="130" t="s">
        <v>53</v>
      </c>
      <c r="C52" s="204" t="s">
        <v>70</v>
      </c>
      <c r="D52" s="205"/>
      <c r="E52" s="205"/>
      <c r="F52" s="205"/>
      <c r="G52" s="206"/>
      <c r="H52" s="92" t="s">
        <v>128</v>
      </c>
      <c r="I52" s="88">
        <v>2</v>
      </c>
      <c r="J52" s="89">
        <v>3</v>
      </c>
      <c r="K52" s="89">
        <f t="shared" si="1"/>
        <v>5</v>
      </c>
      <c r="L52" s="93" t="str">
        <f t="shared" si="0"/>
        <v>MEDIO</v>
      </c>
    </row>
    <row r="53" spans="2:14" ht="53.25" customHeight="1">
      <c r="B53" s="130" t="s">
        <v>53</v>
      </c>
      <c r="C53" s="204" t="s">
        <v>71</v>
      </c>
      <c r="D53" s="205"/>
      <c r="E53" s="205"/>
      <c r="F53" s="205"/>
      <c r="G53" s="206"/>
      <c r="H53" s="92" t="s">
        <v>129</v>
      </c>
      <c r="I53" s="88">
        <v>3</v>
      </c>
      <c r="J53" s="89">
        <v>4</v>
      </c>
      <c r="K53" s="89">
        <f>+I53+J53</f>
        <v>7</v>
      </c>
      <c r="L53" s="93" t="str">
        <f t="shared" si="0"/>
        <v>ALTO</v>
      </c>
    </row>
    <row r="54" spans="2:14" ht="72.75" customHeight="1" thickBot="1">
      <c r="B54" s="130" t="s">
        <v>53</v>
      </c>
      <c r="C54" s="204" t="s">
        <v>75</v>
      </c>
      <c r="D54" s="205"/>
      <c r="E54" s="205"/>
      <c r="F54" s="205"/>
      <c r="G54" s="206"/>
      <c r="H54" s="92" t="s">
        <v>130</v>
      </c>
      <c r="I54" s="88">
        <v>1</v>
      </c>
      <c r="J54" s="89">
        <v>3</v>
      </c>
      <c r="K54" s="89">
        <v>5</v>
      </c>
      <c r="L54" s="93" t="str">
        <f t="shared" si="0"/>
        <v>MEDIO</v>
      </c>
    </row>
    <row r="55" spans="2:14" ht="53.25" hidden="1" customHeight="1">
      <c r="B55" s="130" t="s">
        <v>53</v>
      </c>
      <c r="C55" s="204"/>
      <c r="D55" s="205"/>
      <c r="E55" s="205"/>
      <c r="F55" s="205"/>
      <c r="G55" s="206"/>
      <c r="H55" s="92"/>
      <c r="I55" s="88"/>
      <c r="J55" s="89"/>
      <c r="K55" s="89">
        <f t="shared" si="1"/>
        <v>0</v>
      </c>
      <c r="L55" s="93" t="str">
        <f t="shared" si="0"/>
        <v>BAJO</v>
      </c>
    </row>
    <row r="56" spans="2:14" ht="53.25" hidden="1" customHeight="1">
      <c r="B56" s="130" t="s">
        <v>53</v>
      </c>
      <c r="C56" s="204"/>
      <c r="D56" s="205"/>
      <c r="E56" s="205"/>
      <c r="F56" s="205"/>
      <c r="G56" s="206"/>
      <c r="H56" s="92"/>
      <c r="I56" s="88"/>
      <c r="J56" s="89"/>
      <c r="K56" s="89">
        <f t="shared" si="1"/>
        <v>0</v>
      </c>
      <c r="L56" s="93" t="str">
        <f t="shared" si="0"/>
        <v>BAJO</v>
      </c>
    </row>
    <row r="57" spans="2:14" ht="53.25" hidden="1" customHeight="1" thickBot="1">
      <c r="B57" s="130" t="s">
        <v>53</v>
      </c>
      <c r="C57" s="204"/>
      <c r="D57" s="205"/>
      <c r="E57" s="205"/>
      <c r="F57" s="205"/>
      <c r="G57" s="206"/>
      <c r="H57" s="92"/>
      <c r="I57" s="88"/>
      <c r="J57" s="89"/>
      <c r="K57" s="89">
        <f t="shared" si="1"/>
        <v>0</v>
      </c>
      <c r="L57" s="94" t="str">
        <f t="shared" si="0"/>
        <v>BAJO</v>
      </c>
    </row>
    <row r="58" spans="2:14" ht="12.75" customHeight="1">
      <c r="B58" s="77"/>
      <c r="C58" s="78"/>
      <c r="D58" s="78"/>
      <c r="E58" s="78"/>
      <c r="F58" s="78"/>
      <c r="G58" s="78"/>
      <c r="H58" s="78"/>
      <c r="I58" s="78"/>
      <c r="J58" s="78"/>
      <c r="K58" s="78"/>
      <c r="L58" s="95"/>
    </row>
    <row r="59" spans="2:14">
      <c r="B59" s="77"/>
      <c r="C59" s="260"/>
      <c r="D59" s="260"/>
      <c r="E59" s="260"/>
      <c r="F59" s="78"/>
      <c r="G59" s="78"/>
      <c r="H59" s="261"/>
      <c r="I59" s="261"/>
      <c r="J59" s="78"/>
      <c r="K59" s="78"/>
      <c r="L59" s="79"/>
    </row>
    <row r="60" spans="2:14" ht="19.5" customHeight="1">
      <c r="B60" s="254" t="s">
        <v>131</v>
      </c>
      <c r="C60" s="255" t="s">
        <v>132</v>
      </c>
      <c r="D60" s="255"/>
      <c r="E60" s="96" t="s">
        <v>133</v>
      </c>
      <c r="F60" s="78"/>
      <c r="G60" s="258" t="s">
        <v>89</v>
      </c>
      <c r="H60" s="97" t="s">
        <v>134</v>
      </c>
      <c r="I60" s="97" t="s">
        <v>133</v>
      </c>
      <c r="J60" s="78"/>
      <c r="K60" s="78"/>
      <c r="L60" s="79"/>
    </row>
    <row r="61" spans="2:14" ht="21" customHeight="1">
      <c r="B61" s="254"/>
      <c r="C61" s="256" t="s">
        <v>135</v>
      </c>
      <c r="D61" s="256"/>
      <c r="E61" s="98">
        <v>1</v>
      </c>
      <c r="F61" s="78"/>
      <c r="G61" s="258"/>
      <c r="H61" s="98" t="s">
        <v>136</v>
      </c>
      <c r="I61" s="99">
        <v>1</v>
      </c>
      <c r="J61" s="78"/>
      <c r="K61" s="78"/>
      <c r="L61" s="79"/>
    </row>
    <row r="62" spans="2:14" ht="15.75" customHeight="1">
      <c r="B62" s="254"/>
      <c r="C62" s="256" t="s">
        <v>137</v>
      </c>
      <c r="D62" s="256"/>
      <c r="E62" s="98">
        <v>2</v>
      </c>
      <c r="F62" s="78"/>
      <c r="G62" s="258"/>
      <c r="H62" s="98" t="s">
        <v>138</v>
      </c>
      <c r="I62" s="99">
        <v>2</v>
      </c>
      <c r="J62" s="78"/>
      <c r="K62" s="78"/>
      <c r="L62" s="79"/>
      <c r="N62" s="5"/>
    </row>
    <row r="63" spans="2:14" ht="24.75" customHeight="1">
      <c r="B63" s="254"/>
      <c r="C63" s="256" t="s">
        <v>139</v>
      </c>
      <c r="D63" s="256"/>
      <c r="E63" s="98">
        <v>3</v>
      </c>
      <c r="F63" s="78"/>
      <c r="G63" s="258"/>
      <c r="H63" s="98" t="s">
        <v>140</v>
      </c>
      <c r="I63" s="99">
        <v>3</v>
      </c>
      <c r="J63" s="78"/>
      <c r="K63" s="78"/>
      <c r="L63" s="79"/>
    </row>
    <row r="64" spans="2:14" ht="18" customHeight="1">
      <c r="B64" s="254"/>
      <c r="C64" s="256" t="s">
        <v>141</v>
      </c>
      <c r="D64" s="256"/>
      <c r="E64" s="98">
        <v>4</v>
      </c>
      <c r="F64" s="78"/>
      <c r="G64" s="258"/>
      <c r="H64" s="98" t="s">
        <v>142</v>
      </c>
      <c r="I64" s="99">
        <v>4</v>
      </c>
      <c r="J64" s="78"/>
      <c r="K64" s="78"/>
      <c r="L64" s="79"/>
    </row>
    <row r="65" spans="2:12" ht="29.25" customHeight="1">
      <c r="B65" s="254"/>
      <c r="C65" s="256" t="s">
        <v>143</v>
      </c>
      <c r="D65" s="256"/>
      <c r="E65" s="98">
        <v>5</v>
      </c>
      <c r="F65" s="78"/>
      <c r="G65" s="258"/>
      <c r="H65" s="98" t="s">
        <v>144</v>
      </c>
      <c r="I65" s="99">
        <v>5</v>
      </c>
      <c r="J65" s="78"/>
      <c r="K65" s="78"/>
      <c r="L65" s="79"/>
    </row>
    <row r="66" spans="2:12" ht="16.5" customHeight="1">
      <c r="B66" s="100"/>
      <c r="C66" s="101"/>
      <c r="D66" s="101"/>
      <c r="E66" s="101"/>
      <c r="F66" s="78"/>
      <c r="G66" s="101"/>
      <c r="H66" s="101"/>
      <c r="I66" s="101"/>
      <c r="J66" s="101"/>
      <c r="K66" s="101"/>
      <c r="L66" s="79"/>
    </row>
    <row r="67" spans="2:12" ht="16.5" customHeight="1">
      <c r="B67" s="100"/>
      <c r="C67" s="261" t="s">
        <v>145</v>
      </c>
      <c r="D67" s="261"/>
      <c r="E67" s="261"/>
      <c r="F67" s="261"/>
      <c r="G67" s="261"/>
      <c r="H67" s="271"/>
      <c r="I67" s="271"/>
      <c r="J67" s="271"/>
      <c r="K67" s="271"/>
      <c r="L67" s="79"/>
    </row>
    <row r="68" spans="2:12" ht="69.75" customHeight="1">
      <c r="B68" s="100"/>
      <c r="C68" s="256" t="s">
        <v>146</v>
      </c>
      <c r="D68" s="256"/>
      <c r="E68" s="256"/>
      <c r="F68" s="98" t="s">
        <v>147</v>
      </c>
      <c r="G68" s="98" t="s">
        <v>148</v>
      </c>
      <c r="H68" s="98" t="s">
        <v>149</v>
      </c>
      <c r="I68" s="256" t="s">
        <v>150</v>
      </c>
      <c r="J68" s="256"/>
      <c r="K68" s="256" t="s">
        <v>151</v>
      </c>
      <c r="L68" s="262"/>
    </row>
    <row r="69" spans="2:12" ht="69.75" customHeight="1">
      <c r="B69" s="100"/>
      <c r="C69" s="256" t="s">
        <v>152</v>
      </c>
      <c r="D69" s="256"/>
      <c r="E69" s="256"/>
      <c r="F69" s="98" t="s">
        <v>153</v>
      </c>
      <c r="G69" s="98" t="s">
        <v>154</v>
      </c>
      <c r="H69" s="98" t="s">
        <v>155</v>
      </c>
      <c r="I69" s="256" t="s">
        <v>156</v>
      </c>
      <c r="J69" s="256"/>
      <c r="K69" s="256" t="s">
        <v>157</v>
      </c>
      <c r="L69" s="262"/>
    </row>
    <row r="70" spans="2:12">
      <c r="B70" s="77"/>
      <c r="C70" s="255" t="s">
        <v>158</v>
      </c>
      <c r="D70" s="255"/>
      <c r="E70" s="255" t="s">
        <v>133</v>
      </c>
      <c r="F70" s="102" t="s">
        <v>136</v>
      </c>
      <c r="G70" s="102" t="s">
        <v>138</v>
      </c>
      <c r="H70" s="103" t="s">
        <v>140</v>
      </c>
      <c r="I70" s="264" t="s">
        <v>142</v>
      </c>
      <c r="J70" s="264"/>
      <c r="K70" s="255" t="s">
        <v>144</v>
      </c>
      <c r="L70" s="272"/>
    </row>
    <row r="71" spans="2:12">
      <c r="B71" s="77"/>
      <c r="C71" s="255"/>
      <c r="D71" s="255"/>
      <c r="E71" s="255"/>
      <c r="F71" s="104">
        <v>1</v>
      </c>
      <c r="G71" s="104">
        <v>2</v>
      </c>
      <c r="H71" s="104">
        <v>3</v>
      </c>
      <c r="I71" s="269">
        <v>4</v>
      </c>
      <c r="J71" s="269"/>
      <c r="K71" s="269">
        <v>5</v>
      </c>
      <c r="L71" s="273"/>
    </row>
    <row r="72" spans="2:12" ht="19.5" customHeight="1">
      <c r="B72" s="77"/>
      <c r="C72" s="256" t="s">
        <v>135</v>
      </c>
      <c r="D72" s="256"/>
      <c r="E72" s="105">
        <v>1</v>
      </c>
      <c r="F72" s="106">
        <v>2</v>
      </c>
      <c r="G72" s="106">
        <v>3</v>
      </c>
      <c r="H72" s="106">
        <v>4</v>
      </c>
      <c r="I72" s="270">
        <v>5</v>
      </c>
      <c r="J72" s="270"/>
      <c r="K72" s="253">
        <v>6</v>
      </c>
      <c r="L72" s="265"/>
    </row>
    <row r="73" spans="2:12" ht="21.75" customHeight="1">
      <c r="B73" s="77"/>
      <c r="C73" s="256" t="s">
        <v>137</v>
      </c>
      <c r="D73" s="256"/>
      <c r="E73" s="105">
        <v>2</v>
      </c>
      <c r="F73" s="106">
        <v>3</v>
      </c>
      <c r="G73" s="106">
        <v>4</v>
      </c>
      <c r="H73" s="107">
        <v>5</v>
      </c>
      <c r="I73" s="253">
        <v>6</v>
      </c>
      <c r="J73" s="253"/>
      <c r="K73" s="266">
        <v>7</v>
      </c>
      <c r="L73" s="267"/>
    </row>
    <row r="74" spans="2:12" ht="26.25" customHeight="1">
      <c r="B74" s="77"/>
      <c r="C74" s="256" t="s">
        <v>139</v>
      </c>
      <c r="D74" s="256"/>
      <c r="E74" s="105">
        <v>3</v>
      </c>
      <c r="F74" s="106">
        <v>4</v>
      </c>
      <c r="G74" s="107">
        <v>5</v>
      </c>
      <c r="H74" s="108">
        <v>6</v>
      </c>
      <c r="I74" s="253">
        <v>7</v>
      </c>
      <c r="J74" s="253"/>
      <c r="K74" s="263">
        <v>8</v>
      </c>
      <c r="L74" s="268"/>
    </row>
    <row r="75" spans="2:12" ht="21" customHeight="1">
      <c r="B75" s="77"/>
      <c r="C75" s="256" t="s">
        <v>141</v>
      </c>
      <c r="D75" s="256"/>
      <c r="E75" s="105">
        <v>4</v>
      </c>
      <c r="F75" s="107">
        <v>5</v>
      </c>
      <c r="G75" s="108">
        <v>6</v>
      </c>
      <c r="H75" s="108">
        <v>7</v>
      </c>
      <c r="I75" s="263">
        <v>8</v>
      </c>
      <c r="J75" s="263"/>
      <c r="K75" s="263">
        <v>9</v>
      </c>
      <c r="L75" s="268"/>
    </row>
    <row r="76" spans="2:12" ht="27" customHeight="1">
      <c r="B76" s="77"/>
      <c r="C76" s="256" t="s">
        <v>143</v>
      </c>
      <c r="D76" s="256"/>
      <c r="E76" s="105">
        <v>5</v>
      </c>
      <c r="F76" s="108">
        <v>6</v>
      </c>
      <c r="G76" s="108">
        <v>7</v>
      </c>
      <c r="H76" s="109">
        <v>8</v>
      </c>
      <c r="I76" s="263">
        <v>9</v>
      </c>
      <c r="J76" s="263"/>
      <c r="K76" s="263">
        <v>10</v>
      </c>
      <c r="L76" s="268"/>
    </row>
    <row r="77" spans="2:12">
      <c r="B77" s="77"/>
      <c r="C77" s="78"/>
      <c r="D77" s="78"/>
      <c r="E77" s="78"/>
      <c r="F77" s="78"/>
      <c r="G77" s="78"/>
      <c r="H77" s="78"/>
      <c r="I77" s="78"/>
      <c r="J77" s="78"/>
      <c r="K77" s="78"/>
      <c r="L77" s="79"/>
    </row>
    <row r="78" spans="2:12" ht="19.5" customHeight="1">
      <c r="B78" s="77"/>
      <c r="C78" s="78"/>
      <c r="D78" s="78"/>
      <c r="E78" s="78"/>
      <c r="F78" s="78"/>
      <c r="G78" s="261" t="s">
        <v>159</v>
      </c>
      <c r="H78" s="261"/>
      <c r="I78" s="78"/>
      <c r="J78" s="78"/>
      <c r="K78" s="78"/>
      <c r="L78" s="79"/>
    </row>
    <row r="79" spans="2:12" ht="18" customHeight="1">
      <c r="B79" s="77"/>
      <c r="C79" s="78"/>
      <c r="D79" s="78"/>
      <c r="E79" s="78"/>
      <c r="F79" s="78"/>
      <c r="G79" s="102" t="s">
        <v>145</v>
      </c>
      <c r="H79" s="110" t="s">
        <v>158</v>
      </c>
      <c r="I79" s="78"/>
      <c r="J79" s="78"/>
      <c r="K79" s="78"/>
      <c r="L79" s="79"/>
    </row>
    <row r="80" spans="2:12" ht="18" customHeight="1">
      <c r="B80" s="77"/>
      <c r="C80" s="78"/>
      <c r="D80" s="78"/>
      <c r="E80" s="78"/>
      <c r="F80" s="78"/>
      <c r="G80" s="109" t="s">
        <v>160</v>
      </c>
      <c r="H80" s="111" t="s">
        <v>161</v>
      </c>
      <c r="I80" s="78"/>
      <c r="J80" s="78"/>
      <c r="K80" s="78"/>
      <c r="L80" s="79"/>
    </row>
    <row r="81" spans="2:12" ht="18" customHeight="1">
      <c r="B81" s="77"/>
      <c r="C81" s="78"/>
      <c r="D81" s="78"/>
      <c r="E81" s="78"/>
      <c r="F81" s="78"/>
      <c r="G81" s="108" t="s">
        <v>162</v>
      </c>
      <c r="H81" s="111" t="s">
        <v>163</v>
      </c>
      <c r="I81" s="78"/>
      <c r="J81" s="78"/>
      <c r="K81" s="78"/>
      <c r="L81" s="79"/>
    </row>
    <row r="82" spans="2:12" ht="18" customHeight="1">
      <c r="B82" s="77"/>
      <c r="C82" s="78"/>
      <c r="D82" s="78"/>
      <c r="E82" s="78"/>
      <c r="F82" s="78"/>
      <c r="G82" s="107">
        <v>5</v>
      </c>
      <c r="H82" s="111" t="s">
        <v>164</v>
      </c>
      <c r="I82" s="78"/>
      <c r="J82" s="78"/>
      <c r="K82" s="78"/>
      <c r="L82" s="79"/>
    </row>
    <row r="83" spans="2:12" ht="18" customHeight="1">
      <c r="B83" s="77"/>
      <c r="C83" s="78"/>
      <c r="D83" s="78"/>
      <c r="E83" s="78"/>
      <c r="F83" s="78"/>
      <c r="G83" s="106" t="s">
        <v>165</v>
      </c>
      <c r="H83" s="111" t="s">
        <v>166</v>
      </c>
      <c r="I83" s="78"/>
      <c r="J83" s="78"/>
      <c r="K83" s="78"/>
      <c r="L83" s="79"/>
    </row>
    <row r="84" spans="2:12" ht="13.5" thickBot="1">
      <c r="B84" s="80"/>
      <c r="C84" s="81"/>
      <c r="D84" s="81"/>
      <c r="E84" s="81"/>
      <c r="F84" s="81"/>
      <c r="G84" s="81"/>
      <c r="H84" s="81"/>
      <c r="I84" s="81"/>
      <c r="J84" s="81"/>
      <c r="K84" s="81"/>
      <c r="L84" s="82"/>
    </row>
    <row r="88" spans="2:12" hidden="1">
      <c r="B88" s="7" t="s">
        <v>84</v>
      </c>
    </row>
    <row r="89" spans="2:12" hidden="1">
      <c r="B89" s="7" t="s">
        <v>167</v>
      </c>
    </row>
  </sheetData>
  <mergeCells count="89">
    <mergeCell ref="C54:G54"/>
    <mergeCell ref="C49:G49"/>
    <mergeCell ref="C50:G50"/>
    <mergeCell ref="C51:G51"/>
    <mergeCell ref="C52:G52"/>
    <mergeCell ref="C53:G53"/>
    <mergeCell ref="C37:G37"/>
    <mergeCell ref="C38:G38"/>
    <mergeCell ref="C39:G39"/>
    <mergeCell ref="C47:G47"/>
    <mergeCell ref="C48:G48"/>
    <mergeCell ref="C25:G25"/>
    <mergeCell ref="C74:D74"/>
    <mergeCell ref="C70:D71"/>
    <mergeCell ref="I71:J71"/>
    <mergeCell ref="H59:I59"/>
    <mergeCell ref="C69:E69"/>
    <mergeCell ref="C72:D72"/>
    <mergeCell ref="I72:J72"/>
    <mergeCell ref="C65:D65"/>
    <mergeCell ref="C68:E68"/>
    <mergeCell ref="I73:J73"/>
    <mergeCell ref="E70:E71"/>
    <mergeCell ref="C67:K67"/>
    <mergeCell ref="K70:L70"/>
    <mergeCell ref="K71:L71"/>
    <mergeCell ref="K69:L69"/>
    <mergeCell ref="C59:E59"/>
    <mergeCell ref="G78:H78"/>
    <mergeCell ref="C73:D73"/>
    <mergeCell ref="K68:L68"/>
    <mergeCell ref="C76:D76"/>
    <mergeCell ref="C75:D75"/>
    <mergeCell ref="I76:J76"/>
    <mergeCell ref="I70:J70"/>
    <mergeCell ref="I68:J68"/>
    <mergeCell ref="I69:J69"/>
    <mergeCell ref="K72:L72"/>
    <mergeCell ref="K73:L73"/>
    <mergeCell ref="K74:L74"/>
    <mergeCell ref="K75:L75"/>
    <mergeCell ref="K76:L76"/>
    <mergeCell ref="I75:J75"/>
    <mergeCell ref="I74:J74"/>
    <mergeCell ref="B60:B65"/>
    <mergeCell ref="C60:D60"/>
    <mergeCell ref="C61:D61"/>
    <mergeCell ref="C17:G17"/>
    <mergeCell ref="C62:D62"/>
    <mergeCell ref="C63:D63"/>
    <mergeCell ref="C64:D64"/>
    <mergeCell ref="G60:G65"/>
    <mergeCell ref="C29:G29"/>
    <mergeCell ref="C30:G30"/>
    <mergeCell ref="C31:G31"/>
    <mergeCell ref="C32:G32"/>
    <mergeCell ref="C23:G23"/>
    <mergeCell ref="C24:G24"/>
    <mergeCell ref="C35:G35"/>
    <mergeCell ref="C16:G16"/>
    <mergeCell ref="C18:G18"/>
    <mergeCell ref="C19:G19"/>
    <mergeCell ref="C20:G20"/>
    <mergeCell ref="C22:G22"/>
    <mergeCell ref="C21:G21"/>
    <mergeCell ref="H15:L15"/>
    <mergeCell ref="B15:G15"/>
    <mergeCell ref="B6:L6"/>
    <mergeCell ref="B2:B4"/>
    <mergeCell ref="B12:L12"/>
    <mergeCell ref="B7:L7"/>
    <mergeCell ref="C2:J4"/>
    <mergeCell ref="K2:L4"/>
    <mergeCell ref="C56:G56"/>
    <mergeCell ref="C57:G57"/>
    <mergeCell ref="C34:G34"/>
    <mergeCell ref="C26:G26"/>
    <mergeCell ref="C27:G27"/>
    <mergeCell ref="C28:G28"/>
    <mergeCell ref="C33:G33"/>
    <mergeCell ref="C40:G40"/>
    <mergeCell ref="C41:G41"/>
    <mergeCell ref="C42:G42"/>
    <mergeCell ref="C43:G43"/>
    <mergeCell ref="C44:G44"/>
    <mergeCell ref="C45:G45"/>
    <mergeCell ref="C46:G46"/>
    <mergeCell ref="C55:G55"/>
    <mergeCell ref="C36:G36"/>
  </mergeCells>
  <phoneticPr fontId="1" type="noConversion"/>
  <conditionalFormatting sqref="J17:K57">
    <cfRule type="expression" dxfId="18" priority="1" stopIfTrue="1">
      <formula>"""bajo"""</formula>
    </cfRule>
  </conditionalFormatting>
  <conditionalFormatting sqref="L17:L57">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24">
    <dataValidation type="list" allowBlank="1" showInputMessage="1" showErrorMessage="1" sqref="H15" xr:uid="{00000000-0002-0000-0200-000002000000}">
      <formula1>$B$88:$B$89</formula1>
    </dataValidation>
    <dataValidation type="list" allowBlank="1" showInputMessage="1" showErrorMessage="1" sqref="C17:G17" xr:uid="{00000000-0002-0000-0200-000003000000}">
      <formula1>INDIRECT($B$17)</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1" xr:uid="{00000000-0002-0000-0200-000007000000}">
      <formula1>INDIRECT($B$20)</formula1>
    </dataValidation>
    <dataValidation type="list" allowBlank="1" showInputMessage="1" showErrorMessage="1" sqref="C22:G22" xr:uid="{00000000-0002-0000-0200-000008000000}">
      <formula1>INDIRECT($B$22)</formula1>
    </dataValidation>
    <dataValidation type="list" allowBlank="1" showInputMessage="1" showErrorMessage="1" sqref="C23:G23" xr:uid="{00000000-0002-0000-0200-000009000000}">
      <formula1>INDIRECT($B$23)</formula1>
    </dataValidation>
    <dataValidation type="list" allowBlank="1" showInputMessage="1" showErrorMessage="1" sqref="C24:G25" xr:uid="{00000000-0002-0000-0200-00000A000000}">
      <formula1>INDIRECT($B$24)</formula1>
    </dataValidation>
    <dataValidation type="list" allowBlank="1" showInputMessage="1" showErrorMessage="1" sqref="C26:G26" xr:uid="{00000000-0002-0000-0200-00000B000000}">
      <formula1>INDIRECT($B$26)</formula1>
    </dataValidation>
    <dataValidation type="list" allowBlank="1" showInputMessage="1" showErrorMessage="1" sqref="C27:G27" xr:uid="{00000000-0002-0000-0200-00000C000000}">
      <formula1>INDIRECT($B$27)</formula1>
    </dataValidation>
    <dataValidation type="list" allowBlank="1" showInputMessage="1" showErrorMessage="1" sqref="C28:G28" xr:uid="{00000000-0002-0000-0200-00000D000000}">
      <formula1>INDIRECT($B$28)</formula1>
    </dataValidation>
    <dataValidation type="list" allowBlank="1" showInputMessage="1" showErrorMessage="1" sqref="C29:G29" xr:uid="{00000000-0002-0000-0200-00000E000000}">
      <formula1>INDIRECT($B$29)</formula1>
    </dataValidation>
    <dataValidation type="list" allowBlank="1" showInputMessage="1" showErrorMessage="1" sqref="C30:G30" xr:uid="{00000000-0002-0000-0200-00000F000000}">
      <formula1>INDIRECT($B$30)</formula1>
    </dataValidation>
    <dataValidation type="list" allowBlank="1" showInputMessage="1" showErrorMessage="1" sqref="C31:G31" xr:uid="{00000000-0002-0000-0200-000010000000}">
      <formula1>INDIRECT($B$31)</formula1>
    </dataValidation>
    <dataValidation type="list" allowBlank="1" showInputMessage="1" showErrorMessage="1" sqref="C32:G32" xr:uid="{00000000-0002-0000-0200-000011000000}">
      <formula1>INDIRECT($B$32)</formula1>
    </dataValidation>
    <dataValidation type="list" allowBlank="1" showInputMessage="1" showErrorMessage="1" sqref="C33:G33" xr:uid="{00000000-0002-0000-0200-000012000000}">
      <formula1>INDIRECT($B$33)</formula1>
    </dataValidation>
    <dataValidation type="list" allowBlank="1" showInputMessage="1" showErrorMessage="1" sqref="C34:G34" xr:uid="{00000000-0002-0000-0200-000013000000}">
      <formula1>INDIRECT($B$34)</formula1>
    </dataValidation>
    <dataValidation type="list" allowBlank="1" showInputMessage="1" showErrorMessage="1" sqref="C35:G35" xr:uid="{00000000-0002-0000-0200-000014000000}">
      <formula1>INDIRECT($B$35)</formula1>
    </dataValidation>
    <dataValidation type="list" allowBlank="1" showInputMessage="1" showErrorMessage="1" sqref="C36:C55 D39:G54 D36:G36" xr:uid="{00000000-0002-0000-0200-000015000000}">
      <formula1>INDIRECT($B$36)</formula1>
    </dataValidation>
    <dataValidation type="list" allowBlank="1" showInputMessage="1" showErrorMessage="1" sqref="C56:G56" xr:uid="{00000000-0002-0000-0200-000016000000}">
      <formula1>INDIRECT($B$56)</formula1>
    </dataValidation>
    <dataValidation type="list" allowBlank="1" showInputMessage="1" showErrorMessage="1" sqref="C57" xr:uid="{00000000-0002-0000-0200-000017000000}">
      <formula1>INDIRECT($B$57)</formula1>
    </dataValidation>
    <dataValidation type="list" allowBlank="1" showInputMessage="1" showErrorMessage="1" sqref="I17:I57" xr:uid="{00000000-0002-0000-0200-000000000000}">
      <formula1>$E$61:$E$65</formula1>
    </dataValidation>
    <dataValidation type="list" allowBlank="1" showInputMessage="1" showErrorMessage="1" sqref="J17:J57" xr:uid="{00000000-0002-0000-0200-000001000000}">
      <formula1>$I$61:$I$65</formula1>
    </dataValidation>
    <dataValidation type="list" allowBlank="1" showInputMessage="1" showErrorMessage="1" sqref="B17:B57" xr:uid="{00000000-0002-0000-0200-000004000000}">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Z71"/>
  <sheetViews>
    <sheetView showGridLines="0" zoomScaleNormal="100" zoomScalePageLayoutView="70" workbookViewId="0">
      <selection activeCell="B6" sqref="B6:R6"/>
    </sheetView>
  </sheetViews>
  <sheetFormatPr defaultColWidth="11.5703125" defaultRowHeight="12.75"/>
  <cols>
    <col min="1" max="1" width="2.85546875" customWidth="1"/>
    <col min="2" max="2" width="41.7109375" customWidth="1"/>
    <col min="3" max="3" width="15.85546875" customWidth="1"/>
    <col min="4" max="4" width="13.140625" customWidth="1"/>
    <col min="5" max="5" width="16.42578125" customWidth="1"/>
    <col min="6" max="6" width="14.85546875" customWidth="1"/>
    <col min="7" max="7" width="17.42578125" customWidth="1"/>
    <col min="8" max="8" width="14.42578125" customWidth="1"/>
    <col min="9" max="9" width="15.85546875" customWidth="1"/>
    <col min="10" max="10" width="9.42578125" customWidth="1"/>
    <col min="11" max="16" width="14" customWidth="1"/>
    <col min="17" max="17" width="32.42578125" customWidth="1"/>
    <col min="18" max="18" width="20.85546875" style="4" customWidth="1"/>
  </cols>
  <sheetData>
    <row r="2" spans="2:26" ht="48.75" customHeight="1">
      <c r="B2" s="175"/>
      <c r="C2" s="188" t="s">
        <v>16</v>
      </c>
      <c r="D2" s="189"/>
      <c r="E2" s="189"/>
      <c r="F2" s="189"/>
      <c r="G2" s="189"/>
      <c r="H2" s="189"/>
      <c r="I2" s="189"/>
      <c r="J2" s="189"/>
      <c r="K2" s="189"/>
      <c r="L2" s="189"/>
      <c r="M2" s="189"/>
      <c r="N2" s="189"/>
      <c r="O2" s="189"/>
      <c r="P2" s="190"/>
      <c r="Q2" s="159" t="s">
        <v>1</v>
      </c>
      <c r="R2" s="247"/>
    </row>
    <row r="3" spans="2:26" ht="30" customHeight="1">
      <c r="B3" s="175"/>
      <c r="C3" s="191"/>
      <c r="D3" s="192"/>
      <c r="E3" s="192"/>
      <c r="F3" s="192"/>
      <c r="G3" s="192"/>
      <c r="H3" s="192"/>
      <c r="I3" s="192"/>
      <c r="J3" s="192"/>
      <c r="K3" s="192"/>
      <c r="L3" s="192"/>
      <c r="M3" s="192"/>
      <c r="N3" s="192"/>
      <c r="O3" s="192"/>
      <c r="P3" s="193"/>
      <c r="Q3" s="248"/>
      <c r="R3" s="249"/>
    </row>
    <row r="4" spans="2:26" ht="39.75" customHeight="1">
      <c r="B4" s="175"/>
      <c r="C4" s="194"/>
      <c r="D4" s="195"/>
      <c r="E4" s="195"/>
      <c r="F4" s="195"/>
      <c r="G4" s="195"/>
      <c r="H4" s="195"/>
      <c r="I4" s="195"/>
      <c r="J4" s="195"/>
      <c r="K4" s="195"/>
      <c r="L4" s="195"/>
      <c r="M4" s="195"/>
      <c r="N4" s="195"/>
      <c r="O4" s="195"/>
      <c r="P4" s="196"/>
      <c r="Q4" s="250"/>
      <c r="R4" s="251"/>
    </row>
    <row r="5" spans="2:26" ht="13.5" thickBot="1"/>
    <row r="6" spans="2:26" ht="78.75" customHeight="1">
      <c r="B6" s="275" t="s">
        <v>168</v>
      </c>
      <c r="C6" s="276"/>
      <c r="D6" s="276"/>
      <c r="E6" s="276"/>
      <c r="F6" s="276"/>
      <c r="G6" s="276"/>
      <c r="H6" s="276"/>
      <c r="I6" s="276"/>
      <c r="J6" s="276"/>
      <c r="K6" s="276"/>
      <c r="L6" s="276"/>
      <c r="M6" s="276"/>
      <c r="N6" s="276"/>
      <c r="O6" s="276"/>
      <c r="P6" s="276"/>
      <c r="Q6" s="276"/>
      <c r="R6" s="277"/>
      <c r="S6" s="133"/>
      <c r="T6" s="1"/>
      <c r="U6" s="1"/>
      <c r="V6" s="1"/>
      <c r="W6" s="1"/>
      <c r="X6" s="1"/>
      <c r="Y6" s="1"/>
      <c r="Z6" s="1"/>
    </row>
    <row r="7" spans="2:26" ht="24.75" hidden="1" customHeight="1">
      <c r="B7" s="278" t="s">
        <v>19</v>
      </c>
      <c r="C7" s="279"/>
      <c r="D7" s="279"/>
      <c r="E7" s="279"/>
      <c r="F7" s="279"/>
      <c r="G7" s="279"/>
      <c r="H7" s="279"/>
      <c r="I7" s="279"/>
      <c r="J7" s="279"/>
      <c r="K7" s="279"/>
      <c r="L7" s="279"/>
      <c r="M7" s="279"/>
      <c r="N7" s="279"/>
      <c r="O7" s="279"/>
      <c r="P7" s="279"/>
      <c r="Q7" s="279"/>
      <c r="R7" s="280"/>
    </row>
    <row r="8" spans="2:26" ht="15.75" hidden="1">
      <c r="B8" s="321" t="s">
        <v>169</v>
      </c>
      <c r="C8" s="322"/>
      <c r="D8" s="322"/>
      <c r="E8" s="322"/>
      <c r="F8" s="322"/>
      <c r="G8" s="322"/>
      <c r="H8" s="322"/>
      <c r="I8" s="322"/>
      <c r="J8" s="322"/>
      <c r="K8" s="322"/>
      <c r="L8" s="322"/>
      <c r="M8" s="322"/>
      <c r="N8" s="322"/>
      <c r="O8" s="322"/>
      <c r="P8" s="322"/>
      <c r="Q8" s="322"/>
      <c r="R8" s="322"/>
    </row>
    <row r="9" spans="2:26" ht="34.5" hidden="1" customHeight="1">
      <c r="B9" s="285" t="s">
        <v>170</v>
      </c>
      <c r="C9" s="286"/>
      <c r="D9" s="286"/>
      <c r="E9" s="286"/>
      <c r="F9" s="286"/>
      <c r="G9" s="286"/>
      <c r="H9" s="286"/>
      <c r="I9" s="286"/>
      <c r="J9" s="286"/>
      <c r="K9" s="286"/>
      <c r="L9" s="286"/>
      <c r="M9" s="286"/>
      <c r="N9" s="286"/>
      <c r="O9" s="286"/>
      <c r="P9" s="286"/>
      <c r="Q9" s="286"/>
      <c r="R9" s="286"/>
    </row>
    <row r="10" spans="2:26" ht="15.75" hidden="1">
      <c r="B10" s="321" t="s">
        <v>171</v>
      </c>
      <c r="C10" s="322"/>
      <c r="D10" s="322"/>
      <c r="E10" s="322"/>
      <c r="F10" s="322"/>
      <c r="G10" s="322"/>
      <c r="H10" s="322"/>
      <c r="I10" s="322"/>
      <c r="J10" s="322"/>
      <c r="K10" s="322"/>
      <c r="L10" s="322"/>
      <c r="M10" s="322"/>
      <c r="N10" s="322"/>
      <c r="O10" s="322"/>
      <c r="P10" s="322"/>
      <c r="Q10" s="322"/>
      <c r="R10" s="322"/>
    </row>
    <row r="11" spans="2:26" hidden="1">
      <c r="B11" s="77"/>
      <c r="R11" s="3"/>
    </row>
    <row r="12" spans="2:26" hidden="1">
      <c r="B12" s="8"/>
      <c r="R12" s="3"/>
    </row>
    <row r="13" spans="2:26">
      <c r="B13" s="8"/>
      <c r="R13" s="3"/>
    </row>
    <row r="14" spans="2:26" ht="7.5" customHeight="1" thickBot="1">
      <c r="B14" s="2"/>
      <c r="R14" s="3"/>
    </row>
    <row r="15" spans="2:26" ht="93.75" customHeight="1" thickBot="1">
      <c r="B15" s="112" t="s">
        <v>85</v>
      </c>
      <c r="C15" s="284" t="s">
        <v>86</v>
      </c>
      <c r="D15" s="284"/>
      <c r="E15" s="284"/>
      <c r="F15" s="284"/>
      <c r="G15" s="252" t="s">
        <v>172</v>
      </c>
      <c r="H15" s="252"/>
      <c r="I15" s="84" t="s">
        <v>88</v>
      </c>
      <c r="J15" s="84" t="s">
        <v>89</v>
      </c>
      <c r="K15" s="84" t="s">
        <v>90</v>
      </c>
      <c r="L15" s="84" t="s">
        <v>91</v>
      </c>
      <c r="M15" s="84" t="s">
        <v>173</v>
      </c>
      <c r="N15" s="131" t="s">
        <v>174</v>
      </c>
      <c r="O15" s="131" t="s">
        <v>175</v>
      </c>
      <c r="P15" s="131" t="s">
        <v>176</v>
      </c>
      <c r="Q15" s="131" t="s">
        <v>177</v>
      </c>
      <c r="R15" s="11" t="s">
        <v>178</v>
      </c>
    </row>
    <row r="16" spans="2:26" s="27" customFormat="1" ht="105.75" customHeight="1">
      <c r="B16" s="113" t="str">
        <f>+EVALUACION!B17</f>
        <v>PLANEACIÓN</v>
      </c>
      <c r="C16" s="283" t="str">
        <f>+EVALUACION!C17</f>
        <v>Inadecuada escogencia de la modalidad de contratación</v>
      </c>
      <c r="D16" s="283"/>
      <c r="E16" s="283"/>
      <c r="F16" s="283"/>
      <c r="G16" s="281" t="s">
        <v>179</v>
      </c>
      <c r="H16" s="282"/>
      <c r="I16" s="114">
        <f>+EVALUACION!I17</f>
        <v>2</v>
      </c>
      <c r="J16" s="114">
        <f>+EVALUACION!J17</f>
        <v>2</v>
      </c>
      <c r="K16" s="114">
        <f>+I16+J16</f>
        <v>4</v>
      </c>
      <c r="L16" s="114" t="str">
        <f>IF(K16&lt;=4,"BAJO",IF(K16=5,"MEDIO",IF(K16=6,"ALTO",IF(K16=7,"ALTO","EXTREMO"))))</f>
        <v>BAJO</v>
      </c>
      <c r="M16" s="114" t="s">
        <v>180</v>
      </c>
      <c r="N16" s="116" t="s">
        <v>181</v>
      </c>
      <c r="O16" s="116" t="s">
        <v>182</v>
      </c>
      <c r="P16" s="116" t="s">
        <v>183</v>
      </c>
      <c r="Q16" s="116" t="s">
        <v>184</v>
      </c>
      <c r="R16" s="36" t="s">
        <v>185</v>
      </c>
    </row>
    <row r="17" spans="2:18" s="27" customFormat="1" ht="100.5" customHeight="1" thickBot="1">
      <c r="B17" s="115" t="str">
        <f>+EVALUACION!B18</f>
        <v>PLANEACIÓN</v>
      </c>
      <c r="C17" s="274" t="str">
        <f>+EVALUACION!C18</f>
        <v xml:space="preserve">Requisitos habilitantes inapropiados para el proceso de selección </v>
      </c>
      <c r="D17" s="274"/>
      <c r="E17" s="274"/>
      <c r="F17" s="274"/>
      <c r="G17" s="256" t="s">
        <v>186</v>
      </c>
      <c r="H17" s="256"/>
      <c r="I17" s="119">
        <f>+EVALUACION!I18</f>
        <v>3</v>
      </c>
      <c r="J17" s="88">
        <f>+EVALUACION!J18</f>
        <v>2</v>
      </c>
      <c r="K17" s="88">
        <f>+I17+J17</f>
        <v>5</v>
      </c>
      <c r="L17" s="88" t="str">
        <f>IF(K17&lt;=4,"BAJO",IF(K17=5,"MEDIO",IF(K17=6,"ALTO",IF(K17=7,"ALTO","EXTREMO"))))</f>
        <v>MEDIO</v>
      </c>
      <c r="M17" s="88" t="s">
        <v>180</v>
      </c>
      <c r="N17" s="116" t="s">
        <v>187</v>
      </c>
      <c r="O17" s="116" t="s">
        <v>182</v>
      </c>
      <c r="P17" s="116" t="s">
        <v>183</v>
      </c>
      <c r="Q17" s="116" t="s">
        <v>188</v>
      </c>
      <c r="R17" s="37" t="s">
        <v>189</v>
      </c>
    </row>
    <row r="18" spans="2:18" s="27" customFormat="1" ht="90.75" customHeight="1">
      <c r="B18" s="115" t="str">
        <f>+EVALUACION!B19</f>
        <v>PLANEACIÓN</v>
      </c>
      <c r="C18" s="274" t="str">
        <f>+EVALUACION!C19</f>
        <v>Inadecuado análisis  económico estimativo del valor del contrato</v>
      </c>
      <c r="D18" s="274"/>
      <c r="E18" s="274"/>
      <c r="F18" s="274"/>
      <c r="G18" s="256" t="s">
        <v>190</v>
      </c>
      <c r="H18" s="256"/>
      <c r="I18" s="88">
        <f>+EVALUACION!I19</f>
        <v>3</v>
      </c>
      <c r="J18" s="88">
        <f>+EVALUACION!J19</f>
        <v>2</v>
      </c>
      <c r="K18" s="88">
        <f t="shared" ref="K18:K29" si="0">+I18+J18</f>
        <v>5</v>
      </c>
      <c r="L18" s="88" t="str">
        <f t="shared" ref="L18:L39" si="1">IF(K18&lt;=4,"BAJO",IF(K18=5,"MEDIO",IF(K18=6,"ALTO",IF(K18=7,"ALTO","EXTREMO"))))</f>
        <v>MEDIO</v>
      </c>
      <c r="M18" s="88" t="s">
        <v>180</v>
      </c>
      <c r="N18" s="116" t="s">
        <v>191</v>
      </c>
      <c r="O18" s="116" t="s">
        <v>182</v>
      </c>
      <c r="P18" s="116" t="s">
        <v>183</v>
      </c>
      <c r="Q18" s="116" t="s">
        <v>184</v>
      </c>
      <c r="R18" s="36" t="s">
        <v>185</v>
      </c>
    </row>
    <row r="19" spans="2:18" s="27" customFormat="1" ht="63">
      <c r="B19" s="115" t="str">
        <f>+EVALUACION!B20</f>
        <v>PLANEACIÓN</v>
      </c>
      <c r="C19" s="274" t="str">
        <f>+EVALUACION!C20</f>
        <v xml:space="preserve">Inadecuada  descripción del bien o servicio requerido </v>
      </c>
      <c r="D19" s="274"/>
      <c r="E19" s="274"/>
      <c r="F19" s="274"/>
      <c r="G19" s="256" t="s">
        <v>192</v>
      </c>
      <c r="H19" s="256"/>
      <c r="I19" s="88">
        <f>+EVALUACION!I20</f>
        <v>2</v>
      </c>
      <c r="J19" s="88">
        <f>+EVALUACION!J20</f>
        <v>2</v>
      </c>
      <c r="K19" s="88">
        <f t="shared" si="0"/>
        <v>4</v>
      </c>
      <c r="L19" s="88" t="str">
        <f t="shared" si="1"/>
        <v>BAJO</v>
      </c>
      <c r="M19" s="88" t="s">
        <v>180</v>
      </c>
      <c r="N19" s="116" t="s">
        <v>181</v>
      </c>
      <c r="O19" s="116" t="s">
        <v>182</v>
      </c>
      <c r="P19" s="116" t="s">
        <v>183</v>
      </c>
      <c r="Q19" s="116" t="s">
        <v>193</v>
      </c>
      <c r="R19" s="37" t="s">
        <v>189</v>
      </c>
    </row>
    <row r="20" spans="2:18" s="27" customFormat="1" ht="98.25" customHeight="1">
      <c r="B20" s="115" t="str">
        <f>+EVALUACION!B22</f>
        <v>PLANEACIÓN</v>
      </c>
      <c r="C20" s="274" t="str">
        <f>+EVALUACION!C22</f>
        <v>Requisitos habilitantes que impidan la selección objetiva</v>
      </c>
      <c r="D20" s="274"/>
      <c r="E20" s="274"/>
      <c r="F20" s="274"/>
      <c r="G20" s="256" t="s">
        <v>194</v>
      </c>
      <c r="H20" s="256"/>
      <c r="I20" s="88">
        <f>+EVALUACION!I22</f>
        <v>2</v>
      </c>
      <c r="J20" s="88">
        <f>+EVALUACION!J22</f>
        <v>3</v>
      </c>
      <c r="K20" s="88">
        <f t="shared" si="0"/>
        <v>5</v>
      </c>
      <c r="L20" s="88" t="str">
        <f t="shared" si="1"/>
        <v>MEDIO</v>
      </c>
      <c r="M20" s="88" t="s">
        <v>180</v>
      </c>
      <c r="N20" s="116" t="s">
        <v>187</v>
      </c>
      <c r="O20" s="116" t="s">
        <v>182</v>
      </c>
      <c r="P20" s="116" t="s">
        <v>183</v>
      </c>
      <c r="Q20" s="116" t="s">
        <v>195</v>
      </c>
      <c r="R20" s="37" t="s">
        <v>189</v>
      </c>
    </row>
    <row r="21" spans="2:18" s="27" customFormat="1" ht="99.75" customHeight="1">
      <c r="B21" s="115" t="str">
        <f>+EVALUACION!B23</f>
        <v>PLANEACIÓN</v>
      </c>
      <c r="C21" s="274" t="str">
        <f>+EVALUACION!C23</f>
        <v>Inadecuada identificación de las condiciones contractuales</v>
      </c>
      <c r="D21" s="274"/>
      <c r="E21" s="274"/>
      <c r="F21" s="274"/>
      <c r="G21" s="256" t="s">
        <v>196</v>
      </c>
      <c r="H21" s="256"/>
      <c r="I21" s="88">
        <f>+EVALUACION!I23</f>
        <v>3</v>
      </c>
      <c r="J21" s="88">
        <f>+EVALUACION!J23</f>
        <v>2</v>
      </c>
      <c r="K21" s="88">
        <f t="shared" si="0"/>
        <v>5</v>
      </c>
      <c r="L21" s="88" t="str">
        <f t="shared" si="1"/>
        <v>MEDIO</v>
      </c>
      <c r="M21" s="88" t="s">
        <v>180</v>
      </c>
      <c r="N21" s="116" t="s">
        <v>187</v>
      </c>
      <c r="O21" s="116" t="s">
        <v>182</v>
      </c>
      <c r="P21" s="116" t="s">
        <v>183</v>
      </c>
      <c r="Q21" s="116" t="s">
        <v>197</v>
      </c>
      <c r="R21" s="37" t="s">
        <v>189</v>
      </c>
    </row>
    <row r="22" spans="2:18" s="27" customFormat="1" ht="134.25" customHeight="1">
      <c r="B22" s="115" t="str">
        <f>+EVALUACION!B24</f>
        <v>SELECCIÓN</v>
      </c>
      <c r="C22" s="274" t="str">
        <f>+EVALUACION!C24</f>
        <v>Inadecuada evaluación de las ofertas y/o verificación de requisitos habilitantes</v>
      </c>
      <c r="D22" s="274"/>
      <c r="E22" s="274"/>
      <c r="F22" s="274"/>
      <c r="G22" s="256" t="s">
        <v>198</v>
      </c>
      <c r="H22" s="256"/>
      <c r="I22" s="88">
        <f>+EVALUACION!I24</f>
        <v>3</v>
      </c>
      <c r="J22" s="88">
        <f>+EVALUACION!J24</f>
        <v>3</v>
      </c>
      <c r="K22" s="88">
        <f t="shared" si="0"/>
        <v>6</v>
      </c>
      <c r="L22" s="88" t="str">
        <f t="shared" si="1"/>
        <v>ALTO</v>
      </c>
      <c r="M22" s="88" t="s">
        <v>180</v>
      </c>
      <c r="N22" s="116" t="s">
        <v>199</v>
      </c>
      <c r="O22" s="116" t="s">
        <v>200</v>
      </c>
      <c r="P22" s="116" t="s">
        <v>201</v>
      </c>
      <c r="Q22" s="116" t="s">
        <v>202</v>
      </c>
      <c r="R22" s="37" t="s">
        <v>203</v>
      </c>
    </row>
    <row r="23" spans="2:18" s="27" customFormat="1" ht="57.75" customHeight="1">
      <c r="B23" s="115" t="str">
        <f>+EVALUACION!B26</f>
        <v>SELECCIÓN</v>
      </c>
      <c r="C23" s="274" t="str">
        <f>+EVALUACION!C26</f>
        <v>Falta de claridad en la elaboración de los actos administrativos</v>
      </c>
      <c r="D23" s="274"/>
      <c r="E23" s="274"/>
      <c r="F23" s="274"/>
      <c r="G23" s="256" t="s">
        <v>204</v>
      </c>
      <c r="H23" s="256"/>
      <c r="I23" s="88">
        <f>+EVALUACION!I26</f>
        <v>2</v>
      </c>
      <c r="J23" s="88">
        <f>+EVALUACION!J26</f>
        <v>2</v>
      </c>
      <c r="K23" s="88">
        <f t="shared" si="0"/>
        <v>4</v>
      </c>
      <c r="L23" s="88" t="str">
        <f t="shared" si="1"/>
        <v>BAJO</v>
      </c>
      <c r="M23" s="88" t="s">
        <v>180</v>
      </c>
      <c r="N23" s="116" t="s">
        <v>205</v>
      </c>
      <c r="O23" s="116" t="s">
        <v>206</v>
      </c>
      <c r="P23" s="116" t="s">
        <v>207</v>
      </c>
      <c r="Q23" s="116" t="s">
        <v>208</v>
      </c>
      <c r="R23" s="37" t="s">
        <v>209</v>
      </c>
    </row>
    <row r="24" spans="2:18" s="27" customFormat="1" ht="139.5" customHeight="1">
      <c r="B24" s="115" t="str">
        <f>+EVALUACION!B27</f>
        <v>SELECCIÓN</v>
      </c>
      <c r="C24" s="274" t="str">
        <f>+EVALUACION!C27</f>
        <v>Contestación inoportuna a todas las observaciones formuladas a los documentos de la contratación</v>
      </c>
      <c r="D24" s="274"/>
      <c r="E24" s="274"/>
      <c r="F24" s="274"/>
      <c r="G24" s="256" t="s">
        <v>210</v>
      </c>
      <c r="H24" s="256"/>
      <c r="I24" s="88">
        <f>+EVALUACION!I27</f>
        <v>3</v>
      </c>
      <c r="J24" s="88">
        <f>+EVALUACION!J27</f>
        <v>4</v>
      </c>
      <c r="K24" s="88">
        <f t="shared" si="0"/>
        <v>7</v>
      </c>
      <c r="L24" s="88" t="str">
        <f t="shared" si="1"/>
        <v>ALTO</v>
      </c>
      <c r="M24" s="88" t="s">
        <v>180</v>
      </c>
      <c r="N24" s="116" t="s">
        <v>199</v>
      </c>
      <c r="O24" s="116" t="s">
        <v>211</v>
      </c>
      <c r="P24" s="116" t="s">
        <v>206</v>
      </c>
      <c r="Q24" s="116" t="s">
        <v>212</v>
      </c>
      <c r="R24" s="37" t="s">
        <v>213</v>
      </c>
    </row>
    <row r="25" spans="2:18" s="27" customFormat="1" ht="79.5" customHeight="1">
      <c r="B25" s="115" t="str">
        <f>+EVALUACION!B28</f>
        <v>SELECCIÓN</v>
      </c>
      <c r="C25" s="274" t="str">
        <f>+EVALUACION!C28</f>
        <v>No publicación de la documentación del proceso de selección en el SECOP</v>
      </c>
      <c r="D25" s="274"/>
      <c r="E25" s="274"/>
      <c r="F25" s="274"/>
      <c r="G25" s="256" t="s">
        <v>214</v>
      </c>
      <c r="H25" s="256"/>
      <c r="I25" s="88">
        <f>+EVALUACION!I28</f>
        <v>2</v>
      </c>
      <c r="J25" s="88">
        <f>+EVALUACION!J28</f>
        <v>2</v>
      </c>
      <c r="K25" s="88">
        <f t="shared" si="0"/>
        <v>4</v>
      </c>
      <c r="L25" s="88" t="str">
        <f t="shared" si="1"/>
        <v>BAJO</v>
      </c>
      <c r="M25" s="88" t="s">
        <v>180</v>
      </c>
      <c r="N25" s="116" t="s">
        <v>205</v>
      </c>
      <c r="O25" s="116" t="s">
        <v>215</v>
      </c>
      <c r="P25" s="116" t="s">
        <v>216</v>
      </c>
      <c r="Q25" s="116" t="s">
        <v>217</v>
      </c>
      <c r="R25" s="37" t="s">
        <v>218</v>
      </c>
    </row>
    <row r="26" spans="2:18" s="27" customFormat="1" ht="153.75" customHeight="1">
      <c r="B26" s="115" t="str">
        <f>+EVALUACION!B29</f>
        <v>SELECCIÓN</v>
      </c>
      <c r="C26" s="274" t="str">
        <f>+EVALUACION!C29</f>
        <v>Confabulacion de los proponentes (Colusión)</v>
      </c>
      <c r="D26" s="274"/>
      <c r="E26" s="274"/>
      <c r="F26" s="274"/>
      <c r="G26" s="256" t="s">
        <v>219</v>
      </c>
      <c r="H26" s="256"/>
      <c r="I26" s="88">
        <f>+EVALUACION!I29</f>
        <v>2</v>
      </c>
      <c r="J26" s="88">
        <f>+EVALUACION!J29</f>
        <v>2</v>
      </c>
      <c r="K26" s="88">
        <f t="shared" si="0"/>
        <v>4</v>
      </c>
      <c r="L26" s="88" t="str">
        <f t="shared" si="1"/>
        <v>BAJO</v>
      </c>
      <c r="M26" s="88" t="s">
        <v>180</v>
      </c>
      <c r="N26" s="116" t="s">
        <v>199</v>
      </c>
      <c r="O26" s="116" t="s">
        <v>200</v>
      </c>
      <c r="P26" s="116" t="s">
        <v>201</v>
      </c>
      <c r="Q26" s="116" t="s">
        <v>220</v>
      </c>
      <c r="R26" s="37" t="s">
        <v>218</v>
      </c>
    </row>
    <row r="27" spans="2:18" s="27" customFormat="1" ht="129" customHeight="1">
      <c r="B27" s="115" t="str">
        <f>+EVALUACION!B30</f>
        <v>SELECCIÓN</v>
      </c>
      <c r="C27" s="274" t="str">
        <f>+EVALUACION!C30</f>
        <v>Selección de ofertas con precios  artificialmente bajos.</v>
      </c>
      <c r="D27" s="274"/>
      <c r="E27" s="274"/>
      <c r="F27" s="274"/>
      <c r="G27" s="256" t="s">
        <v>219</v>
      </c>
      <c r="H27" s="256"/>
      <c r="I27" s="88">
        <f>+EVALUACION!I30</f>
        <v>1</v>
      </c>
      <c r="J27" s="88">
        <f>+EVALUACION!J30</f>
        <v>2</v>
      </c>
      <c r="K27" s="88">
        <f t="shared" si="0"/>
        <v>3</v>
      </c>
      <c r="L27" s="88" t="str">
        <f t="shared" si="1"/>
        <v>BAJO</v>
      </c>
      <c r="M27" s="88" t="s">
        <v>180</v>
      </c>
      <c r="N27" s="116" t="s">
        <v>199</v>
      </c>
      <c r="O27" s="116" t="s">
        <v>200</v>
      </c>
      <c r="P27" s="116" t="s">
        <v>201</v>
      </c>
      <c r="Q27" s="116" t="s">
        <v>220</v>
      </c>
      <c r="R27" s="37" t="s">
        <v>218</v>
      </c>
    </row>
    <row r="28" spans="2:18" s="27" customFormat="1" ht="81.75" customHeight="1">
      <c r="B28" s="115" t="str">
        <f>+EVALUACION!B31</f>
        <v>CONTRATACIÓN</v>
      </c>
      <c r="C28" s="274" t="str">
        <f>+EVALUACION!C31</f>
        <v xml:space="preserve">Riesgo de que no se firme el contrato. </v>
      </c>
      <c r="D28" s="274"/>
      <c r="E28" s="274"/>
      <c r="F28" s="274"/>
      <c r="G28" s="256" t="s">
        <v>221</v>
      </c>
      <c r="H28" s="256"/>
      <c r="I28" s="88">
        <f>+EVALUACION!I31</f>
        <v>2</v>
      </c>
      <c r="J28" s="88">
        <f>+EVALUACION!J31</f>
        <v>2</v>
      </c>
      <c r="K28" s="88">
        <f t="shared" si="0"/>
        <v>4</v>
      </c>
      <c r="L28" s="88" t="str">
        <f t="shared" si="1"/>
        <v>BAJO</v>
      </c>
      <c r="M28" s="88" t="s">
        <v>180</v>
      </c>
      <c r="N28" s="116" t="s">
        <v>222</v>
      </c>
      <c r="O28" s="116" t="s">
        <v>206</v>
      </c>
      <c r="P28" s="116" t="s">
        <v>223</v>
      </c>
      <c r="Q28" s="116" t="s">
        <v>220</v>
      </c>
      <c r="R28" s="37" t="s">
        <v>224</v>
      </c>
    </row>
    <row r="29" spans="2:18" s="27" customFormat="1" ht="73.5" customHeight="1">
      <c r="B29" s="115" t="str">
        <f>+EVALUACION!B32</f>
        <v>CONTRATACIÓN</v>
      </c>
      <c r="C29" s="274" t="str">
        <f>+EVALUACION!C32</f>
        <v>Falta de constitución o constitución tardía de la garantía única. Aceptación de garantías que no se ajustan a lo contemplado en el contrato</v>
      </c>
      <c r="D29" s="274"/>
      <c r="E29" s="274"/>
      <c r="F29" s="274"/>
      <c r="G29" s="256" t="s">
        <v>225</v>
      </c>
      <c r="H29" s="256"/>
      <c r="I29" s="88">
        <f>+EVALUACION!I32</f>
        <v>3</v>
      </c>
      <c r="J29" s="88">
        <f>+EVALUACION!J32</f>
        <v>4</v>
      </c>
      <c r="K29" s="88">
        <f t="shared" si="0"/>
        <v>7</v>
      </c>
      <c r="L29" s="88" t="str">
        <f t="shared" si="1"/>
        <v>ALTO</v>
      </c>
      <c r="M29" s="88" t="s">
        <v>180</v>
      </c>
      <c r="N29" s="116" t="s">
        <v>222</v>
      </c>
      <c r="O29" s="116" t="s">
        <v>206</v>
      </c>
      <c r="P29" s="116" t="s">
        <v>223</v>
      </c>
      <c r="Q29" s="116" t="s">
        <v>220</v>
      </c>
      <c r="R29" s="37" t="s">
        <v>224</v>
      </c>
    </row>
    <row r="30" spans="2:18" s="27" customFormat="1" ht="57.75" customHeight="1">
      <c r="B30" s="115" t="str">
        <f>+EVALUACION!B33</f>
        <v>CONTRATACIÓN</v>
      </c>
      <c r="C30" s="274" t="str">
        <f>+EVALUACION!C33</f>
        <v>Falta de solicitud o solicitud tardía del registro  presupuestal</v>
      </c>
      <c r="D30" s="274"/>
      <c r="E30" s="274"/>
      <c r="F30" s="274"/>
      <c r="G30" s="256" t="s">
        <v>226</v>
      </c>
      <c r="H30" s="256"/>
      <c r="I30" s="88">
        <f>+EVALUACION!I33</f>
        <v>2</v>
      </c>
      <c r="J30" s="88">
        <f>+EVALUACION!J33</f>
        <v>2</v>
      </c>
      <c r="K30" s="88">
        <f t="shared" ref="K30:K39" si="2">+I30+J30</f>
        <v>4</v>
      </c>
      <c r="L30" s="88" t="str">
        <f t="shared" si="1"/>
        <v>BAJO</v>
      </c>
      <c r="M30" s="88" t="s">
        <v>180</v>
      </c>
      <c r="N30" s="116" t="s">
        <v>222</v>
      </c>
      <c r="O30" s="116" t="s">
        <v>206</v>
      </c>
      <c r="P30" s="116" t="s">
        <v>223</v>
      </c>
      <c r="Q30" s="116" t="s">
        <v>220</v>
      </c>
      <c r="R30" s="37" t="s">
        <v>224</v>
      </c>
    </row>
    <row r="31" spans="2:18" s="27" customFormat="1" ht="72" customHeight="1">
      <c r="B31" s="115" t="str">
        <f>+EVALUACION!B34</f>
        <v>CONTRATACIÓN</v>
      </c>
      <c r="C31" s="274" t="str">
        <f>+EVALUACION!C34</f>
        <v>No publicación de la documentación del proceso de selección en el SECOP</v>
      </c>
      <c r="D31" s="274"/>
      <c r="E31" s="274"/>
      <c r="F31" s="274"/>
      <c r="G31" s="256" t="s">
        <v>214</v>
      </c>
      <c r="H31" s="256"/>
      <c r="I31" s="88">
        <f>+EVALUACION!I34</f>
        <v>2</v>
      </c>
      <c r="J31" s="88">
        <f>+EVALUACION!J34</f>
        <v>2</v>
      </c>
      <c r="K31" s="88">
        <f t="shared" si="2"/>
        <v>4</v>
      </c>
      <c r="L31" s="88" t="str">
        <f t="shared" si="1"/>
        <v>BAJO</v>
      </c>
      <c r="M31" s="88" t="s">
        <v>180</v>
      </c>
      <c r="N31" s="116" t="s">
        <v>205</v>
      </c>
      <c r="O31" s="116" t="s">
        <v>215</v>
      </c>
      <c r="P31" s="116" t="s">
        <v>216</v>
      </c>
      <c r="Q31" s="116" t="s">
        <v>217</v>
      </c>
      <c r="R31" s="37" t="s">
        <v>218</v>
      </c>
    </row>
    <row r="32" spans="2:18" s="27" customFormat="1" ht="132" customHeight="1">
      <c r="B32" s="115" t="str">
        <f>+EVALUACION!B35</f>
        <v>CONTRATACIÓN</v>
      </c>
      <c r="C32" s="274" t="str">
        <f>+EVALUACION!C35</f>
        <v>Presentación de reclamos de terceros sobre la selección del oferente que retrasen el perfeccionamiento del contrato.</v>
      </c>
      <c r="D32" s="274"/>
      <c r="E32" s="274"/>
      <c r="F32" s="274"/>
      <c r="G32" s="256" t="s">
        <v>227</v>
      </c>
      <c r="H32" s="256"/>
      <c r="I32" s="88">
        <f>+EVALUACION!I35</f>
        <v>1</v>
      </c>
      <c r="J32" s="88">
        <f>+EVALUACION!J35</f>
        <v>4</v>
      </c>
      <c r="K32" s="88">
        <f t="shared" si="2"/>
        <v>5</v>
      </c>
      <c r="L32" s="88" t="str">
        <f t="shared" si="1"/>
        <v>MEDIO</v>
      </c>
      <c r="M32" s="88" t="s">
        <v>180</v>
      </c>
      <c r="N32" s="116" t="s">
        <v>199</v>
      </c>
      <c r="O32" s="116" t="s">
        <v>200</v>
      </c>
      <c r="P32" s="116" t="s">
        <v>228</v>
      </c>
      <c r="Q32" s="116" t="s">
        <v>229</v>
      </c>
      <c r="R32" s="37" t="s">
        <v>218</v>
      </c>
    </row>
    <row r="33" spans="2:18" s="27" customFormat="1" ht="102" customHeight="1">
      <c r="B33" s="115" t="str">
        <f>+EVALUACION!B36</f>
        <v>EJECUCIÓN</v>
      </c>
      <c r="C33" s="274" t="str">
        <f>+EVALUACION!C36</f>
        <v>Fluctuaciones del valor de la moneda</v>
      </c>
      <c r="D33" s="274"/>
      <c r="E33" s="274"/>
      <c r="F33" s="274"/>
      <c r="G33" s="256" t="s">
        <v>230</v>
      </c>
      <c r="H33" s="256"/>
      <c r="I33" s="88">
        <f>+EVALUACION!I36</f>
        <v>2</v>
      </c>
      <c r="J33" s="88">
        <f>+EVALUACION!J36</f>
        <v>2</v>
      </c>
      <c r="K33" s="88">
        <f t="shared" si="2"/>
        <v>4</v>
      </c>
      <c r="L33" s="88" t="str">
        <f t="shared" si="1"/>
        <v>BAJO</v>
      </c>
      <c r="M33" s="88" t="s">
        <v>180</v>
      </c>
      <c r="N33" s="116" t="s">
        <v>231</v>
      </c>
      <c r="O33" s="116" t="s">
        <v>232</v>
      </c>
      <c r="P33" s="116" t="s">
        <v>233</v>
      </c>
      <c r="Q33" s="116" t="s">
        <v>234</v>
      </c>
      <c r="R33" s="37" t="s">
        <v>189</v>
      </c>
    </row>
    <row r="34" spans="2:18" s="27" customFormat="1" ht="107.25" customHeight="1">
      <c r="B34" s="115" t="str">
        <f>+EVALUACION!B37</f>
        <v>EJECUCIÓN</v>
      </c>
      <c r="C34" s="274" t="str">
        <f>+EVALUACION!C37</f>
        <v>Cambio de precios en factores de producción.</v>
      </c>
      <c r="D34" s="274"/>
      <c r="E34" s="274"/>
      <c r="F34" s="274"/>
      <c r="G34" s="256" t="s">
        <v>235</v>
      </c>
      <c r="H34" s="256"/>
      <c r="I34" s="88">
        <f>+EVALUACION!I37</f>
        <v>2</v>
      </c>
      <c r="J34" s="88">
        <f>+EVALUACION!J37</f>
        <v>2</v>
      </c>
      <c r="K34" s="88">
        <f t="shared" si="2"/>
        <v>4</v>
      </c>
      <c r="L34" s="88" t="str">
        <f t="shared" si="1"/>
        <v>BAJO</v>
      </c>
      <c r="M34" s="88" t="s">
        <v>180</v>
      </c>
      <c r="N34" s="116" t="s">
        <v>231</v>
      </c>
      <c r="O34" s="116" t="s">
        <v>232</v>
      </c>
      <c r="P34" s="116" t="s">
        <v>233</v>
      </c>
      <c r="Q34" s="116" t="s">
        <v>234</v>
      </c>
      <c r="R34" s="37" t="s">
        <v>189</v>
      </c>
    </row>
    <row r="35" spans="2:18" s="27" customFormat="1" ht="93.75" customHeight="1">
      <c r="B35" s="115" t="str">
        <f>+EVALUACION!B38</f>
        <v>EJECUCIÓN</v>
      </c>
      <c r="C35" s="274" t="str">
        <f>+EVALUACION!C38</f>
        <v>Variación de los precios del mercado</v>
      </c>
      <c r="D35" s="274"/>
      <c r="E35" s="274"/>
      <c r="F35" s="274"/>
      <c r="G35" s="256" t="s">
        <v>236</v>
      </c>
      <c r="H35" s="256"/>
      <c r="I35" s="88">
        <f>+EVALUACION!I38</f>
        <v>2</v>
      </c>
      <c r="J35" s="88">
        <f>+EVALUACION!J38</f>
        <v>3</v>
      </c>
      <c r="K35" s="88">
        <f t="shared" si="2"/>
        <v>5</v>
      </c>
      <c r="L35" s="88" t="str">
        <f t="shared" si="1"/>
        <v>MEDIO</v>
      </c>
      <c r="M35" s="88" t="s">
        <v>180</v>
      </c>
      <c r="N35" s="116" t="s">
        <v>231</v>
      </c>
      <c r="O35" s="116" t="s">
        <v>232</v>
      </c>
      <c r="P35" s="116" t="s">
        <v>233</v>
      </c>
      <c r="Q35" s="116" t="s">
        <v>234</v>
      </c>
      <c r="R35" s="37" t="s">
        <v>189</v>
      </c>
    </row>
    <row r="36" spans="2:18" s="27" customFormat="1" ht="81.75" customHeight="1">
      <c r="B36" s="115" t="str">
        <f>+EVALUACION!B39</f>
        <v>EJECUCIÓN</v>
      </c>
      <c r="C36" s="274" t="str">
        <f>+EVALUACION!C39</f>
        <v>Factores políticos o macroeconómicos.</v>
      </c>
      <c r="D36" s="274"/>
      <c r="E36" s="274"/>
      <c r="F36" s="274"/>
      <c r="G36" s="256" t="s">
        <v>237</v>
      </c>
      <c r="H36" s="256"/>
      <c r="I36" s="88">
        <f>+EVALUACION!I39</f>
        <v>1</v>
      </c>
      <c r="J36" s="88">
        <f>+EVALUACION!J39</f>
        <v>3</v>
      </c>
      <c r="K36" s="88">
        <f t="shared" si="2"/>
        <v>4</v>
      </c>
      <c r="L36" s="88" t="str">
        <f t="shared" si="1"/>
        <v>BAJO</v>
      </c>
      <c r="M36" s="88" t="s">
        <v>180</v>
      </c>
      <c r="N36" s="116" t="s">
        <v>231</v>
      </c>
      <c r="O36" s="116" t="s">
        <v>232</v>
      </c>
      <c r="P36" s="116" t="s">
        <v>233</v>
      </c>
      <c r="Q36" s="116" t="s">
        <v>238</v>
      </c>
      <c r="R36" s="37" t="s">
        <v>189</v>
      </c>
    </row>
    <row r="37" spans="2:18" s="27" customFormat="1" ht="141.75" customHeight="1">
      <c r="B37" s="115" t="str">
        <f>+EVALUACION!B40</f>
        <v>EJECUCIÓN</v>
      </c>
      <c r="C37" s="274" t="str">
        <f>+EVALUACION!C40</f>
        <v>Cancelación de pedidos.</v>
      </c>
      <c r="D37" s="274"/>
      <c r="E37" s="274"/>
      <c r="F37" s="274"/>
      <c r="G37" s="256" t="s">
        <v>239</v>
      </c>
      <c r="H37" s="256"/>
      <c r="I37" s="88">
        <f>+EVALUACION!I40</f>
        <v>2</v>
      </c>
      <c r="J37" s="88">
        <f>+EVALUACION!J40</f>
        <v>3</v>
      </c>
      <c r="K37" s="88">
        <f t="shared" si="2"/>
        <v>5</v>
      </c>
      <c r="L37" s="88" t="str">
        <f t="shared" si="1"/>
        <v>MEDIO</v>
      </c>
      <c r="M37" s="88" t="s">
        <v>180</v>
      </c>
      <c r="N37" s="116" t="s">
        <v>231</v>
      </c>
      <c r="O37" s="116" t="s">
        <v>232</v>
      </c>
      <c r="P37" s="116" t="s">
        <v>233</v>
      </c>
      <c r="Q37" s="116" t="s">
        <v>240</v>
      </c>
      <c r="R37" s="37" t="s">
        <v>209</v>
      </c>
    </row>
    <row r="38" spans="2:18" s="27" customFormat="1" ht="156.75" customHeight="1">
      <c r="B38" s="115" t="str">
        <f>+EVALUACION!B41</f>
        <v>EJECUCIÓN</v>
      </c>
      <c r="C38" s="274" t="str">
        <f>+EVALUACION!C41</f>
        <v>Variación en la disponibilidad o en el costo de los insumos necesarios para prestar los servicios.</v>
      </c>
      <c r="D38" s="274"/>
      <c r="E38" s="274"/>
      <c r="F38" s="274"/>
      <c r="G38" s="256" t="s">
        <v>241</v>
      </c>
      <c r="H38" s="256"/>
      <c r="I38" s="88">
        <f>+EVALUACION!I41</f>
        <v>3</v>
      </c>
      <c r="J38" s="88">
        <f>+EVALUACION!J41</f>
        <v>3</v>
      </c>
      <c r="K38" s="88">
        <f t="shared" si="2"/>
        <v>6</v>
      </c>
      <c r="L38" s="88" t="str">
        <f t="shared" si="1"/>
        <v>ALTO</v>
      </c>
      <c r="M38" s="88" t="s">
        <v>180</v>
      </c>
      <c r="N38" s="116" t="s">
        <v>231</v>
      </c>
      <c r="O38" s="116" t="s">
        <v>232</v>
      </c>
      <c r="P38" s="116" t="s">
        <v>233</v>
      </c>
      <c r="Q38" s="116" t="s">
        <v>242</v>
      </c>
      <c r="R38" s="37" t="s">
        <v>209</v>
      </c>
    </row>
    <row r="39" spans="2:18" s="27" customFormat="1" ht="176.25" customHeight="1">
      <c r="B39" s="115" t="str">
        <f>+EVALUACION!B42</f>
        <v>EJECUCIÓN</v>
      </c>
      <c r="C39" s="274" t="str">
        <f>+EVALUACION!C42</f>
        <v>Incumplimiento de compromisos adquiridos por el contratista seleccionado con sus subcontratistas, suministradores de bienes y servicios.</v>
      </c>
      <c r="D39" s="274"/>
      <c r="E39" s="274"/>
      <c r="F39" s="274"/>
      <c r="G39" s="256" t="s">
        <v>243</v>
      </c>
      <c r="H39" s="256"/>
      <c r="I39" s="88">
        <f>+EVALUACION!I42</f>
        <v>3</v>
      </c>
      <c r="J39" s="88">
        <f>+EVALUACION!J42</f>
        <v>3</v>
      </c>
      <c r="K39" s="88">
        <f t="shared" si="2"/>
        <v>6</v>
      </c>
      <c r="L39" s="88" t="str">
        <f t="shared" si="1"/>
        <v>ALTO</v>
      </c>
      <c r="M39" s="88" t="s">
        <v>180</v>
      </c>
      <c r="N39" s="116" t="s">
        <v>231</v>
      </c>
      <c r="O39" s="116" t="s">
        <v>232</v>
      </c>
      <c r="P39" s="116" t="s">
        <v>233</v>
      </c>
      <c r="Q39" s="116" t="s">
        <v>244</v>
      </c>
      <c r="R39" s="37" t="s">
        <v>245</v>
      </c>
    </row>
    <row r="40" spans="2:18" s="27" customFormat="1" ht="84.75" customHeight="1">
      <c r="B40" s="115" t="str">
        <f>+EVALUACION!B43</f>
        <v>EJECUCIÓN</v>
      </c>
      <c r="C40" s="274" t="str">
        <f>+EVALUACION!C43</f>
        <v>Incumplimiento de la administración en los pagos.</v>
      </c>
      <c r="D40" s="274"/>
      <c r="E40" s="274"/>
      <c r="F40" s="274"/>
      <c r="G40" s="256" t="s">
        <v>246</v>
      </c>
      <c r="H40" s="256"/>
      <c r="I40" s="88">
        <f>+EVALUACION!I43</f>
        <v>2</v>
      </c>
      <c r="J40" s="88">
        <f>+EVALUACION!J43</f>
        <v>3</v>
      </c>
      <c r="K40" s="88">
        <f t="shared" ref="K40:K51" si="3">+I40+J40</f>
        <v>5</v>
      </c>
      <c r="L40" s="88" t="str">
        <f t="shared" ref="L40:L51" si="4">IF(K40&lt;=4,"BAJO",IF(K40=5,"MEDIO",IF(K40=6,"ALTO",IF(K40=7,"ALTO","EXTREMO"))))</f>
        <v>MEDIO</v>
      </c>
      <c r="M40" s="88" t="s">
        <v>180</v>
      </c>
      <c r="N40" s="116" t="s">
        <v>231</v>
      </c>
      <c r="O40" s="116" t="s">
        <v>232</v>
      </c>
      <c r="P40" s="116" t="s">
        <v>233</v>
      </c>
      <c r="Q40" s="116" t="s">
        <v>247</v>
      </c>
      <c r="R40" s="37" t="s">
        <v>209</v>
      </c>
    </row>
    <row r="41" spans="2:18" s="27" customFormat="1" ht="75.75" customHeight="1">
      <c r="B41" s="115" t="str">
        <f>+EVALUACION!B44</f>
        <v>EJECUCIÓN</v>
      </c>
      <c r="C41" s="274" t="str">
        <f>+EVALUACION!C44</f>
        <v>Defecto en la instalación de equipos</v>
      </c>
      <c r="D41" s="274"/>
      <c r="E41" s="274"/>
      <c r="F41" s="274"/>
      <c r="G41" s="256" t="s">
        <v>248</v>
      </c>
      <c r="H41" s="256"/>
      <c r="I41" s="88">
        <f>+EVALUACION!I44</f>
        <v>3</v>
      </c>
      <c r="J41" s="88">
        <f>+EVALUACION!J44</f>
        <v>3</v>
      </c>
      <c r="K41" s="88">
        <f t="shared" si="3"/>
        <v>6</v>
      </c>
      <c r="L41" s="88" t="str">
        <f t="shared" si="4"/>
        <v>ALTO</v>
      </c>
      <c r="M41" s="88" t="s">
        <v>180</v>
      </c>
      <c r="N41" s="116" t="s">
        <v>231</v>
      </c>
      <c r="O41" s="116" t="s">
        <v>232</v>
      </c>
      <c r="P41" s="116" t="s">
        <v>233</v>
      </c>
      <c r="Q41" s="116" t="s">
        <v>249</v>
      </c>
      <c r="R41" s="37" t="s">
        <v>250</v>
      </c>
    </row>
    <row r="42" spans="2:18" s="27" customFormat="1" ht="117.75" customHeight="1">
      <c r="B42" s="115" t="str">
        <f>+EVALUACION!B45</f>
        <v>EJECUCIÓN</v>
      </c>
      <c r="C42" s="274" t="str">
        <f>+EVALUACION!C45</f>
        <v>Defectos en los equipos.</v>
      </c>
      <c r="D42" s="274"/>
      <c r="E42" s="274"/>
      <c r="F42" s="274"/>
      <c r="G42" s="256" t="s">
        <v>251</v>
      </c>
      <c r="H42" s="256"/>
      <c r="I42" s="88">
        <f>+EVALUACION!I45</f>
        <v>3</v>
      </c>
      <c r="J42" s="88">
        <f>+EVALUACION!J45</f>
        <v>3</v>
      </c>
      <c r="K42" s="88">
        <f t="shared" si="3"/>
        <v>6</v>
      </c>
      <c r="L42" s="88" t="str">
        <f t="shared" si="4"/>
        <v>ALTO</v>
      </c>
      <c r="M42" s="88" t="s">
        <v>180</v>
      </c>
      <c r="N42" s="116" t="s">
        <v>231</v>
      </c>
      <c r="O42" s="116" t="s">
        <v>232</v>
      </c>
      <c r="P42" s="116" t="s">
        <v>233</v>
      </c>
      <c r="Q42" s="116" t="s">
        <v>252</v>
      </c>
      <c r="R42" s="37" t="s">
        <v>250</v>
      </c>
    </row>
    <row r="43" spans="2:18" s="27" customFormat="1" ht="130.5" customHeight="1">
      <c r="B43" s="115" t="str">
        <f>+EVALUACION!B46</f>
        <v>EJECUCIÓN</v>
      </c>
      <c r="C43" s="274" t="str">
        <f>+EVALUACION!C46</f>
        <v>Daños a los equipos objeto de mantenimiento y/o otros bienes</v>
      </c>
      <c r="D43" s="274"/>
      <c r="E43" s="274"/>
      <c r="F43" s="274"/>
      <c r="G43" s="256" t="s">
        <v>251</v>
      </c>
      <c r="H43" s="256"/>
      <c r="I43" s="88">
        <f>+EVALUACION!I46</f>
        <v>3</v>
      </c>
      <c r="J43" s="88">
        <f>+EVALUACION!J46</f>
        <v>3</v>
      </c>
      <c r="K43" s="88">
        <f t="shared" si="3"/>
        <v>6</v>
      </c>
      <c r="L43" s="88" t="str">
        <f t="shared" si="4"/>
        <v>ALTO</v>
      </c>
      <c r="M43" s="88" t="s">
        <v>180</v>
      </c>
      <c r="N43" s="116" t="s">
        <v>231</v>
      </c>
      <c r="O43" s="116" t="s">
        <v>232</v>
      </c>
      <c r="P43" s="116" t="s">
        <v>233</v>
      </c>
      <c r="Q43" s="116" t="s">
        <v>252</v>
      </c>
      <c r="R43" s="37" t="s">
        <v>250</v>
      </c>
    </row>
    <row r="44" spans="2:18" s="27" customFormat="1" ht="103.5" customHeight="1">
      <c r="B44" s="115" t="str">
        <f>+EVALUACION!B47</f>
        <v>EJECUCIÓN</v>
      </c>
      <c r="C44" s="274" t="str">
        <f>+EVALUACION!C47</f>
        <v>Imposición de nuevos tributos</v>
      </c>
      <c r="D44" s="274"/>
      <c r="E44" s="274"/>
      <c r="F44" s="274"/>
      <c r="G44" s="256" t="s">
        <v>253</v>
      </c>
      <c r="H44" s="256"/>
      <c r="I44" s="88">
        <f>+EVALUACION!I47</f>
        <v>1</v>
      </c>
      <c r="J44" s="88">
        <f>+EVALUACION!J47</f>
        <v>2</v>
      </c>
      <c r="K44" s="88">
        <f t="shared" si="3"/>
        <v>3</v>
      </c>
      <c r="L44" s="88" t="str">
        <f t="shared" si="4"/>
        <v>BAJO</v>
      </c>
      <c r="M44" s="88" t="s">
        <v>180</v>
      </c>
      <c r="N44" s="116" t="s">
        <v>231</v>
      </c>
      <c r="O44" s="116" t="s">
        <v>232</v>
      </c>
      <c r="P44" s="116" t="s">
        <v>233</v>
      </c>
      <c r="Q44" s="116" t="s">
        <v>254</v>
      </c>
      <c r="R44" s="37" t="s">
        <v>255</v>
      </c>
    </row>
    <row r="45" spans="2:18" s="27" customFormat="1" ht="109.5" customHeight="1">
      <c r="B45" s="115" t="str">
        <f>+EVALUACION!B48</f>
        <v>EJECUCIÓN</v>
      </c>
      <c r="C45" s="274" t="str">
        <f>+EVALUACION!C48</f>
        <v>Imposición de nuevos trámites o permisos</v>
      </c>
      <c r="D45" s="274"/>
      <c r="E45" s="274"/>
      <c r="F45" s="274"/>
      <c r="G45" s="256" t="s">
        <v>256</v>
      </c>
      <c r="H45" s="256"/>
      <c r="I45" s="88">
        <f>+EVALUACION!I48</f>
        <v>1</v>
      </c>
      <c r="J45" s="88">
        <f>+EVALUACION!J48</f>
        <v>2</v>
      </c>
      <c r="K45" s="88">
        <f t="shared" si="3"/>
        <v>3</v>
      </c>
      <c r="L45" s="88" t="str">
        <f t="shared" si="4"/>
        <v>BAJO</v>
      </c>
      <c r="M45" s="88" t="s">
        <v>180</v>
      </c>
      <c r="N45" s="116" t="s">
        <v>231</v>
      </c>
      <c r="O45" s="116" t="s">
        <v>232</v>
      </c>
      <c r="P45" s="116" t="s">
        <v>233</v>
      </c>
      <c r="Q45" s="116" t="s">
        <v>257</v>
      </c>
      <c r="R45" s="37" t="s">
        <v>255</v>
      </c>
    </row>
    <row r="46" spans="2:18" s="27" customFormat="1" ht="148.5" customHeight="1">
      <c r="B46" s="115" t="str">
        <f>+EVALUACION!B49</f>
        <v>EJECUCIÓN</v>
      </c>
      <c r="C46" s="274" t="str">
        <f>+EVALUACION!C49</f>
        <v>Eventos naturales tales como lluvias, inundaciones y sequias entre otros</v>
      </c>
      <c r="D46" s="274"/>
      <c r="E46" s="274"/>
      <c r="F46" s="274"/>
      <c r="G46" s="256" t="s">
        <v>258</v>
      </c>
      <c r="H46" s="256"/>
      <c r="I46" s="88">
        <f>+EVALUACION!I49</f>
        <v>2</v>
      </c>
      <c r="J46" s="88">
        <f>+EVALUACION!J49</f>
        <v>3</v>
      </c>
      <c r="K46" s="88">
        <f t="shared" si="3"/>
        <v>5</v>
      </c>
      <c r="L46" s="88" t="str">
        <f t="shared" si="4"/>
        <v>MEDIO</v>
      </c>
      <c r="M46" s="88" t="s">
        <v>180</v>
      </c>
      <c r="N46" s="116" t="s">
        <v>231</v>
      </c>
      <c r="O46" s="116" t="s">
        <v>232</v>
      </c>
      <c r="P46" s="116" t="s">
        <v>233</v>
      </c>
      <c r="Q46" s="116" t="s">
        <v>259</v>
      </c>
      <c r="R46" s="37" t="s">
        <v>250</v>
      </c>
    </row>
    <row r="47" spans="2:18" s="27" customFormat="1" ht="90.75" customHeight="1">
      <c r="B47" s="115" t="str">
        <f>+EVALUACION!B50</f>
        <v>EJECUCIÓN</v>
      </c>
      <c r="C47" s="274" t="str">
        <f>+EVALUACION!C50</f>
        <v xml:space="preserve">Incumplimiento derivado del trámite de los permisos con autoridades, la obtención de los mismos, paz y salvos SAYCO </v>
      </c>
      <c r="D47" s="274"/>
      <c r="E47" s="274"/>
      <c r="F47" s="274"/>
      <c r="G47" s="256" t="s">
        <v>260</v>
      </c>
      <c r="H47" s="256"/>
      <c r="I47" s="88">
        <f>+EVALUACION!I50</f>
        <v>2</v>
      </c>
      <c r="J47" s="88">
        <f>+EVALUACION!J50</f>
        <v>3</v>
      </c>
      <c r="K47" s="88">
        <f t="shared" si="3"/>
        <v>5</v>
      </c>
      <c r="L47" s="88" t="str">
        <f t="shared" si="4"/>
        <v>MEDIO</v>
      </c>
      <c r="M47" s="88" t="s">
        <v>180</v>
      </c>
      <c r="N47" s="116" t="s">
        <v>231</v>
      </c>
      <c r="O47" s="116" t="s">
        <v>232</v>
      </c>
      <c r="P47" s="116" t="s">
        <v>233</v>
      </c>
      <c r="Q47" s="116" t="s">
        <v>261</v>
      </c>
      <c r="R47" s="37" t="s">
        <v>262</v>
      </c>
    </row>
    <row r="48" spans="2:18" s="27" customFormat="1" ht="102.75" customHeight="1">
      <c r="B48" s="115" t="str">
        <f>+EVALUACION!B51</f>
        <v>EJECUCIÓN</v>
      </c>
      <c r="C48" s="274" t="str">
        <f>+EVALUACION!C51</f>
        <v>Fallas en la entrega de alimentos y bebidas</v>
      </c>
      <c r="D48" s="274"/>
      <c r="E48" s="274"/>
      <c r="F48" s="274"/>
      <c r="G48" s="256" t="s">
        <v>263</v>
      </c>
      <c r="H48" s="256"/>
      <c r="I48" s="88">
        <f>+EVALUACION!I51</f>
        <v>2</v>
      </c>
      <c r="J48" s="88">
        <f>+EVALUACION!J51</f>
        <v>3</v>
      </c>
      <c r="K48" s="88">
        <f t="shared" si="3"/>
        <v>5</v>
      </c>
      <c r="L48" s="88" t="str">
        <f t="shared" si="4"/>
        <v>MEDIO</v>
      </c>
      <c r="M48" s="88" t="s">
        <v>180</v>
      </c>
      <c r="N48" s="116" t="s">
        <v>231</v>
      </c>
      <c r="O48" s="116" t="s">
        <v>232</v>
      </c>
      <c r="P48" s="116" t="s">
        <v>233</v>
      </c>
      <c r="Q48" s="116" t="s">
        <v>264</v>
      </c>
      <c r="R48" s="37" t="s">
        <v>262</v>
      </c>
    </row>
    <row r="49" spans="1:23" s="27" customFormat="1" ht="123.75" customHeight="1">
      <c r="B49" s="115" t="str">
        <f>+EVALUACION!B52</f>
        <v>EJECUCIÓN</v>
      </c>
      <c r="C49" s="274" t="str">
        <f>+EVALUACION!C52</f>
        <v xml:space="preserve">Dificultad en la inscripción y posterior participación 				</v>
      </c>
      <c r="D49" s="274"/>
      <c r="E49" s="274"/>
      <c r="F49" s="274"/>
      <c r="G49" s="256" t="s">
        <v>265</v>
      </c>
      <c r="H49" s="256"/>
      <c r="I49" s="88">
        <f>+EVALUACION!I52</f>
        <v>2</v>
      </c>
      <c r="J49" s="88">
        <f>+EVALUACION!J52</f>
        <v>3</v>
      </c>
      <c r="K49" s="88">
        <f t="shared" si="3"/>
        <v>5</v>
      </c>
      <c r="L49" s="88" t="str">
        <f t="shared" si="4"/>
        <v>MEDIO</v>
      </c>
      <c r="M49" s="88" t="s">
        <v>180</v>
      </c>
      <c r="N49" s="116" t="s">
        <v>231</v>
      </c>
      <c r="O49" s="116" t="s">
        <v>232</v>
      </c>
      <c r="P49" s="116" t="s">
        <v>233</v>
      </c>
      <c r="Q49" s="116" t="s">
        <v>266</v>
      </c>
      <c r="R49" s="37" t="s">
        <v>262</v>
      </c>
    </row>
    <row r="50" spans="1:23" s="27" customFormat="1" ht="117" customHeight="1">
      <c r="B50" s="115" t="str">
        <f>+EVALUACION!B53</f>
        <v>EJECUCIÓN</v>
      </c>
      <c r="C50" s="274" t="str">
        <f>+EVALUACION!C53</f>
        <v>Fallas en la coordinación del personal</v>
      </c>
      <c r="D50" s="274"/>
      <c r="E50" s="274"/>
      <c r="F50" s="274"/>
      <c r="G50" s="256" t="s">
        <v>267</v>
      </c>
      <c r="H50" s="256"/>
      <c r="I50" s="88">
        <f>+EVALUACION!I53</f>
        <v>3</v>
      </c>
      <c r="J50" s="88">
        <f>+EVALUACION!J53</f>
        <v>4</v>
      </c>
      <c r="K50" s="88">
        <f t="shared" si="3"/>
        <v>7</v>
      </c>
      <c r="L50" s="88" t="str">
        <f t="shared" si="4"/>
        <v>ALTO</v>
      </c>
      <c r="M50" s="88" t="s">
        <v>180</v>
      </c>
      <c r="N50" s="116" t="s">
        <v>231</v>
      </c>
      <c r="O50" s="116" t="s">
        <v>232</v>
      </c>
      <c r="P50" s="116" t="s">
        <v>233</v>
      </c>
      <c r="Q50" s="116" t="s">
        <v>268</v>
      </c>
      <c r="R50" s="37" t="s">
        <v>269</v>
      </c>
    </row>
    <row r="51" spans="1:23" s="27" customFormat="1" ht="112.5" customHeight="1">
      <c r="B51" s="115" t="str">
        <f>+EVALUACION!B54</f>
        <v>EJECUCIÓN</v>
      </c>
      <c r="C51" s="274" t="str">
        <f>+EVALUACION!C54</f>
        <v>Necesidad de elementos no considerados</v>
      </c>
      <c r="D51" s="274"/>
      <c r="E51" s="274"/>
      <c r="F51" s="274"/>
      <c r="G51" s="256" t="s">
        <v>270</v>
      </c>
      <c r="H51" s="256"/>
      <c r="I51" s="88">
        <f>+EVALUACION!I54</f>
        <v>1</v>
      </c>
      <c r="J51" s="88">
        <f>+EVALUACION!J54</f>
        <v>3</v>
      </c>
      <c r="K51" s="88">
        <f t="shared" si="3"/>
        <v>4</v>
      </c>
      <c r="L51" s="88" t="str">
        <f t="shared" si="4"/>
        <v>BAJO</v>
      </c>
      <c r="M51" s="88" t="s">
        <v>180</v>
      </c>
      <c r="N51" s="116" t="s">
        <v>231</v>
      </c>
      <c r="O51" s="116" t="s">
        <v>271</v>
      </c>
      <c r="P51" s="116" t="s">
        <v>233</v>
      </c>
      <c r="Q51" s="116" t="s">
        <v>272</v>
      </c>
      <c r="R51" s="37" t="s">
        <v>273</v>
      </c>
    </row>
    <row r="52" spans="1:23" ht="12.75" customHeight="1">
      <c r="A52" s="27"/>
      <c r="B52" s="77"/>
      <c r="C52" s="78"/>
      <c r="D52" s="78"/>
      <c r="E52" s="78"/>
      <c r="F52" s="78"/>
      <c r="G52" s="78"/>
      <c r="H52" s="78"/>
      <c r="I52" s="78"/>
      <c r="J52" s="78"/>
      <c r="K52" s="78"/>
      <c r="L52" s="78"/>
      <c r="M52" s="78"/>
      <c r="N52" s="78"/>
      <c r="O52" s="78"/>
      <c r="P52" s="78"/>
      <c r="Q52" s="78"/>
      <c r="R52" s="3"/>
    </row>
    <row r="53" spans="1:23">
      <c r="B53" s="77"/>
      <c r="C53" s="294" t="s">
        <v>274</v>
      </c>
      <c r="D53" s="294"/>
      <c r="E53" s="294"/>
      <c r="F53" s="294"/>
      <c r="G53" s="78"/>
      <c r="H53" s="261" t="s">
        <v>275</v>
      </c>
      <c r="I53" s="261"/>
      <c r="J53" s="261"/>
      <c r="K53" s="261"/>
      <c r="L53" s="117"/>
      <c r="M53" s="117"/>
      <c r="N53" s="117"/>
      <c r="O53" s="117"/>
      <c r="P53" s="117"/>
      <c r="Q53" s="117"/>
      <c r="R53" s="3"/>
    </row>
    <row r="54" spans="1:23" ht="19.5" customHeight="1">
      <c r="B54" s="254" t="s">
        <v>131</v>
      </c>
      <c r="C54" s="299" t="s">
        <v>158</v>
      </c>
      <c r="D54" s="305"/>
      <c r="E54" s="300"/>
      <c r="F54" s="96" t="s">
        <v>133</v>
      </c>
      <c r="G54" s="78"/>
      <c r="H54" s="299" t="s">
        <v>158</v>
      </c>
      <c r="I54" s="300"/>
      <c r="J54" s="299" t="s">
        <v>133</v>
      </c>
      <c r="K54" s="300"/>
      <c r="L54" s="101"/>
      <c r="M54" s="101"/>
      <c r="N54" s="261" t="s">
        <v>274</v>
      </c>
      <c r="O54" s="261"/>
      <c r="P54" s="261"/>
      <c r="Q54" s="101"/>
      <c r="R54" s="3"/>
    </row>
    <row r="55" spans="1:23" ht="21" customHeight="1">
      <c r="B55" s="254"/>
      <c r="C55" s="287" t="s">
        <v>135</v>
      </c>
      <c r="D55" s="288"/>
      <c r="E55" s="289"/>
      <c r="F55" s="98">
        <v>1</v>
      </c>
      <c r="G55" s="78"/>
      <c r="H55" s="287" t="s">
        <v>136</v>
      </c>
      <c r="I55" s="289"/>
      <c r="J55" s="287">
        <v>1</v>
      </c>
      <c r="K55" s="289"/>
      <c r="L55" s="101"/>
      <c r="M55" s="101"/>
      <c r="N55" s="295" t="s">
        <v>145</v>
      </c>
      <c r="O55" s="296"/>
      <c r="P55" s="110" t="s">
        <v>158</v>
      </c>
      <c r="Q55" s="101"/>
      <c r="R55" s="3"/>
    </row>
    <row r="56" spans="1:23" ht="15.75" customHeight="1">
      <c r="B56" s="254"/>
      <c r="C56" s="287" t="s">
        <v>137</v>
      </c>
      <c r="D56" s="288"/>
      <c r="E56" s="289"/>
      <c r="F56" s="98">
        <v>2</v>
      </c>
      <c r="G56" s="78"/>
      <c r="H56" s="287" t="s">
        <v>138</v>
      </c>
      <c r="I56" s="289"/>
      <c r="J56" s="287">
        <v>2</v>
      </c>
      <c r="K56" s="289"/>
      <c r="L56" s="101"/>
      <c r="M56" s="101"/>
      <c r="N56" s="297" t="s">
        <v>160</v>
      </c>
      <c r="O56" s="298"/>
      <c r="P56" s="111" t="s">
        <v>161</v>
      </c>
      <c r="Q56" s="101"/>
      <c r="R56" s="3"/>
      <c r="T56" s="5"/>
      <c r="U56" s="5"/>
      <c r="V56" s="5"/>
      <c r="W56" s="5"/>
    </row>
    <row r="57" spans="1:23" ht="24.75" customHeight="1">
      <c r="B57" s="254"/>
      <c r="C57" s="287" t="s">
        <v>139</v>
      </c>
      <c r="D57" s="288"/>
      <c r="E57" s="289"/>
      <c r="F57" s="98">
        <v>3</v>
      </c>
      <c r="G57" s="78"/>
      <c r="H57" s="287" t="s">
        <v>140</v>
      </c>
      <c r="I57" s="289"/>
      <c r="J57" s="287">
        <v>3</v>
      </c>
      <c r="K57" s="289"/>
      <c r="L57" s="101"/>
      <c r="M57" s="101"/>
      <c r="N57" s="266" t="s">
        <v>162</v>
      </c>
      <c r="O57" s="301"/>
      <c r="P57" s="111" t="s">
        <v>163</v>
      </c>
      <c r="Q57" s="101"/>
      <c r="R57" s="3"/>
    </row>
    <row r="58" spans="1:23" ht="18" customHeight="1">
      <c r="B58" s="254"/>
      <c r="C58" s="287" t="s">
        <v>141</v>
      </c>
      <c r="D58" s="288"/>
      <c r="E58" s="289"/>
      <c r="F58" s="98">
        <v>4</v>
      </c>
      <c r="G58" s="78"/>
      <c r="H58" s="287" t="s">
        <v>142</v>
      </c>
      <c r="I58" s="289"/>
      <c r="J58" s="287">
        <v>4</v>
      </c>
      <c r="K58" s="289"/>
      <c r="L58" s="101"/>
      <c r="M58" s="101"/>
      <c r="N58" s="292">
        <v>5</v>
      </c>
      <c r="O58" s="293"/>
      <c r="P58" s="111" t="s">
        <v>164</v>
      </c>
      <c r="Q58" s="101"/>
      <c r="R58" s="3"/>
    </row>
    <row r="59" spans="1:23" ht="21" customHeight="1">
      <c r="B59" s="254"/>
      <c r="C59" s="287" t="s">
        <v>276</v>
      </c>
      <c r="D59" s="288"/>
      <c r="E59" s="289"/>
      <c r="F59" s="98">
        <v>5</v>
      </c>
      <c r="G59" s="78"/>
      <c r="H59" s="287" t="s">
        <v>144</v>
      </c>
      <c r="I59" s="289"/>
      <c r="J59" s="287">
        <v>5</v>
      </c>
      <c r="K59" s="289"/>
      <c r="L59" s="101"/>
      <c r="M59" s="101"/>
      <c r="N59" s="302" t="s">
        <v>165</v>
      </c>
      <c r="O59" s="303"/>
      <c r="P59" s="118" t="s">
        <v>166</v>
      </c>
      <c r="Q59" s="101"/>
      <c r="R59" s="3"/>
    </row>
    <row r="60" spans="1:23">
      <c r="B60" s="77"/>
      <c r="C60" s="78"/>
      <c r="D60" s="78"/>
      <c r="E60" s="78"/>
      <c r="F60" s="78"/>
      <c r="G60" s="78"/>
      <c r="H60" s="78"/>
      <c r="I60" s="78"/>
      <c r="J60" s="78"/>
      <c r="K60" s="78"/>
      <c r="L60" s="78"/>
      <c r="M60" s="78"/>
      <c r="N60" s="78"/>
      <c r="O60" s="78"/>
      <c r="P60" s="78"/>
      <c r="Q60" s="78"/>
      <c r="R60" s="3"/>
    </row>
    <row r="61" spans="1:23" ht="18" customHeight="1">
      <c r="B61" s="77"/>
      <c r="C61" s="261" t="s">
        <v>145</v>
      </c>
      <c r="D61" s="261"/>
      <c r="E61" s="261"/>
      <c r="F61" s="261"/>
      <c r="G61" s="261"/>
      <c r="H61" s="261"/>
      <c r="I61" s="261"/>
      <c r="J61" s="261"/>
      <c r="K61" s="261"/>
      <c r="L61" s="261"/>
      <c r="M61" s="261"/>
      <c r="N61" s="261"/>
      <c r="O61" s="261"/>
      <c r="P61" s="261"/>
      <c r="Q61" s="261"/>
      <c r="R61" s="3"/>
    </row>
    <row r="62" spans="1:23" ht="68.25" customHeight="1">
      <c r="B62" s="77"/>
      <c r="C62" s="287" t="s">
        <v>146</v>
      </c>
      <c r="D62" s="288"/>
      <c r="E62" s="288"/>
      <c r="F62" s="289"/>
      <c r="G62" s="287" t="s">
        <v>147</v>
      </c>
      <c r="H62" s="289"/>
      <c r="I62" s="287" t="s">
        <v>148</v>
      </c>
      <c r="J62" s="288"/>
      <c r="K62" s="289"/>
      <c r="L62" s="287" t="s">
        <v>149</v>
      </c>
      <c r="M62" s="289"/>
      <c r="N62" s="287" t="s">
        <v>150</v>
      </c>
      <c r="O62" s="289"/>
      <c r="P62" s="287" t="s">
        <v>151</v>
      </c>
      <c r="Q62" s="289"/>
      <c r="R62" s="3"/>
    </row>
    <row r="63" spans="1:23" ht="60" customHeight="1">
      <c r="B63" s="77"/>
      <c r="C63" s="287" t="s">
        <v>152</v>
      </c>
      <c r="D63" s="288"/>
      <c r="E63" s="288"/>
      <c r="F63" s="289"/>
      <c r="G63" s="287" t="s">
        <v>153</v>
      </c>
      <c r="H63" s="289"/>
      <c r="I63" s="287" t="s">
        <v>154</v>
      </c>
      <c r="J63" s="288"/>
      <c r="K63" s="289"/>
      <c r="L63" s="287" t="s">
        <v>155</v>
      </c>
      <c r="M63" s="289"/>
      <c r="N63" s="287" t="s">
        <v>156</v>
      </c>
      <c r="O63" s="289"/>
      <c r="P63" s="287" t="s">
        <v>157</v>
      </c>
      <c r="Q63" s="289"/>
      <c r="R63" s="3"/>
    </row>
    <row r="64" spans="1:23">
      <c r="B64" s="77"/>
      <c r="C64" s="307" t="s">
        <v>158</v>
      </c>
      <c r="D64" s="308"/>
      <c r="E64" s="309"/>
      <c r="F64" s="313" t="s">
        <v>133</v>
      </c>
      <c r="G64" s="295" t="s">
        <v>136</v>
      </c>
      <c r="H64" s="296"/>
      <c r="I64" s="295" t="s">
        <v>138</v>
      </c>
      <c r="J64" s="319"/>
      <c r="K64" s="296"/>
      <c r="L64" s="295" t="s">
        <v>140</v>
      </c>
      <c r="M64" s="296"/>
      <c r="N64" s="295" t="s">
        <v>142</v>
      </c>
      <c r="O64" s="296"/>
      <c r="P64" s="299" t="s">
        <v>144</v>
      </c>
      <c r="Q64" s="300"/>
      <c r="R64" s="3"/>
    </row>
    <row r="65" spans="2:18">
      <c r="B65" s="77"/>
      <c r="C65" s="310"/>
      <c r="D65" s="311"/>
      <c r="E65" s="312"/>
      <c r="F65" s="314"/>
      <c r="G65" s="315">
        <v>1</v>
      </c>
      <c r="H65" s="316"/>
      <c r="I65" s="315">
        <v>2</v>
      </c>
      <c r="J65" s="318"/>
      <c r="K65" s="316"/>
      <c r="L65" s="315">
        <v>3</v>
      </c>
      <c r="M65" s="316"/>
      <c r="N65" s="315">
        <v>4</v>
      </c>
      <c r="O65" s="316"/>
      <c r="P65" s="315">
        <v>5</v>
      </c>
      <c r="Q65" s="316"/>
      <c r="R65" s="3"/>
    </row>
    <row r="66" spans="2:18" ht="19.5" customHeight="1">
      <c r="B66" s="77"/>
      <c r="C66" s="287" t="s">
        <v>135</v>
      </c>
      <c r="D66" s="288"/>
      <c r="E66" s="289"/>
      <c r="F66" s="105">
        <v>1</v>
      </c>
      <c r="G66" s="290">
        <v>2</v>
      </c>
      <c r="H66" s="291"/>
      <c r="I66" s="290">
        <v>3</v>
      </c>
      <c r="J66" s="317"/>
      <c r="K66" s="291"/>
      <c r="L66" s="290">
        <v>4</v>
      </c>
      <c r="M66" s="291"/>
      <c r="N66" s="292">
        <v>5</v>
      </c>
      <c r="O66" s="293"/>
      <c r="P66" s="266">
        <v>6</v>
      </c>
      <c r="Q66" s="301"/>
      <c r="R66" s="3"/>
    </row>
    <row r="67" spans="2:18" ht="21.75" customHeight="1">
      <c r="B67" s="77"/>
      <c r="C67" s="287" t="s">
        <v>137</v>
      </c>
      <c r="D67" s="288"/>
      <c r="E67" s="289"/>
      <c r="F67" s="105">
        <v>2</v>
      </c>
      <c r="G67" s="290">
        <v>3</v>
      </c>
      <c r="H67" s="291"/>
      <c r="I67" s="290">
        <v>4</v>
      </c>
      <c r="J67" s="317"/>
      <c r="K67" s="291"/>
      <c r="L67" s="292">
        <v>5</v>
      </c>
      <c r="M67" s="293"/>
      <c r="N67" s="266">
        <v>6</v>
      </c>
      <c r="O67" s="301"/>
      <c r="P67" s="266">
        <v>7</v>
      </c>
      <c r="Q67" s="301"/>
      <c r="R67" s="3"/>
    </row>
    <row r="68" spans="2:18" ht="21" customHeight="1">
      <c r="B68" s="77"/>
      <c r="C68" s="287" t="s">
        <v>139</v>
      </c>
      <c r="D68" s="288"/>
      <c r="E68" s="289"/>
      <c r="F68" s="105">
        <v>3</v>
      </c>
      <c r="G68" s="290">
        <v>4</v>
      </c>
      <c r="H68" s="291"/>
      <c r="I68" s="292">
        <v>5</v>
      </c>
      <c r="J68" s="306"/>
      <c r="K68" s="293"/>
      <c r="L68" s="266">
        <v>6</v>
      </c>
      <c r="M68" s="301"/>
      <c r="N68" s="266">
        <v>7</v>
      </c>
      <c r="O68" s="301"/>
      <c r="P68" s="297">
        <v>8</v>
      </c>
      <c r="Q68" s="298"/>
      <c r="R68" s="3"/>
    </row>
    <row r="69" spans="2:18" ht="21" customHeight="1">
      <c r="B69" s="77"/>
      <c r="C69" s="287" t="s">
        <v>141</v>
      </c>
      <c r="D69" s="288"/>
      <c r="E69" s="289"/>
      <c r="F69" s="105">
        <v>4</v>
      </c>
      <c r="G69" s="292">
        <v>5</v>
      </c>
      <c r="H69" s="293"/>
      <c r="I69" s="266">
        <v>6</v>
      </c>
      <c r="J69" s="304"/>
      <c r="K69" s="301"/>
      <c r="L69" s="266">
        <v>7</v>
      </c>
      <c r="M69" s="301"/>
      <c r="N69" s="297">
        <v>8</v>
      </c>
      <c r="O69" s="298"/>
      <c r="P69" s="297">
        <v>9</v>
      </c>
      <c r="Q69" s="298"/>
      <c r="R69" s="3"/>
    </row>
    <row r="70" spans="2:18" ht="21" customHeight="1">
      <c r="B70" s="77"/>
      <c r="C70" s="287" t="s">
        <v>276</v>
      </c>
      <c r="D70" s="288"/>
      <c r="E70" s="289"/>
      <c r="F70" s="105">
        <v>5</v>
      </c>
      <c r="G70" s="266">
        <v>6</v>
      </c>
      <c r="H70" s="301"/>
      <c r="I70" s="266">
        <v>7</v>
      </c>
      <c r="J70" s="304"/>
      <c r="K70" s="301"/>
      <c r="L70" s="297">
        <v>8</v>
      </c>
      <c r="M70" s="298"/>
      <c r="N70" s="297">
        <v>9</v>
      </c>
      <c r="O70" s="298"/>
      <c r="P70" s="297">
        <v>10</v>
      </c>
      <c r="Q70" s="298"/>
      <c r="R70" s="3"/>
    </row>
    <row r="71" spans="2:18">
      <c r="B71" s="80"/>
      <c r="C71" s="81"/>
      <c r="D71" s="81"/>
      <c r="E71" s="81"/>
      <c r="F71" s="81"/>
      <c r="G71" s="81"/>
      <c r="H71" s="81"/>
      <c r="I71" s="81"/>
      <c r="J71" s="81"/>
      <c r="K71" s="81"/>
      <c r="L71" s="81"/>
      <c r="M71" s="81"/>
      <c r="N71" s="81"/>
      <c r="O71" s="81"/>
      <c r="P71" s="81"/>
      <c r="Q71" s="81"/>
      <c r="R71" s="9"/>
    </row>
  </sheetData>
  <mergeCells count="164">
    <mergeCell ref="G47:H47"/>
    <mergeCell ref="G48:H48"/>
    <mergeCell ref="G49:H49"/>
    <mergeCell ref="G50:H50"/>
    <mergeCell ref="G51:H51"/>
    <mergeCell ref="C40:F40"/>
    <mergeCell ref="C41:F41"/>
    <mergeCell ref="C42:F42"/>
    <mergeCell ref="C43:F43"/>
    <mergeCell ref="C44:F44"/>
    <mergeCell ref="C45:F45"/>
    <mergeCell ref="C46:F46"/>
    <mergeCell ref="C47:F47"/>
    <mergeCell ref="C48:F48"/>
    <mergeCell ref="G40:H40"/>
    <mergeCell ref="G41:H41"/>
    <mergeCell ref="G42:H42"/>
    <mergeCell ref="G43:H43"/>
    <mergeCell ref="G44:H44"/>
    <mergeCell ref="G45:H45"/>
    <mergeCell ref="G46:H46"/>
    <mergeCell ref="P67:Q67"/>
    <mergeCell ref="I64:K64"/>
    <mergeCell ref="P65:Q65"/>
    <mergeCell ref="N64:O64"/>
    <mergeCell ref="P64:Q64"/>
    <mergeCell ref="P68:Q68"/>
    <mergeCell ref="C49:F49"/>
    <mergeCell ref="C50:F50"/>
    <mergeCell ref="C51:F51"/>
    <mergeCell ref="C61:Q61"/>
    <mergeCell ref="G64:H64"/>
    <mergeCell ref="G65:H65"/>
    <mergeCell ref="G66:H66"/>
    <mergeCell ref="P66:Q66"/>
    <mergeCell ref="H56:I56"/>
    <mergeCell ref="C34:F34"/>
    <mergeCell ref="C35:F35"/>
    <mergeCell ref="C36:F36"/>
    <mergeCell ref="C37:F37"/>
    <mergeCell ref="C38:F38"/>
    <mergeCell ref="C39:F39"/>
    <mergeCell ref="G34:H34"/>
    <mergeCell ref="G35:H35"/>
    <mergeCell ref="G36:H36"/>
    <mergeCell ref="G37:H37"/>
    <mergeCell ref="G38:H38"/>
    <mergeCell ref="G39:H39"/>
    <mergeCell ref="L70:M70"/>
    <mergeCell ref="L68:M68"/>
    <mergeCell ref="L65:M65"/>
    <mergeCell ref="G70:H70"/>
    <mergeCell ref="I67:K67"/>
    <mergeCell ref="N65:O65"/>
    <mergeCell ref="N66:O66"/>
    <mergeCell ref="N67:O67"/>
    <mergeCell ref="N68:O68"/>
    <mergeCell ref="N69:O69"/>
    <mergeCell ref="L69:M69"/>
    <mergeCell ref="L66:M66"/>
    <mergeCell ref="L67:M67"/>
    <mergeCell ref="I65:K65"/>
    <mergeCell ref="I66:K66"/>
    <mergeCell ref="G67:H67"/>
    <mergeCell ref="I69:K69"/>
    <mergeCell ref="B54:B59"/>
    <mergeCell ref="C54:E54"/>
    <mergeCell ref="H54:I54"/>
    <mergeCell ref="C66:E66"/>
    <mergeCell ref="C67:E67"/>
    <mergeCell ref="C68:E68"/>
    <mergeCell ref="C62:F62"/>
    <mergeCell ref="C63:F63"/>
    <mergeCell ref="I68:K68"/>
    <mergeCell ref="C58:E58"/>
    <mergeCell ref="C59:E59"/>
    <mergeCell ref="H59:I59"/>
    <mergeCell ref="J59:K59"/>
    <mergeCell ref="C64:E65"/>
    <mergeCell ref="J58:K58"/>
    <mergeCell ref="F64:F65"/>
    <mergeCell ref="H58:I58"/>
    <mergeCell ref="G62:H62"/>
    <mergeCell ref="G63:H63"/>
    <mergeCell ref="I62:K62"/>
    <mergeCell ref="I63:K63"/>
    <mergeCell ref="J55:K55"/>
    <mergeCell ref="C56:E56"/>
    <mergeCell ref="C70:E70"/>
    <mergeCell ref="N54:P54"/>
    <mergeCell ref="N55:O55"/>
    <mergeCell ref="N56:O56"/>
    <mergeCell ref="C57:E57"/>
    <mergeCell ref="H57:I57"/>
    <mergeCell ref="J57:K57"/>
    <mergeCell ref="J54:K54"/>
    <mergeCell ref="C55:E55"/>
    <mergeCell ref="J56:K56"/>
    <mergeCell ref="N57:O57"/>
    <mergeCell ref="N62:O62"/>
    <mergeCell ref="N63:O63"/>
    <mergeCell ref="L62:M62"/>
    <mergeCell ref="L63:M63"/>
    <mergeCell ref="N58:O58"/>
    <mergeCell ref="N59:O59"/>
    <mergeCell ref="P62:Q62"/>
    <mergeCell ref="P63:Q63"/>
    <mergeCell ref="L64:M64"/>
    <mergeCell ref="I70:K70"/>
    <mergeCell ref="P70:Q70"/>
    <mergeCell ref="N70:O70"/>
    <mergeCell ref="P69:Q69"/>
    <mergeCell ref="C25:F25"/>
    <mergeCell ref="G25:H25"/>
    <mergeCell ref="G31:H31"/>
    <mergeCell ref="C32:F32"/>
    <mergeCell ref="G32:H32"/>
    <mergeCell ref="C33:F33"/>
    <mergeCell ref="G33:H33"/>
    <mergeCell ref="C69:E69"/>
    <mergeCell ref="G68:H68"/>
    <mergeCell ref="G69:H69"/>
    <mergeCell ref="G30:H30"/>
    <mergeCell ref="C31:F31"/>
    <mergeCell ref="H55:I55"/>
    <mergeCell ref="C53:F53"/>
    <mergeCell ref="H53:K53"/>
    <mergeCell ref="C30:F30"/>
    <mergeCell ref="C27:F27"/>
    <mergeCell ref="G27:H27"/>
    <mergeCell ref="C28:F28"/>
    <mergeCell ref="G28:H28"/>
    <mergeCell ref="C29:F29"/>
    <mergeCell ref="G29:H29"/>
    <mergeCell ref="C26:F26"/>
    <mergeCell ref="G26:H26"/>
    <mergeCell ref="B6:R6"/>
    <mergeCell ref="B7:R7"/>
    <mergeCell ref="G16:H16"/>
    <mergeCell ref="G15:H15"/>
    <mergeCell ref="C21:F21"/>
    <mergeCell ref="G21:H21"/>
    <mergeCell ref="B2:B4"/>
    <mergeCell ref="C16:F16"/>
    <mergeCell ref="C20:F20"/>
    <mergeCell ref="G20:H20"/>
    <mergeCell ref="C17:F17"/>
    <mergeCell ref="G17:H17"/>
    <mergeCell ref="C15:F15"/>
    <mergeCell ref="C2:P4"/>
    <mergeCell ref="Q2:R4"/>
    <mergeCell ref="B9:R9"/>
    <mergeCell ref="B8:R8"/>
    <mergeCell ref="B10:R10"/>
    <mergeCell ref="C22:F22"/>
    <mergeCell ref="G22:H22"/>
    <mergeCell ref="C18:F18"/>
    <mergeCell ref="G18:H18"/>
    <mergeCell ref="C19:F19"/>
    <mergeCell ref="G19:H19"/>
    <mergeCell ref="C23:F23"/>
    <mergeCell ref="G23:H23"/>
    <mergeCell ref="C24:F24"/>
    <mergeCell ref="G24:H24"/>
  </mergeCells>
  <conditionalFormatting sqref="J16:K51">
    <cfRule type="expression" dxfId="13" priority="61" stopIfTrue="1">
      <formula>"""bajo"""</formula>
    </cfRule>
  </conditionalFormatting>
  <conditionalFormatting sqref="L16:L51">
    <cfRule type="cellIs" dxfId="12" priority="56" stopIfTrue="1" operator="equal">
      <formula>"EXTREMO"</formula>
    </cfRule>
    <cfRule type="cellIs" dxfId="11" priority="57" stopIfTrue="1" operator="equal">
      <formula>"ALTO"</formula>
    </cfRule>
    <cfRule type="cellIs" dxfId="10" priority="58" stopIfTrue="1" operator="equal">
      <formula>"MEDIO"</formula>
    </cfRule>
    <cfRule type="cellIs" dxfId="9" priority="59" stopIfTrue="1" operator="equal">
      <formula>"BAJO"</formula>
    </cfRule>
  </conditionalFormatting>
  <conditionalFormatting sqref="M16:Q51">
    <cfRule type="expression" dxfId="8" priority="1" stopIfTrue="1">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76"/>
  <sheetViews>
    <sheetView showGridLines="0" topLeftCell="B35" zoomScale="70" zoomScaleNormal="70" zoomScaleSheetLayoutView="25" zoomScalePageLayoutView="70" workbookViewId="0">
      <selection activeCell="C2" sqref="C2"/>
    </sheetView>
  </sheetViews>
  <sheetFormatPr defaultColWidth="11.42578125" defaultRowHeight="14.25"/>
  <cols>
    <col min="1" max="1" width="4.28515625" style="16" customWidth="1"/>
    <col min="2" max="2" width="48.85546875" style="16" customWidth="1"/>
    <col min="3" max="3" width="42" style="16" customWidth="1"/>
    <col min="4" max="4" width="17.7109375" style="16" customWidth="1"/>
    <col min="5" max="5" width="22.5703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48.2851562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5" style="16" customWidth="1"/>
    <col min="21" max="21" width="11.42578125" style="16"/>
    <col min="22" max="22" width="10.85546875" style="16" customWidth="1"/>
    <col min="23" max="23" width="15.7109375" style="16" customWidth="1"/>
    <col min="24" max="24" width="13.85546875" style="16" customWidth="1"/>
    <col min="25" max="26" width="11.42578125" style="16"/>
    <col min="27" max="27" width="30.140625" style="16" customWidth="1"/>
    <col min="28" max="16384" width="11.42578125" style="16"/>
  </cols>
  <sheetData>
    <row r="1" spans="2:24" s="14" customFormat="1">
      <c r="S1" s="15"/>
    </row>
    <row r="2" spans="2:24" s="14" customFormat="1" ht="54" customHeight="1">
      <c r="B2" s="152"/>
      <c r="C2" s="153" t="s">
        <v>16</v>
      </c>
      <c r="D2" s="153"/>
      <c r="E2" s="153"/>
      <c r="F2" s="153"/>
      <c r="G2" s="153"/>
      <c r="H2" s="153"/>
      <c r="I2" s="153"/>
      <c r="J2" s="153"/>
      <c r="K2" s="153"/>
      <c r="L2" s="153"/>
      <c r="M2" s="153"/>
      <c r="N2" s="153"/>
      <c r="O2" s="153"/>
      <c r="P2" s="153"/>
      <c r="Q2" s="153"/>
      <c r="R2" s="153"/>
      <c r="S2" s="153"/>
      <c r="T2" s="153"/>
      <c r="U2" s="153"/>
      <c r="V2" s="153"/>
      <c r="W2" s="159" t="s">
        <v>1</v>
      </c>
      <c r="X2" s="160"/>
    </row>
    <row r="3" spans="2:24" s="14" customFormat="1" ht="31.5" customHeight="1">
      <c r="B3" s="152"/>
      <c r="C3" s="153"/>
      <c r="D3" s="153"/>
      <c r="E3" s="153"/>
      <c r="F3" s="153"/>
      <c r="G3" s="153"/>
      <c r="H3" s="153"/>
      <c r="I3" s="153"/>
      <c r="J3" s="153"/>
      <c r="K3" s="153"/>
      <c r="L3" s="153"/>
      <c r="M3" s="153"/>
      <c r="N3" s="153"/>
      <c r="O3" s="153"/>
      <c r="P3" s="153"/>
      <c r="Q3" s="153"/>
      <c r="R3" s="153"/>
      <c r="S3" s="153"/>
      <c r="T3" s="153"/>
      <c r="U3" s="153"/>
      <c r="V3" s="153"/>
      <c r="W3" s="161"/>
      <c r="X3" s="162"/>
    </row>
    <row r="4" spans="2:24" s="14" customFormat="1" ht="47.25" customHeight="1">
      <c r="B4" s="152"/>
      <c r="C4" s="153"/>
      <c r="D4" s="153"/>
      <c r="E4" s="153"/>
      <c r="F4" s="153"/>
      <c r="G4" s="153"/>
      <c r="H4" s="153"/>
      <c r="I4" s="153"/>
      <c r="J4" s="153"/>
      <c r="K4" s="153"/>
      <c r="L4" s="153"/>
      <c r="M4" s="153"/>
      <c r="N4" s="153"/>
      <c r="O4" s="153"/>
      <c r="P4" s="153"/>
      <c r="Q4" s="153"/>
      <c r="R4" s="153"/>
      <c r="S4" s="153"/>
      <c r="T4" s="153"/>
      <c r="U4" s="153"/>
      <c r="V4" s="153"/>
      <c r="W4" s="163"/>
      <c r="X4" s="164"/>
    </row>
    <row r="5" spans="2:24" s="14" customFormat="1" ht="32.25" customHeight="1" thickBot="1">
      <c r="B5" s="38"/>
      <c r="C5" s="38"/>
      <c r="D5" s="38"/>
      <c r="E5" s="38"/>
      <c r="F5" s="38"/>
      <c r="G5" s="38"/>
      <c r="H5" s="38"/>
      <c r="I5" s="38"/>
      <c r="J5" s="38"/>
      <c r="K5" s="38"/>
      <c r="L5" s="38"/>
      <c r="M5" s="38"/>
      <c r="N5" s="38"/>
      <c r="O5" s="38"/>
      <c r="P5" s="38"/>
      <c r="Q5" s="38"/>
      <c r="R5" s="38"/>
      <c r="S5" s="39"/>
      <c r="T5" s="38"/>
      <c r="U5" s="38"/>
      <c r="V5" s="38"/>
      <c r="W5" s="38"/>
      <c r="X5" s="38"/>
    </row>
    <row r="6" spans="2:24" ht="136.5" customHeight="1">
      <c r="B6" s="139" t="s">
        <v>277</v>
      </c>
      <c r="C6" s="140"/>
      <c r="D6" s="140"/>
      <c r="E6" s="140"/>
      <c r="F6" s="140"/>
      <c r="G6" s="140"/>
      <c r="H6" s="140"/>
      <c r="I6" s="140"/>
      <c r="J6" s="140"/>
      <c r="K6" s="140"/>
      <c r="L6" s="140"/>
      <c r="M6" s="140"/>
      <c r="N6" s="140"/>
      <c r="O6" s="140"/>
      <c r="P6" s="140"/>
      <c r="Q6" s="140"/>
      <c r="R6" s="140"/>
      <c r="S6" s="140"/>
      <c r="T6" s="140"/>
      <c r="U6" s="140"/>
      <c r="V6" s="140"/>
      <c r="W6" s="140"/>
      <c r="X6" s="141"/>
    </row>
    <row r="7" spans="2:24" ht="26.25" customHeight="1">
      <c r="B7" s="165" t="s">
        <v>278</v>
      </c>
      <c r="C7" s="148"/>
      <c r="D7" s="148"/>
      <c r="E7" s="148"/>
      <c r="F7" s="148"/>
      <c r="G7" s="148"/>
      <c r="H7" s="148"/>
      <c r="I7" s="148"/>
      <c r="J7" s="148"/>
      <c r="K7" s="148"/>
      <c r="L7" s="148"/>
      <c r="M7" s="148"/>
      <c r="N7" s="148"/>
      <c r="O7" s="148"/>
      <c r="P7" s="148"/>
      <c r="Q7" s="148"/>
      <c r="R7" s="148"/>
      <c r="S7" s="148"/>
      <c r="T7" s="148"/>
      <c r="U7" s="148"/>
      <c r="V7" s="148"/>
      <c r="W7" s="148"/>
      <c r="X7" s="166"/>
    </row>
    <row r="8" spans="2:24" ht="20.25" customHeight="1">
      <c r="B8" s="165"/>
      <c r="C8" s="148"/>
      <c r="D8" s="148"/>
      <c r="E8" s="148"/>
      <c r="F8" s="148"/>
      <c r="G8" s="148"/>
      <c r="H8" s="148"/>
      <c r="I8" s="148"/>
      <c r="J8" s="148"/>
      <c r="K8" s="148"/>
      <c r="L8" s="148"/>
      <c r="M8" s="148"/>
      <c r="N8" s="148"/>
      <c r="O8" s="148"/>
      <c r="P8" s="148"/>
      <c r="Q8" s="148"/>
      <c r="R8" s="148"/>
      <c r="S8" s="148"/>
      <c r="T8" s="148"/>
      <c r="U8" s="148"/>
      <c r="V8" s="148"/>
      <c r="W8" s="148"/>
      <c r="X8" s="166"/>
    </row>
    <row r="9" spans="2:24" ht="24.75" customHeight="1" thickBot="1">
      <c r="B9" s="137"/>
      <c r="C9" s="138"/>
      <c r="D9" s="138"/>
      <c r="E9" s="138"/>
      <c r="F9" s="138"/>
      <c r="G9" s="138"/>
      <c r="H9" s="138"/>
      <c r="I9" s="138"/>
      <c r="J9" s="138"/>
      <c r="K9" s="138"/>
      <c r="L9" s="138"/>
      <c r="M9" s="138"/>
      <c r="N9" s="138"/>
      <c r="O9" s="138"/>
      <c r="P9" s="138"/>
      <c r="Q9" s="138"/>
      <c r="R9" s="138"/>
      <c r="X9" s="48"/>
    </row>
    <row r="10" spans="2:24" ht="106.5" customHeight="1">
      <c r="B10" s="28" t="s">
        <v>279</v>
      </c>
      <c r="C10" s="29" t="s">
        <v>86</v>
      </c>
      <c r="D10" s="30" t="s">
        <v>280</v>
      </c>
      <c r="E10" s="30" t="s">
        <v>281</v>
      </c>
      <c r="F10" s="30" t="s">
        <v>282</v>
      </c>
      <c r="G10" s="29" t="s">
        <v>87</v>
      </c>
      <c r="H10" s="30" t="s">
        <v>131</v>
      </c>
      <c r="I10" s="30" t="s">
        <v>89</v>
      </c>
      <c r="J10" s="30" t="s">
        <v>283</v>
      </c>
      <c r="K10" s="30" t="s">
        <v>91</v>
      </c>
      <c r="L10" s="30" t="s">
        <v>284</v>
      </c>
      <c r="M10" s="29" t="s">
        <v>285</v>
      </c>
      <c r="N10" s="29" t="s">
        <v>172</v>
      </c>
      <c r="O10" s="30" t="s">
        <v>131</v>
      </c>
      <c r="P10" s="30" t="s">
        <v>89</v>
      </c>
      <c r="Q10" s="30" t="s">
        <v>283</v>
      </c>
      <c r="R10" s="30" t="s">
        <v>91</v>
      </c>
      <c r="S10" s="29" t="s">
        <v>173</v>
      </c>
      <c r="T10" s="29" t="s">
        <v>174</v>
      </c>
      <c r="U10" s="29" t="s">
        <v>175</v>
      </c>
      <c r="V10" s="29" t="s">
        <v>176</v>
      </c>
      <c r="W10" s="29" t="s">
        <v>286</v>
      </c>
      <c r="X10" s="31" t="s">
        <v>178</v>
      </c>
    </row>
    <row r="11" spans="2:24" ht="106.5" customHeight="1">
      <c r="B11" s="32">
        <v>1</v>
      </c>
      <c r="C11" s="33" t="str">
        <f>+'EVALUACION CON CONTROLES'!C16:F16</f>
        <v>Inadecuada escogencia de la modalidad de contratación</v>
      </c>
      <c r="D11" s="34" t="str">
        <f>+'EVALUACION CON CONTROLES'!B16</f>
        <v>PLANEACIÓN</v>
      </c>
      <c r="E11" s="34" t="str">
        <f>VLOOKUP(C11,'IDENTIFICACION Y ANALISIS'!$B$19:$F$59,3,FALSE)</f>
        <v>Estatal</v>
      </c>
      <c r="F11" s="34" t="str">
        <f>VLOOKUP(C11,'IDENTIFICACION Y ANALISIS'!$B$19:$F$59,4,FALSE)</f>
        <v>Interno</v>
      </c>
      <c r="G11" s="33" t="str">
        <f>+EVALUACION!H17</f>
        <v>Posible reproceso en la elaboración de los documentos precontractuales, dado el escenario de cambio de la modalidad luego de escogencia</v>
      </c>
      <c r="H11" s="33">
        <f>+EVALUACION!I17</f>
        <v>2</v>
      </c>
      <c r="I11" s="33">
        <f>+EVALUACION!J17</f>
        <v>2</v>
      </c>
      <c r="J11" s="33">
        <f>+EVALUACION!K17</f>
        <v>4</v>
      </c>
      <c r="K11" s="34" t="str">
        <f>+EVALUACION!L17</f>
        <v>BAJO</v>
      </c>
      <c r="L11" s="33" t="s">
        <v>287</v>
      </c>
      <c r="M11" s="34"/>
      <c r="N11" s="33" t="str">
        <f>+'EVALUACION CON CONTROLES'!G16</f>
        <v>Realizar un análisis adecuado (estudio del sector) del proceso así mismo de acuerdo a la necesidad, líder de formulación, información enviada por medio de correo electrónico por parte del o la profesional formulador para el análisis y posterior respuesta.</v>
      </c>
      <c r="O11" s="33">
        <f>+'EVALUACION CON CONTROLES'!I16</f>
        <v>2</v>
      </c>
      <c r="P11" s="33">
        <f>+'EVALUACION CON CONTROLES'!J16</f>
        <v>2</v>
      </c>
      <c r="Q11" s="33">
        <f>+'EVALUACION CON CONTROLES'!K16</f>
        <v>4</v>
      </c>
      <c r="R11" s="34" t="str">
        <f>+'EVALUACION CON CONTROLES'!L16</f>
        <v>BAJO</v>
      </c>
      <c r="S11" s="33" t="str">
        <f>+'EVALUACION CON CONTROLES'!M16</f>
        <v>NO</v>
      </c>
      <c r="T11" s="33" t="str">
        <f>+'EVALUACION CON CONTROLES'!N16</f>
        <v>Lider de formulación, profesional formulador y asesor planeación</v>
      </c>
      <c r="U11" s="33" t="str">
        <f>+'EVALUACION CON CONTROLES'!O16</f>
        <v>Incio del proceso de planeación</v>
      </c>
      <c r="V11" s="33" t="str">
        <f>+'EVALUACION CON CONTROLES'!P16</f>
        <v>Final de la etapa de planeación</v>
      </c>
      <c r="W11" s="33" t="str">
        <f>+'EVALUACION CON CONTROLES'!Q16</f>
        <v>Información enviada por medio de correo electrónico por parte del o la profesional formulador para el análisis y posterior respuesta.</v>
      </c>
      <c r="X11" s="35" t="str">
        <f>+'EVALUACION CON CONTROLES'!R16</f>
        <v xml:space="preserve">Única Vez </v>
      </c>
    </row>
    <row r="12" spans="2:24" ht="106.5" customHeight="1">
      <c r="B12" s="17">
        <v>2</v>
      </c>
      <c r="C12" s="19" t="str">
        <f>+'EVALUACION CON CONTROLES'!C17:F17</f>
        <v xml:space="preserve">Requisitos habilitantes inapropiados para el proceso de selección </v>
      </c>
      <c r="D12" s="18" t="str">
        <f>+'EVALUACION CON CONTROLES'!B17</f>
        <v>PLANEACIÓN</v>
      </c>
      <c r="E12" s="18" t="str">
        <f>VLOOKUP(C12,'IDENTIFICACION Y ANALISIS'!$B$19:$F$59,3,FALSE)</f>
        <v>Estatal</v>
      </c>
      <c r="F12" s="18" t="str">
        <f>VLOOKUP(C12,'IDENTIFICACION Y ANALISIS'!$B$19:$F$59,4,FALSE)</f>
        <v>Interno</v>
      </c>
      <c r="G12" s="19" t="str">
        <f>+EVALUACION!H18</f>
        <v>Posible limitación de participación de oferentes y/o que el proceso quede decierto</v>
      </c>
      <c r="H12" s="19">
        <f>+EVALUACION!I18</f>
        <v>3</v>
      </c>
      <c r="I12" s="19">
        <f>+EVALUACION!J18</f>
        <v>2</v>
      </c>
      <c r="J12" s="19">
        <f>+EVALUACION!K18</f>
        <v>5</v>
      </c>
      <c r="K12" s="18" t="str">
        <f>+EVALUACION!L18</f>
        <v>MEDIO</v>
      </c>
      <c r="L12" s="19" t="s">
        <v>287</v>
      </c>
      <c r="M12" s="18"/>
      <c r="N12" s="19" t="str">
        <f>+'EVALUACION CON CONTROLES'!G17</f>
        <v>Realizar revisión de los requisitos habilitantes en el documento estudios previos por parte del líder de formulación y asesor para temas de planeación revisión acta de seguimiento</v>
      </c>
      <c r="O12" s="19">
        <f>+'EVALUACION CON CONTROLES'!I17</f>
        <v>3</v>
      </c>
      <c r="P12" s="19">
        <f>+'EVALUACION CON CONTROLES'!J17</f>
        <v>2</v>
      </c>
      <c r="Q12" s="19">
        <f>+'EVALUACION CON CONTROLES'!K17</f>
        <v>5</v>
      </c>
      <c r="R12" s="18" t="str">
        <f>+'EVALUACION CON CONTROLES'!L17</f>
        <v>MEDIO</v>
      </c>
      <c r="S12" s="19" t="str">
        <f>+'EVALUACION CON CONTROLES'!M17</f>
        <v>NO</v>
      </c>
      <c r="T12" s="19" t="str">
        <f>+'EVALUACION CON CONTROLES'!N17</f>
        <v>Lider de formulación, profesional formulador y asesor planeación y contratación</v>
      </c>
      <c r="U12" s="19" t="str">
        <f>+'EVALUACION CON CONTROLES'!O17</f>
        <v>Incio del proceso de planeación</v>
      </c>
      <c r="V12" s="19" t="str">
        <f>+'EVALUACION CON CONTROLES'!P17</f>
        <v>Final de la etapa de planeación</v>
      </c>
      <c r="W12" s="19" t="str">
        <f>+'EVALUACION CON CONTROLES'!Q17</f>
        <v>Revisión de los estudios previos con acta</v>
      </c>
      <c r="X12" s="20" t="str">
        <f>+'EVALUACION CON CONTROLES'!R17</f>
        <v>Quincenal</v>
      </c>
    </row>
    <row r="13" spans="2:24" ht="106.5" customHeight="1">
      <c r="B13" s="17">
        <v>3</v>
      </c>
      <c r="C13" s="19" t="str">
        <f>+'EVALUACION CON CONTROLES'!C18:F18</f>
        <v>Inadecuado análisis  económico estimativo del valor del contrato</v>
      </c>
      <c r="D13" s="18" t="str">
        <f>+'EVALUACION CON CONTROLES'!B18</f>
        <v>PLANEACIÓN</v>
      </c>
      <c r="E13" s="18" t="str">
        <f>VLOOKUP(C13,'IDENTIFICACION Y ANALISIS'!$B$19:$F$59,3,FALSE)</f>
        <v>Estatal</v>
      </c>
      <c r="F13" s="18" t="str">
        <f>VLOOKUP(C13,'IDENTIFICACION Y ANALISIS'!$B$19:$F$59,4,FALSE)</f>
        <v>Interno</v>
      </c>
      <c r="G13" s="19" t="str">
        <f>+EVALUACION!H19</f>
        <v>Posible necesidad de ajustes presupuestales y/o modificaciones al contrato durante la ejecución</v>
      </c>
      <c r="H13" s="19">
        <f>+EVALUACION!I19</f>
        <v>3</v>
      </c>
      <c r="I13" s="19">
        <f>+EVALUACION!J19</f>
        <v>2</v>
      </c>
      <c r="J13" s="19">
        <f>+EVALUACION!K19</f>
        <v>5</v>
      </c>
      <c r="K13" s="18" t="str">
        <f>+EVALUACION!L19</f>
        <v>MEDIO</v>
      </c>
      <c r="L13" s="19" t="s">
        <v>287</v>
      </c>
      <c r="M13" s="18"/>
      <c r="N13" s="19" t="str">
        <f>+'EVALUACION CON CONTROLES'!G18</f>
        <v>Realizar revisión del PAA para así definir de manera adecuada el valor por parte del líder de formulación y asesor para temas de planeación profesional de presupuesto trazabilidad por correo electrónico</v>
      </c>
      <c r="O13" s="19">
        <f>+'EVALUACION CON CONTROLES'!I18</f>
        <v>3</v>
      </c>
      <c r="P13" s="19">
        <f>+'EVALUACION CON CONTROLES'!J18</f>
        <v>2</v>
      </c>
      <c r="Q13" s="19">
        <f>+'EVALUACION CON CONTROLES'!K18</f>
        <v>5</v>
      </c>
      <c r="R13" s="18" t="str">
        <f>+'EVALUACION CON CONTROLES'!L18</f>
        <v>MEDIO</v>
      </c>
      <c r="S13" s="19" t="str">
        <f>+'EVALUACION CON CONTROLES'!M18</f>
        <v>NO</v>
      </c>
      <c r="T13" s="19" t="str">
        <f>+'EVALUACION CON CONTROLES'!N18</f>
        <v>Lider de formulación, profesional formulador y profesional presupuesto asesor planeación</v>
      </c>
      <c r="U13" s="19" t="str">
        <f>+'EVALUACION CON CONTROLES'!O18</f>
        <v>Incio del proceso de planeación</v>
      </c>
      <c r="V13" s="19" t="str">
        <f>+'EVALUACION CON CONTROLES'!P18</f>
        <v>Final de la etapa de planeación</v>
      </c>
      <c r="W13" s="19" t="str">
        <f>+'EVALUACION CON CONTROLES'!Q18</f>
        <v>Información enviada por medio de correo electrónico por parte del o la profesional formulador para el análisis y posterior respuesta.</v>
      </c>
      <c r="X13" s="20" t="str">
        <f>+'EVALUACION CON CONTROLES'!R18</f>
        <v xml:space="preserve">Única Vez </v>
      </c>
    </row>
    <row r="14" spans="2:24" ht="106.5" customHeight="1">
      <c r="B14" s="17">
        <v>4</v>
      </c>
      <c r="C14" s="19" t="str">
        <f>+'EVALUACION CON CONTROLES'!C19:F19</f>
        <v xml:space="preserve">Inadecuada  descripción del bien o servicio requerido </v>
      </c>
      <c r="D14" s="18" t="str">
        <f>+'EVALUACION CON CONTROLES'!B19</f>
        <v>PLANEACIÓN</v>
      </c>
      <c r="E14" s="18" t="str">
        <f>VLOOKUP(C14,'IDENTIFICACION Y ANALISIS'!$B$19:$F$59,3,FALSE)</f>
        <v>Estatal</v>
      </c>
      <c r="F14" s="18" t="str">
        <f>VLOOKUP(C14,'IDENTIFICACION Y ANALISIS'!$B$19:$F$59,4,FALSE)</f>
        <v>Interno</v>
      </c>
      <c r="G14" s="19" t="str">
        <f>+EVALUACION!H19</f>
        <v>Posible necesidad de ajustes presupuestales y/o modificaciones al contrato durante la ejecución</v>
      </c>
      <c r="H14" s="19">
        <v>1</v>
      </c>
      <c r="I14" s="19">
        <v>3</v>
      </c>
      <c r="J14" s="19">
        <v>4</v>
      </c>
      <c r="K14" s="18" t="str">
        <f>+EVALUACION!L19</f>
        <v>MEDIO</v>
      </c>
      <c r="L14" s="19" t="s">
        <v>287</v>
      </c>
      <c r="M14" s="18"/>
      <c r="N14" s="19" t="s">
        <v>288</v>
      </c>
      <c r="O14" s="19">
        <v>1</v>
      </c>
      <c r="P14" s="19">
        <v>3</v>
      </c>
      <c r="Q14" s="19">
        <v>4</v>
      </c>
      <c r="R14" s="18" t="str">
        <f>+'EVALUACION CON CONTROLES'!L18</f>
        <v>MEDIO</v>
      </c>
      <c r="S14" s="19" t="str">
        <f>+'EVALUACION CON CONTROLES'!M18</f>
        <v>NO</v>
      </c>
      <c r="T14" s="19" t="str">
        <f>+'EVALUACION CON CONTROLES'!N18</f>
        <v>Lider de formulación, profesional formulador y profesional presupuesto asesor planeación</v>
      </c>
      <c r="U14" s="19" t="str">
        <f>+'EVALUACION CON CONTROLES'!O18</f>
        <v>Incio del proceso de planeación</v>
      </c>
      <c r="V14" s="19" t="str">
        <f>+'EVALUACION CON CONTROLES'!P18</f>
        <v>Final de la etapa de planeación</v>
      </c>
      <c r="W14" s="19" t="str">
        <f>+'EVALUACION CON CONTROLES'!Q18</f>
        <v>Información enviada por medio de correo electrónico por parte del o la profesional formulador para el análisis y posterior respuesta.</v>
      </c>
      <c r="X14" s="20" t="s">
        <v>289</v>
      </c>
    </row>
    <row r="15" spans="2:24" ht="106.5" customHeight="1">
      <c r="B15" s="17">
        <v>5</v>
      </c>
      <c r="C15" s="19" t="str">
        <f>+'EVALUACION CON CONTROLES'!C19:F19</f>
        <v xml:space="preserve">Inadecuada  descripción del bien o servicio requerido </v>
      </c>
      <c r="D15" s="18" t="str">
        <f>+'EVALUACION CON CONTROLES'!B19</f>
        <v>PLANEACIÓN</v>
      </c>
      <c r="E15" s="18" t="str">
        <f>VLOOKUP(C15,'IDENTIFICACION Y ANALISIS'!$B$19:$F$59,3,FALSE)</f>
        <v>Estatal</v>
      </c>
      <c r="F15" s="18" t="str">
        <f>VLOOKUP(C15,'IDENTIFICACION Y ANALISIS'!$B$19:$F$59,4,FALSE)</f>
        <v>Interno</v>
      </c>
      <c r="G15" s="19" t="str">
        <f>+EVALUACION!H20</f>
        <v>Posibles dificultades en la prestación del bien o servicio lo cual podria generar un incumplimiento al contrato</v>
      </c>
      <c r="H15" s="19">
        <f>+EVALUACION!I20</f>
        <v>2</v>
      </c>
      <c r="I15" s="19">
        <f>+EVALUACION!J20</f>
        <v>2</v>
      </c>
      <c r="J15" s="19">
        <f>+EVALUACION!K20</f>
        <v>4</v>
      </c>
      <c r="K15" s="18" t="str">
        <f>+EVALUACION!L20</f>
        <v>BAJO</v>
      </c>
      <c r="L15" s="19" t="s">
        <v>287</v>
      </c>
      <c r="M15" s="18"/>
      <c r="N15" s="19" t="str">
        <f>+'EVALUACION CON CONTROLES'!G19</f>
        <v>Revisión por parte del líder de formulación y asesor para temas de formulación trazabilidad por correo electrónico y/o control de cambios a los documentos</v>
      </c>
      <c r="O15" s="19">
        <f>+'EVALUACION CON CONTROLES'!I19</f>
        <v>2</v>
      </c>
      <c r="P15" s="19">
        <f>+'EVALUACION CON CONTROLES'!J19</f>
        <v>2</v>
      </c>
      <c r="Q15" s="19">
        <f>+'EVALUACION CON CONTROLES'!K19</f>
        <v>4</v>
      </c>
      <c r="R15" s="18" t="str">
        <f>+'EVALUACION CON CONTROLES'!L19</f>
        <v>BAJO</v>
      </c>
      <c r="S15" s="19" t="str">
        <f>+'EVALUACION CON CONTROLES'!M19</f>
        <v>NO</v>
      </c>
      <c r="T15" s="19" t="str">
        <f>+'EVALUACION CON CONTROLES'!N19</f>
        <v>Lider de formulación, profesional formulador y asesor planeación</v>
      </c>
      <c r="U15" s="19" t="str">
        <f>+'EVALUACION CON CONTROLES'!O19</f>
        <v>Incio del proceso de planeación</v>
      </c>
      <c r="V15" s="19" t="str">
        <f>+'EVALUACION CON CONTROLES'!P19</f>
        <v>Final de la etapa de planeación</v>
      </c>
      <c r="W15" s="19" t="str">
        <f>+'EVALUACION CON CONTROLES'!Q19</f>
        <v>Correo electrónico y/o control de cambios a los documentos</v>
      </c>
      <c r="X15" s="20" t="str">
        <f>+'EVALUACION CON CONTROLES'!R19</f>
        <v>Quincenal</v>
      </c>
    </row>
    <row r="16" spans="2:24" ht="106.5" customHeight="1">
      <c r="B16" s="17">
        <v>6</v>
      </c>
      <c r="C16" s="19" t="str">
        <f>+'EVALUACION CON CONTROLES'!C20:F20</f>
        <v>Requisitos habilitantes que impidan la selección objetiva</v>
      </c>
      <c r="D16" s="18" t="str">
        <f>+'EVALUACION CON CONTROLES'!B20</f>
        <v>PLANEACIÓN</v>
      </c>
      <c r="E16" s="18" t="str">
        <f>VLOOKUP(C16,'IDENTIFICACION Y ANALISIS'!$B$19:$F$59,3,FALSE)</f>
        <v>Estatal</v>
      </c>
      <c r="F16" s="18" t="str">
        <f>VLOOKUP(C16,'IDENTIFICACION Y ANALISIS'!$B$19:$F$59,4,FALSE)</f>
        <v>Interno</v>
      </c>
      <c r="G16" s="19" t="str">
        <f>+EVALUACION!H22</f>
        <v>Posible selección de oferentes no idoneos y dificultades en el proceso de evaluación</v>
      </c>
      <c r="H16" s="19">
        <f>+EVALUACION!I22</f>
        <v>2</v>
      </c>
      <c r="I16" s="19">
        <f>+EVALUACION!J22</f>
        <v>3</v>
      </c>
      <c r="J16" s="19">
        <f>+EVALUACION!K22</f>
        <v>5</v>
      </c>
      <c r="K16" s="18" t="str">
        <f>+EVALUACION!L22</f>
        <v>MEDIO</v>
      </c>
      <c r="L16" s="19" t="s">
        <v>287</v>
      </c>
      <c r="M16" s="18"/>
      <c r="N16" s="19" t="str">
        <f>+'EVALUACION CON CONTROLES'!G20</f>
        <v>Realizar revisión de los estudios previos por parte del líder de formulación, asesor para temas de planeación y asesor de contratación para la revisión de la redacción del los analisis del sector dejando trazabilidad por correo electrónico</v>
      </c>
      <c r="O16" s="19">
        <f>+'EVALUACION CON CONTROLES'!I20</f>
        <v>2</v>
      </c>
      <c r="P16" s="19">
        <f>+'EVALUACION CON CONTROLES'!J20</f>
        <v>3</v>
      </c>
      <c r="Q16" s="19">
        <f>+'EVALUACION CON CONTROLES'!K20</f>
        <v>5</v>
      </c>
      <c r="R16" s="18" t="str">
        <f>+'EVALUACION CON CONTROLES'!L20</f>
        <v>MEDIO</v>
      </c>
      <c r="S16" s="19" t="str">
        <f>+'EVALUACION CON CONTROLES'!M20</f>
        <v>NO</v>
      </c>
      <c r="T16" s="19" t="str">
        <f>+'EVALUACION CON CONTROLES'!N20</f>
        <v>Lider de formulación, profesional formulador y asesor planeación y contratación</v>
      </c>
      <c r="U16" s="19" t="str">
        <f>+'EVALUACION CON CONTROLES'!O20</f>
        <v>Incio del proceso de planeación</v>
      </c>
      <c r="V16" s="19" t="str">
        <f>+'EVALUACION CON CONTROLES'!P20</f>
        <v>Final de la etapa de planeación</v>
      </c>
      <c r="W16" s="19" t="str">
        <f>+'EVALUACION CON CONTROLES'!Q20</f>
        <v>revisión de los requisitos trazabilidad por correo electrónico</v>
      </c>
      <c r="X16" s="20" t="str">
        <f>+'EVALUACION CON CONTROLES'!R20</f>
        <v>Quincenal</v>
      </c>
    </row>
    <row r="17" spans="2:24" ht="106.5" customHeight="1">
      <c r="B17" s="17">
        <v>7</v>
      </c>
      <c r="C17" s="19" t="str">
        <f>+'EVALUACION CON CONTROLES'!C21:F21</f>
        <v>Inadecuada identificación de las condiciones contractuales</v>
      </c>
      <c r="D17" s="18" t="str">
        <f>+'EVALUACION CON CONTROLES'!B21</f>
        <v>PLANEACIÓN</v>
      </c>
      <c r="E17" s="18" t="str">
        <f>VLOOKUP(C17,'IDENTIFICACION Y ANALISIS'!$B$19:$F$59,3,FALSE)</f>
        <v>Estatal</v>
      </c>
      <c r="F17" s="18" t="str">
        <f>VLOOKUP(C17,'IDENTIFICACION Y ANALISIS'!$B$19:$F$59,4,FALSE)</f>
        <v>Interno</v>
      </c>
      <c r="G17" s="19" t="str">
        <f>+EVALUACION!H23</f>
        <v>Riesgo de falta de claridad de las condiciones del contrato, lo cual podria llevar a un incumplimiento de las obligaciones por parte del operador</v>
      </c>
      <c r="H17" s="19">
        <f>+EVALUACION!I23</f>
        <v>3</v>
      </c>
      <c r="I17" s="19">
        <f>+EVALUACION!J23</f>
        <v>2</v>
      </c>
      <c r="J17" s="19">
        <f>+EVALUACION!K23</f>
        <v>5</v>
      </c>
      <c r="K17" s="18" t="str">
        <f>+EVALUACION!L23</f>
        <v>MEDIO</v>
      </c>
      <c r="L17" s="19" t="s">
        <v>287</v>
      </c>
      <c r="M17" s="18"/>
      <c r="N17" s="19" t="str">
        <f>+'EVALUACION CON CONTROLES'!G21</f>
        <v>Realizar una revisión adecuada de los estudios previos elaborados por el equipo formulador por parte del líder de formulación, asesor para temas de planeación y asesor de contratación trazabilidad por correo electrónico</v>
      </c>
      <c r="O17" s="19">
        <f>+'EVALUACION CON CONTROLES'!I21</f>
        <v>3</v>
      </c>
      <c r="P17" s="19">
        <f>+'EVALUACION CON CONTROLES'!J21</f>
        <v>2</v>
      </c>
      <c r="Q17" s="19">
        <f>+'EVALUACION CON CONTROLES'!K21</f>
        <v>5</v>
      </c>
      <c r="R17" s="18" t="str">
        <f>+'EVALUACION CON CONTROLES'!L21</f>
        <v>MEDIO</v>
      </c>
      <c r="S17" s="19" t="str">
        <f>+'EVALUACION CON CONTROLES'!M21</f>
        <v>NO</v>
      </c>
      <c r="T17" s="19" t="str">
        <f>+'EVALUACION CON CONTROLES'!N21</f>
        <v>Lider de formulación, profesional formulador y asesor planeación y contratación</v>
      </c>
      <c r="U17" s="19" t="str">
        <f>+'EVALUACION CON CONTROLES'!O21</f>
        <v>Incio del proceso de planeación</v>
      </c>
      <c r="V17" s="19" t="str">
        <f>+'EVALUACION CON CONTROLES'!P21</f>
        <v>Final de la etapa de planeación</v>
      </c>
      <c r="W17" s="19" t="str">
        <f>+'EVALUACION CON CONTROLES'!Q21</f>
        <v>Revisión de los estudios previos por correo electrónico</v>
      </c>
      <c r="X17" s="20" t="str">
        <f>+'EVALUACION CON CONTROLES'!R21</f>
        <v>Quincenal</v>
      </c>
    </row>
    <row r="18" spans="2:24" ht="106.5" customHeight="1">
      <c r="B18" s="17">
        <v>8</v>
      </c>
      <c r="C18" s="19" t="str">
        <f>+'EVALUACION CON CONTROLES'!C22:F22</f>
        <v>Inadecuada evaluación de las ofertas y/o verificación de requisitos habilitantes</v>
      </c>
      <c r="D18" s="18" t="str">
        <f>+'EVALUACION CON CONTROLES'!B22</f>
        <v>SELECCIÓN</v>
      </c>
      <c r="E18" s="18" t="str">
        <f>VLOOKUP(C18,'IDENTIFICACION Y ANALISIS'!$B$19:$F$59,3,FALSE)</f>
        <v>Estatal</v>
      </c>
      <c r="F18" s="18" t="str">
        <f>VLOOKUP(C18,'IDENTIFICACION Y ANALISIS'!$B$19:$F$59,4,FALSE)</f>
        <v>Interno</v>
      </c>
      <c r="G18" s="19" t="str">
        <f>+EVALUACION!H24</f>
        <v>Posible adjudicación a oferentes no idoneos lo cual podria llevar a una ejecución deficiente.</v>
      </c>
      <c r="H18" s="19">
        <f>+EVALUACION!I24</f>
        <v>3</v>
      </c>
      <c r="I18" s="19">
        <f>+EVALUACION!J24</f>
        <v>3</v>
      </c>
      <c r="J18" s="19">
        <f>+EVALUACION!K24</f>
        <v>6</v>
      </c>
      <c r="K18" s="18" t="str">
        <f>+EVALUACION!L24</f>
        <v>ALTO</v>
      </c>
      <c r="L18" s="19" t="s">
        <v>287</v>
      </c>
      <c r="M18" s="18"/>
      <c r="N18" s="19" t="str">
        <f>+'EVALUACION CON CONTROLES'!G22</f>
        <v xml:space="preserve">Seguimiento y revisión al equipo evaluador por parte del líder de formulación asesores de planeación y contratación trazabilidad por correo electrónico y/o acta y/o reunión temas </v>
      </c>
      <c r="O18" s="19">
        <f>+'EVALUACION CON CONTROLES'!I22</f>
        <v>3</v>
      </c>
      <c r="P18" s="19">
        <f>+'EVALUACION CON CONTROLES'!J22</f>
        <v>3</v>
      </c>
      <c r="Q18" s="19">
        <f>+'EVALUACION CON CONTROLES'!K22</f>
        <v>6</v>
      </c>
      <c r="R18" s="18" t="str">
        <f>+'EVALUACION CON CONTROLES'!L22</f>
        <v>ALTO</v>
      </c>
      <c r="S18" s="19" t="str">
        <f>+'EVALUACION CON CONTROLES'!M22</f>
        <v>NO</v>
      </c>
      <c r="T18" s="19" t="str">
        <f>+'EVALUACION CON CONTROLES'!N22</f>
        <v>Lider de formulación, profesional formulador, juridico, financiero y asesor planeación y contratación</v>
      </c>
      <c r="U18" s="19" t="str">
        <f>+'EVALUACION CON CONTROLES'!O22</f>
        <v>Inicio del proceso de evaluación</v>
      </c>
      <c r="V18" s="19" t="str">
        <f>+'EVALUACION CON CONTROLES'!P22</f>
        <v>Final proceso de evaluación</v>
      </c>
      <c r="W18" s="19" t="str">
        <f>+'EVALUACION CON CONTROLES'!Q22</f>
        <v>Revisión de los requisitos trazabilidad por correo electrónico</v>
      </c>
      <c r="X18" s="20" t="str">
        <f>+'EVALUACION CON CONTROLES'!R22</f>
        <v>Cuando se requiera</v>
      </c>
    </row>
    <row r="19" spans="2:24" ht="106.5" customHeight="1">
      <c r="B19" s="17">
        <v>9</v>
      </c>
      <c r="C19" s="19" t="str">
        <f>+'EVALUACION CON CONTROLES'!C23:F23</f>
        <v>Falta de claridad en la elaboración de los actos administrativos</v>
      </c>
      <c r="D19" s="18" t="str">
        <f>+'EVALUACION CON CONTROLES'!B23</f>
        <v>SELECCIÓN</v>
      </c>
      <c r="E19" s="18" t="str">
        <f>VLOOKUP(C19,'IDENTIFICACION Y ANALISIS'!$B$19:$F$59,3,FALSE)</f>
        <v>Estatal</v>
      </c>
      <c r="F19" s="18" t="str">
        <f>VLOOKUP(C19,'IDENTIFICACION Y ANALISIS'!$B$19:$F$59,4,FALSE)</f>
        <v>Interno</v>
      </c>
      <c r="G19" s="19" t="str">
        <f>+EVALUACION!H26</f>
        <v xml:space="preserve">Posible confusión y observaciones o solicitudes de revocatoria por parte de los oferentes generando dificultades para el proceso </v>
      </c>
      <c r="H19" s="19">
        <f>+EVALUACION!I26</f>
        <v>2</v>
      </c>
      <c r="I19" s="19">
        <f>+EVALUACION!J26</f>
        <v>2</v>
      </c>
      <c r="J19" s="19">
        <f>+EVALUACION!K26</f>
        <v>4</v>
      </c>
      <c r="K19" s="18" t="str">
        <f>+EVALUACION!L26</f>
        <v>BAJO</v>
      </c>
      <c r="L19" s="19" t="s">
        <v>287</v>
      </c>
      <c r="M19" s="18"/>
      <c r="N19" s="19" t="str">
        <f>+'EVALUACION CON CONTROLES'!G23</f>
        <v>Revisión del documento por parte del equipo de contratación líder y asesor trazabilidad por correo electrónico</v>
      </c>
      <c r="O19" s="19">
        <f>+'EVALUACION CON CONTROLES'!I23</f>
        <v>2</v>
      </c>
      <c r="P19" s="19">
        <f>+'EVALUACION CON CONTROLES'!J23</f>
        <v>2</v>
      </c>
      <c r="Q19" s="19">
        <f>+'EVALUACION CON CONTROLES'!K23</f>
        <v>4</v>
      </c>
      <c r="R19" s="18" t="str">
        <f>+'EVALUACION CON CONTROLES'!L23</f>
        <v>BAJO</v>
      </c>
      <c r="S19" s="19" t="str">
        <f>+'EVALUACION CON CONTROLES'!M23</f>
        <v>NO</v>
      </c>
      <c r="T19" s="19" t="str">
        <f>+'EVALUACION CON CONTROLES'!N23</f>
        <v>Profesional contratación y lider de contratación</v>
      </c>
      <c r="U19" s="19" t="str">
        <f>+'EVALUACION CON CONTROLES'!O23</f>
        <v>Al finalizar audiencia de adjudicación</v>
      </c>
      <c r="V19" s="19" t="str">
        <f>+'EVALUACION CON CONTROLES'!P23</f>
        <v>Al finalizar la adjudicación y firma de contrato</v>
      </c>
      <c r="W19" s="19" t="str">
        <f>+'EVALUACION CON CONTROLES'!Q23</f>
        <v>Trazabilidad por correo electrónico</v>
      </c>
      <c r="X19" s="20" t="str">
        <f>+'EVALUACION CON CONTROLES'!R23</f>
        <v>Semanal</v>
      </c>
    </row>
    <row r="20" spans="2:24" ht="106.5" customHeight="1">
      <c r="B20" s="17">
        <v>10</v>
      </c>
      <c r="C20" s="19" t="str">
        <f>+'EVALUACION CON CONTROLES'!C24:F24</f>
        <v>Contestación inoportuna a todas las observaciones formuladas a los documentos de la contratación</v>
      </c>
      <c r="D20" s="18" t="str">
        <f>+'EVALUACION CON CONTROLES'!B24</f>
        <v>SELECCIÓN</v>
      </c>
      <c r="E20" s="18" t="str">
        <f>VLOOKUP(C20,'IDENTIFICACION Y ANALISIS'!$B$19:$F$59,3,FALSE)</f>
        <v>Estatal</v>
      </c>
      <c r="F20" s="18" t="str">
        <f>VLOOKUP(C20,'IDENTIFICACION Y ANALISIS'!$B$19:$F$59,4,FALSE)</f>
        <v>Interno</v>
      </c>
      <c r="G20" s="19" t="str">
        <f>+EVALUACION!H27</f>
        <v>Retraso en el proceso de selección y/o riesgo de observaciones adicionales por parte de los proponentes</v>
      </c>
      <c r="H20" s="19">
        <f>+EVALUACION!I27</f>
        <v>3</v>
      </c>
      <c r="I20" s="19">
        <f>+EVALUACION!J27</f>
        <v>4</v>
      </c>
      <c r="J20" s="19">
        <f>+EVALUACION!K27</f>
        <v>7</v>
      </c>
      <c r="K20" s="18" t="str">
        <f>+EVALUACION!L27</f>
        <v>ALTO</v>
      </c>
      <c r="L20" s="19" t="s">
        <v>287</v>
      </c>
      <c r="M20" s="18"/>
      <c r="N20" s="19" t="str">
        <f>+'EVALUACION CON CONTROLES'!G24</f>
        <v>Definir tiempos y espacios de revisión conforme al cronograma establecido de manera eficiente, equipo formulador, líder de formulación, asesores planeación y contratación, definir cronograma oportuno correo electrónico</v>
      </c>
      <c r="O20" s="19">
        <f>+'EVALUACION CON CONTROLES'!I24</f>
        <v>3</v>
      </c>
      <c r="P20" s="19">
        <f>+'EVALUACION CON CONTROLES'!J24</f>
        <v>4</v>
      </c>
      <c r="Q20" s="19">
        <f>+'EVALUACION CON CONTROLES'!K24</f>
        <v>7</v>
      </c>
      <c r="R20" s="18" t="str">
        <f>+'EVALUACION CON CONTROLES'!L24</f>
        <v>ALTO</v>
      </c>
      <c r="S20" s="19" t="str">
        <f>+'EVALUACION CON CONTROLES'!M24</f>
        <v>NO</v>
      </c>
      <c r="T20" s="19" t="str">
        <f>+'EVALUACION CON CONTROLES'!N24</f>
        <v>Lider de formulación, profesional formulador, juridico, financiero y asesor planeación y contratación</v>
      </c>
      <c r="U20" s="19" t="str">
        <f>+'EVALUACION CON CONTROLES'!O24</f>
        <v>Al inicio de la fase de observaciones a los prepliegos</v>
      </c>
      <c r="V20" s="19" t="str">
        <f>+'EVALUACION CON CONTROLES'!P24</f>
        <v>Al finalizar audiencia de adjudicación</v>
      </c>
      <c r="W20" s="19" t="str">
        <f>+'EVALUACION CON CONTROLES'!Q24</f>
        <v>Trazabilidad por correo electrónico durante la fase</v>
      </c>
      <c r="X20" s="20" t="str">
        <f>+'EVALUACION CON CONTROLES'!R24</f>
        <v>Diaria</v>
      </c>
    </row>
    <row r="21" spans="2:24" ht="106.5" customHeight="1">
      <c r="B21" s="17">
        <v>11</v>
      </c>
      <c r="C21" s="19" t="str">
        <f>+'EVALUACION CON CONTROLES'!C25:F25</f>
        <v>No publicación de la documentación del proceso de selección en el SECOP</v>
      </c>
      <c r="D21" s="18" t="str">
        <f>+'EVALUACION CON CONTROLES'!B25</f>
        <v>SELECCIÓN</v>
      </c>
      <c r="E21" s="18" t="str">
        <f>VLOOKUP(C21,'IDENTIFICACION Y ANALISIS'!$B$19:$F$59,3,FALSE)</f>
        <v>Estatal</v>
      </c>
      <c r="F21" s="18" t="str">
        <f>VLOOKUP(C21,'IDENTIFICACION Y ANALISIS'!$B$19:$F$59,4,FALSE)</f>
        <v>Interno</v>
      </c>
      <c r="G21" s="19" t="str">
        <f>+EVALUACION!H28</f>
        <v xml:space="preserve">Riesgo de incumplir con el principio de transparencia lo cual podira llevar a observaciones de proponentes y demas actores interesadosy/o retrasos y/o reprocesos </v>
      </c>
      <c r="H21" s="19">
        <f>+EVALUACION!I28</f>
        <v>2</v>
      </c>
      <c r="I21" s="19">
        <f>+EVALUACION!J28</f>
        <v>2</v>
      </c>
      <c r="J21" s="19">
        <f>+EVALUACION!K28</f>
        <v>4</v>
      </c>
      <c r="K21" s="18" t="str">
        <f>+EVALUACION!L28</f>
        <v>BAJO</v>
      </c>
      <c r="L21" s="19" t="s">
        <v>287</v>
      </c>
      <c r="M21" s="18"/>
      <c r="N21" s="19" t="str">
        <f>+'EVALUACION CON CONTROLES'!G25</f>
        <v xml:space="preserve">Revisión por parte del líder de contratación de acuerdo a los cronogramas establecidos con lista de chequeo, correspondiente a los documentos </v>
      </c>
      <c r="O21" s="19">
        <f>+'EVALUACION CON CONTROLES'!I25</f>
        <v>2</v>
      </c>
      <c r="P21" s="19">
        <f>+'EVALUACION CON CONTROLES'!J25</f>
        <v>2</v>
      </c>
      <c r="Q21" s="19">
        <f>+'EVALUACION CON CONTROLES'!K25</f>
        <v>4</v>
      </c>
      <c r="R21" s="18" t="str">
        <f>+'EVALUACION CON CONTROLES'!L25</f>
        <v>BAJO</v>
      </c>
      <c r="S21" s="19" t="str">
        <f>+'EVALUACION CON CONTROLES'!M25</f>
        <v>NO</v>
      </c>
      <c r="T21" s="19" t="str">
        <f>+'EVALUACION CON CONTROLES'!N25</f>
        <v>Profesional contratación y lider de contratación</v>
      </c>
      <c r="U21" s="19" t="str">
        <f>+'EVALUACION CON CONTROLES'!O25</f>
        <v>Al inicio de la apertura en SECOP del proceso</v>
      </c>
      <c r="V21" s="19" t="str">
        <f>+'EVALUACION CON CONTROLES'!P25</f>
        <v>Al finalizar el proceso de adjudicación</v>
      </c>
      <c r="W21" s="19" t="str">
        <f>+'EVALUACION CON CONTROLES'!Q25</f>
        <v>Lista de chequeo</v>
      </c>
      <c r="X21" s="20" t="str">
        <f>+'EVALUACION CON CONTROLES'!R25</f>
        <v>Unica vez</v>
      </c>
    </row>
    <row r="22" spans="2:24" ht="143.25" customHeight="1">
      <c r="B22" s="17">
        <v>12</v>
      </c>
      <c r="C22" s="19" t="str">
        <f>+'EVALUACION CON CONTROLES'!C26:F26</f>
        <v>Confabulacion de los proponentes (Colusión)</v>
      </c>
      <c r="D22" s="18" t="str">
        <f>+'EVALUACION CON CONTROLES'!B26</f>
        <v>SELECCIÓN</v>
      </c>
      <c r="E22" s="18" t="str">
        <f>VLOOKUP(C22,'IDENTIFICACION Y ANALISIS'!$B$19:$F$59,3,FALSE)</f>
        <v>General</v>
      </c>
      <c r="F22" s="18" t="str">
        <f>VLOOKUP(C22,'IDENTIFICACION Y ANALISIS'!$B$19:$F$59,4,FALSE)</f>
        <v>Interno</v>
      </c>
      <c r="G22" s="19" t="str">
        <f>+EVALUACION!H29</f>
        <v>Riesgo de solicitud por parte de otros oferentes y/o actores de revocatoria directa del proceso, asi mismo la nulidad del proceso provocando la necesidad de iniciar de nuevo</v>
      </c>
      <c r="H22" s="19">
        <f>+EVALUACION!I29</f>
        <v>2</v>
      </c>
      <c r="I22" s="19">
        <f>+EVALUACION!J29</f>
        <v>2</v>
      </c>
      <c r="J22" s="19">
        <f>+EVALUACION!K29</f>
        <v>4</v>
      </c>
      <c r="K22" s="18" t="str">
        <f>+EVALUACION!L29</f>
        <v>BAJO</v>
      </c>
      <c r="L22" s="19" t="s">
        <v>290</v>
      </c>
      <c r="M22" s="18"/>
      <c r="N22" s="19" t="str">
        <f>+'EVALUACION CON CONTROLES'!G26</f>
        <v>Emitir alerta en la fase de evaluación a los lideres de formulación y contratación y a los asesores de planeación y contratación por medio de correo electrónico, y así plantear la revisión de la situación en particular</v>
      </c>
      <c r="O22" s="19">
        <f>+'EVALUACION CON CONTROLES'!I26</f>
        <v>2</v>
      </c>
      <c r="P22" s="19">
        <f>+'EVALUACION CON CONTROLES'!J26</f>
        <v>2</v>
      </c>
      <c r="Q22" s="19">
        <f>+'EVALUACION CON CONTROLES'!K26</f>
        <v>4</v>
      </c>
      <c r="R22" s="18" t="str">
        <f>+'EVALUACION CON CONTROLES'!L26</f>
        <v>BAJO</v>
      </c>
      <c r="S22" s="19" t="str">
        <f>+'EVALUACION CON CONTROLES'!M26</f>
        <v>NO</v>
      </c>
      <c r="T22" s="19" t="str">
        <f>+'EVALUACION CON CONTROLES'!N26</f>
        <v>Lider de formulación, profesional formulador, juridico, financiero y asesor planeación y contratación</v>
      </c>
      <c r="U22" s="19" t="str">
        <f>+'EVALUACION CON CONTROLES'!O26</f>
        <v>Inicio del proceso de evaluación</v>
      </c>
      <c r="V22" s="19" t="str">
        <f>+'EVALUACION CON CONTROLES'!P26</f>
        <v>Final proceso de evaluación</v>
      </c>
      <c r="W22" s="19" t="str">
        <f>+'EVALUACION CON CONTROLES'!Q26</f>
        <v>trazabilidad por correo electrónico</v>
      </c>
      <c r="X22" s="20" t="str">
        <f>+'EVALUACION CON CONTROLES'!R26</f>
        <v>Unica vez</v>
      </c>
    </row>
    <row r="23" spans="2:24" ht="106.5" customHeight="1">
      <c r="B23" s="17">
        <v>13</v>
      </c>
      <c r="C23" s="19" t="str">
        <f>+'EVALUACION CON CONTROLES'!C27:F27</f>
        <v>Selección de ofertas con precios  artificialmente bajos.</v>
      </c>
      <c r="D23" s="18" t="str">
        <f>+'EVALUACION CON CONTROLES'!B27</f>
        <v>SELECCIÓN</v>
      </c>
      <c r="E23" s="18">
        <f>VLOOKUP(C23,'IDENTIFICACION Y ANALISIS'!$B$19:$F$59,3,FALSE)</f>
        <v>0</v>
      </c>
      <c r="F23" s="18">
        <f>VLOOKUP(C23,'IDENTIFICACION Y ANALISIS'!$B$19:$F$59,4,FALSE)</f>
        <v>0</v>
      </c>
      <c r="G23" s="19" t="str">
        <f>+EVALUACION!H30</f>
        <v>Riesgo de incumplimiento de las obligaciones contractuales afectando la ejecución y la calidad del bien o servicio contratado</v>
      </c>
      <c r="H23" s="19">
        <f>+EVALUACION!I30</f>
        <v>1</v>
      </c>
      <c r="I23" s="19">
        <f>+EVALUACION!J30</f>
        <v>2</v>
      </c>
      <c r="J23" s="19">
        <f>+EVALUACION!K30</f>
        <v>3</v>
      </c>
      <c r="K23" s="18" t="str">
        <f>+EVALUACION!L30</f>
        <v>BAJO</v>
      </c>
      <c r="L23" s="19" t="s">
        <v>287</v>
      </c>
      <c r="M23" s="18"/>
      <c r="N23" s="19" t="str">
        <f>+'EVALUACION CON CONTROLES'!G27</f>
        <v>Emitir alerta en la fase de evaluación a los lideres de formulación y contratación y a los asesores de planeación y contratación por medio de correo electrónico, y así plantear la revisión de la situación en particular</v>
      </c>
      <c r="O23" s="19">
        <f>+'EVALUACION CON CONTROLES'!I27</f>
        <v>1</v>
      </c>
      <c r="P23" s="19">
        <f>+'EVALUACION CON CONTROLES'!J27</f>
        <v>2</v>
      </c>
      <c r="Q23" s="19">
        <f>+'EVALUACION CON CONTROLES'!K27</f>
        <v>3</v>
      </c>
      <c r="R23" s="18" t="str">
        <f>+'EVALUACION CON CONTROLES'!L27</f>
        <v>BAJO</v>
      </c>
      <c r="S23" s="19" t="str">
        <f>+'EVALUACION CON CONTROLES'!M27</f>
        <v>NO</v>
      </c>
      <c r="T23" s="19" t="str">
        <f>+'EVALUACION CON CONTROLES'!N27</f>
        <v>Lider de formulación, profesional formulador, juridico, financiero y asesor planeación y contratación</v>
      </c>
      <c r="U23" s="19" t="str">
        <f>+'EVALUACION CON CONTROLES'!O27</f>
        <v>Inicio del proceso de evaluación</v>
      </c>
      <c r="V23" s="19" t="str">
        <f>+'EVALUACION CON CONTROLES'!P27</f>
        <v>Final proceso de evaluación</v>
      </c>
      <c r="W23" s="19" t="str">
        <f>+'EVALUACION CON CONTROLES'!Q27</f>
        <v>trazabilidad por correo electrónico</v>
      </c>
      <c r="X23" s="20" t="str">
        <f>+'EVALUACION CON CONTROLES'!R27</f>
        <v>Unica vez</v>
      </c>
    </row>
    <row r="24" spans="2:24" ht="106.5" customHeight="1">
      <c r="B24" s="17">
        <v>14</v>
      </c>
      <c r="C24" s="19" t="str">
        <f>+'EVALUACION CON CONTROLES'!C28:F28</f>
        <v xml:space="preserve">Riesgo de que no se firme el contrato. </v>
      </c>
      <c r="D24" s="18" t="str">
        <f>+'EVALUACION CON CONTROLES'!B28</f>
        <v>CONTRATACIÓN</v>
      </c>
      <c r="E24" s="18" t="str">
        <f>VLOOKUP(C24,'IDENTIFICACION Y ANALISIS'!$B$19:$F$59,3,FALSE)</f>
        <v>General</v>
      </c>
      <c r="F24" s="18" t="str">
        <f>VLOOKUP(C24,'IDENTIFICACION Y ANALISIS'!$B$19:$F$59,4,FALSE)</f>
        <v>Externo</v>
      </c>
      <c r="G24" s="19" t="str">
        <f>+EVALUACION!H31</f>
        <v>Imposibilidad de iniciar ejecución, lo que podria ocacionar la necesidad de iniciar nuevamente el proceso</v>
      </c>
      <c r="H24" s="19">
        <f>+EVALUACION!I31</f>
        <v>2</v>
      </c>
      <c r="I24" s="19">
        <f>+EVALUACION!J31</f>
        <v>2</v>
      </c>
      <c r="J24" s="19">
        <f>+EVALUACION!K31</f>
        <v>4</v>
      </c>
      <c r="K24" s="18" t="str">
        <f>+EVALUACION!L31</f>
        <v>BAJO</v>
      </c>
      <c r="L24" s="19" t="s">
        <v>291</v>
      </c>
      <c r="M24" s="18"/>
      <c r="N24" s="19" t="str">
        <f>+'EVALUACION CON CONTROLES'!G28</f>
        <v xml:space="preserve">Realizar notificación desde el area de contratación y en caso de ser necesario apoyado por el formulador tecnico por medio de correo electronico, llamada telefonica. </v>
      </c>
      <c r="O24" s="19">
        <f>+'EVALUACION CON CONTROLES'!I28</f>
        <v>2</v>
      </c>
      <c r="P24" s="19">
        <f>+'EVALUACION CON CONTROLES'!J28</f>
        <v>2</v>
      </c>
      <c r="Q24" s="19">
        <f>+'EVALUACION CON CONTROLES'!K28</f>
        <v>4</v>
      </c>
      <c r="R24" s="18" t="str">
        <f>+'EVALUACION CON CONTROLES'!L28</f>
        <v>BAJO</v>
      </c>
      <c r="S24" s="19" t="str">
        <f>+'EVALUACION CON CONTROLES'!M28</f>
        <v>NO</v>
      </c>
      <c r="T24" s="19" t="str">
        <f>+'EVALUACION CON CONTROLES'!N28</f>
        <v>Profesional contratación y profesional formulador tecnico</v>
      </c>
      <c r="U24" s="19" t="str">
        <f>+'EVALUACION CON CONTROLES'!O28</f>
        <v>Al finalizar audiencia de adjudicación</v>
      </c>
      <c r="V24" s="19" t="str">
        <f>+'EVALUACION CON CONTROLES'!P28</f>
        <v>Firma de acta de inicio</v>
      </c>
      <c r="W24" s="19" t="str">
        <f>+'EVALUACION CON CONTROLES'!Q28</f>
        <v>trazabilidad por correo electrónico</v>
      </c>
      <c r="X24" s="20" t="str">
        <f>+'EVALUACION CON CONTROLES'!R28</f>
        <v xml:space="preserve">Cada dos dias </v>
      </c>
    </row>
    <row r="25" spans="2:24" ht="106.5" customHeight="1">
      <c r="B25" s="17">
        <v>15</v>
      </c>
      <c r="C25" s="19" t="str">
        <f>+'EVALUACION CON CONTROLES'!C29:F29</f>
        <v>Falta de constitución o constitución tardía de la garantía única. Aceptación de garantías que no se ajustan a lo contemplado en el contrato</v>
      </c>
      <c r="D25" s="18" t="str">
        <f>+'EVALUACION CON CONTROLES'!B29</f>
        <v>CONTRATACIÓN</v>
      </c>
      <c r="E25" s="18" t="str">
        <f>VLOOKUP(C25,'IDENTIFICACION Y ANALISIS'!$B$19:$F$59,3,FALSE)</f>
        <v>General</v>
      </c>
      <c r="F25" s="18" t="str">
        <f>VLOOKUP(C25,'IDENTIFICACION Y ANALISIS'!$B$19:$F$59,4,FALSE)</f>
        <v>Externo</v>
      </c>
      <c r="G25" s="19" t="str">
        <f>+EVALUACION!H32</f>
        <v>Retraso en el inicio de la ejecución del contrato y firma del acta de inicio</v>
      </c>
      <c r="H25" s="19">
        <f>+EVALUACION!I32</f>
        <v>3</v>
      </c>
      <c r="I25" s="19">
        <f>+EVALUACION!J32</f>
        <v>4</v>
      </c>
      <c r="J25" s="19">
        <f>+EVALUACION!K32</f>
        <v>7</v>
      </c>
      <c r="K25" s="18" t="str">
        <f>+EVALUACION!L32</f>
        <v>ALTO</v>
      </c>
      <c r="L25" s="19" t="s">
        <v>291</v>
      </c>
      <c r="M25" s="18"/>
      <c r="N25" s="19" t="str">
        <f>+'EVALUACION CON CONTROLES'!G29</f>
        <v xml:space="preserve">Realizar notificación y seguimiento desde el area de contratación y  por el formulador tecnico por medio de correo electronico, llamada telefonica. </v>
      </c>
      <c r="O25" s="19">
        <f>+'EVALUACION CON CONTROLES'!I29</f>
        <v>3</v>
      </c>
      <c r="P25" s="19">
        <f>+'EVALUACION CON CONTROLES'!J29</f>
        <v>4</v>
      </c>
      <c r="Q25" s="19">
        <f>+'EVALUACION CON CONTROLES'!K29</f>
        <v>7</v>
      </c>
      <c r="R25" s="18" t="str">
        <f>+'EVALUACION CON CONTROLES'!L29</f>
        <v>ALTO</v>
      </c>
      <c r="S25" s="19" t="str">
        <f>+'EVALUACION CON CONTROLES'!M29</f>
        <v>NO</v>
      </c>
      <c r="T25" s="19" t="str">
        <f>+'EVALUACION CON CONTROLES'!N29</f>
        <v>Profesional contratación y profesional formulador tecnico</v>
      </c>
      <c r="U25" s="19" t="str">
        <f>+'EVALUACION CON CONTROLES'!O29</f>
        <v>Al finalizar audiencia de adjudicación</v>
      </c>
      <c r="V25" s="19" t="str">
        <f>+'EVALUACION CON CONTROLES'!P29</f>
        <v>Firma de acta de inicio</v>
      </c>
      <c r="W25" s="19" t="str">
        <f>+'EVALUACION CON CONTROLES'!Q29</f>
        <v>trazabilidad por correo electrónico</v>
      </c>
      <c r="X25" s="20" t="str">
        <f>+'EVALUACION CON CONTROLES'!R29</f>
        <v xml:space="preserve">Cada dos dias </v>
      </c>
    </row>
    <row r="26" spans="2:24" ht="106.5" customHeight="1">
      <c r="B26" s="17">
        <v>16</v>
      </c>
      <c r="C26" s="19" t="str">
        <f>+'EVALUACION CON CONTROLES'!C30:F30</f>
        <v>Falta de solicitud o solicitud tardía del registro  presupuestal</v>
      </c>
      <c r="D26" s="18" t="str">
        <f>+'EVALUACION CON CONTROLES'!B30</f>
        <v>CONTRATACIÓN</v>
      </c>
      <c r="E26" s="18" t="str">
        <f>VLOOKUP(C26,'IDENTIFICACION Y ANALISIS'!$B$19:$F$59,3,FALSE)</f>
        <v>General</v>
      </c>
      <c r="F26" s="18" t="str">
        <f>VLOOKUP(C26,'IDENTIFICACION Y ANALISIS'!$B$19:$F$59,4,FALSE)</f>
        <v>Externo</v>
      </c>
      <c r="G26" s="19" t="str">
        <f>+EVALUACION!H33</f>
        <v xml:space="preserve">Demoras en la expedición del acta de inicio </v>
      </c>
      <c r="H26" s="19">
        <f>+EVALUACION!I33</f>
        <v>2</v>
      </c>
      <c r="I26" s="19">
        <f>+EVALUACION!J33</f>
        <v>2</v>
      </c>
      <c r="J26" s="19">
        <f>+EVALUACION!K33</f>
        <v>4</v>
      </c>
      <c r="K26" s="18" t="str">
        <f>+EVALUACION!L33</f>
        <v>BAJO</v>
      </c>
      <c r="L26" s="19" t="s">
        <v>287</v>
      </c>
      <c r="M26" s="18"/>
      <c r="N26" s="19" t="str">
        <f>+'EVALUACION CON CONTROLES'!G30</f>
        <v>Realizar el recordatorio el formulador tecnico enviara un correo al area de contratación de la solicitud del RP</v>
      </c>
      <c r="O26" s="19">
        <f>+'EVALUACION CON CONTROLES'!I30</f>
        <v>2</v>
      </c>
      <c r="P26" s="19">
        <f>+'EVALUACION CON CONTROLES'!J30</f>
        <v>2</v>
      </c>
      <c r="Q26" s="19">
        <f>+'EVALUACION CON CONTROLES'!K30</f>
        <v>4</v>
      </c>
      <c r="R26" s="18" t="str">
        <f>+'EVALUACION CON CONTROLES'!L30</f>
        <v>BAJO</v>
      </c>
      <c r="S26" s="19" t="str">
        <f>+'EVALUACION CON CONTROLES'!M30</f>
        <v>NO</v>
      </c>
      <c r="T26" s="19" t="str">
        <f>+'EVALUACION CON CONTROLES'!N30</f>
        <v>Profesional contratación y profesional formulador tecnico</v>
      </c>
      <c r="U26" s="19" t="str">
        <f>+'EVALUACION CON CONTROLES'!O30</f>
        <v>Al finalizar audiencia de adjudicación</v>
      </c>
      <c r="V26" s="19" t="str">
        <f>+'EVALUACION CON CONTROLES'!P30</f>
        <v>Firma de acta de inicio</v>
      </c>
      <c r="W26" s="19" t="str">
        <f>+'EVALUACION CON CONTROLES'!Q30</f>
        <v>trazabilidad por correo electrónico</v>
      </c>
      <c r="X26" s="20" t="str">
        <f>+'EVALUACION CON CONTROLES'!R30</f>
        <v xml:space="preserve">Cada dos dias </v>
      </c>
    </row>
    <row r="27" spans="2:24" ht="106.5" customHeight="1">
      <c r="B27" s="17">
        <v>17</v>
      </c>
      <c r="C27" s="19" t="str">
        <f>+'EVALUACION CON CONTROLES'!C31:F31</f>
        <v>No publicación de la documentación del proceso de selección en el SECOP</v>
      </c>
      <c r="D27" s="18" t="str">
        <f>+'EVALUACION CON CONTROLES'!B31</f>
        <v>CONTRATACIÓN</v>
      </c>
      <c r="E27" s="18" t="str">
        <f>VLOOKUP(C27,'IDENTIFICACION Y ANALISIS'!$B$19:$F$59,3,FALSE)</f>
        <v>Estatal</v>
      </c>
      <c r="F27" s="18" t="str">
        <f>VLOOKUP(C27,'IDENTIFICACION Y ANALISIS'!$B$19:$F$59,4,FALSE)</f>
        <v>Interno</v>
      </c>
      <c r="G27" s="19" t="str">
        <f>+EVALUACION!H34</f>
        <v>Riesgo de incumplir con el principio de transparencia lo cual genereraria un allesgo y/o desconfianza en el proceso</v>
      </c>
      <c r="H27" s="19">
        <f>+EVALUACION!I34</f>
        <v>2</v>
      </c>
      <c r="I27" s="19">
        <f>+EVALUACION!J34</f>
        <v>2</v>
      </c>
      <c r="J27" s="19">
        <f>+EVALUACION!K34</f>
        <v>4</v>
      </c>
      <c r="K27" s="18" t="str">
        <f>+EVALUACION!L34</f>
        <v>BAJO</v>
      </c>
      <c r="L27" s="19" t="s">
        <v>287</v>
      </c>
      <c r="M27" s="18"/>
      <c r="N27" s="19" t="str">
        <f>+'EVALUACION CON CONTROLES'!G31</f>
        <v xml:space="preserve">Revisión por parte del líder de contratación de acuerdo a los cronogramas establecidos con lista de chequeo, correspondiente a los documentos </v>
      </c>
      <c r="O27" s="19">
        <f>+'EVALUACION CON CONTROLES'!I31</f>
        <v>2</v>
      </c>
      <c r="P27" s="19">
        <f>+'EVALUACION CON CONTROLES'!J31</f>
        <v>2</v>
      </c>
      <c r="Q27" s="19">
        <f>+'EVALUACION CON CONTROLES'!K31</f>
        <v>4</v>
      </c>
      <c r="R27" s="18" t="str">
        <f>+'EVALUACION CON CONTROLES'!L31</f>
        <v>BAJO</v>
      </c>
      <c r="S27" s="19" t="str">
        <f>+'EVALUACION CON CONTROLES'!M31</f>
        <v>NO</v>
      </c>
      <c r="T27" s="19" t="str">
        <f>+'EVALUACION CON CONTROLES'!N31</f>
        <v>Profesional contratación y lider de contratación</v>
      </c>
      <c r="U27" s="19" t="str">
        <f>+'EVALUACION CON CONTROLES'!O31</f>
        <v>Al inicio de la apertura en SECOP del proceso</v>
      </c>
      <c r="V27" s="19" t="str">
        <f>+'EVALUACION CON CONTROLES'!P31</f>
        <v>Al finalizar el proceso de adjudicación</v>
      </c>
      <c r="W27" s="19" t="str">
        <f>+'EVALUACION CON CONTROLES'!Q31</f>
        <v>Lista de chequeo</v>
      </c>
      <c r="X27" s="20" t="str">
        <f>+'EVALUACION CON CONTROLES'!R31</f>
        <v>Unica vez</v>
      </c>
    </row>
    <row r="28" spans="2:24" ht="106.5" customHeight="1">
      <c r="B28" s="17">
        <v>18</v>
      </c>
      <c r="C28" s="19" t="str">
        <f>+'EVALUACION CON CONTROLES'!C32:F32</f>
        <v>Presentación de reclamos de terceros sobre la selección del oferente que retrasen el perfeccionamiento del contrato.</v>
      </c>
      <c r="D28" s="18" t="str">
        <f>+'EVALUACION CON CONTROLES'!B32</f>
        <v>CONTRATACIÓN</v>
      </c>
      <c r="E28" s="18" t="str">
        <f>VLOOKUP(C28,'IDENTIFICACION Y ANALISIS'!$B$19:$F$59,3,FALSE)</f>
        <v>General</v>
      </c>
      <c r="F28" s="18" t="str">
        <f>VLOOKUP(C28,'IDENTIFICACION Y ANALISIS'!$B$19:$F$59,4,FALSE)</f>
        <v>Externo</v>
      </c>
      <c r="G28" s="19" t="str">
        <f>+EVALUACION!H35</f>
        <v>Demoras en la firma de acta de inicio y/o demoras en la ejecución llevando a un impacto social</v>
      </c>
      <c r="H28" s="19">
        <f>+EVALUACION!I35</f>
        <v>1</v>
      </c>
      <c r="I28" s="19">
        <f>+EVALUACION!J35</f>
        <v>4</v>
      </c>
      <c r="J28" s="19">
        <f>+EVALUACION!K35</f>
        <v>5</v>
      </c>
      <c r="K28" s="18" t="str">
        <f>+EVALUACION!L35</f>
        <v>MEDIO</v>
      </c>
      <c r="L28" s="19" t="s">
        <v>287</v>
      </c>
      <c r="M28" s="18"/>
      <c r="N28" s="19" t="str">
        <f>+'EVALUACION CON CONTROLES'!G32</f>
        <v>Realizar revisión de la evaluación por parte del equipo evaluador lider de formulación y lider de contratación junto con los asesores de planeación y contratación, esto antes de audiencia de asjudicación para evitar errores que puedan llevar a reclamos de terceros, acta de acuerdo al formato de la entidad</v>
      </c>
      <c r="O28" s="19">
        <f>+'EVALUACION CON CONTROLES'!I32</f>
        <v>1</v>
      </c>
      <c r="P28" s="19">
        <f>+'EVALUACION CON CONTROLES'!J32</f>
        <v>4</v>
      </c>
      <c r="Q28" s="19">
        <f>+'EVALUACION CON CONTROLES'!K32</f>
        <v>5</v>
      </c>
      <c r="R28" s="18" t="str">
        <f>+'EVALUACION CON CONTROLES'!L32</f>
        <v>MEDIO</v>
      </c>
      <c r="S28" s="19" t="str">
        <f>+'EVALUACION CON CONTROLES'!M32</f>
        <v>NO</v>
      </c>
      <c r="T28" s="19" t="str">
        <f>+'EVALUACION CON CONTROLES'!N32</f>
        <v>Lider de formulación, profesional formulador, juridico, financiero y asesor planeación y contratación</v>
      </c>
      <c r="U28" s="19" t="str">
        <f>+'EVALUACION CON CONTROLES'!O32</f>
        <v>Inicio del proceso de evaluación</v>
      </c>
      <c r="V28" s="19" t="str">
        <f>+'EVALUACION CON CONTROLES'!P32</f>
        <v>Final audiencia de adjudicación</v>
      </c>
      <c r="W28" s="19" t="str">
        <f>+'EVALUACION CON CONTROLES'!Q32</f>
        <v>Acta de revisión de la evaluación</v>
      </c>
      <c r="X28" s="20" t="str">
        <f>+'EVALUACION CON CONTROLES'!R32</f>
        <v>Unica vez</v>
      </c>
    </row>
    <row r="29" spans="2:24" ht="106.5" customHeight="1">
      <c r="B29" s="17">
        <v>19</v>
      </c>
      <c r="C29" s="19" t="str">
        <f>+'EVALUACION CON CONTROLES'!C33:F33</f>
        <v>Fluctuaciones del valor de la moneda</v>
      </c>
      <c r="D29" s="18" t="str">
        <f>+'EVALUACION CON CONTROLES'!B33</f>
        <v>EJECUCIÓN</v>
      </c>
      <c r="E29" s="18" t="str">
        <f>VLOOKUP(C29,'IDENTIFICACION Y ANALISIS'!$B$19:$F$59,3,FALSE)</f>
        <v>General</v>
      </c>
      <c r="F29" s="18" t="str">
        <f>VLOOKUP(C29,'IDENTIFICACION Y ANALISIS'!$B$19:$F$59,4,FALSE)</f>
        <v>Externo</v>
      </c>
      <c r="G29" s="19" t="str">
        <f>+EVALUACION!H36</f>
        <v>Aumento en los costos de los insumos o servicios, dificultad para mantener los costos del presupuesto</v>
      </c>
      <c r="H29" s="19">
        <f>+EVALUACION!I36</f>
        <v>2</v>
      </c>
      <c r="I29" s="19">
        <f>+EVALUACION!J36</f>
        <v>2</v>
      </c>
      <c r="J29" s="19">
        <f>+EVALUACION!K36</f>
        <v>4</v>
      </c>
      <c r="K29" s="18" t="str">
        <f>+EVALUACION!L36</f>
        <v>BAJO</v>
      </c>
      <c r="L29" s="19" t="s">
        <v>290</v>
      </c>
      <c r="M29" s="18"/>
      <c r="N29" s="19" t="str">
        <f>+'EVALUACION CON CONTROLES'!G33</f>
        <v>El contratista debera realizar un monitoreo periodico, de la fluctación del valor de la moneda de los elementos y/o servicios a adquirir y en caso de variaciones significativas debera dar aviso al supervisor y/o apoyo a la supervisión por medio de correo electronico</v>
      </c>
      <c r="O29" s="19">
        <f>+'EVALUACION CON CONTROLES'!I33</f>
        <v>2</v>
      </c>
      <c r="P29" s="19">
        <f>+'EVALUACION CON CONTROLES'!J33</f>
        <v>2</v>
      </c>
      <c r="Q29" s="19">
        <f>+'EVALUACION CON CONTROLES'!K33</f>
        <v>4</v>
      </c>
      <c r="R29" s="18" t="str">
        <f>+'EVALUACION CON CONTROLES'!L33</f>
        <v>BAJO</v>
      </c>
      <c r="S29" s="19" t="str">
        <f>+'EVALUACION CON CONTROLES'!M33</f>
        <v>NO</v>
      </c>
      <c r="T29" s="19" t="str">
        <f>+'EVALUACION CON CONTROLES'!N33</f>
        <v>Contratista y supervisor y/o apoyo a la supervsión</v>
      </c>
      <c r="U29" s="19" t="str">
        <f>+'EVALUACION CON CONTROLES'!O33</f>
        <v>Inicio de la ejecución</v>
      </c>
      <c r="V29" s="19" t="str">
        <f>+'EVALUACION CON CONTROLES'!P33</f>
        <v>Al finalizar la ejecución</v>
      </c>
      <c r="W29" s="19" t="str">
        <f>+'EVALUACION CON CONTROLES'!Q33</f>
        <v>trazabilidad correo electronico y mesa de trabajo en el caso que se presente la variación</v>
      </c>
      <c r="X29" s="20" t="str">
        <f>+'EVALUACION CON CONTROLES'!R33</f>
        <v>Quincenal</v>
      </c>
    </row>
    <row r="30" spans="2:24" ht="106.5" customHeight="1">
      <c r="B30" s="17">
        <v>20</v>
      </c>
      <c r="C30" s="19" t="str">
        <f>+'EVALUACION CON CONTROLES'!C34:F34</f>
        <v>Cambio de precios en factores de producción.</v>
      </c>
      <c r="D30" s="18" t="str">
        <f>+'EVALUACION CON CONTROLES'!B34</f>
        <v>EJECUCIÓN</v>
      </c>
      <c r="E30" s="18" t="str">
        <f>VLOOKUP(C30,'IDENTIFICACION Y ANALISIS'!$B$19:$F$59,3,FALSE)</f>
        <v>General</v>
      </c>
      <c r="F30" s="18" t="str">
        <f>VLOOKUP(C30,'IDENTIFICACION Y ANALISIS'!$B$19:$F$59,4,FALSE)</f>
        <v>Externo</v>
      </c>
      <c r="G30" s="19" t="str">
        <f>+EVALUACION!H37</f>
        <v>Incremento en los costos operativos para la ejecución de los eventos y/o actividades</v>
      </c>
      <c r="H30" s="19">
        <f>+EVALUACION!I37</f>
        <v>2</v>
      </c>
      <c r="I30" s="19">
        <f>+EVALUACION!J37</f>
        <v>2</v>
      </c>
      <c r="J30" s="19">
        <f>+EVALUACION!K37</f>
        <v>4</v>
      </c>
      <c r="K30" s="18" t="str">
        <f>+EVALUACION!L37</f>
        <v>BAJO</v>
      </c>
      <c r="L30" s="19" t="s">
        <v>290</v>
      </c>
      <c r="M30" s="18"/>
      <c r="N30" s="19" t="str">
        <f>+'EVALUACION CON CONTROLES'!G34</f>
        <v>El contratista deberá realizar un monitoreo periodico, de los precios de factores de produccior y en caso de variaciones significativas debera dar aviso al supervisor y/o apoyo a la supervisión por medio de correo electronico</v>
      </c>
      <c r="O30" s="19">
        <f>+'EVALUACION CON CONTROLES'!I34</f>
        <v>2</v>
      </c>
      <c r="P30" s="19">
        <f>+'EVALUACION CON CONTROLES'!J34</f>
        <v>2</v>
      </c>
      <c r="Q30" s="19">
        <f>+'EVALUACION CON CONTROLES'!K34</f>
        <v>4</v>
      </c>
      <c r="R30" s="18" t="str">
        <f>+'EVALUACION CON CONTROLES'!L34</f>
        <v>BAJO</v>
      </c>
      <c r="S30" s="19" t="str">
        <f>+'EVALUACION CON CONTROLES'!M34</f>
        <v>NO</v>
      </c>
      <c r="T30" s="19" t="str">
        <f>+'EVALUACION CON CONTROLES'!N34</f>
        <v>Contratista y supervisor y/o apoyo a la supervsión</v>
      </c>
      <c r="U30" s="19" t="str">
        <f>+'EVALUACION CON CONTROLES'!O34</f>
        <v>Inicio de la ejecución</v>
      </c>
      <c r="V30" s="19" t="str">
        <f>+'EVALUACION CON CONTROLES'!P34</f>
        <v>Al finalizar la ejecución</v>
      </c>
      <c r="W30" s="19" t="str">
        <f>+'EVALUACION CON CONTROLES'!Q34</f>
        <v>trazabilidad correo electronico y mesa de trabajo en el caso que se presente la variación</v>
      </c>
      <c r="X30" s="20" t="str">
        <f>+'EVALUACION CON CONTROLES'!R34</f>
        <v>Quincenal</v>
      </c>
    </row>
    <row r="31" spans="2:24" ht="106.5" customHeight="1">
      <c r="B31" s="17">
        <v>21</v>
      </c>
      <c r="C31" s="19" t="str">
        <f>+'EVALUACION CON CONTROLES'!C35:F35</f>
        <v>Variación de los precios del mercado</v>
      </c>
      <c r="D31" s="18" t="str">
        <f>+'EVALUACION CON CONTROLES'!B35</f>
        <v>EJECUCIÓN</v>
      </c>
      <c r="E31" s="18" t="str">
        <f>VLOOKUP(C31,'IDENTIFICACION Y ANALISIS'!$B$19:$F$59,3,FALSE)</f>
        <v>General</v>
      </c>
      <c r="F31" s="18" t="str">
        <f>VLOOKUP(C31,'IDENTIFICACION Y ANALISIS'!$B$19:$F$59,4,FALSE)</f>
        <v>Externo</v>
      </c>
      <c r="G31" s="19" t="str">
        <f>+EVALUACION!H38</f>
        <v>Necesidad de evaluar reajustes presupuestales</v>
      </c>
      <c r="H31" s="19">
        <f>+EVALUACION!I38</f>
        <v>2</v>
      </c>
      <c r="I31" s="19">
        <f>+EVALUACION!J38</f>
        <v>3</v>
      </c>
      <c r="J31" s="19">
        <f>+EVALUACION!K38</f>
        <v>5</v>
      </c>
      <c r="K31" s="18" t="str">
        <f>+EVALUACION!L38</f>
        <v>MEDIO</v>
      </c>
      <c r="L31" s="19" t="s">
        <v>290</v>
      </c>
      <c r="M31" s="18"/>
      <c r="N31" s="19" t="str">
        <f>+'EVALUACION CON CONTROLES'!G35</f>
        <v>El contratista deberá realizar un monitoreo periodico, de los precios de los elementos a dquirir y en caso de variaciones significativas debera dar aviso al supervisor y/o apoyo a la supervisión por medio de correo electronico</v>
      </c>
      <c r="O31" s="19">
        <f>+'EVALUACION CON CONTROLES'!I35</f>
        <v>2</v>
      </c>
      <c r="P31" s="19">
        <f>+'EVALUACION CON CONTROLES'!J35</f>
        <v>3</v>
      </c>
      <c r="Q31" s="19">
        <f>+'EVALUACION CON CONTROLES'!K35</f>
        <v>5</v>
      </c>
      <c r="R31" s="18" t="str">
        <f>+'EVALUACION CON CONTROLES'!L35</f>
        <v>MEDIO</v>
      </c>
      <c r="S31" s="19" t="str">
        <f>+'EVALUACION CON CONTROLES'!M35</f>
        <v>NO</v>
      </c>
      <c r="T31" s="19" t="str">
        <f>+'EVALUACION CON CONTROLES'!N35</f>
        <v>Contratista y supervisor y/o apoyo a la supervsión</v>
      </c>
      <c r="U31" s="19" t="str">
        <f>+'EVALUACION CON CONTROLES'!O35</f>
        <v>Inicio de la ejecución</v>
      </c>
      <c r="V31" s="19" t="str">
        <f>+'EVALUACION CON CONTROLES'!P35</f>
        <v>Al finalizar la ejecución</v>
      </c>
      <c r="W31" s="19" t="str">
        <f>+'EVALUACION CON CONTROLES'!Q35</f>
        <v>trazabilidad correo electronico y mesa de trabajo en el caso que se presente la variación</v>
      </c>
      <c r="X31" s="20" t="str">
        <f>+'EVALUACION CON CONTROLES'!R35</f>
        <v>Quincenal</v>
      </c>
    </row>
    <row r="32" spans="2:24" ht="106.5" customHeight="1">
      <c r="B32" s="17">
        <v>22</v>
      </c>
      <c r="C32" s="19" t="str">
        <f>+'EVALUACION CON CONTROLES'!C36:F36</f>
        <v>Factores políticos o macroeconómicos.</v>
      </c>
      <c r="D32" s="18" t="str">
        <f>+'EVALUACION CON CONTROLES'!B36</f>
        <v>EJECUCIÓN</v>
      </c>
      <c r="E32" s="18" t="str">
        <f>VLOOKUP(C32,'IDENTIFICACION Y ANALISIS'!$B$19:$F$59,3,FALSE)</f>
        <v>General</v>
      </c>
      <c r="F32" s="18" t="str">
        <f>VLOOKUP(C32,'IDENTIFICACION Y ANALISIS'!$B$19:$F$59,4,FALSE)</f>
        <v>Externo</v>
      </c>
      <c r="G32" s="19" t="str">
        <f>+EVALUACION!H39</f>
        <v xml:space="preserve">Posibles restrasos cambios en los cronogramas de las actividades y/o eventos </v>
      </c>
      <c r="H32" s="19">
        <f>+EVALUACION!I39</f>
        <v>1</v>
      </c>
      <c r="I32" s="19">
        <f>+EVALUACION!J39</f>
        <v>3</v>
      </c>
      <c r="J32" s="19">
        <f>+EVALUACION!K39</f>
        <v>4</v>
      </c>
      <c r="K32" s="18" t="str">
        <f>+EVALUACION!L39</f>
        <v>BAJO</v>
      </c>
      <c r="L32" s="19" t="s">
        <v>290</v>
      </c>
      <c r="M32" s="18"/>
      <c r="N32" s="19" t="str">
        <f>+'EVALUACION CON CONTROLES'!G36</f>
        <v>El contratista deberá estar informado en terminos politicos y macroeconomicos que puedan dificultar el desarrollo de eventos y/o actividades, debera dar aviso al supervisor y/o apoyo a la supercisión por medio de correo ekectronico</v>
      </c>
      <c r="O32" s="19">
        <f>+'EVALUACION CON CONTROLES'!I36</f>
        <v>1</v>
      </c>
      <c r="P32" s="19">
        <f>+'EVALUACION CON CONTROLES'!J36</f>
        <v>3</v>
      </c>
      <c r="Q32" s="19">
        <f>+'EVALUACION CON CONTROLES'!K36</f>
        <v>4</v>
      </c>
      <c r="R32" s="18" t="str">
        <f>+'EVALUACION CON CONTROLES'!L36</f>
        <v>BAJO</v>
      </c>
      <c r="S32" s="19" t="str">
        <f>+'EVALUACION CON CONTROLES'!M36</f>
        <v>NO</v>
      </c>
      <c r="T32" s="19" t="str">
        <f>+'EVALUACION CON CONTROLES'!N36</f>
        <v>Contratista y supervisor y/o apoyo a la supervsión</v>
      </c>
      <c r="U32" s="19" t="str">
        <f>+'EVALUACION CON CONTROLES'!O36</f>
        <v>Inicio de la ejecución</v>
      </c>
      <c r="V32" s="19" t="str">
        <f>+'EVALUACION CON CONTROLES'!P36</f>
        <v>Al finalizar la ejecución</v>
      </c>
      <c r="W32" s="19" t="str">
        <f>+'EVALUACION CON CONTROLES'!Q36</f>
        <v>trazabilidad correo electronico y mesa de trabajo en el caso que se materielice el riego</v>
      </c>
      <c r="X32" s="20" t="str">
        <f>+'EVALUACION CON CONTROLES'!R36</f>
        <v>Quincenal</v>
      </c>
    </row>
    <row r="33" spans="2:24" ht="106.5" customHeight="1">
      <c r="B33" s="17">
        <v>23</v>
      </c>
      <c r="C33" s="19" t="str">
        <f>+'EVALUACION CON CONTROLES'!C37:F37</f>
        <v>Cancelación de pedidos.</v>
      </c>
      <c r="D33" s="18" t="str">
        <f>+'EVALUACION CON CONTROLES'!B37</f>
        <v>EJECUCIÓN</v>
      </c>
      <c r="E33" s="18" t="str">
        <f>VLOOKUP(C33,'IDENTIFICACION Y ANALISIS'!$B$19:$F$59,3,FALSE)</f>
        <v>Especifico</v>
      </c>
      <c r="F33" s="18" t="str">
        <f>VLOOKUP(C33,'IDENTIFICACION Y ANALISIS'!$B$19:$F$59,4,FALSE)</f>
        <v>Interno</v>
      </c>
      <c r="G33" s="19" t="str">
        <f>+EVALUACION!H40</f>
        <v xml:space="preserve">Incumplimiento en las actividades  </v>
      </c>
      <c r="H33" s="19">
        <f>+EVALUACION!I40</f>
        <v>2</v>
      </c>
      <c r="I33" s="19">
        <f>+EVALUACION!J40</f>
        <v>3</v>
      </c>
      <c r="J33" s="19">
        <f>+EVALUACION!K40</f>
        <v>5</v>
      </c>
      <c r="K33" s="18" t="str">
        <f>+EVALUACION!L40</f>
        <v>MEDIO</v>
      </c>
      <c r="L33" s="19" t="s">
        <v>290</v>
      </c>
      <c r="M33" s="18"/>
      <c r="N33" s="19" t="str">
        <f>+'EVALUACION CON CONTROLES'!G37</f>
        <v>El contratista debera rendir informe semanal al  supervisor y/o apoyo a la supervisión del cumplimiento del cronograma y compromisos con los diferentes subcontratistas si es el caso, del estado de entregas de los diferentes elementos, rendir el informe bien sea por medio de acta segun el formato de la entidad y/o correo electroncio</v>
      </c>
      <c r="O33" s="19">
        <f>+'EVALUACION CON CONTROLES'!I37</f>
        <v>2</v>
      </c>
      <c r="P33" s="19">
        <f>+'EVALUACION CON CONTROLES'!J37</f>
        <v>3</v>
      </c>
      <c r="Q33" s="19">
        <f>+'EVALUACION CON CONTROLES'!K37</f>
        <v>5</v>
      </c>
      <c r="R33" s="18" t="str">
        <f>+'EVALUACION CON CONTROLES'!L37</f>
        <v>MEDIO</v>
      </c>
      <c r="S33" s="19" t="str">
        <f>+'EVALUACION CON CONTROLES'!M37</f>
        <v>NO</v>
      </c>
      <c r="T33" s="19" t="str">
        <f>+'EVALUACION CON CONTROLES'!N37</f>
        <v>Contratista y supervisor y/o apoyo a la supervsión</v>
      </c>
      <c r="U33" s="19" t="str">
        <f>+'EVALUACION CON CONTROLES'!O37</f>
        <v>Inicio de la ejecución</v>
      </c>
      <c r="V33" s="19" t="str">
        <f>+'EVALUACION CON CONTROLES'!P37</f>
        <v>Al finalizar la ejecución</v>
      </c>
      <c r="W33" s="19" t="str">
        <f>+'EVALUACION CON CONTROLES'!Q37</f>
        <v>Analizar el informe entregado por el contratista, en el caso que se materialice el riesgo, aplicar planes de contingencia en terminos de retrasos en el cronograma y/o incumplimient o, se debe realizar mesa de trabajo para analizar y aplicar planes de contigencia</v>
      </c>
      <c r="X33" s="20" t="str">
        <f>+'EVALUACION CON CONTROLES'!R37</f>
        <v>Semanal</v>
      </c>
    </row>
    <row r="34" spans="2:24" ht="106.5" customHeight="1">
      <c r="B34" s="17">
        <v>24</v>
      </c>
      <c r="C34" s="19" t="str">
        <f>+'EVALUACION CON CONTROLES'!C38:F38</f>
        <v>Variación en la disponibilidad o en el costo de los insumos necesarios para prestar los servicios.</v>
      </c>
      <c r="D34" s="18" t="str">
        <f>+'EVALUACION CON CONTROLES'!B38</f>
        <v>EJECUCIÓN</v>
      </c>
      <c r="E34" s="18" t="str">
        <f>VLOOKUP(C34,'IDENTIFICACION Y ANALISIS'!$B$19:$F$59,3,FALSE)</f>
        <v>General</v>
      </c>
      <c r="F34" s="18" t="str">
        <f>VLOOKUP(C34,'IDENTIFICACION Y ANALISIS'!$B$19:$F$59,4,FALSE)</f>
        <v>Externo</v>
      </c>
      <c r="G34" s="19" t="str">
        <f>+EVALUACION!H41</f>
        <v>Retrasos en la ejecución de actividades, ajustes al presupuesto y/o incumplimiento de metas</v>
      </c>
      <c r="H34" s="19">
        <f>+EVALUACION!I41</f>
        <v>3</v>
      </c>
      <c r="I34" s="19">
        <f>+EVALUACION!J41</f>
        <v>3</v>
      </c>
      <c r="J34" s="19">
        <f>+EVALUACION!K41</f>
        <v>6</v>
      </c>
      <c r="K34" s="18" t="str">
        <f>+EVALUACION!L41</f>
        <v>ALTO</v>
      </c>
      <c r="L34" s="19" t="s">
        <v>290</v>
      </c>
      <c r="M34" s="18"/>
      <c r="N34" s="19" t="str">
        <f>+'EVALUACION CON CONTROLES'!G38</f>
        <v>El contratista debera rendir informe semanal al supervisor y/o apoyo a la supervisión, del cumplimiento del cronograma, en caso de evidenciar las variaciones se debera realizar una mesa de trabajo, para aplicar planes de contingencia</v>
      </c>
      <c r="O34" s="19">
        <f>+'EVALUACION CON CONTROLES'!I38</f>
        <v>3</v>
      </c>
      <c r="P34" s="19">
        <f>+'EVALUACION CON CONTROLES'!J38</f>
        <v>3</v>
      </c>
      <c r="Q34" s="19">
        <f>+'EVALUACION CON CONTROLES'!K38</f>
        <v>6</v>
      </c>
      <c r="R34" s="18" t="str">
        <f>+'EVALUACION CON CONTROLES'!L38</f>
        <v>ALTO</v>
      </c>
      <c r="S34" s="19" t="str">
        <f>+'EVALUACION CON CONTROLES'!M38</f>
        <v>NO</v>
      </c>
      <c r="T34" s="19" t="str">
        <f>+'EVALUACION CON CONTROLES'!N38</f>
        <v>Contratista y supervisor y/o apoyo a la supervsión</v>
      </c>
      <c r="U34" s="19" t="str">
        <f>+'EVALUACION CON CONTROLES'!O38</f>
        <v>Inicio de la ejecución</v>
      </c>
      <c r="V34" s="19" t="str">
        <f>+'EVALUACION CON CONTROLES'!P38</f>
        <v>Al finalizar la ejecución</v>
      </c>
      <c r="W34" s="19" t="str">
        <f>+'EVALUACION CON CONTROLES'!Q38</f>
        <v>Analizar el informe entregado por el contratista, en el caso que se materialice el riesgo, aplicar planes de contingencia en terminos de retrasos o imposibilidad para realizar las actividades o eventos , se debe realizar mesa de trabajo para analizar y aplicar planes de contigencia</v>
      </c>
      <c r="X34" s="20" t="str">
        <f>+'EVALUACION CON CONTROLES'!R38</f>
        <v>Semanal</v>
      </c>
    </row>
    <row r="35" spans="2:24" ht="106.5" customHeight="1">
      <c r="B35" s="17">
        <v>25</v>
      </c>
      <c r="C35" s="19" t="str">
        <f>+'EVALUACION CON CONTROLES'!C39:F39</f>
        <v>Incumplimiento de compromisos adquiridos por el contratista seleccionado con sus subcontratistas, suministradores de bienes y servicios.</v>
      </c>
      <c r="D35" s="18" t="str">
        <f>+'EVALUACION CON CONTROLES'!B39</f>
        <v>EJECUCIÓN</v>
      </c>
      <c r="E35" s="18" t="str">
        <f>VLOOKUP(C35,'IDENTIFICACION Y ANALISIS'!$B$19:$F$59,3,FALSE)</f>
        <v>Especifico</v>
      </c>
      <c r="F35" s="18" t="str">
        <f>VLOOKUP(C35,'IDENTIFICACION Y ANALISIS'!$B$19:$F$59,4,FALSE)</f>
        <v>Interno</v>
      </c>
      <c r="G35" s="19" t="str">
        <f>+EVALUACION!H42</f>
        <v>Posibles retrasos o afectaciones durante la ejecución del evento o actividades no cumplimiento de fechas previstas inicialmente</v>
      </c>
      <c r="H35" s="19">
        <f>+EVALUACION!I42</f>
        <v>3</v>
      </c>
      <c r="I35" s="19">
        <f>+EVALUACION!J42</f>
        <v>3</v>
      </c>
      <c r="J35" s="19">
        <f>+EVALUACION!K42</f>
        <v>6</v>
      </c>
      <c r="K35" s="18" t="str">
        <f>+EVALUACION!L42</f>
        <v>ALTO</v>
      </c>
      <c r="L35" s="19" t="s">
        <v>290</v>
      </c>
      <c r="M35" s="18"/>
      <c r="N35" s="19" t="str">
        <f>+'EVALUACION CON CONTROLES'!G39</f>
        <v>El contratista debera rendir informe mensual al supervisor y/o apoyo a la supervisión, del cumplimiento del pago de sus subcontratistas con el respectivo cerrtificado del revisor fiscal lo cual hace parte integral del informe de actividades, en caso de evidenciar el incumplimiento se debera realizar una mesa de trabajo en aras de evitar la afectación directa en la ejecución de actividades y/o eventos</v>
      </c>
      <c r="O35" s="19">
        <f>+'EVALUACION CON CONTROLES'!I39</f>
        <v>3</v>
      </c>
      <c r="P35" s="19">
        <f>+'EVALUACION CON CONTROLES'!J39</f>
        <v>3</v>
      </c>
      <c r="Q35" s="19">
        <f>+'EVALUACION CON CONTROLES'!K39</f>
        <v>6</v>
      </c>
      <c r="R35" s="18" t="str">
        <f>+'EVALUACION CON CONTROLES'!L39</f>
        <v>ALTO</v>
      </c>
      <c r="S35" s="19" t="str">
        <f>+'EVALUACION CON CONTROLES'!M39</f>
        <v>NO</v>
      </c>
      <c r="T35" s="19" t="str">
        <f>+'EVALUACION CON CONTROLES'!N39</f>
        <v>Contratista y supervisor y/o apoyo a la supervsión</v>
      </c>
      <c r="U35" s="19" t="str">
        <f>+'EVALUACION CON CONTROLES'!O39</f>
        <v>Inicio de la ejecución</v>
      </c>
      <c r="V35" s="19" t="str">
        <f>+'EVALUACION CON CONTROLES'!P39</f>
        <v>Al finalizar la ejecución</v>
      </c>
      <c r="W35" s="19" t="str">
        <f>+'EVALUACION CON CONTROLES'!Q39</f>
        <v>Analizar el informe entregado por el contratista, en el caso que se materialice el riesgo, aplicar planes de contingencia en terminos de retrasos o imposibilidad para realizar las actividades o eventos, se debe realizar mesa de trabajo para analizar y aplicar planes de contigencia</v>
      </c>
      <c r="X35" s="20" t="str">
        <f>+'EVALUACION CON CONTROLES'!R39</f>
        <v>Mensual</v>
      </c>
    </row>
    <row r="36" spans="2:24" ht="106.5" customHeight="1">
      <c r="B36" s="17">
        <v>26</v>
      </c>
      <c r="C36" s="19" t="str">
        <f>+'EVALUACION CON CONTROLES'!C40:F40</f>
        <v>Incumplimiento de la administración en los pagos.</v>
      </c>
      <c r="D36" s="18" t="str">
        <f>+'EVALUACION CON CONTROLES'!B40</f>
        <v>EJECUCIÓN</v>
      </c>
      <c r="E36" s="18" t="str">
        <f>VLOOKUP(C36,'IDENTIFICACION Y ANALISIS'!$B$19:$F$59,3,FALSE)</f>
        <v>Especifico</v>
      </c>
      <c r="F36" s="18" t="str">
        <f>VLOOKUP(C36,'IDENTIFICACION Y ANALISIS'!$B$19:$F$59,4,FALSE)</f>
        <v>Interno</v>
      </c>
      <c r="G36" s="19" t="str">
        <f>+EVALUACION!H43</f>
        <v>Retraso en la ejecución, inclumplimiento de los eventos y/o actividades  riesgo en el cumplimiento de metas</v>
      </c>
      <c r="H36" s="19">
        <f>+EVALUACION!I43</f>
        <v>2</v>
      </c>
      <c r="I36" s="19">
        <f>+EVALUACION!J43</f>
        <v>3</v>
      </c>
      <c r="J36" s="19">
        <f>+EVALUACION!K43</f>
        <v>5</v>
      </c>
      <c r="K36" s="18" t="str">
        <f>+EVALUACION!L43</f>
        <v>MEDIO</v>
      </c>
      <c r="L36" s="19" t="s">
        <v>291</v>
      </c>
      <c r="M36" s="18"/>
      <c r="N36" s="19" t="str">
        <f>+'EVALUACION CON CONTROLES'!G40</f>
        <v>El apoyo a la supervisión debera realizar la respectiva programación del PAC de acuerdo a la forma de pago, esto de acuerdo al cumplimiento del cronograma y entregas</v>
      </c>
      <c r="O36" s="19">
        <f>+'EVALUACION CON CONTROLES'!I40</f>
        <v>2</v>
      </c>
      <c r="P36" s="19">
        <f>+'EVALUACION CON CONTROLES'!J40</f>
        <v>3</v>
      </c>
      <c r="Q36" s="19">
        <f>+'EVALUACION CON CONTROLES'!K40</f>
        <v>5</v>
      </c>
      <c r="R36" s="18" t="str">
        <f>+'EVALUACION CON CONTROLES'!L40</f>
        <v>MEDIO</v>
      </c>
      <c r="S36" s="19" t="str">
        <f>+'EVALUACION CON CONTROLES'!M40</f>
        <v>NO</v>
      </c>
      <c r="T36" s="19" t="str">
        <f>+'EVALUACION CON CONTROLES'!N40</f>
        <v>Contratista y supervisor y/o apoyo a la supervsión</v>
      </c>
      <c r="U36" s="19" t="str">
        <f>+'EVALUACION CON CONTROLES'!O40</f>
        <v>Inicio de la ejecución</v>
      </c>
      <c r="V36" s="19" t="str">
        <f>+'EVALUACION CON CONTROLES'!P40</f>
        <v>Al finalizar la ejecución</v>
      </c>
      <c r="W36" s="19" t="str">
        <f>+'EVALUACION CON CONTROLES'!Q40</f>
        <v>Revisión oportuna de los informes del contratista, notificacion en caso de que se presenten subsanaciones al contratista, por medio de correo electronico</v>
      </c>
      <c r="X36" s="20" t="str">
        <f>+'EVALUACION CON CONTROLES'!R40</f>
        <v>Semanal</v>
      </c>
    </row>
    <row r="37" spans="2:24" ht="106.5" customHeight="1">
      <c r="B37" s="17">
        <v>27</v>
      </c>
      <c r="C37" s="19" t="str">
        <f>+'EVALUACION CON CONTROLES'!C41:F41</f>
        <v>Defecto en la instalación de equipos</v>
      </c>
      <c r="D37" s="18" t="str">
        <f>+'EVALUACION CON CONTROLES'!B41</f>
        <v>EJECUCIÓN</v>
      </c>
      <c r="E37" s="18" t="str">
        <f>VLOOKUP(C37,'IDENTIFICACION Y ANALISIS'!$B$19:$F$59,3,FALSE)</f>
        <v>General</v>
      </c>
      <c r="F37" s="18" t="str">
        <f>VLOOKUP(C37,'IDENTIFICACION Y ANALISIS'!$B$19:$F$59,4,FALSE)</f>
        <v>Externo</v>
      </c>
      <c r="G37" s="19" t="str">
        <f>+EVALUACION!H44</f>
        <v>Riesgo de daños en la instalación de  los equipos y/o elementos durante el desarrollo de eventos y/o actividades</v>
      </c>
      <c r="H37" s="19">
        <f>+EVALUACION!I44</f>
        <v>3</v>
      </c>
      <c r="I37" s="19">
        <f>+EVALUACION!J44</f>
        <v>3</v>
      </c>
      <c r="J37" s="19">
        <f>+EVALUACION!K44</f>
        <v>6</v>
      </c>
      <c r="K37" s="18" t="str">
        <f>+EVALUACION!L44</f>
        <v>ALTO</v>
      </c>
      <c r="L37" s="19" t="s">
        <v>290</v>
      </c>
      <c r="M37" s="18"/>
      <c r="N37" s="19" t="str">
        <f>+'EVALUACION CON CONTROLES'!G41</f>
        <v xml:space="preserve">El contratista notificará al supervisor y/o apoyo a la supervisión para revisión de los equipos y/o elementos a entregar, con tiempo prudencial antes del incio de las actividades, se debe levantar acta de acuerdo al formato de la entidad </v>
      </c>
      <c r="O37" s="19">
        <f>+'EVALUACION CON CONTROLES'!I41</f>
        <v>3</v>
      </c>
      <c r="P37" s="19">
        <f>+'EVALUACION CON CONTROLES'!J41</f>
        <v>3</v>
      </c>
      <c r="Q37" s="19">
        <f>+'EVALUACION CON CONTROLES'!K41</f>
        <v>6</v>
      </c>
      <c r="R37" s="18" t="str">
        <f>+'EVALUACION CON CONTROLES'!L41</f>
        <v>ALTO</v>
      </c>
      <c r="S37" s="19" t="str">
        <f>+'EVALUACION CON CONTROLES'!M41</f>
        <v>NO</v>
      </c>
      <c r="T37" s="19" t="str">
        <f>+'EVALUACION CON CONTROLES'!N41</f>
        <v>Contratista y supervisor y/o apoyo a la supervsión</v>
      </c>
      <c r="U37" s="19" t="str">
        <f>+'EVALUACION CON CONTROLES'!O41</f>
        <v>Inicio de la ejecución</v>
      </c>
      <c r="V37" s="19" t="str">
        <f>+'EVALUACION CON CONTROLES'!P41</f>
        <v>Al finalizar la ejecución</v>
      </c>
      <c r="W37" s="19" t="str">
        <f>+'EVALUACION CON CONTROLES'!Q41</f>
        <v>Acta de revisión de los equipos y/o elementos antes de dar inicio a la activiadad</v>
      </c>
      <c r="X37" s="20" t="str">
        <f>+'EVALUACION CON CONTROLES'!R41</f>
        <v>En cada evento y/o actividad</v>
      </c>
    </row>
    <row r="38" spans="2:24" ht="106.5" customHeight="1">
      <c r="B38" s="17">
        <v>28</v>
      </c>
      <c r="C38" s="19" t="str">
        <f>+'EVALUACION CON CONTROLES'!C42:F42</f>
        <v>Defectos en los equipos.</v>
      </c>
      <c r="D38" s="18" t="str">
        <f>+'EVALUACION CON CONTROLES'!B42</f>
        <v>EJECUCIÓN</v>
      </c>
      <c r="E38" s="18" t="str">
        <f>VLOOKUP(C38,'IDENTIFICACION Y ANALISIS'!$B$19:$F$59,3,FALSE)</f>
        <v>General</v>
      </c>
      <c r="F38" s="18" t="str">
        <f>VLOOKUP(C38,'IDENTIFICACION Y ANALISIS'!$B$19:$F$59,4,FALSE)</f>
        <v>Externo</v>
      </c>
      <c r="G38" s="19" t="str">
        <f>+EVALUACION!H45</f>
        <v>Riesgo de daños a los equipos  y/o elementos durante el desarrollo de eventos y/o actividades</v>
      </c>
      <c r="H38" s="19">
        <f>+EVALUACION!I45</f>
        <v>3</v>
      </c>
      <c r="I38" s="19">
        <f>+EVALUACION!J45</f>
        <v>3</v>
      </c>
      <c r="J38" s="19">
        <f>+EVALUACION!K45</f>
        <v>6</v>
      </c>
      <c r="K38" s="18" t="str">
        <f>+EVALUACION!L45</f>
        <v>ALTO</v>
      </c>
      <c r="L38" s="19" t="s">
        <v>290</v>
      </c>
      <c r="M38" s="18"/>
      <c r="N38" s="19" t="str">
        <f>+'EVALUACION CON CONTROLES'!G42</f>
        <v xml:space="preserve">El contratista notificará al supervisor y/o apoyo a la supervisión para revisión de los equipos y/o elementos a entregar, con tiempo prudencial antes del incio de las actividades el cual se debera defirnir en el primer comite tecnico, para el caso de eventos debera contar con equipos de respaldo se debe levantar acta de acuerdo al formato de la entidad </v>
      </c>
      <c r="O38" s="19">
        <f>+'EVALUACION CON CONTROLES'!I42</f>
        <v>3</v>
      </c>
      <c r="P38" s="19">
        <f>+'EVALUACION CON CONTROLES'!J42</f>
        <v>3</v>
      </c>
      <c r="Q38" s="19">
        <f>+'EVALUACION CON CONTROLES'!K42</f>
        <v>6</v>
      </c>
      <c r="R38" s="18" t="str">
        <f>+'EVALUACION CON CONTROLES'!L42</f>
        <v>ALTO</v>
      </c>
      <c r="S38" s="19" t="str">
        <f>+'EVALUACION CON CONTROLES'!M42</f>
        <v>NO</v>
      </c>
      <c r="T38" s="19" t="str">
        <f>+'EVALUACION CON CONTROLES'!N42</f>
        <v>Contratista y supervisor y/o apoyo a la supervsión</v>
      </c>
      <c r="U38" s="19" t="str">
        <f>+'EVALUACION CON CONTROLES'!O42</f>
        <v>Inicio de la ejecución</v>
      </c>
      <c r="V38" s="19" t="str">
        <f>+'EVALUACION CON CONTROLES'!P42</f>
        <v>Al finalizar la ejecución</v>
      </c>
      <c r="W38" s="19" t="str">
        <f>+'EVALUACION CON CONTROLES'!Q42</f>
        <v>Acta de revisión de los equipos y/o elementos antes de dar inicio a la activiadad, en el caso que se materialice el riesgo activar el plan de mitigación</v>
      </c>
      <c r="X38" s="20" t="str">
        <f>+'EVALUACION CON CONTROLES'!R42</f>
        <v>En cada evento y/o actividad</v>
      </c>
    </row>
    <row r="39" spans="2:24" ht="106.5" customHeight="1">
      <c r="B39" s="17">
        <v>29</v>
      </c>
      <c r="C39" s="19" t="str">
        <f>+'EVALUACION CON CONTROLES'!C43:F43</f>
        <v>Daños a los equipos objeto de mantenimiento y/o otros bienes</v>
      </c>
      <c r="D39" s="18" t="str">
        <f>+'EVALUACION CON CONTROLES'!B43</f>
        <v>EJECUCIÓN</v>
      </c>
      <c r="E39" s="18" t="str">
        <f>VLOOKUP(C39,'IDENTIFICACION Y ANALISIS'!$B$19:$F$59,3,FALSE)</f>
        <v>General</v>
      </c>
      <c r="F39" s="18" t="str">
        <f>VLOOKUP(C39,'IDENTIFICACION Y ANALISIS'!$B$19:$F$59,4,FALSE)</f>
        <v>Externo</v>
      </c>
      <c r="G39" s="19" t="str">
        <f>+EVALUACION!H46</f>
        <v>Retrasos en la prestación del servicio no cumpliendo con las horas y fechas programadas</v>
      </c>
      <c r="H39" s="19">
        <f>+EVALUACION!I46</f>
        <v>3</v>
      </c>
      <c r="I39" s="19">
        <f>+EVALUACION!J46</f>
        <v>3</v>
      </c>
      <c r="J39" s="19">
        <f>+EVALUACION!K46</f>
        <v>6</v>
      </c>
      <c r="K39" s="18" t="str">
        <f>+EVALUACION!L46</f>
        <v>ALTO</v>
      </c>
      <c r="L39" s="19" t="s">
        <v>290</v>
      </c>
      <c r="M39" s="18"/>
      <c r="N39" s="19" t="str">
        <f>+'EVALUACION CON CONTROLES'!G43</f>
        <v xml:space="preserve">El contratista notificará al supervisor y/o apoyo a la supervisión para revisión de los equipos y/o elementos a entregar, con tiempo prudencial antes del incio de las actividades el cual se debera defirnir en el primer comite tecnico, para el caso de eventos debera contar con equipos de respaldo se debe levantar acta de acuerdo al formato de la entidad </v>
      </c>
      <c r="O39" s="19">
        <f>+'EVALUACION CON CONTROLES'!I43</f>
        <v>3</v>
      </c>
      <c r="P39" s="19">
        <f>+'EVALUACION CON CONTROLES'!J43</f>
        <v>3</v>
      </c>
      <c r="Q39" s="19">
        <f>+'EVALUACION CON CONTROLES'!K43</f>
        <v>6</v>
      </c>
      <c r="R39" s="18" t="str">
        <f>+'EVALUACION CON CONTROLES'!L43</f>
        <v>ALTO</v>
      </c>
      <c r="S39" s="19" t="str">
        <f>+'EVALUACION CON CONTROLES'!M43</f>
        <v>NO</v>
      </c>
      <c r="T39" s="19" t="str">
        <f>+'EVALUACION CON CONTROLES'!N43</f>
        <v>Contratista y supervisor y/o apoyo a la supervsión</v>
      </c>
      <c r="U39" s="19" t="str">
        <f>+'EVALUACION CON CONTROLES'!O43</f>
        <v>Inicio de la ejecución</v>
      </c>
      <c r="V39" s="19" t="str">
        <f>+'EVALUACION CON CONTROLES'!P43</f>
        <v>Al finalizar la ejecución</v>
      </c>
      <c r="W39" s="19" t="str">
        <f>+'EVALUACION CON CONTROLES'!Q43</f>
        <v>Acta de revisión de los equipos y/o elementos antes de dar inicio a la activiadad, en el caso que se materialice el riesgo activar el plan de mitigación</v>
      </c>
      <c r="X39" s="20" t="str">
        <f>+'EVALUACION CON CONTROLES'!R43</f>
        <v>En cada evento y/o actividad</v>
      </c>
    </row>
    <row r="40" spans="2:24" ht="106.5" customHeight="1">
      <c r="B40" s="17">
        <v>30</v>
      </c>
      <c r="C40" s="19" t="str">
        <f>+'EVALUACION CON CONTROLES'!C44:F44</f>
        <v>Imposición de nuevos tributos</v>
      </c>
      <c r="D40" s="18" t="str">
        <f>+'EVALUACION CON CONTROLES'!B44</f>
        <v>EJECUCIÓN</v>
      </c>
      <c r="E40" s="18" t="str">
        <f>VLOOKUP(C40,'IDENTIFICACION Y ANALISIS'!$B$19:$F$59,3,FALSE)</f>
        <v>General</v>
      </c>
      <c r="F40" s="18" t="str">
        <f>VLOOKUP(C40,'IDENTIFICACION Y ANALISIS'!$B$19:$F$59,4,FALSE)</f>
        <v>Externo</v>
      </c>
      <c r="G40" s="19" t="str">
        <f>+EVALUACION!H47</f>
        <v>Aumento en los costos operativos generando solicitud de una posible modificación en terminos presupuestales</v>
      </c>
      <c r="H40" s="19">
        <f>+EVALUACION!I47</f>
        <v>1</v>
      </c>
      <c r="I40" s="19">
        <f>+EVALUACION!J47</f>
        <v>2</v>
      </c>
      <c r="J40" s="19">
        <f>+EVALUACION!K47</f>
        <v>3</v>
      </c>
      <c r="K40" s="18" t="str">
        <f>+EVALUACION!L47</f>
        <v>BAJO</v>
      </c>
      <c r="L40" s="19" t="s">
        <v>290</v>
      </c>
      <c r="M40" s="18"/>
      <c r="N40" s="19" t="str">
        <f>+'EVALUACION CON CONTROLES'!G44</f>
        <v>El contratista deberá realizar un monitoreo periodico, de posibles nuevos tributos que puedan impacta losr elementos y/o servicios a adquirir y en caso de variaciones significativas debera dar aviso al supervisor y/o apoyo a la supervisión por medio de correo electronico</v>
      </c>
      <c r="O40" s="19">
        <f>+'EVALUACION CON CONTROLES'!I44</f>
        <v>1</v>
      </c>
      <c r="P40" s="19">
        <f>+'EVALUACION CON CONTROLES'!J44</f>
        <v>2</v>
      </c>
      <c r="Q40" s="19">
        <f>+'EVALUACION CON CONTROLES'!K44</f>
        <v>3</v>
      </c>
      <c r="R40" s="18" t="str">
        <f>+'EVALUACION CON CONTROLES'!L44</f>
        <v>BAJO</v>
      </c>
      <c r="S40" s="19" t="str">
        <f>+'EVALUACION CON CONTROLES'!M44</f>
        <v>NO</v>
      </c>
      <c r="T40" s="19" t="str">
        <f>+'EVALUACION CON CONTROLES'!N44</f>
        <v>Contratista y supervisor y/o apoyo a la supervsión</v>
      </c>
      <c r="U40" s="19" t="str">
        <f>+'EVALUACION CON CONTROLES'!O44</f>
        <v>Inicio de la ejecución</v>
      </c>
      <c r="V40" s="19" t="str">
        <f>+'EVALUACION CON CONTROLES'!P44</f>
        <v>Al finalizar la ejecución</v>
      </c>
      <c r="W40" s="19" t="str">
        <f>+'EVALUACION CON CONTROLES'!Q44</f>
        <v>En cada comité tecnico se dara informe si se evidenciado alguna imposicion de nuevos trbutos</v>
      </c>
      <c r="X40" s="20" t="str">
        <f>+'EVALUACION CON CONTROLES'!R44</f>
        <v>Sesión de comité tecnico</v>
      </c>
    </row>
    <row r="41" spans="2:24" ht="106.5" customHeight="1">
      <c r="B41" s="17">
        <v>31</v>
      </c>
      <c r="C41" s="19" t="str">
        <f>+'EVALUACION CON CONTROLES'!C45:F45</f>
        <v>Imposición de nuevos trámites o permisos</v>
      </c>
      <c r="D41" s="18" t="str">
        <f>+'EVALUACION CON CONTROLES'!B45</f>
        <v>EJECUCIÓN</v>
      </c>
      <c r="E41" s="18" t="str">
        <f>VLOOKUP(C41,'IDENTIFICACION Y ANALISIS'!$B$19:$F$59,3,FALSE)</f>
        <v>General</v>
      </c>
      <c r="F41" s="18" t="str">
        <f>VLOOKUP(C41,'IDENTIFICACION Y ANALISIS'!$B$19:$F$59,4,FALSE)</f>
        <v>Externo</v>
      </c>
      <c r="G41" s="19" t="str">
        <f>+EVALUACION!H48</f>
        <v xml:space="preserve">Retraso, reprogramación o cancelación en la ejecución de los eventos y/o actividades </v>
      </c>
      <c r="H41" s="19">
        <f>+EVALUACION!I48</f>
        <v>1</v>
      </c>
      <c r="I41" s="19">
        <f>+EVALUACION!J48</f>
        <v>2</v>
      </c>
      <c r="J41" s="19">
        <f>+EVALUACION!K48</f>
        <v>3</v>
      </c>
      <c r="K41" s="18" t="str">
        <f>+EVALUACION!L48</f>
        <v>BAJO</v>
      </c>
      <c r="L41" s="19" t="s">
        <v>290</v>
      </c>
      <c r="M41" s="18"/>
      <c r="N41" s="19" t="str">
        <f>+'EVALUACION CON CONTROLES'!G45</f>
        <v>El contratista debera realizar un monitoreo periodico, de posibles nuevos tramites o permisos que puedan impactar los elementos y/o servicios a adquirir y en caso de variaciones significativas debera dar aviso al supervisor y/o apoyo a la supervisión por medio de correo electronico</v>
      </c>
      <c r="O41" s="19">
        <f>+'EVALUACION CON CONTROLES'!I45</f>
        <v>1</v>
      </c>
      <c r="P41" s="19">
        <f>+'EVALUACION CON CONTROLES'!J45</f>
        <v>2</v>
      </c>
      <c r="Q41" s="19">
        <f>+'EVALUACION CON CONTROLES'!K45</f>
        <v>3</v>
      </c>
      <c r="R41" s="18" t="str">
        <f>+'EVALUACION CON CONTROLES'!L45</f>
        <v>BAJO</v>
      </c>
      <c r="S41" s="19" t="str">
        <f>+'EVALUACION CON CONTROLES'!M45</f>
        <v>NO</v>
      </c>
      <c r="T41" s="19" t="str">
        <f>+'EVALUACION CON CONTROLES'!N45</f>
        <v>Contratista y supervisor y/o apoyo a la supervsión</v>
      </c>
      <c r="U41" s="19" t="str">
        <f>+'EVALUACION CON CONTROLES'!O45</f>
        <v>Inicio de la ejecución</v>
      </c>
      <c r="V41" s="19" t="str">
        <f>+'EVALUACION CON CONTROLES'!P45</f>
        <v>Al finalizar la ejecución</v>
      </c>
      <c r="W41" s="19" t="str">
        <f>+'EVALUACION CON CONTROLES'!Q45</f>
        <v>En cada comité tecnico se dara informe si se evidenciado alguna imposicion de nuevos tramites</v>
      </c>
      <c r="X41" s="20" t="str">
        <f>+'EVALUACION CON CONTROLES'!R45</f>
        <v>Sesión de comité tecnico</v>
      </c>
    </row>
    <row r="42" spans="2:24" ht="106.5" customHeight="1">
      <c r="B42" s="17">
        <v>32</v>
      </c>
      <c r="C42" s="19" t="str">
        <f>+'EVALUACION CON CONTROLES'!C46:F46</f>
        <v>Eventos naturales tales como lluvias, inundaciones y sequias entre otros</v>
      </c>
      <c r="D42" s="18" t="str">
        <f>+'EVALUACION CON CONTROLES'!B46</f>
        <v>EJECUCIÓN</v>
      </c>
      <c r="E42" s="18" t="str">
        <f>VLOOKUP(C42,'IDENTIFICACION Y ANALISIS'!$B$19:$F$59,3,FALSE)</f>
        <v>General</v>
      </c>
      <c r="F42" s="18" t="str">
        <f>VLOOKUP(C42,'IDENTIFICACION Y ANALISIS'!$B$19:$F$59,4,FALSE)</f>
        <v>Externo</v>
      </c>
      <c r="G42" s="19" t="str">
        <f>+EVALUACION!H49</f>
        <v>Cancelación o reprogramación de los eventos aumento de los costos por la implementación de medidas alternativas</v>
      </c>
      <c r="H42" s="19">
        <f>+EVALUACION!I49</f>
        <v>2</v>
      </c>
      <c r="I42" s="19">
        <f>+EVALUACION!J49</f>
        <v>3</v>
      </c>
      <c r="J42" s="19">
        <f>+EVALUACION!K49</f>
        <v>5</v>
      </c>
      <c r="K42" s="18" t="str">
        <f>+EVALUACION!L49</f>
        <v>MEDIO</v>
      </c>
      <c r="L42" s="19" t="s">
        <v>290</v>
      </c>
      <c r="M42" s="18"/>
      <c r="N42" s="19" t="str">
        <f>+'EVALUACION CON CONTROLES'!G46</f>
        <v>El contratista debera realizar una consulta con anterioridad al inicio de los eventos, a los informes de las entidades encargadas de medir aspectos de la naturales en caso de variaciones significativas debera dar aviso al supervisor y/o apoyo a la supervisión por medio de correo electronico y generar el plan de mitigación de forma diligente</v>
      </c>
      <c r="O42" s="19">
        <f>+'EVALUACION CON CONTROLES'!I46</f>
        <v>2</v>
      </c>
      <c r="P42" s="19">
        <f>+'EVALUACION CON CONTROLES'!J46</f>
        <v>3</v>
      </c>
      <c r="Q42" s="19">
        <f>+'EVALUACION CON CONTROLES'!K46</f>
        <v>5</v>
      </c>
      <c r="R42" s="18" t="str">
        <f>+'EVALUACION CON CONTROLES'!L46</f>
        <v>MEDIO</v>
      </c>
      <c r="S42" s="19" t="str">
        <f>+'EVALUACION CON CONTROLES'!M46</f>
        <v>NO</v>
      </c>
      <c r="T42" s="19" t="str">
        <f>+'EVALUACION CON CONTROLES'!N46</f>
        <v>Contratista y supervisor y/o apoyo a la supervsión</v>
      </c>
      <c r="U42" s="19" t="str">
        <f>+'EVALUACION CON CONTROLES'!O46</f>
        <v>Inicio de la ejecución</v>
      </c>
      <c r="V42" s="19" t="str">
        <f>+'EVALUACION CON CONTROLES'!P46</f>
        <v>Al finalizar la ejecución</v>
      </c>
      <c r="W42" s="19" t="str">
        <f>+'EVALUACION CON CONTROLES'!Q46</f>
        <v>Informe por correo electronico y/o mensajeria movil en caso que se requiera activar el plan de mitigación</v>
      </c>
      <c r="X42" s="20" t="str">
        <f>+'EVALUACION CON CONTROLES'!R46</f>
        <v>En cada evento y/o actividad</v>
      </c>
    </row>
    <row r="43" spans="2:24" ht="106.5" customHeight="1">
      <c r="B43" s="17">
        <v>33</v>
      </c>
      <c r="C43" s="19" t="str">
        <f>+'EVALUACION CON CONTROLES'!C47:F47</f>
        <v xml:space="preserve">Incumplimiento derivado del trámite de los permisos con autoridades, la obtención de los mismos, paz y salvos SAYCO </v>
      </c>
      <c r="D43" s="18" t="str">
        <f>+'EVALUACION CON CONTROLES'!B47</f>
        <v>EJECUCIÓN</v>
      </c>
      <c r="E43" s="18" t="e">
        <f>VLOOKUP(C43,'IDENTIFICACION Y ANALISIS'!$B$19:$F$59,3,FALSE)</f>
        <v>#N/A</v>
      </c>
      <c r="F43" s="18" t="e">
        <f>VLOOKUP(C43,'IDENTIFICACION Y ANALISIS'!$B$19:$F$59,4,FALSE)</f>
        <v>#N/A</v>
      </c>
      <c r="G43" s="19" t="str">
        <f>+EVALUACION!H50</f>
        <v>Posibles demoras en la obtención de permisos y/o autorizaciones lo cual conlleva a retraso, concelaciones, y/o reprogramaciones, riesgo de sanciones</v>
      </c>
      <c r="H43" s="19">
        <f>+EVALUACION!I50</f>
        <v>2</v>
      </c>
      <c r="I43" s="19">
        <f>+EVALUACION!J50</f>
        <v>3</v>
      </c>
      <c r="J43" s="19">
        <f>+EVALUACION!K50</f>
        <v>5</v>
      </c>
      <c r="K43" s="18" t="str">
        <f>+EVALUACION!L50</f>
        <v>MEDIO</v>
      </c>
      <c r="L43" s="19" t="s">
        <v>290</v>
      </c>
      <c r="M43" s="18"/>
      <c r="N43" s="19" t="str">
        <f>+'EVALUACION CON CONTROLES'!G47</f>
        <v>El contratista deberá realizar la notificación periodica del estado de los permisos correspondientes lo cual se debera notificar por medio de correo electronico al supervisor y/o apoyo a la supervisión</v>
      </c>
      <c r="O43" s="19">
        <f>+'EVALUACION CON CONTROLES'!I47</f>
        <v>2</v>
      </c>
      <c r="P43" s="19">
        <f>+'EVALUACION CON CONTROLES'!J47</f>
        <v>3</v>
      </c>
      <c r="Q43" s="19">
        <f>+'EVALUACION CON CONTROLES'!K47</f>
        <v>5</v>
      </c>
      <c r="R43" s="18" t="str">
        <f>+'EVALUACION CON CONTROLES'!L47</f>
        <v>MEDIO</v>
      </c>
      <c r="S43" s="19" t="str">
        <f>+'EVALUACION CON CONTROLES'!M47</f>
        <v>NO</v>
      </c>
      <c r="T43" s="19" t="str">
        <f>+'EVALUACION CON CONTROLES'!N47</f>
        <v>Contratista y supervisor y/o apoyo a la supervsión</v>
      </c>
      <c r="U43" s="19" t="str">
        <f>+'EVALUACION CON CONTROLES'!O47</f>
        <v>Inicio de la ejecución</v>
      </c>
      <c r="V43" s="19" t="str">
        <f>+'EVALUACION CON CONTROLES'!P47</f>
        <v>Al finalizar la ejecución</v>
      </c>
      <c r="W43" s="19" t="str">
        <f>+'EVALUACION CON CONTROLES'!Q47</f>
        <v xml:space="preserve">Correo electronico con la información del estado de cada uno de los paz y salvos y permisos </v>
      </c>
      <c r="X43" s="20" t="str">
        <f>+'EVALUACION CON CONTROLES'!R47</f>
        <v>Antes de cada evento</v>
      </c>
    </row>
    <row r="44" spans="2:24" ht="106.5" customHeight="1">
      <c r="B44" s="17">
        <v>34</v>
      </c>
      <c r="C44" s="19" t="str">
        <f>+'EVALUACION CON CONTROLES'!C48:F48</f>
        <v>Fallas en la entrega de alimentos y bebidas</v>
      </c>
      <c r="D44" s="18" t="str">
        <f>+'EVALUACION CON CONTROLES'!B48</f>
        <v>EJECUCIÓN</v>
      </c>
      <c r="E44" s="18" t="str">
        <f>VLOOKUP(C44,'IDENTIFICACION Y ANALISIS'!$B$19:$F$59,3,FALSE)</f>
        <v>Especifico</v>
      </c>
      <c r="F44" s="18" t="str">
        <f>VLOOKUP(C44,'IDENTIFICACION Y ANALISIS'!$B$19:$F$59,4,FALSE)</f>
        <v>Interno</v>
      </c>
      <c r="G44" s="19" t="str">
        <f>+EVALUACION!H51</f>
        <v>Posible insatisfacción por parte de los asistentes, perdida de reputación del evento y/o posible dificultad en terminos de salud</v>
      </c>
      <c r="H44" s="19">
        <f>+EVALUACION!I51</f>
        <v>2</v>
      </c>
      <c r="I44" s="19">
        <f>+EVALUACION!J51</f>
        <v>3</v>
      </c>
      <c r="J44" s="19">
        <f>+EVALUACION!K51</f>
        <v>5</v>
      </c>
      <c r="K44" s="18" t="str">
        <f>+EVALUACION!L51</f>
        <v>MEDIO</v>
      </c>
      <c r="L44" s="19" t="s">
        <v>290</v>
      </c>
      <c r="M44" s="18"/>
      <c r="N44" s="19" t="str">
        <f>+'EVALUACION CON CONTROLES'!G48</f>
        <v xml:space="preserve">El contratista deberá garantizar la calidad de los alimentos y bebidas cumpliento con lo definido en el anexo tecnico y oferta economica, debera realizar una revisión al azar y diligenciar acta definida por la entidad </v>
      </c>
      <c r="O44" s="19">
        <f>+'EVALUACION CON CONTROLES'!I48</f>
        <v>2</v>
      </c>
      <c r="P44" s="19">
        <f>+'EVALUACION CON CONTROLES'!J48</f>
        <v>3</v>
      </c>
      <c r="Q44" s="19">
        <f>+'EVALUACION CON CONTROLES'!K48</f>
        <v>5</v>
      </c>
      <c r="R44" s="18" t="str">
        <f>+'EVALUACION CON CONTROLES'!L48</f>
        <v>MEDIO</v>
      </c>
      <c r="S44" s="19" t="str">
        <f>+'EVALUACION CON CONTROLES'!M48</f>
        <v>NO</v>
      </c>
      <c r="T44" s="19" t="str">
        <f>+'EVALUACION CON CONTROLES'!N48</f>
        <v>Contratista y supervisor y/o apoyo a la supervsión</v>
      </c>
      <c r="U44" s="19" t="str">
        <f>+'EVALUACION CON CONTROLES'!O48</f>
        <v>Inicio de la ejecución</v>
      </c>
      <c r="V44" s="19" t="str">
        <f>+'EVALUACION CON CONTROLES'!P48</f>
        <v>Al finalizar la ejecución</v>
      </c>
      <c r="W44" s="19" t="str">
        <f>+'EVALUACION CON CONTROLES'!Q48</f>
        <v>Realizar la revisión adecuada y en el caso que se materialice el riesgo el contratista debera realizar el cambio inmediato de los alimento dejando como trazabilidad acta definida por la entidad</v>
      </c>
      <c r="X44" s="20" t="str">
        <f>+'EVALUACION CON CONTROLES'!R48</f>
        <v>Antes de cada evento</v>
      </c>
    </row>
    <row r="45" spans="2:24" ht="106.5" customHeight="1">
      <c r="B45" s="17">
        <v>35</v>
      </c>
      <c r="C45" s="19" t="str">
        <f>+'EVALUACION CON CONTROLES'!C49:F49</f>
        <v xml:space="preserve">Dificultad en la inscripción y posterior participación 				</v>
      </c>
      <c r="D45" s="18" t="str">
        <f>+'EVALUACION CON CONTROLES'!B49</f>
        <v>EJECUCIÓN</v>
      </c>
      <c r="E45" s="18" t="str">
        <f>VLOOKUP(C45,'IDENTIFICACION Y ANALISIS'!$B$19:$F$59,3,FALSE)</f>
        <v>Especifico</v>
      </c>
      <c r="F45" s="18" t="str">
        <f>VLOOKUP(C45,'IDENTIFICACION Y ANALISIS'!$B$19:$F$59,4,FALSE)</f>
        <v>Interno</v>
      </c>
      <c r="G45" s="19" t="str">
        <f>+EVALUACION!H52</f>
        <v>Restraso en el inicio de las actividades, insatisfacción de los asistentes</v>
      </c>
      <c r="H45" s="19">
        <f>+EVALUACION!I52</f>
        <v>2</v>
      </c>
      <c r="I45" s="19">
        <f>+EVALUACION!J52</f>
        <v>3</v>
      </c>
      <c r="J45" s="19">
        <f>+EVALUACION!K52</f>
        <v>5</v>
      </c>
      <c r="K45" s="18" t="str">
        <f>+EVALUACION!L52</f>
        <v>MEDIO</v>
      </c>
      <c r="L45" s="19" t="s">
        <v>290</v>
      </c>
      <c r="M45" s="18"/>
      <c r="N45" s="19" t="str">
        <f>+'EVALUACION CON CONTROLES'!G49</f>
        <v>El contratista deberá garantizar la inscripción de las personas disponiendo de infraestructura y personal adecuado para incentivar la participación.</v>
      </c>
      <c r="O45" s="19">
        <f>+'EVALUACION CON CONTROLES'!I49</f>
        <v>2</v>
      </c>
      <c r="P45" s="19">
        <f>+'EVALUACION CON CONTROLES'!J49</f>
        <v>3</v>
      </c>
      <c r="Q45" s="19">
        <f>+'EVALUACION CON CONTROLES'!K49</f>
        <v>5</v>
      </c>
      <c r="R45" s="18" t="str">
        <f>+'EVALUACION CON CONTROLES'!L49</f>
        <v>MEDIO</v>
      </c>
      <c r="S45" s="19" t="str">
        <f>+'EVALUACION CON CONTROLES'!M49</f>
        <v>NO</v>
      </c>
      <c r="T45" s="19" t="str">
        <f>+'EVALUACION CON CONTROLES'!N49</f>
        <v>Contratista y supervisor y/o apoyo a la supervsión</v>
      </c>
      <c r="U45" s="19" t="str">
        <f>+'EVALUACION CON CONTROLES'!O49</f>
        <v>Inicio de la ejecución</v>
      </c>
      <c r="V45" s="19" t="str">
        <f>+'EVALUACION CON CONTROLES'!P49</f>
        <v>Al finalizar la ejecución</v>
      </c>
      <c r="W45" s="19" t="str">
        <f>+'EVALUACION CON CONTROLES'!Q49</f>
        <v xml:space="preserve">Realizar la revisión adecuada y en el caso que se materialice el riesgo el contratista deberá activar todos los caneles de comunicación con la comunidad para incentivar la participación, esto incluye el debido manejo de las bases de datos. </v>
      </c>
      <c r="X45" s="20" t="str">
        <f>+'EVALUACION CON CONTROLES'!R49</f>
        <v>Antes de cada evento</v>
      </c>
    </row>
    <row r="46" spans="2:24" ht="106.5" customHeight="1">
      <c r="B46" s="17">
        <v>36</v>
      </c>
      <c r="C46" s="19" t="str">
        <f>+'EVALUACION CON CONTROLES'!C50:F50</f>
        <v>Fallas en la coordinación del personal</v>
      </c>
      <c r="D46" s="18" t="str">
        <f>+'EVALUACION CON CONTROLES'!B50</f>
        <v>EJECUCIÓN</v>
      </c>
      <c r="E46" s="18" t="str">
        <f>VLOOKUP(C46,'IDENTIFICACION Y ANALISIS'!$B$19:$F$59,3,FALSE)</f>
        <v>Especifico</v>
      </c>
      <c r="F46" s="18" t="str">
        <f>VLOOKUP(C46,'IDENTIFICACION Y ANALISIS'!$B$19:$F$59,4,FALSE)</f>
        <v>Interno</v>
      </c>
      <c r="G46" s="19" t="str">
        <f>+EVALUACION!H53</f>
        <v>Demoras en la ejecución de las actividades, posible no idoneidad del personal e insatisfacción por parte de los asistentes</v>
      </c>
      <c r="H46" s="19">
        <f>+EVALUACION!I53</f>
        <v>3</v>
      </c>
      <c r="I46" s="19">
        <f>+EVALUACION!J53</f>
        <v>4</v>
      </c>
      <c r="J46" s="19">
        <f>+EVALUACION!K53</f>
        <v>7</v>
      </c>
      <c r="K46" s="18" t="str">
        <f>+EVALUACION!L53</f>
        <v>ALTO</v>
      </c>
      <c r="L46" s="19" t="s">
        <v>290</v>
      </c>
      <c r="M46" s="18"/>
      <c r="N46" s="19" t="str">
        <f>+'EVALUACION CON CONTROLES'!G50</f>
        <v>El contratista debera garantizar la idoneidad del personal y planeación para cada uno de los eventos para evitar fallas, este plan se debera entregar por medio de correo electronico al supervisor y/o apoyo a la supervisión</v>
      </c>
      <c r="O46" s="19">
        <f>+'EVALUACION CON CONTROLES'!I50</f>
        <v>3</v>
      </c>
      <c r="P46" s="19">
        <f>+'EVALUACION CON CONTROLES'!J50</f>
        <v>4</v>
      </c>
      <c r="Q46" s="19">
        <f>+'EVALUACION CON CONTROLES'!K50</f>
        <v>7</v>
      </c>
      <c r="R46" s="18" t="str">
        <f>+'EVALUACION CON CONTROLES'!L50</f>
        <v>ALTO</v>
      </c>
      <c r="S46" s="19" t="str">
        <f>+'EVALUACION CON CONTROLES'!M50</f>
        <v>NO</v>
      </c>
      <c r="T46" s="19" t="str">
        <f>+'EVALUACION CON CONTROLES'!N50</f>
        <v>Contratista y supervisor y/o apoyo a la supervsión</v>
      </c>
      <c r="U46" s="19" t="str">
        <f>+'EVALUACION CON CONTROLES'!O50</f>
        <v>Inicio de la ejecución</v>
      </c>
      <c r="V46" s="19" t="str">
        <f>+'EVALUACION CON CONTROLES'!P50</f>
        <v>Al finalizar la ejecución</v>
      </c>
      <c r="W46" s="19" t="str">
        <f>+'EVALUACION CON CONTROLES'!Q50</f>
        <v xml:space="preserve">Realizar la revisión adecuada y en el caso que se materialice el riesgo el contratista debera realizar el cambio inmediato del personal dejando como trazabilidad acta definida por la entidad indicando el motivo </v>
      </c>
      <c r="X46" s="20" t="str">
        <f>+'EVALUACION CON CONTROLES'!R50</f>
        <v>Antes de cada evento  y durante el evento</v>
      </c>
    </row>
    <row r="47" spans="2:24" ht="106.5" customHeight="1">
      <c r="B47" s="17">
        <v>37</v>
      </c>
      <c r="C47" s="19" t="str">
        <f>+'EVALUACION CON CONTROLES'!C51:F51</f>
        <v>Necesidad de elementos no considerados</v>
      </c>
      <c r="D47" s="18" t="str">
        <f>+'EVALUACION CON CONTROLES'!B51</f>
        <v>EJECUCIÓN</v>
      </c>
      <c r="E47" s="18" t="str">
        <f>VLOOKUP(C47,'IDENTIFICACION Y ANALISIS'!$B$19:$F$59,3,FALSE)</f>
        <v>Necesidad de elementos no considerados</v>
      </c>
      <c r="F47" s="18" t="str">
        <f>VLOOKUP(C47,'IDENTIFICACION Y ANALISIS'!$B$19:$F$59,4,FALSE)</f>
        <v>Necesidad de elementos no considerados</v>
      </c>
      <c r="G47" s="19" t="str">
        <f>+EVALUACION!H54</f>
        <v>Posibles demoras en la obtención de permisos y/o autorizaciones lo cual conlleva a concelaciones, reprogramaciones, riesgo de sanciones</v>
      </c>
      <c r="H47" s="19">
        <f>+EVALUACION!I54</f>
        <v>1</v>
      </c>
      <c r="I47" s="19">
        <f>+EVALUACION!J54</f>
        <v>3</v>
      </c>
      <c r="J47" s="19">
        <f>+EVALUACION!K54</f>
        <v>5</v>
      </c>
      <c r="K47" s="18" t="str">
        <f>+EVALUACION!L54</f>
        <v>MEDIO</v>
      </c>
      <c r="L47" s="19" t="s">
        <v>290</v>
      </c>
      <c r="M47" s="18"/>
      <c r="N47" s="19" t="str">
        <f>+'EVALUACION CON CONTROLES'!G51</f>
        <v>El contratista deberá realizar la notificación periódica del estado de los permisos correspondientes lo cual se deberá notificar por medio de correo electronico al supervisor y/o apoyo a la supervisión</v>
      </c>
      <c r="O47" s="19">
        <f>+'EVALUACION CON CONTROLES'!I51</f>
        <v>1</v>
      </c>
      <c r="P47" s="19">
        <f>+'EVALUACION CON CONTROLES'!J51</f>
        <v>3</v>
      </c>
      <c r="Q47" s="19">
        <f>+'EVALUACION CON CONTROLES'!K51</f>
        <v>4</v>
      </c>
      <c r="R47" s="18" t="str">
        <f>+'EVALUACION CON CONTROLES'!L51</f>
        <v>BAJO</v>
      </c>
      <c r="S47" s="19" t="str">
        <f>+'EVALUACION CON CONTROLES'!M51</f>
        <v>NO</v>
      </c>
      <c r="T47" s="19" t="str">
        <f>+'EVALUACION CON CONTROLES'!N51</f>
        <v>Contratista y supervisor y/o apoyo a la supervsión</v>
      </c>
      <c r="U47" s="19" t="str">
        <f>+'EVALUACION CON CONTROLES'!O51</f>
        <v>Durante la dase de ejecución</v>
      </c>
      <c r="V47" s="19" t="str">
        <f>+'EVALUACION CON CONTROLES'!P51</f>
        <v>Al finalizar la ejecución</v>
      </c>
      <c r="W47" s="19" t="str">
        <f>+'EVALUACION CON CONTROLES'!Q51</f>
        <v>Realizar la revisión adecuada y en el caso que se materialice el riesgo el contratista debera informar para tomar acciones al respecto  dejando como trazabilidad acta definida por la entidad indicando el motivo y/o correo electronico</v>
      </c>
      <c r="X47" s="20" t="str">
        <f>+'EVALUACION CON CONTROLES'!R51</f>
        <v xml:space="preserve">Cuando se presente </v>
      </c>
    </row>
    <row r="48" spans="2:24" ht="13.5" customHeight="1">
      <c r="B48" s="47"/>
      <c r="X48" s="48"/>
    </row>
    <row r="49" spans="2:24" ht="13.5" customHeight="1">
      <c r="B49" s="47"/>
      <c r="E49" s="14"/>
      <c r="F49" s="142" t="s">
        <v>292</v>
      </c>
      <c r="G49" s="142"/>
      <c r="H49" s="14"/>
      <c r="I49" s="14"/>
      <c r="J49" s="143" t="s">
        <v>275</v>
      </c>
      <c r="K49" s="143"/>
      <c r="L49" s="143"/>
      <c r="M49" s="143"/>
      <c r="X49" s="48"/>
    </row>
    <row r="50" spans="2:24" ht="13.5" customHeight="1">
      <c r="B50" s="47"/>
      <c r="E50" s="158" t="s">
        <v>131</v>
      </c>
      <c r="F50" s="43" t="s">
        <v>132</v>
      </c>
      <c r="G50" s="43" t="s">
        <v>133</v>
      </c>
      <c r="H50" s="14"/>
      <c r="I50" s="14"/>
      <c r="J50" s="173" t="s">
        <v>134</v>
      </c>
      <c r="K50" s="174"/>
      <c r="L50" s="173" t="s">
        <v>133</v>
      </c>
      <c r="M50" s="174"/>
      <c r="X50" s="48"/>
    </row>
    <row r="51" spans="2:24" ht="29.25" customHeight="1">
      <c r="B51" s="47"/>
      <c r="E51" s="158"/>
      <c r="F51" s="19" t="s">
        <v>135</v>
      </c>
      <c r="G51" s="19">
        <v>1</v>
      </c>
      <c r="H51" s="14"/>
      <c r="I51" s="14"/>
      <c r="J51" s="146" t="s">
        <v>136</v>
      </c>
      <c r="K51" s="147"/>
      <c r="L51" s="148">
        <v>1</v>
      </c>
      <c r="M51" s="148"/>
      <c r="X51" s="48"/>
    </row>
    <row r="52" spans="2:24" ht="28.5" customHeight="1">
      <c r="B52" s="47"/>
      <c r="E52" s="158"/>
      <c r="F52" s="19" t="s">
        <v>137</v>
      </c>
      <c r="G52" s="19">
        <v>2</v>
      </c>
      <c r="H52" s="14"/>
      <c r="I52" s="14"/>
      <c r="J52" s="146" t="s">
        <v>138</v>
      </c>
      <c r="K52" s="147"/>
      <c r="L52" s="148">
        <v>2</v>
      </c>
      <c r="M52" s="148"/>
      <c r="X52" s="48"/>
    </row>
    <row r="53" spans="2:24" ht="39" customHeight="1">
      <c r="B53" s="47"/>
      <c r="E53" s="158"/>
      <c r="F53" s="19" t="s">
        <v>139</v>
      </c>
      <c r="G53" s="19">
        <v>3</v>
      </c>
      <c r="H53" s="14"/>
      <c r="I53" s="14"/>
      <c r="J53" s="146" t="s">
        <v>140</v>
      </c>
      <c r="K53" s="147"/>
      <c r="L53" s="148">
        <v>3</v>
      </c>
      <c r="M53" s="148"/>
      <c r="X53" s="48"/>
    </row>
    <row r="54" spans="2:24" ht="42.75" customHeight="1">
      <c r="B54" s="47"/>
      <c r="E54" s="158"/>
      <c r="F54" s="19" t="s">
        <v>141</v>
      </c>
      <c r="G54" s="19">
        <v>4</v>
      </c>
      <c r="H54" s="14"/>
      <c r="I54" s="14"/>
      <c r="J54" s="146" t="s">
        <v>142</v>
      </c>
      <c r="K54" s="147"/>
      <c r="L54" s="148">
        <v>4</v>
      </c>
      <c r="M54" s="148"/>
      <c r="X54" s="48"/>
    </row>
    <row r="55" spans="2:24" ht="24" customHeight="1">
      <c r="B55" s="47"/>
      <c r="E55" s="158"/>
      <c r="F55" s="19" t="s">
        <v>143</v>
      </c>
      <c r="G55" s="19">
        <v>5</v>
      </c>
      <c r="H55" s="14"/>
      <c r="I55" s="14"/>
      <c r="J55" s="146" t="s">
        <v>144</v>
      </c>
      <c r="K55" s="147"/>
      <c r="L55" s="148">
        <v>5</v>
      </c>
      <c r="M55" s="148"/>
      <c r="X55" s="48"/>
    </row>
    <row r="56" spans="2:24" ht="27" customHeight="1">
      <c r="B56" s="47"/>
      <c r="D56" s="14"/>
      <c r="E56" s="14"/>
      <c r="F56" s="14"/>
      <c r="G56" s="14"/>
      <c r="H56" s="14"/>
      <c r="I56" s="14"/>
      <c r="J56" s="14"/>
      <c r="K56" s="14"/>
      <c r="L56" s="14"/>
      <c r="M56" s="14"/>
      <c r="X56" s="48"/>
    </row>
    <row r="57" spans="2:24" ht="13.5" customHeight="1">
      <c r="B57" s="47"/>
      <c r="D57" s="143" t="s">
        <v>145</v>
      </c>
      <c r="E57" s="143"/>
      <c r="F57" s="143"/>
      <c r="G57" s="143"/>
      <c r="H57" s="143"/>
      <c r="I57" s="143"/>
      <c r="J57" s="143"/>
      <c r="K57" s="143"/>
      <c r="X57" s="48"/>
    </row>
    <row r="58" spans="2:24" ht="13.5" customHeight="1">
      <c r="B58" s="47"/>
      <c r="D58" s="154" t="s">
        <v>132</v>
      </c>
      <c r="E58" s="154" t="s">
        <v>133</v>
      </c>
      <c r="F58" s="149" t="s">
        <v>136</v>
      </c>
      <c r="G58" s="149"/>
      <c r="H58" s="144" t="s">
        <v>138</v>
      </c>
      <c r="I58" s="145"/>
      <c r="J58" s="44" t="s">
        <v>140</v>
      </c>
      <c r="K58" s="44" t="s">
        <v>142</v>
      </c>
      <c r="L58" s="43" t="s">
        <v>144</v>
      </c>
      <c r="P58" s="143" t="s">
        <v>159</v>
      </c>
      <c r="Q58" s="143"/>
      <c r="R58" s="143"/>
      <c r="S58" s="143"/>
      <c r="T58" s="143"/>
      <c r="X58" s="48"/>
    </row>
    <row r="59" spans="2:24" ht="13.5" customHeight="1">
      <c r="B59" s="47"/>
      <c r="D59" s="154"/>
      <c r="E59" s="154"/>
      <c r="F59" s="157">
        <v>1</v>
      </c>
      <c r="G59" s="157"/>
      <c r="H59" s="155">
        <v>2</v>
      </c>
      <c r="I59" s="156"/>
      <c r="J59" s="45">
        <v>3</v>
      </c>
      <c r="K59" s="45">
        <v>4</v>
      </c>
      <c r="L59" s="45">
        <v>5</v>
      </c>
      <c r="P59" s="149" t="s">
        <v>145</v>
      </c>
      <c r="Q59" s="149"/>
      <c r="R59" s="149"/>
      <c r="S59" s="149" t="s">
        <v>158</v>
      </c>
      <c r="T59" s="149"/>
      <c r="X59" s="48"/>
    </row>
    <row r="60" spans="2:24" ht="13.5" customHeight="1">
      <c r="B60" s="47"/>
      <c r="D60" s="19" t="s">
        <v>135</v>
      </c>
      <c r="E60" s="21">
        <v>1</v>
      </c>
      <c r="F60" s="135">
        <v>2</v>
      </c>
      <c r="G60" s="135"/>
      <c r="H60" s="170">
        <v>3</v>
      </c>
      <c r="I60" s="171"/>
      <c r="J60" s="41">
        <v>4</v>
      </c>
      <c r="K60" s="46">
        <v>5</v>
      </c>
      <c r="L60" s="40">
        <v>6</v>
      </c>
      <c r="P60" s="136" t="s">
        <v>160</v>
      </c>
      <c r="Q60" s="136"/>
      <c r="R60" s="136"/>
      <c r="S60" s="134" t="s">
        <v>161</v>
      </c>
      <c r="T60" s="134"/>
      <c r="X60" s="48"/>
    </row>
    <row r="61" spans="2:24" ht="13.5" customHeight="1">
      <c r="B61" s="47"/>
      <c r="D61" s="19" t="s">
        <v>137</v>
      </c>
      <c r="E61" s="21">
        <v>2</v>
      </c>
      <c r="F61" s="135">
        <v>3</v>
      </c>
      <c r="G61" s="135"/>
      <c r="H61" s="170">
        <v>4</v>
      </c>
      <c r="I61" s="171"/>
      <c r="J61" s="46">
        <v>5</v>
      </c>
      <c r="K61" s="40">
        <v>6</v>
      </c>
      <c r="L61" s="40">
        <v>7</v>
      </c>
      <c r="P61" s="167" t="s">
        <v>162</v>
      </c>
      <c r="Q61" s="167"/>
      <c r="R61" s="167"/>
      <c r="S61" s="134" t="s">
        <v>163</v>
      </c>
      <c r="T61" s="134"/>
      <c r="X61" s="48"/>
    </row>
    <row r="62" spans="2:24" ht="13.5" customHeight="1">
      <c r="B62" s="47"/>
      <c r="D62" s="19" t="s">
        <v>139</v>
      </c>
      <c r="E62" s="21">
        <v>3</v>
      </c>
      <c r="F62" s="135">
        <v>4</v>
      </c>
      <c r="G62" s="135"/>
      <c r="H62" s="150">
        <v>5</v>
      </c>
      <c r="I62" s="151"/>
      <c r="J62" s="40">
        <v>6</v>
      </c>
      <c r="K62" s="40">
        <v>7</v>
      </c>
      <c r="L62" s="42">
        <v>8</v>
      </c>
      <c r="P62" s="172">
        <v>5</v>
      </c>
      <c r="Q62" s="172"/>
      <c r="R62" s="172"/>
      <c r="S62" s="134" t="s">
        <v>164</v>
      </c>
      <c r="T62" s="134"/>
      <c r="X62" s="48"/>
    </row>
    <row r="63" spans="2:24" ht="13.5" customHeight="1">
      <c r="B63" s="47"/>
      <c r="D63" s="19" t="s">
        <v>141</v>
      </c>
      <c r="E63" s="21">
        <v>4</v>
      </c>
      <c r="F63" s="172">
        <v>5</v>
      </c>
      <c r="G63" s="172"/>
      <c r="H63" s="168">
        <v>6</v>
      </c>
      <c r="I63" s="169"/>
      <c r="J63" s="40">
        <v>7</v>
      </c>
      <c r="K63" s="42">
        <v>8</v>
      </c>
      <c r="L63" s="42">
        <v>9</v>
      </c>
      <c r="P63" s="135" t="s">
        <v>165</v>
      </c>
      <c r="Q63" s="135"/>
      <c r="R63" s="135"/>
      <c r="S63" s="134" t="s">
        <v>166</v>
      </c>
      <c r="T63" s="134"/>
      <c r="X63" s="48"/>
    </row>
    <row r="64" spans="2:24" ht="13.5" customHeight="1">
      <c r="B64" s="47"/>
      <c r="D64" s="19" t="s">
        <v>143</v>
      </c>
      <c r="E64" s="21">
        <v>5</v>
      </c>
      <c r="F64" s="167">
        <v>6</v>
      </c>
      <c r="G64" s="167"/>
      <c r="H64" s="168">
        <v>7</v>
      </c>
      <c r="I64" s="169"/>
      <c r="J64" s="42">
        <v>8</v>
      </c>
      <c r="K64" s="42">
        <v>9</v>
      </c>
      <c r="L64" s="42">
        <v>10</v>
      </c>
      <c r="X64" s="48"/>
    </row>
    <row r="65" spans="2:24" ht="13.5" customHeight="1" thickBot="1">
      <c r="B65" s="22"/>
      <c r="C65" s="23"/>
      <c r="D65" s="24"/>
      <c r="E65" s="24"/>
      <c r="F65" s="24"/>
      <c r="G65" s="24"/>
      <c r="H65" s="24"/>
      <c r="I65" s="24"/>
      <c r="J65" s="24"/>
      <c r="K65" s="24"/>
      <c r="L65" s="24"/>
      <c r="M65" s="24"/>
      <c r="N65" s="23"/>
      <c r="O65" s="23"/>
      <c r="P65" s="23"/>
      <c r="Q65" s="23"/>
      <c r="R65" s="23"/>
      <c r="S65" s="23"/>
      <c r="T65" s="23"/>
      <c r="U65" s="23"/>
      <c r="V65" s="23"/>
      <c r="W65" s="23"/>
      <c r="X65" s="25"/>
    </row>
    <row r="66" spans="2:24" ht="16.5" customHeight="1">
      <c r="D66" s="14"/>
      <c r="F66" s="14"/>
      <c r="G66" s="14"/>
      <c r="H66" s="14"/>
      <c r="I66" s="14"/>
      <c r="J66" s="14"/>
      <c r="K66" s="14"/>
      <c r="L66" s="14"/>
      <c r="M66" s="14"/>
      <c r="N66" s="14"/>
      <c r="O66" s="14"/>
      <c r="P66" s="14"/>
      <c r="Q66" s="14"/>
      <c r="R66" s="14"/>
    </row>
    <row r="67" spans="2:24" ht="16.5" customHeight="1">
      <c r="D67" s="14"/>
      <c r="F67" s="14"/>
      <c r="G67" s="14"/>
      <c r="H67" s="14"/>
      <c r="I67" s="14"/>
      <c r="J67" s="14"/>
      <c r="K67" s="14"/>
      <c r="L67" s="14"/>
      <c r="M67" s="14"/>
      <c r="N67" s="14"/>
      <c r="O67" s="14"/>
      <c r="P67" s="14"/>
      <c r="Q67" s="14"/>
      <c r="R67" s="14"/>
    </row>
    <row r="68" spans="2:24" ht="12.75" customHeight="1">
      <c r="D68" s="14"/>
      <c r="F68" s="14"/>
      <c r="G68" s="14"/>
      <c r="H68" s="14"/>
      <c r="I68" s="14"/>
      <c r="J68" s="14"/>
      <c r="K68" s="14"/>
      <c r="L68" s="14"/>
      <c r="M68" s="14"/>
      <c r="N68" s="14"/>
      <c r="O68" s="14"/>
      <c r="P68" s="14"/>
      <c r="Q68" s="14"/>
      <c r="R68" s="14"/>
    </row>
    <row r="69" spans="2:24" hidden="1">
      <c r="B69" s="16" t="s">
        <v>290</v>
      </c>
      <c r="D69" s="14"/>
      <c r="F69" s="14"/>
      <c r="G69" s="14"/>
      <c r="H69" s="14"/>
      <c r="I69" s="14"/>
      <c r="J69" s="14"/>
      <c r="K69" s="14"/>
      <c r="L69" s="14"/>
      <c r="M69" s="14"/>
      <c r="N69" s="14"/>
      <c r="O69" s="14"/>
      <c r="P69" s="14"/>
      <c r="Q69" s="14"/>
      <c r="R69" s="14"/>
    </row>
    <row r="70" spans="2:24" ht="15" hidden="1">
      <c r="B70" s="16" t="s">
        <v>287</v>
      </c>
      <c r="D70" s="26"/>
      <c r="F70" s="14"/>
      <c r="G70" s="26"/>
      <c r="H70" s="26"/>
      <c r="I70" s="26"/>
      <c r="J70" s="26"/>
      <c r="K70" s="26"/>
      <c r="L70" s="26"/>
      <c r="M70" s="26"/>
      <c r="N70" s="26"/>
      <c r="O70" s="26"/>
      <c r="P70" s="26"/>
      <c r="Q70" s="26"/>
      <c r="R70" s="26"/>
    </row>
    <row r="71" spans="2:24" hidden="1">
      <c r="B71" s="16" t="s">
        <v>291</v>
      </c>
      <c r="D71" s="14"/>
      <c r="F71" s="14"/>
      <c r="G71" s="14"/>
      <c r="H71" s="14"/>
      <c r="I71" s="14"/>
      <c r="J71" s="14"/>
      <c r="K71" s="14"/>
      <c r="L71" s="14"/>
      <c r="M71" s="14"/>
      <c r="N71" s="14"/>
      <c r="O71" s="14"/>
      <c r="P71" s="14"/>
      <c r="Q71" s="14"/>
      <c r="R71" s="14"/>
    </row>
    <row r="72" spans="2:24">
      <c r="D72" s="14"/>
      <c r="F72" s="14"/>
      <c r="G72" s="14"/>
      <c r="H72" s="14"/>
      <c r="I72" s="14"/>
      <c r="J72" s="14"/>
      <c r="K72" s="14"/>
      <c r="L72" s="14"/>
      <c r="M72" s="14"/>
      <c r="N72" s="14"/>
      <c r="O72" s="14"/>
      <c r="P72" s="14"/>
      <c r="Q72" s="14"/>
      <c r="R72" s="14"/>
    </row>
    <row r="73" spans="2:24">
      <c r="D73" s="14"/>
      <c r="F73" s="14"/>
      <c r="G73" s="14"/>
      <c r="H73" s="14"/>
      <c r="I73" s="14"/>
      <c r="J73" s="14"/>
      <c r="K73" s="14"/>
      <c r="L73" s="14"/>
      <c r="M73" s="14"/>
      <c r="N73" s="14"/>
      <c r="O73" s="14"/>
      <c r="P73" s="14"/>
      <c r="Q73" s="14"/>
      <c r="R73" s="14"/>
    </row>
    <row r="74" spans="2:24">
      <c r="D74" s="14"/>
      <c r="F74" s="14"/>
      <c r="G74" s="14"/>
      <c r="H74" s="14"/>
      <c r="I74" s="14"/>
      <c r="J74" s="14"/>
      <c r="K74" s="14"/>
      <c r="L74" s="14"/>
      <c r="M74" s="14"/>
      <c r="N74" s="14"/>
      <c r="O74" s="14"/>
      <c r="P74" s="14"/>
      <c r="Q74" s="14"/>
      <c r="R74" s="14"/>
    </row>
    <row r="75" spans="2:24" ht="12.75" customHeight="1">
      <c r="D75" s="14"/>
    </row>
    <row r="76" spans="2:24">
      <c r="D76" s="14"/>
    </row>
  </sheetData>
  <mergeCells count="49">
    <mergeCell ref="W2:X4"/>
    <mergeCell ref="B7:X8"/>
    <mergeCell ref="F64:G64"/>
    <mergeCell ref="H64:I64"/>
    <mergeCell ref="P59:R59"/>
    <mergeCell ref="H61:I61"/>
    <mergeCell ref="H60:I60"/>
    <mergeCell ref="F62:G62"/>
    <mergeCell ref="F63:G63"/>
    <mergeCell ref="P62:R62"/>
    <mergeCell ref="H63:I63"/>
    <mergeCell ref="P61:R61"/>
    <mergeCell ref="L50:M50"/>
    <mergeCell ref="J50:K50"/>
    <mergeCell ref="J53:K53"/>
    <mergeCell ref="S59:T59"/>
    <mergeCell ref="J54:K54"/>
    <mergeCell ref="P58:T58"/>
    <mergeCell ref="B2:B4"/>
    <mergeCell ref="C2:V4"/>
    <mergeCell ref="E58:E59"/>
    <mergeCell ref="H59:I59"/>
    <mergeCell ref="J55:K55"/>
    <mergeCell ref="L55:M55"/>
    <mergeCell ref="D58:D59"/>
    <mergeCell ref="F59:G59"/>
    <mergeCell ref="E50:E55"/>
    <mergeCell ref="S60:T60"/>
    <mergeCell ref="F60:G60"/>
    <mergeCell ref="S61:T61"/>
    <mergeCell ref="S62:T62"/>
    <mergeCell ref="H62:I62"/>
    <mergeCell ref="F61:G61"/>
    <mergeCell ref="S63:T63"/>
    <mergeCell ref="P63:R63"/>
    <mergeCell ref="P60:R60"/>
    <mergeCell ref="B9:R9"/>
    <mergeCell ref="B6:X6"/>
    <mergeCell ref="F49:G49"/>
    <mergeCell ref="J49:M49"/>
    <mergeCell ref="H58:I58"/>
    <mergeCell ref="J51:K51"/>
    <mergeCell ref="J52:K52"/>
    <mergeCell ref="L53:M53"/>
    <mergeCell ref="L54:M54"/>
    <mergeCell ref="D57:K57"/>
    <mergeCell ref="F58:G58"/>
    <mergeCell ref="L51:M51"/>
    <mergeCell ref="L52:M52"/>
  </mergeCells>
  <phoneticPr fontId="1" type="noConversion"/>
  <conditionalFormatting sqref="K11:K4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4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47"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rowBreaks count="2" manualBreakCount="2">
    <brk id="18" min="1" max="23" man="1"/>
    <brk id="2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Workgroup</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Sarita Rico Valdes</cp:lastModifiedBy>
  <cp:revision/>
  <dcterms:created xsi:type="dcterms:W3CDTF">2007-06-14T01:55:06Z</dcterms:created>
  <dcterms:modified xsi:type="dcterms:W3CDTF">2026-05-22T16:42:11Z</dcterms:modified>
  <cp:category/>
  <cp:contentStatus/>
</cp:coreProperties>
</file>