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TALINA\SENA 2026\TRABAJO DIARIO\ESTUDIOS PREVIOS BYS\11. Kits Victimas\Publicar\"/>
    </mc:Choice>
  </mc:AlternateContent>
  <xr:revisionPtr revIDLastSave="0" documentId="13_ncr:1_{B0DF93C0-D46E-4240-BA41-3A488790B72F}" xr6:coauthVersionLast="47" xr6:coauthVersionMax="47" xr10:uidLastSave="{00000000-0000-0000-0000-000000000000}"/>
  <bookViews>
    <workbookView xWindow="-120" yWindow="-120" windowWidth="29040" windowHeight="15720" activeTab="2" xr2:uid="{434539E5-A4D3-4E77-B0AA-3E6723BFFB6C}"/>
  </bookViews>
  <sheets>
    <sheet name="Hoja1" sheetId="1" r:id="rId1"/>
    <sheet name="Hoja2" sheetId="2" r:id="rId2"/>
    <sheet name="Estudio de mercados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7" i="4" l="1"/>
  <c r="G31" i="4"/>
  <c r="G29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3" i="4"/>
  <c r="G3" i="2"/>
  <c r="F26" i="2"/>
  <c r="F24" i="2"/>
  <c r="G24" i="2" s="1"/>
  <c r="F23" i="2"/>
  <c r="G23" i="2" s="1"/>
  <c r="F22" i="2"/>
  <c r="G22" i="2" s="1"/>
  <c r="F20" i="2"/>
  <c r="G20" i="2" s="1"/>
  <c r="F19" i="2"/>
  <c r="G19" i="2" s="1"/>
  <c r="G21" i="2"/>
  <c r="G25" i="2"/>
  <c r="G26" i="2"/>
  <c r="F18" i="2"/>
  <c r="G18" i="2" s="1"/>
  <c r="F16" i="2"/>
  <c r="G16" i="2" s="1"/>
  <c r="F17" i="2"/>
  <c r="G17" i="2" s="1"/>
  <c r="F15" i="2"/>
  <c r="G6" i="2"/>
  <c r="G7" i="2"/>
  <c r="G8" i="2"/>
  <c r="G9" i="2"/>
  <c r="G10" i="2"/>
  <c r="G11" i="2"/>
  <c r="G12" i="2"/>
  <c r="G13" i="2"/>
  <c r="G14" i="2"/>
  <c r="G15" i="2"/>
  <c r="G5" i="2"/>
  <c r="G4" i="2"/>
  <c r="G27" i="4" l="1"/>
  <c r="I27" i="4"/>
  <c r="G27" i="2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7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</futureMetadata>
  <valueMetadata count="7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</valueMetadata>
</metadata>
</file>

<file path=xl/sharedStrings.xml><?xml version="1.0" encoding="utf-8"?>
<sst xmlns="http://schemas.openxmlformats.org/spreadsheetml/2006/main" count="271" uniqueCount="197">
  <si>
    <t>KIT MANIPULACIÓN DE ALIMENTOS</t>
  </si>
  <si>
    <t>ITEM</t>
  </si>
  <si>
    <t>CANDIDAD</t>
  </si>
  <si>
    <t>1 CAJA DE GORRO</t>
  </si>
  <si>
    <t>EPP Esencial para Manipulación de Alimentos </t>
  </si>
  <si>
    <t>·         Gorro o Cubre cabellos: Indispensable para evitar la caída de cabello en los alimentos*100 unidades</t>
  </si>
  <si>
    <t>1 CAJA CUBREBOCAS EN ACRILICO</t>
  </si>
  <si>
    <t>·          Cubrebocas: Protege contra la contaminación de patógenos bucales/nasales y previene la caída de saliva.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</si>
  <si>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</rPr>
      <t xml:space="preserve">Cada caja contiene 10 unidades, cada tapabocas empacado individualmente Careta transparente de plástico para uso industrial y manipulación de alimentos. Composición: Acrílico Plástico eco amigable - Práctico - Reutilizable - Impermeable - Ergonómico - Lavable y Limpiable - Fácil respiración, bajo en carbón. * 100 unidades </t>
    </r>
  </si>
  <si>
    <t>1 DELANTAL BLANCO TELA CON LOGO SENA</t>
  </si>
  <si>
    <t xml:space="preserve">·         Uniforme/Bata o Delantal: Se recomienda el uso de delantales desechables o de material lavable para proteger la ropa de calle y reducir la carga de contaminantes *1 unidad 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</si>
  <si>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b/>
        <sz val="11"/>
        <color theme="1"/>
        <rFont val="Calibri"/>
        <family val="2"/>
      </rPr>
      <t> </t>
    </r>
  </si>
  <si>
    <t>·         Guantes de Nitrilo o Látex: Protegen las manos y evitan la transferencia de gérmenes. Los guantes sin polvo son la mejor opción para evitar contaminar el producto.</t>
  </si>
  <si>
    <t>1 NEVERA PORTATIL</t>
  </si>
  <si>
    <t>Tipo de producto:</t>
  </si>
  <si>
    <t>Nevera portátil / Conservadora térmica</t>
  </si>
  <si>
    <t>Capacidad:</t>
  </si>
  <si>
    <t>45 litros.</t>
  </si>
  <si>
    <t xml:space="preserve"> Dimensiones:</t>
  </si>
  <si>
    <r>
      <t>Largo:</t>
    </r>
    <r>
      <rPr>
        <sz val="11"/>
        <color theme="1"/>
        <rFont val="Calibri"/>
        <family val="2"/>
      </rPr>
      <t xml:space="preserve"> 53 cm </t>
    </r>
  </si>
  <si>
    <r>
      <t>Ancho:</t>
    </r>
    <r>
      <rPr>
        <sz val="11"/>
        <color theme="1"/>
        <rFont val="Calibri"/>
        <family val="2"/>
      </rPr>
      <t xml:space="preserve"> 34 cm </t>
    </r>
  </si>
  <si>
    <r>
      <t>Alto:</t>
    </r>
    <r>
      <rPr>
        <sz val="11"/>
        <color theme="1"/>
        <rFont val="Calibri"/>
        <family val="2"/>
      </rPr>
      <t xml:space="preserve"> 38 cm </t>
    </r>
  </si>
  <si>
    <t>Color:</t>
  </si>
  <si>
    <t xml:space="preserve">Exterior: Azul </t>
  </si>
  <si>
    <t xml:space="preserve">Interior: Blanco </t>
  </si>
  <si>
    <t xml:space="preserve"> Material (inferido):</t>
  </si>
  <si>
    <t xml:space="preserve">Plástico resistente (probablemente polietileno) </t>
  </si>
  <si>
    <t xml:space="preserve">Aislamiento térmico interno </t>
  </si>
  <si>
    <t>Sistema de cierre:</t>
  </si>
  <si>
    <t xml:space="preserve">Tapa abatible con bisagras </t>
  </si>
  <si>
    <t xml:space="preserve">Broches frontales de seguridad </t>
  </si>
  <si>
    <t>Diseño y características:</t>
  </si>
  <si>
    <t xml:space="preserve">Manijas laterales para fácil transporte </t>
  </si>
  <si>
    <t xml:space="preserve">Tapa con relieve interno (mejora el aislamiento) </t>
  </si>
  <si>
    <t xml:space="preserve">Estructura rígida </t>
  </si>
  <si>
    <t xml:space="preserve">Diseño compacto y portátil </t>
  </si>
  <si>
    <t>Función principal:</t>
  </si>
  <si>
    <t>conservar bebidas y alimentos fríos por varias horas mediante aislamiento térmico.</t>
  </si>
  <si>
    <t>1. BASCULA ELECTRÓNICA BALANZA DIGITAL PESA 40 KG PESA 1 A 1GR</t>
  </si>
  <si>
    <t>Báscula Electrónica / Balanza Digital</t>
  </si>
  <si>
    <t xml:space="preserve"> Uso principal:</t>
  </si>
  <si>
    <t>Medición precisa de peso en alimentos, productos comerciales o insumos.</t>
  </si>
  <si>
    <t>Capacidad y precisión</t>
  </si>
  <si>
    <r>
      <t>Capacidad máxima:</t>
    </r>
    <r>
      <rPr>
        <sz val="11"/>
        <color theme="1"/>
        <rFont val="Calibri"/>
        <family val="2"/>
      </rPr>
      <t xml:space="preserve"> 40 kg </t>
    </r>
  </si>
  <si>
    <r>
      <t>Capacidad mínima:</t>
    </r>
    <r>
      <rPr>
        <sz val="11"/>
        <color theme="1"/>
        <rFont val="Calibri"/>
        <family val="2"/>
      </rPr>
      <t xml:space="preserve"> 1 g </t>
    </r>
  </si>
  <si>
    <r>
      <t>Precisión:</t>
    </r>
    <r>
      <rPr>
        <sz val="11"/>
        <color theme="1"/>
        <rFont val="Calibri"/>
        <family val="2"/>
      </rPr>
      <t xml:space="preserve"> 1 gramo (0.001 kg) </t>
    </r>
  </si>
  <si>
    <r>
      <t>Unidades de medida:</t>
    </r>
    <r>
      <rPr>
        <sz val="11"/>
        <color theme="1"/>
        <rFont val="Calibri"/>
        <family val="2"/>
      </rPr>
      <t xml:space="preserve"> kg / g / lb (según modelo) </t>
    </r>
  </si>
  <si>
    <t>Características físicas</t>
  </si>
  <si>
    <r>
      <t>Tipo:</t>
    </r>
    <r>
      <rPr>
        <sz val="11"/>
        <color theme="1"/>
        <rFont val="Calibri"/>
        <family val="2"/>
      </rPr>
      <t xml:space="preserve"> Electrónica digital </t>
    </r>
  </si>
  <si>
    <r>
      <t>Material de la plataforma:</t>
    </r>
    <r>
      <rPr>
        <sz val="11"/>
        <color theme="1"/>
        <rFont val="Calibri"/>
        <family val="2"/>
      </rPr>
      <t xml:space="preserve"> Acero inoxidable </t>
    </r>
  </si>
  <si>
    <r>
      <t>Material del cuerpo:</t>
    </r>
    <r>
      <rPr>
        <sz val="11"/>
        <color theme="1"/>
        <rFont val="Calibri"/>
        <family val="2"/>
      </rPr>
      <t xml:space="preserve"> Plástico ABS resistente </t>
    </r>
  </si>
  <si>
    <r>
      <t>Pantalla:</t>
    </r>
    <r>
      <rPr>
        <sz val="11"/>
        <color theme="1"/>
        <rFont val="Calibri"/>
        <family val="2"/>
      </rPr>
      <t xml:space="preserve"> LCD digital (generalmente con iluminación) </t>
    </r>
  </si>
  <si>
    <r>
      <t>Dimensiones:</t>
    </r>
    <r>
      <rPr>
        <sz val="11"/>
        <color theme="1"/>
        <rFont val="Calibri"/>
        <family val="2"/>
      </rPr>
      <t xml:space="preserve"> Compacta y portátil (varía por modelo) </t>
    </r>
  </si>
  <si>
    <r>
      <t xml:space="preserve"> </t>
    </r>
    <r>
      <rPr>
        <b/>
        <sz val="11"/>
        <rFont val="Calibri"/>
        <family val="2"/>
      </rPr>
      <t>Funciones principales</t>
    </r>
  </si>
  <si>
    <r>
      <t xml:space="preserve">Función </t>
    </r>
    <r>
      <rPr>
        <b/>
        <sz val="11"/>
        <color theme="1"/>
        <rFont val="Calibri"/>
        <family val="2"/>
      </rPr>
      <t>tara</t>
    </r>
    <r>
      <rPr>
        <sz val="11"/>
        <color theme="1"/>
        <rFont val="Calibri"/>
        <family val="2"/>
      </rPr>
      <t xml:space="preserve"> (resta el peso del recipiente) </t>
    </r>
  </si>
  <si>
    <t xml:space="preserve">Apagado automático para ahorro de energía </t>
  </si>
  <si>
    <t xml:space="preserve">Cero automático </t>
  </si>
  <si>
    <t xml:space="preserve">Conversión de unidades </t>
  </si>
  <si>
    <t xml:space="preserve">Indicador de batería baja </t>
  </si>
  <si>
    <t xml:space="preserve">Indicador de sobrecarga </t>
  </si>
  <si>
    <t>Alimentación</t>
  </si>
  <si>
    <r>
      <t>Fuente:</t>
    </r>
    <r>
      <rPr>
        <sz val="11"/>
        <color theme="1"/>
        <rFont val="Calibri"/>
        <family val="2"/>
      </rPr>
      <t xml:space="preserve"> Batería recargable o pilas AA </t>
    </r>
  </si>
  <si>
    <r>
      <t xml:space="preserve">Algunos modelos incluyen </t>
    </r>
    <r>
      <rPr>
        <b/>
        <sz val="11"/>
        <color theme="1"/>
        <rFont val="Calibri"/>
        <family val="2"/>
      </rPr>
      <t>adaptador AC/DC</t>
    </r>
    <r>
      <rPr>
        <sz val="11"/>
        <color theme="1"/>
        <rFont val="Calibri"/>
        <family val="2"/>
      </rPr>
      <t xml:space="preserve"> </t>
    </r>
  </si>
  <si>
    <r>
      <t xml:space="preserve"> </t>
    </r>
    <r>
      <rPr>
        <b/>
        <sz val="11"/>
        <rFont val="Calibri"/>
        <family val="2"/>
      </rPr>
      <t>Condiciones de operación</t>
    </r>
  </si>
  <si>
    <t xml:space="preserve">Temperatura de trabajo: 0 °C a 40 °C (aprox.) </t>
  </si>
  <si>
    <t xml:space="preserve">Uso en superficies planas y estables </t>
  </si>
  <si>
    <t xml:space="preserve">Evitar humedad excesiva y golpes </t>
  </si>
  <si>
    <t>Aplicaciones</t>
  </si>
  <si>
    <t xml:space="preserve">Manipulación y control de alimentos </t>
  </si>
  <si>
    <t xml:space="preserve">Comercio minorista </t>
  </si>
  <si>
    <t xml:space="preserve">Cocinas industriales </t>
  </si>
  <si>
    <t>Pesaje de insumos</t>
  </si>
  <si>
    <t>1. BANDEJA RECTANGULAR DE ACERO INOXIDABLE CON TAPA 36X27X2CM</t>
  </si>
  <si>
    <t>Bandeja rectangular de acero inoxidable con tapa</t>
  </si>
  <si>
    <t>Almacenamiento, transporte y exhibición de alimentos (pasteles, frutas, comidas preparadas, repostería).</t>
  </si>
  <si>
    <t>Dimensiones</t>
  </si>
  <si>
    <r>
      <t>Largo:</t>
    </r>
    <r>
      <rPr>
        <sz val="11"/>
        <color theme="1"/>
        <rFont val="Calibri"/>
        <family val="2"/>
      </rPr>
      <t xml:space="preserve"> 36 cm </t>
    </r>
  </si>
  <si>
    <r>
      <t>Ancho:</t>
    </r>
    <r>
      <rPr>
        <sz val="11"/>
        <color theme="1"/>
        <rFont val="Calibri"/>
        <family val="2"/>
      </rPr>
      <t xml:space="preserve"> 27 cm </t>
    </r>
  </si>
  <si>
    <r>
      <t>Altura:</t>
    </r>
    <r>
      <rPr>
        <sz val="11"/>
        <color theme="1"/>
        <rFont val="Calibri"/>
        <family val="2"/>
      </rPr>
      <t xml:space="preserve"> 2 cm </t>
    </r>
  </si>
  <si>
    <t>Materiales</t>
  </si>
  <si>
    <r>
      <t>Cuerpo:</t>
    </r>
    <r>
      <rPr>
        <sz val="11"/>
        <color theme="1"/>
        <rFont val="Calibri"/>
        <family val="2"/>
      </rPr>
      <t xml:space="preserve"> Acero inoxidable (tipo 304 en muchos modelos) </t>
    </r>
  </si>
  <si>
    <r>
      <t>Tapa:</t>
    </r>
    <r>
      <rPr>
        <sz val="11"/>
        <color theme="1"/>
        <rFont val="Calibri"/>
        <family val="2"/>
      </rPr>
      <t xml:space="preserve"> Plástico transparente tipo PET </t>
    </r>
  </si>
  <si>
    <t xml:space="preserve">El acero inoxidable es resistente a la corrosión, higiénico y no retiene olores </t>
  </si>
  <si>
    <t>Características</t>
  </si>
  <si>
    <r>
      <t xml:space="preserve">Diseño </t>
    </r>
    <r>
      <rPr>
        <b/>
        <sz val="11"/>
        <color theme="1"/>
        <rFont val="Calibri"/>
        <family val="2"/>
      </rPr>
      <t>rectangular y compacto</t>
    </r>
    <r>
      <rPr>
        <sz val="11"/>
        <color theme="1"/>
        <rFont val="Calibri"/>
        <family val="2"/>
      </rPr>
      <t xml:space="preserve"> </t>
    </r>
  </si>
  <si>
    <t xml:space="preserve">Tapa tipo cúpula o abovedada </t>
  </si>
  <si>
    <t xml:space="preserve">Superficie lisa y fácil de limpiar </t>
  </si>
  <si>
    <t xml:space="preserve">Resistente al uso continuo </t>
  </si>
  <si>
    <t xml:space="preserve">Apta para contacto con alimentos </t>
  </si>
  <si>
    <t xml:space="preserve">Protección contra polvo y contaminantes </t>
  </si>
  <si>
    <r>
      <t xml:space="preserve"> </t>
    </r>
    <r>
      <rPr>
        <b/>
        <sz val="11"/>
        <rFont val="Calibri"/>
        <family val="2"/>
      </rPr>
      <t>Función</t>
    </r>
  </si>
  <si>
    <t xml:space="preserve">Conserva los alimentos protegidos </t>
  </si>
  <si>
    <t xml:space="preserve">Facilita la presentación en buffets o eventos </t>
  </si>
  <si>
    <t xml:space="preserve">Permite transporte seguro de alimentos </t>
  </si>
  <si>
    <t xml:space="preserve"> La tapa ayuda a mantener los alimentos frescos y protegidos </t>
  </si>
  <si>
    <t xml:space="preserve">Restaurantes </t>
  </si>
  <si>
    <t xml:space="preserve">Panaderías y reposterías </t>
  </si>
  <si>
    <t xml:space="preserve">Hogares </t>
  </si>
  <si>
    <t xml:space="preserve">Servicios de catering </t>
  </si>
  <si>
    <t xml:space="preserve">Manipulación de alimentos </t>
  </si>
  <si>
    <r>
      <t xml:space="preserve"> </t>
    </r>
    <r>
      <rPr>
        <b/>
        <sz val="11"/>
        <rFont val="Calibri"/>
        <family val="2"/>
      </rPr>
      <t>Recomendaciones de uso</t>
    </r>
  </si>
  <si>
    <t xml:space="preserve">Lavar antes y después de cada uso </t>
  </si>
  <si>
    <t xml:space="preserve">No usar productos abrasivos </t>
  </si>
  <si>
    <t xml:space="preserve">Evitar golpes fuertes </t>
  </si>
  <si>
    <t xml:space="preserve">No exponer directamente a fuego </t>
  </si>
  <si>
    <r>
      <t xml:space="preserve"> </t>
    </r>
    <r>
      <rPr>
        <b/>
        <sz val="11"/>
        <rFont val="Calibri"/>
        <family val="2"/>
      </rPr>
      <t>Mantenimiento</t>
    </r>
  </si>
  <si>
    <t xml:space="preserve">Limpieza con agua y detergente suave </t>
  </si>
  <si>
    <t xml:space="preserve">Secar completamente para evitar manchas </t>
  </si>
  <si>
    <t xml:space="preserve">Almacenar en lugar seco </t>
  </si>
  <si>
    <t>1. SUPER MOLINO ELECTRICO PICADOR DE CARNE 3000W RENAHOUSE VMG</t>
  </si>
  <si>
    <t>Super Molino Eléctrico Picador de Carne Renahouse VMG</t>
  </si>
  <si>
    <t>Potencia:</t>
  </si>
  <si>
    <t>3000 W</t>
  </si>
  <si>
    <t>Uso principal:</t>
  </si>
  <si>
    <t>Procesamiento de alimentos como:</t>
  </si>
  <si>
    <t xml:space="preserve">Carne </t>
  </si>
  <si>
    <t xml:space="preserve">Maíz </t>
  </si>
  <si>
    <t xml:space="preserve">Queso </t>
  </si>
  <si>
    <t xml:space="preserve">Yuca </t>
  </si>
  <si>
    <t>Preparación de embutidos</t>
  </si>
  <si>
    <t>Dimensiones aproximadas</t>
  </si>
  <si>
    <r>
      <t>Alto:</t>
    </r>
    <r>
      <rPr>
        <sz val="11"/>
        <color theme="1"/>
        <rFont val="Calibri"/>
        <family val="2"/>
      </rPr>
      <t xml:space="preserve"> 25 cm </t>
    </r>
  </si>
  <si>
    <r>
      <t>Ancho:</t>
    </r>
    <r>
      <rPr>
        <sz val="11"/>
        <color theme="1"/>
        <rFont val="Calibri"/>
        <family val="2"/>
      </rPr>
      <t xml:space="preserve"> 18 cm </t>
    </r>
  </si>
  <si>
    <r>
      <t>Largo:</t>
    </r>
    <r>
      <rPr>
        <sz val="11"/>
        <color theme="1"/>
        <rFont val="Calibri"/>
        <family val="2"/>
      </rPr>
      <t xml:space="preserve"> 18 cm </t>
    </r>
  </si>
  <si>
    <r>
      <t xml:space="preserve"> </t>
    </r>
    <r>
      <rPr>
        <b/>
        <sz val="11"/>
        <rFont val="Calibri"/>
        <family val="2"/>
      </rPr>
      <t>Materiales</t>
    </r>
  </si>
  <si>
    <t xml:space="preserve">Cuerpo: Acero inoxidable </t>
  </si>
  <si>
    <t xml:space="preserve">Cuchillas: Acero inoxidable </t>
  </si>
  <si>
    <t xml:space="preserve">Componentes internos: Engranajes metálicos (en algunos modelos) </t>
  </si>
  <si>
    <t>Características principales</t>
  </si>
  <si>
    <r>
      <t xml:space="preserve">Motor de </t>
    </r>
    <r>
      <rPr>
        <b/>
        <sz val="11"/>
        <color theme="1"/>
        <rFont val="Calibri"/>
        <family val="2"/>
      </rPr>
      <t>alta potencia (3000W)</t>
    </r>
    <r>
      <rPr>
        <sz val="11"/>
        <color theme="1"/>
        <rFont val="Calibri"/>
        <family val="2"/>
      </rPr>
      <t xml:space="preserve"> </t>
    </r>
  </si>
  <si>
    <r>
      <t xml:space="preserve">Sistema de </t>
    </r>
    <r>
      <rPr>
        <b/>
        <sz val="11"/>
        <color theme="1"/>
        <rFont val="Calibri"/>
        <family val="2"/>
      </rPr>
      <t>molienda rápida y eficiente</t>
    </r>
    <r>
      <rPr>
        <sz val="11"/>
        <color theme="1"/>
        <rFont val="Calibri"/>
        <family val="2"/>
      </rPr>
      <t xml:space="preserve"> </t>
    </r>
  </si>
  <si>
    <r>
      <t>Función reversa</t>
    </r>
    <r>
      <rPr>
        <sz val="11"/>
        <color theme="1"/>
        <rFont val="Calibri"/>
        <family val="2"/>
      </rPr>
      <t xml:space="preserve"> (evita atascos) </t>
    </r>
  </si>
  <si>
    <r>
      <t>2 velocidades</t>
    </r>
    <r>
      <rPr>
        <sz val="11"/>
        <color theme="1"/>
        <rFont val="Calibri"/>
        <family val="2"/>
      </rPr>
      <t xml:space="preserve"> (según versión) </t>
    </r>
  </si>
  <si>
    <t xml:space="preserve">Diseño robusto y estable </t>
  </si>
  <si>
    <t xml:space="preserve">Fácil desmontaje y limpieza </t>
  </si>
  <si>
    <t xml:space="preserve">Base antideslizante </t>
  </si>
  <si>
    <t xml:space="preserve">Bajo nivel de vibración </t>
  </si>
  <si>
    <t>Accesorios incluidos</t>
  </si>
  <si>
    <t xml:space="preserve">3 discos de molienda (fino, medio, grueso) </t>
  </si>
  <si>
    <t xml:space="preserve">2 cuchillas </t>
  </si>
  <si>
    <t xml:space="preserve">Empujador de alimentos </t>
  </si>
  <si>
    <t xml:space="preserve">Adaptador para embutidos </t>
  </si>
  <si>
    <t xml:space="preserve">Manual de usuario </t>
  </si>
  <si>
    <t>Especificaciones eléctricas</t>
  </si>
  <si>
    <r>
      <t>Voltaje:</t>
    </r>
    <r>
      <rPr>
        <sz val="11"/>
        <color theme="1"/>
        <rFont val="Calibri"/>
        <family val="2"/>
      </rPr>
      <t xml:space="preserve"> 110 V </t>
    </r>
  </si>
  <si>
    <r>
      <t>Frecuencia:</t>
    </r>
    <r>
      <rPr>
        <sz val="11"/>
        <color theme="1"/>
        <rFont val="Calibri"/>
        <family val="2"/>
      </rPr>
      <t xml:space="preserve"> 60 Hz </t>
    </r>
  </si>
  <si>
    <t xml:space="preserve">Uso doméstico o semi-industrial </t>
  </si>
  <si>
    <t>Capacidad de trabajo</t>
  </si>
  <si>
    <t xml:space="preserve">Puede procesar grandes cantidades de alimentos </t>
  </si>
  <si>
    <r>
      <t xml:space="preserve">Aproximadamente hasta </t>
    </r>
    <r>
      <rPr>
        <b/>
        <sz val="11"/>
        <color theme="1"/>
        <rFont val="Calibri"/>
        <family val="2"/>
      </rPr>
      <t>2 kg por minuto</t>
    </r>
    <r>
      <rPr>
        <sz val="11"/>
        <color theme="1"/>
        <rFont val="Calibri"/>
        <family val="2"/>
      </rPr>
      <t xml:space="preserve"> (según uso) </t>
    </r>
  </si>
  <si>
    <t>Seguridad</t>
  </si>
  <si>
    <t xml:space="preserve">Sistema de bloqueo de seguridad </t>
  </si>
  <si>
    <t xml:space="preserve">Protección contra sobrecarga </t>
  </si>
  <si>
    <t xml:space="preserve">Función anti-atasco </t>
  </si>
  <si>
    <t>Mantenimiento</t>
  </si>
  <si>
    <t xml:space="preserve">Desarmado fácil para limpieza </t>
  </si>
  <si>
    <t xml:space="preserve">Lavar piezas con agua y detergente suave </t>
  </si>
  <si>
    <t>Secar completamente antes de almacenar</t>
  </si>
  <si>
    <t>CANTIDAD</t>
  </si>
  <si>
    <t>EPP Esencial para Manipulación de Alimentos 
Gorro o Cubre cabellos: Indispensable para evitar la caída de cabello en los alimentos*100 unidades</t>
  </si>
  <si>
    <t>DESCRIPCION</t>
  </si>
  <si>
    <t>IMAGEN DE REFERENCIA</t>
  </si>
  <si>
    <t>UNIDAD</t>
  </si>
  <si>
    <t>V/UNITARIO</t>
  </si>
  <si>
    <t>V/TOTAL</t>
  </si>
  <si>
    <t>CAJA</t>
  </si>
  <si>
    <t xml:space="preserve">•	 Cubrebocas: Protege contra la contaminación de patógenos bucales/nasales y previene la caída de saliva.
•	Cada caja contiene 10 unidades, cada tapabocas empacado individualmente Careta transparente de plástico para uso industrial y manipulación de alimentos. Composición: Acrílico Plástico eco amigable - Práctico - Reutilizable - Impermeable - Ergonómico - Lavable y Limpiable - Fácil respiración, bajo en carbón. * 100 unidades </t>
  </si>
  <si>
    <t>Guantes de Nitrilo o Látex: Protegen las manos y evitan la transferencia de gérmenes. Los guantes sin polvo son la mejor opción para evitar contaminar el producto.  Material: Nitrilo o látex
Tipo: Desechable
Presentación: Caja dispensadora
Contenido: Mínimo 100 unidades por caja
Tallas: S, M, L o XL
Color: Variable según disponibilidad
Acabado: Sin polvo (Powder Free)
Diseño: Ambidiestro
Superficie: Lisa o texturizada</t>
  </si>
  <si>
    <t>Uniforme/Bata o Delantal: Se recomienda el uso de delantales desechables o de material lavable para proteger la ropa de calle y reducir la carga de contaminantes. Material: lavable (tela antifluido, poliéster, polipropileno o similar)
Talla: Estándar o ajustable
Color: Blanco o colores neutros
Diseño: Manga larga o delantal frontal
Sistema de ajuste: Amarre o cierre</t>
  </si>
  <si>
    <t>Nevera portátil / Conservadora térmica
Capacidad: 45 litros.
 Dimensiones:
•	Largo: 53 cm 
•	Ancho: 34 cm 
•	Alto: 38 cm 
Color: 	Exterior: Azul . 	Interior: Blanco 
 Material (inferido): Plástico resistente (probablemente polietileno) . Aislamiento térmico interno 
Sistema de cierre:  Tapa abatible con bisagras. Broches frontales de seguridad 
Diseño y características:
Manijas laterales para fácil transporte 
Tapa con relieve interno (mejora el aislamiento) 
Estructura rígida 
Diseño compacto y portátil 
Función principal: conservar bebidas y alimentos fríos por varias horas mediante aislamiento térmico.</t>
  </si>
  <si>
    <t xml:space="preserve">Báscula Electrónica / Balanza Digital
 Uso principal: Medición precisa de peso en alimentos, productos comerciales o insumos.
Capacidad y precisión
Capacidad máxima: 40 kg . Capacidad mínima: 1 g 
Precisión: 1 gramo (0.001 kg). 	Unidades de medida: kg / g / lb (según modelo) 
Características físicas
Tipo: Electrónica digital. 
Material de la plataforma: Acero inoxidable 
Material del cuerpo: Plástico ABS resistente 
Pantalla: LCD digital (generalmente con iluminación) 
Dimensiones: Compacta y portátil (varía por modelo) 
 Funciones principales
•	Función tara (resta el peso del recipiente) 
•	Apagado automático para ahorro de energía 
•	Cero automático 
•	Conversión de unidades 
•	Indicador de batería baja 
•	Indicador de sobrecarga 
Alimentación
•	Fuente: Batería recargable o pilas AA 
•	Algunos modelos incluyen adaptador AC/DC 
</t>
  </si>
  <si>
    <t>Bandeja rectangular de acero inoxidable con tapa
Almacenamiento, transporte y exhibición de alimentos (pasteles, frutas, comidas preparadas, repostería).
Dimensiones
•	Largo: 36 cm 
•	Ancho: 27 cm 
•	Altura: 2 cm 
Materiales
•	Cuerpo: Acero inoxidable (tipo 304 en muchos modelos) 
•	Tapa: Plástico transparente tipo PET 
El acero inoxidable es resistente a la corrosión, higiénico y no retiene olores 
Características
•	Diseño rectangular y compacto 
•	Tapa tipo cúpula o abovedada 
•	Superficie lisa y fácil de limpiar 
•	Resistente al uso continuo 
•	Apta para contacto con alimentos</t>
  </si>
  <si>
    <t>Super Molino Eléctrico Picador de Carne Renahouse VMG
Potencia: 3000 W
Uso principal: Procesamiento de alimentos como: Carne, Maíz, Queso, Yuca, Preparación de embutidos 
Dimensiones aproximadas Alto: 25 cm, Ancho: 18 cm, Largo: 18 cm Materiales, 	Cuerpo: Acero inoxidable, Cuchillas: Acero inoxidable, Componentes internos: Engranajes metálicos  
Características principales
Motor de alta potencia (3000W), Sistema de molienda rápida y eficiente, Función reversa (evita atascos), 2 velocidades Diseño robusto y estable, Fácil desmontaje y limpieza, Base antideslizante, 	Bajo nivel de vibración.
Accesorios incluidos: 3 discos de molienda (fino, medio, grueso), 2 cuchillas, Empujador de alimentos, 	Adaptador para embutidos, Manual de usuario 
Especificaciones eléctricas. Voltaje: 110 V . Frecuencia: 60 Hz . Uso doméstico o semi-industrial 
Capacidad de trabajo. Puede procesar grandes cantidades de alimentos. Aproximadamente hasta 2 kg por minuto (según uso). Seguridad. Sistema de bloqueo de seguridad. Protección contra sobrecarga Función anti-atasco.
Mantenimiento. Desarmado fácil para limpieza. La</t>
  </si>
  <si>
    <t xml:space="preserve">EMPACADORA AL VACIO CON BÁSCULA PESA IDEAL PYMES MASBOLSAS. Empaque y conservación de alimentos mediante extracción de aire, con control de peso integrado para porcionado.
 Sistema de pesaje (báscula integrada), Tipo: Electrónica digital, 	Capacidad: 5 kg – 10 kg, Precisión: 1 g – 5 g 
Función: Control de porciones y pesaje previo al empaque 
 Sistema de vacío. Tipo: Sellado al vacío automático 
Funciones:, Sellado, Vacío + sellado, Corte de bolsa 
Compatible con bolsas:, Gofradas (corrugadas), Rollos para vacío 
 Especificaciones técnicas. Potencia: 100W – 150W, Voltaje: 110 V / 60 Hz, Barra de sellado: 25 – 30 cm 
Dimensiones aproximadas: 40 – 45 cm largo, 20 – 25 cm ancho, 10 – 15 cm alto 
Materiales: Cuerpo: Plástico ABS resistente, Partes internas: Componentes metálicos 
Superficie: Acero inoxidable (en algunos modelos) 
 Características principales, Báscula integrada para mayor control, Sistema automático de vacío, Diseño compacto y portátil, Panel digital, Bajo consumo energético. 
 Aplicaciones, PYMES de alimentos, Carnicerías, Restaurantes </t>
  </si>
  <si>
    <t>DELANTALES ADULTOS, 
1. Especificaciones técnicas
Tipo de tela y gramaje
Tela: Denim (Jean) 100% algodón o mezcla algodón–poliéster.
Gramaje: Entre 10 y 12 onzas, garantizando resistencia, durabilidad y adecuada presentación.
Color	Azul índigo clásico o azul oscuro institucional.
Medidas aproximadas. Largo: 75 a 85 cm. Ancho: 60 a 70 cm.Talla única ajustable.
Bolsillos. Uno (1) o dos (2) bolsillos frontales.
Sistema de sujeción
Correa ajustable en cuello.
Amarres posteriores reforzados que permitan adaptación a distintas contexturas.
2. Logo institucional Tipo de aplicación: Bordado institucional de alta densidad.
Medidas: Entre 8 y 12 cm de ancho, ubicado en la parte superior frontal.La técnica definitiva será determinada en la orden de producción conforme al manual de identidad visual institucional.</t>
  </si>
  <si>
    <t>Máquina de Coser.Características generales
Máquina de coser industrial plana (costura recta) Sistema: Mecatrónica con motor integrado (Direct Drive) 
Uso: Confección de prendas livianas y medianas (camisas, pantalones, ropa deportiva, lencería, etc.) 
Especificaciones técnicas. Velocidad máxima: hasta 5.000 puntadas por minuto. Velocidad variable: 500 – 3.700 rpm, Longitud de puntada: hasta 5 mm, Tipo de aguja: DBx1, Motor: Direct Drive incorporado (≈ 550W), Voltaje: 110 – 220 V, Sistema de lubricación: Automático, Iluminación: Luz LED integrada, Posicionador de aguja: Sí (arriba/abajo automático) .Funciones y tecnología. Motor silencioso y ahorrador de energía, Arranque suave y control preciso de velocidad, Sistema paso a paso, Panel de control integrado (según versión), Devanador de bobina incorporado, Bajo nivel de vibración y ruido,  Incluir (kit completo), Mueble industrial, Portaconos (2 hilos), Prensatelas estándar, Juego de agujas, Carreteles, Aceite lubricante, Herramientas básicas, destornilladores, Manuales técnicos</t>
  </si>
  <si>
    <t xml:space="preserve">JUEGO DE 9 REGLAS DE COSTURA MÉTRICAS TRANSPARENTES DE MODA. Juego de reglas de costura (kit de patronaje) 
Cantidad: 9 piezas, Contiene:1 regla triangular, 1 regla tipo “coma” (curva francesa), reglas semicirculares, 2 reglas multifunción, 1 regla escuadra en “L” (ángulo recto), 2 reglas rectas/biseladas de diferentes tamaños 
Especificaciones técnicas, Material: Plástico/acrílico transparente de alta calidad, Color: Transparente (algunos modelos con detalles de color), Sistema de medición: Métrico (cm) y en algunos casos pulgadas, Precisión: Escalas claras y de fácil lectura, Dimensiones aproximadas: Largo: entre 18 cm y 38 cm, Ancho: entre 9 cm y 15 cm, Peso aproximado: 250 g – 300 g.  
</t>
  </si>
  <si>
    <t xml:space="preserve">PAQUETE * 6 UNIDADES DE HILO IMPORTADO COSER 100% POLIESTER 2000 YARDAS X 6 UNID. 
Hilo para coser, Presentación: Paquete x 6 unidades (conos), Hilo industrial / doméstico , Origen: Importado 
Material: 100% poliéster, Longitud por unidad: 2000 yardas (≈ 1.828 metros), Cantidad total: 6 conos por paquete , Calibre: 120 (hilo fino estándar para confección), Tipo de presentación: Cono, Acabado: Suave, No elástico, No encerado
Características funcionales
•	Alta resistencia a la tensión 
•	Buena durabilidad y rendimiento en costura continua 
•	Deslizamiento uniforme en máquina 
•	No se rompe fácilmente durante el uso 
•	Amplia gama de colores disponibles 
•	Compatible con máquinas de coser industriales y domésticas </t>
  </si>
  <si>
    <t>PAQUETE POR 6 UNIDADES</t>
  </si>
  <si>
    <t>PAQUETE POR 50 UNIDADES</t>
  </si>
  <si>
    <t xml:space="preserve">PAQUETES AGUJA MÁQUINA COSER PLANA INDUSTRIAL X50 UND. Agujas para máquina de coser industrial 
Tipo: Aguja para máquina plana industrial para Confección textil, costura industrial y modistería, Origen: Importado (fabricación alemana reconocida)
Sistema de aguja: DB (cubo delgado) / DP (cubo grueso) según referencia, Material: Acero de alta resistencia, Tipo de punta: Punta normal (tejidos planos), Punta de bola (tejidos elásticos) Tamaños:#10/70, #12/80, #14/90, #16/100, #18/110, #20/120, #21/130 </t>
  </si>
  <si>
    <t xml:space="preserve">KIT 175 PCS COSTURA SUMINISTROS DE COSTURA CAJA PORTÁTIL DE KIT, KIT COSER PROFESIONAL, HILOS PARA COSER, CON TIJERAS, HILO, AGUJAS, CINTA MÉTRICA. Materiales:Hilos Poliéster, Agujas enAcero inoxidable, Estuche: Tela tipo Oxford o plástico resistente, Sistema de medición: Métrico (cinta métrica incluida), Tipo de almacenamiento: Caja/estuche portátil con compartimentos, Dimensiones aproximadas:, Largo: 20 – 30 cm, Ancho: 10 – 20 cm, Peso aproximado: 400 g – 800 g .
Contenido del kit (175 piezas aprox.)
Incluye una amplia variedad de herramientas esenciales:
Hilos de múltiples colores, Agujas de coser (diferentes tamaños), Tijeras de costura, Cinta métrica, Dedal, Enhebradores, Alfileres y seguros, Botones de repuesto, Descosedor, Carretes y bobinas, Clips y accesorios varios </t>
  </si>
  <si>
    <t>unidad</t>
  </si>
  <si>
    <t xml:space="preserve">Malla Gallinero 1 1/4Pulgadas 1,5 X 30 metros
Dimensiones: Altura: 1,5 metros (150 cm), Largo: 30 metros (3000 cm. Abertura (ojo de malla): 1 1/4 pulgadas (≈ 31 mm, Material: Alambre metálico galvanizado  Acero / gris metálico, Espesor del alambre: Aproximadamente 0,50 mm, tipo de tejido: Hexagonal (tipo gallinero) </t>
  </si>
  <si>
    <t>Comedero plástico 12 kg. Comedero para aves (pollos/gallinas)
Tipo: Comedero tipo tolv, Capacidad: 12 kg de alimento
Uso: Alimentación de aves de corral (pollos de engorde, gallinas ponedoras, patos, etc.), Presentación: Unidad
 Especificaciones técnicas: Material: Polietileno / plástico de alta resistencia, Capacidad de carga: Hasta 12 kg de concentrado, Dimensiones aproximadas: Altura: 34 – 40 cm
Diámetro: 39 – 40 cm, Peso: 1.1 – 1.3 kg Capacidad de aves: 30 – 40 aves aproximadamente, Sistema tipo tolva con alimentación por gravedad</t>
  </si>
  <si>
    <t>Bebedero automático 6.5 L.  : Bebedero automático para aves  Bebedero tipo campana, Capacidad: 6.5 litros, Uso: Suministro de agua para pollos, gallinas y otras aves de corral 
 Especificaciones técnicas, Material: Plástico de alta resistencia (polietileno o polipropileno), Capacidad de almacenamiento: 6.5 L de agua, Dimensiones aproximadas: Altura: 28 – 32 cm, Diámetro: 24 – 30 cm, Peso: 0.6 – 1.0 kg Sistema de funcionamiento: Alimentación automática por gravedad.</t>
  </si>
  <si>
    <t xml:space="preserve">Instalacion eléctrica de dos bombillos. Sistema de iluminación y red eléctrica para galpón avícola 
 Instalación eléctrica básica con bombillos,  Iluminación, calefacción y manejo productivo en pollos de engorde. Tipo de bombillo:  LED, Incandescente o infrarrojo (para calefacción en pollitos), Potencia: LED: 9W – 15W Incandescente/calor: 60W – 100W, Voltaje: 110 – 120 V 
Temperatura de color:  Luz cálida (2700K – 3000K) recomendada para aves LED: hasta 25.000 horas, 
Instalación eléctrica, Tipo de red: Monofásica, Cableado:  Cable encauchetado o THW/THHN, Calibre  #12 o #14 AWG. Breaker (interruptor automático),Fusibles o protector térmico 
Accesorios: Portalámparas, Interruptores , Cajas eléctricas, Canaletas o tubería PVC </t>
  </si>
  <si>
    <t xml:space="preserve">Pollitos de engorde. Pollos para engorde (broilers) 
•	Tipo: Aves de un día de nacidas (pollitos BB) 
•	Uso: Producción de carne 
•	Línea genética: Cobb 500, Ross 308 u otras comerciales 
•	Proveedor: Incubadora certificada (según disponibilidad) 
 Especificaciones técnicas, Edad al momento de compra: 1 día, Peso inicial: 38 – 45 gramos por ave, Sexo: Mixto Vacunación inicial: Marek (obligatoria), Newcastle, Condición sanitaria: Libre de enfermedades, certificado sanitario 
 Características productivas, Crecimiento rápido:  2.0 – 2.5 kg en 35 – 45 días,  Conversión alimenticia: 1.5 – 1.8 kg de alimento / kg de peso Alta eficiencia productiva, Adaptabilidad a sistemas intensivos,  Requisitos de manejo inicial, 	Temperatura de recepción: 32 – 34 °C , </t>
  </si>
  <si>
    <t xml:space="preserve">Alimentación de iniciación, bultos de concentrado. Alimento concentrado de iniciación para pollos 
Tipo: Alimento balanceado completo, Etapa de uso: Inicio (0 a 21 días de edad), Uso: Alimentación de pollos de engorde (broilers). Presentación: Saco o bulto 
 Especificaciones técnicas. Contenido neto: 40 kg Migaja (crumbles) o pellet triturado, Color: Amarillo a beige  Olor: Característico a granos, Composición nutricional aproximado: Proteína cruda: 20% – 23%, Energía metabolizable: 2.900 – 3.100 kcal/kg, Grasa: 3% – 6%, Fibra cruda: Máx. 5%, Calcio: 0.9% – 1.2%, Fósforo disponible: 0.4% – 0.6%, Lisina: 1.1% – 1.3%, Metionina: 0.5% – 0.6% 
 Ingredientes principales, Maíz amarillo, Harina de soya, Harina de carne o pescado (según formulación), Aceites vegetales, Vitaminas y minerales, Aditivos (enzimas, promotores de crecimiento, prebióticos) </t>
  </si>
  <si>
    <t xml:space="preserve">Tejas Zinc Ondulada 3.048x0.80 m Cal 35 0.17mm. Teja metálica ondulada 
•	Material: Acero galvanizado (zincado) 
•	Tipo: Lámina para cubierta de techo 
•	Uso: Techos de galpones, viviendas rurales, bodegas y construcciones livianas 
•	Presentación: Unidad 
 Especificaciones técnicas
•	Largo: 3.048 metros (10 pies) 
•	Ancho total: 0.80 metros 
Ancho útil: 0.70 – 0.75 m, Espesor: 0.17 mm, Calibre: 35, Peso aproximado: 4 – 5 kg por lámina, Tipo de perfil: Ondulado (sinusoidal), Altura de onda: 18 – 25 mm (aprox., Acabado: Galvanizado brillante </t>
  </si>
  <si>
    <t xml:space="preserve">TANQUE DE AGUA   CON TAPA 500 LITROS. Tanque de almacenamiento de agua 
Tipo: Tanque plástico vertical, Uso: Almacenamiento y suministro de agua para galpones avícolas, Aplicación: Abastecimiento de bebederos y limpieza en granjas, Especificaciones técnicas. Capacidad: , 500 L. Material: Polietileno de alta densidad (PEAD), Color: Negro, azul o verde (según fabricante), Forma: Cilíndrica vertical. Tipo de instalación: Exterior o interior, Alta resistencia a impactos, Protección UV (uso a la intemperie) </t>
  </si>
  <si>
    <t xml:space="preserve">BULTOS VIRUTA DE MADERA. •	Producto: Viruta de madera (cama para aves). Tipo: Material absorbente orgánico 
Uso: Cama para galpones avícolas (pollos de engorde y gallinas) Origen: Subproducto de madera (aserraderos, Presentación: Saco o bulto prensado.  Especificaciones técnicas. Material: Madera natural (pino u otras especies blandas). Estado: Seco y libre de humedad excesiva. Tamaño de partícula: Mediano (ni muy fino ni muy grueso)Color: Beige a marrón claro, Olor: Natural, sin olores químicos, Humedad: ≤ 15% (recomendado) ,Peso por saco: 10 – 25 kg (aprox.) </t>
  </si>
  <si>
    <t>BULTO</t>
  </si>
  <si>
    <t>COTIZACION 1</t>
  </si>
  <si>
    <t>COTIZACION 2</t>
  </si>
  <si>
    <t>Total Cotización 1</t>
  </si>
  <si>
    <t>Tota Cotización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</si>
</sst>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3" formatCode="_-* #,##0.00_-;\-* #,##0.00_-;_-* &quot;-&quot;??_-;_-@_-"/>
    <numFmt numFmtId="164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0"/>
      <color theme="1"/>
      <name val="Symbol"/>
      <family val="1"/>
      <charset val="2"/>
    </font>
    <font>
      <sz val="7"/>
      <color theme="1"/>
      <name val="Times New Roman"/>
      <family val="1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30">
    <xf numFmtId="0" fontId="0" fillId="0" borderId="0" xfId="0"/>
    <xf numFmtId="0" fontId="4" fillId="0" borderId="1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5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11" fillId="0" borderId="8" xfId="2" applyBorder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0" fontId="9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justify" vertical="center" wrapText="1"/>
    </xf>
    <xf numFmtId="0" fontId="0" fillId="0" borderId="8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3" fillId="0" borderId="8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0" fillId="0" borderId="11" xfId="0" applyBorder="1" applyAlignment="1">
      <alignment vertical="top" wrapText="1"/>
    </xf>
    <xf numFmtId="0" fontId="4" fillId="0" borderId="8" xfId="0" applyFont="1" applyBorder="1" applyAlignment="1">
      <alignment horizontal="left" vertical="center" wrapText="1" indent="1"/>
    </xf>
    <xf numFmtId="0" fontId="3" fillId="0" borderId="8" xfId="0" applyFont="1" applyBorder="1" applyAlignment="1">
      <alignment horizontal="left" vertical="center" wrapText="1" indent="1"/>
    </xf>
    <xf numFmtId="0" fontId="3" fillId="0" borderId="11" xfId="0" applyFont="1" applyBorder="1" applyAlignment="1">
      <alignment horizontal="justify" vertical="center" wrapText="1"/>
    </xf>
    <xf numFmtId="0" fontId="3" fillId="0" borderId="9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9" xfId="0" applyFont="1" applyBorder="1" applyAlignment="1">
      <alignment horizontal="left" vertical="center" wrapText="1" indent="1"/>
    </xf>
    <xf numFmtId="0" fontId="10" fillId="0" borderId="9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3" fillId="0" borderId="9" xfId="0" applyFont="1" applyBorder="1" applyAlignment="1">
      <alignment horizontal="left" vertical="center" wrapText="1" indent="1"/>
    </xf>
    <xf numFmtId="0" fontId="3" fillId="0" borderId="12" xfId="0" applyFont="1" applyBorder="1" applyAlignment="1">
      <alignment horizontal="left" vertical="center" wrapText="1" indent="1"/>
    </xf>
    <xf numFmtId="0" fontId="9" fillId="0" borderId="11" xfId="0" applyFont="1" applyBorder="1" applyAlignment="1">
      <alignment horizontal="justify" vertical="center" wrapText="1"/>
    </xf>
    <xf numFmtId="0" fontId="0" fillId="0" borderId="8" xfId="0" applyBorder="1" applyAlignment="1">
      <alignment horizontal="left" vertical="center" wrapText="1" indent="1"/>
    </xf>
    <xf numFmtId="0" fontId="3" fillId="0" borderId="11" xfId="0" applyFont="1" applyBorder="1" applyAlignment="1">
      <alignment horizontal="left" vertical="center" wrapText="1" indent="1"/>
    </xf>
    <xf numFmtId="0" fontId="3" fillId="0" borderId="22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9" fillId="0" borderId="36" xfId="0" applyFont="1" applyBorder="1" applyAlignment="1">
      <alignment vertical="center" wrapText="1"/>
    </xf>
    <xf numFmtId="6" fontId="9" fillId="0" borderId="37" xfId="0" applyNumberFormat="1" applyFont="1" applyBorder="1" applyAlignment="1">
      <alignment vertical="center" wrapText="1"/>
    </xf>
    <xf numFmtId="0" fontId="3" fillId="0" borderId="36" xfId="0" applyFont="1" applyBorder="1" applyAlignment="1">
      <alignment vertical="center" wrapText="1"/>
    </xf>
    <xf numFmtId="6" fontId="3" fillId="0" borderId="36" xfId="0" applyNumberFormat="1" applyFont="1" applyBorder="1" applyAlignment="1">
      <alignment vertical="center" wrapText="1"/>
    </xf>
    <xf numFmtId="0" fontId="3" fillId="0" borderId="37" xfId="0" applyFont="1" applyBorder="1" applyAlignment="1">
      <alignment vertical="center" wrapText="1"/>
    </xf>
    <xf numFmtId="6" fontId="9" fillId="0" borderId="38" xfId="0" applyNumberFormat="1" applyFont="1" applyBorder="1" applyAlignment="1">
      <alignment vertical="center" wrapText="1"/>
    </xf>
    <xf numFmtId="0" fontId="3" fillId="0" borderId="36" xfId="0" applyFont="1" applyBorder="1" applyAlignment="1">
      <alignment horizontal="justify" vertical="center" wrapText="1"/>
    </xf>
    <xf numFmtId="6" fontId="3" fillId="0" borderId="36" xfId="0" applyNumberFormat="1" applyFont="1" applyBorder="1" applyAlignment="1">
      <alignment horizontal="justify" vertical="center" wrapText="1"/>
    </xf>
    <xf numFmtId="0" fontId="0" fillId="0" borderId="36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3" fillId="0" borderId="39" xfId="0" applyFont="1" applyBorder="1" applyAlignment="1">
      <alignment horizontal="justify" vertical="center" wrapText="1"/>
    </xf>
    <xf numFmtId="0" fontId="3" fillId="0" borderId="39" xfId="0" applyFont="1" applyBorder="1" applyAlignment="1">
      <alignment vertical="center" wrapText="1"/>
    </xf>
    <xf numFmtId="0" fontId="3" fillId="0" borderId="38" xfId="0" applyFont="1" applyBorder="1" applyAlignment="1">
      <alignment vertical="center" wrapText="1"/>
    </xf>
    <xf numFmtId="0" fontId="0" fillId="0" borderId="36" xfId="0" applyBorder="1"/>
    <xf numFmtId="164" fontId="0" fillId="0" borderId="0" xfId="1" applyNumberFormat="1" applyFont="1"/>
    <xf numFmtId="0" fontId="0" fillId="0" borderId="35" xfId="0" applyBorder="1"/>
    <xf numFmtId="0" fontId="0" fillId="0" borderId="35" xfId="0" applyBorder="1" applyAlignment="1">
      <alignment wrapText="1"/>
    </xf>
    <xf numFmtId="0" fontId="2" fillId="0" borderId="35" xfId="0" applyFont="1" applyBorder="1" applyAlignment="1">
      <alignment horizontal="center"/>
    </xf>
    <xf numFmtId="164" fontId="2" fillId="0" borderId="35" xfId="1" applyNumberFormat="1" applyFont="1" applyBorder="1" applyAlignment="1">
      <alignment horizontal="center"/>
    </xf>
    <xf numFmtId="0" fontId="0" fillId="0" borderId="35" xfId="0" applyBorder="1" applyAlignment="1">
      <alignment vertical="center" wrapText="1"/>
    </xf>
    <xf numFmtId="164" fontId="0" fillId="0" borderId="35" xfId="1" applyNumberFormat="1" applyFont="1" applyBorder="1" applyAlignment="1">
      <alignment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5" xfId="0" applyBorder="1" applyAlignment="1">
      <alignment horizontal="left" vertical="center" wrapText="1"/>
    </xf>
    <xf numFmtId="0" fontId="8" fillId="0" borderId="0" xfId="0" applyFont="1" applyAlignment="1">
      <alignment wrapText="1"/>
    </xf>
    <xf numFmtId="164" fontId="12" fillId="0" borderId="0" xfId="1" applyNumberFormat="1" applyFont="1"/>
    <xf numFmtId="164" fontId="0" fillId="0" borderId="0" xfId="0" applyNumberFormat="1"/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0" fillId="0" borderId="28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3" fillId="0" borderId="29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11" xfId="0" applyFont="1" applyBorder="1" applyAlignment="1">
      <alignment horizontal="justify" vertical="center" wrapText="1"/>
    </xf>
    <xf numFmtId="0" fontId="0" fillId="0" borderId="2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4" fillId="0" borderId="15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5" fillId="0" borderId="1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3" fillId="0" borderId="30" xfId="0" applyFont="1" applyBorder="1" applyAlignment="1">
      <alignment vertical="top" wrapText="1"/>
    </xf>
    <xf numFmtId="0" fontId="3" fillId="0" borderId="31" xfId="0" applyFont="1" applyBorder="1" applyAlignment="1">
      <alignment vertical="top" wrapText="1"/>
    </xf>
    <xf numFmtId="0" fontId="3" fillId="0" borderId="32" xfId="0" applyFont="1" applyBorder="1" applyAlignment="1">
      <alignment vertical="top" wrapText="1"/>
    </xf>
    <xf numFmtId="0" fontId="3" fillId="0" borderId="26" xfId="0" applyFont="1" applyBorder="1" applyAlignment="1">
      <alignment horizontal="justify" vertical="center" wrapText="1"/>
    </xf>
    <xf numFmtId="0" fontId="3" fillId="0" borderId="27" xfId="0" applyFont="1" applyBorder="1" applyAlignment="1">
      <alignment horizontal="justify" vertical="center" wrapText="1"/>
    </xf>
    <xf numFmtId="6" fontId="3" fillId="0" borderId="27" xfId="0" applyNumberFormat="1" applyFont="1" applyBorder="1" applyAlignment="1">
      <alignment horizontal="justify" vertical="center" wrapText="1"/>
    </xf>
    <xf numFmtId="6" fontId="3" fillId="0" borderId="8" xfId="0" applyNumberFormat="1" applyFont="1" applyBorder="1" applyAlignment="1">
      <alignment horizontal="justify" vertical="center" wrapText="1"/>
    </xf>
    <xf numFmtId="0" fontId="3" fillId="0" borderId="29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3" fillId="0" borderId="23" xfId="0" applyFont="1" applyBorder="1" applyAlignment="1">
      <alignment vertical="top" wrapText="1"/>
    </xf>
    <xf numFmtId="0" fontId="3" fillId="0" borderId="25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3" fillId="0" borderId="22" xfId="0" applyFont="1" applyBorder="1" applyAlignment="1">
      <alignment vertical="top" wrapText="1"/>
    </xf>
    <xf numFmtId="0" fontId="3" fillId="0" borderId="12" xfId="0" applyFont="1" applyBorder="1" applyAlignment="1">
      <alignment vertical="top" wrapText="1"/>
    </xf>
    <xf numFmtId="0" fontId="10" fillId="0" borderId="15" xfId="0" applyFont="1" applyBorder="1" applyAlignment="1">
      <alignment horizontal="justify" vertical="center" wrapText="1"/>
    </xf>
    <xf numFmtId="0" fontId="10" fillId="0" borderId="6" xfId="0" applyFont="1" applyBorder="1" applyAlignment="1">
      <alignment horizontal="justify" vertical="center" wrapText="1"/>
    </xf>
    <xf numFmtId="0" fontId="10" fillId="0" borderId="5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3" fillId="0" borderId="28" xfId="0" applyFont="1" applyBorder="1" applyAlignment="1">
      <alignment horizontal="justify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24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13" xfId="0" applyFont="1" applyBorder="1" applyAlignment="1">
      <alignment vertical="top" wrapText="1"/>
    </xf>
    <xf numFmtId="0" fontId="5" fillId="0" borderId="21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top" wrapText="1"/>
    </xf>
    <xf numFmtId="0" fontId="9" fillId="0" borderId="18" xfId="0" applyFont="1" applyBorder="1" applyAlignment="1">
      <alignment vertical="top" wrapText="1"/>
    </xf>
    <xf numFmtId="0" fontId="9" fillId="0" borderId="19" xfId="0" applyFont="1" applyBorder="1" applyAlignment="1">
      <alignment vertical="top" wrapText="1"/>
    </xf>
    <xf numFmtId="0" fontId="9" fillId="0" borderId="0" xfId="0" applyFont="1" applyAlignment="1">
      <alignment vertical="top" wrapText="1"/>
    </xf>
    <xf numFmtId="0" fontId="9" fillId="0" borderId="20" xfId="0" applyFont="1" applyBorder="1" applyAlignment="1">
      <alignment vertical="top" wrapText="1"/>
    </xf>
    <xf numFmtId="0" fontId="9" fillId="0" borderId="10" xfId="0" applyFont="1" applyBorder="1" applyAlignment="1">
      <alignment vertical="top" wrapText="1"/>
    </xf>
    <xf numFmtId="0" fontId="9" fillId="0" borderId="29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1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11" fillId="0" borderId="21" xfId="2" applyBorder="1" applyAlignment="1">
      <alignment horizontal="justify" vertical="center" wrapText="1"/>
    </xf>
    <xf numFmtId="0" fontId="11" fillId="0" borderId="6" xfId="2" applyBorder="1" applyAlignment="1">
      <alignment horizontal="justify" vertical="center" wrapText="1"/>
    </xf>
    <xf numFmtId="0" fontId="11" fillId="0" borderId="5" xfId="2" applyBorder="1" applyAlignment="1">
      <alignment horizontal="justify" vertical="center" wrapText="1"/>
    </xf>
    <xf numFmtId="0" fontId="9" fillId="0" borderId="22" xfId="0" applyFont="1" applyBorder="1" applyAlignment="1">
      <alignment vertical="top" wrapText="1"/>
    </xf>
    <xf numFmtId="0" fontId="9" fillId="0" borderId="13" xfId="0" applyFont="1" applyBorder="1" applyAlignment="1">
      <alignment vertical="top" wrapText="1"/>
    </xf>
    <xf numFmtId="164" fontId="0" fillId="2" borderId="0" xfId="0" applyNumberFormat="1" applyFill="1"/>
    <xf numFmtId="3" fontId="0" fillId="0" borderId="0" xfId="0" applyNumberForma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13" Type="http://schemas.openxmlformats.org/officeDocument/2006/relationships/image" Target="../media/image21.png"/><Relationship Id="rId18" Type="http://schemas.openxmlformats.org/officeDocument/2006/relationships/image" Target="../media/image26.png"/><Relationship Id="rId3" Type="http://schemas.openxmlformats.org/officeDocument/2006/relationships/image" Target="../media/image11.png"/><Relationship Id="rId21" Type="http://schemas.openxmlformats.org/officeDocument/2006/relationships/image" Target="../media/image29.png"/><Relationship Id="rId7" Type="http://schemas.openxmlformats.org/officeDocument/2006/relationships/image" Target="../media/image15.png"/><Relationship Id="rId12" Type="http://schemas.openxmlformats.org/officeDocument/2006/relationships/image" Target="../media/image20.png"/><Relationship Id="rId17" Type="http://schemas.openxmlformats.org/officeDocument/2006/relationships/image" Target="../media/image25.png"/><Relationship Id="rId2" Type="http://schemas.openxmlformats.org/officeDocument/2006/relationships/image" Target="../media/image10.png"/><Relationship Id="rId16" Type="http://schemas.openxmlformats.org/officeDocument/2006/relationships/image" Target="../media/image24.png"/><Relationship Id="rId20" Type="http://schemas.openxmlformats.org/officeDocument/2006/relationships/image" Target="../media/image28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11" Type="http://schemas.openxmlformats.org/officeDocument/2006/relationships/image" Target="../media/image19.png"/><Relationship Id="rId24" Type="http://schemas.openxmlformats.org/officeDocument/2006/relationships/image" Target="../media/image32.png"/><Relationship Id="rId5" Type="http://schemas.openxmlformats.org/officeDocument/2006/relationships/image" Target="../media/image13.png"/><Relationship Id="rId15" Type="http://schemas.openxmlformats.org/officeDocument/2006/relationships/image" Target="../media/image23.png"/><Relationship Id="rId23" Type="http://schemas.openxmlformats.org/officeDocument/2006/relationships/image" Target="../media/image31.png"/><Relationship Id="rId10" Type="http://schemas.openxmlformats.org/officeDocument/2006/relationships/image" Target="../media/image18.jpeg"/><Relationship Id="rId19" Type="http://schemas.openxmlformats.org/officeDocument/2006/relationships/image" Target="../media/image27.png"/><Relationship Id="rId4" Type="http://schemas.openxmlformats.org/officeDocument/2006/relationships/image" Target="../media/image12.png"/><Relationship Id="rId9" Type="http://schemas.openxmlformats.org/officeDocument/2006/relationships/image" Target="../media/image17.png"/><Relationship Id="rId14" Type="http://schemas.openxmlformats.org/officeDocument/2006/relationships/image" Target="../media/image22.png"/><Relationship Id="rId22" Type="http://schemas.openxmlformats.org/officeDocument/2006/relationships/image" Target="../media/image30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13" Type="http://schemas.openxmlformats.org/officeDocument/2006/relationships/image" Target="../media/image20.png"/><Relationship Id="rId18" Type="http://schemas.openxmlformats.org/officeDocument/2006/relationships/image" Target="../media/image26.png"/><Relationship Id="rId3" Type="http://schemas.openxmlformats.org/officeDocument/2006/relationships/image" Target="../media/image34.png"/><Relationship Id="rId21" Type="http://schemas.openxmlformats.org/officeDocument/2006/relationships/image" Target="../media/image29.png"/><Relationship Id="rId7" Type="http://schemas.openxmlformats.org/officeDocument/2006/relationships/image" Target="../media/image14.png"/><Relationship Id="rId12" Type="http://schemas.openxmlformats.org/officeDocument/2006/relationships/image" Target="../media/image21.png"/><Relationship Id="rId17" Type="http://schemas.openxmlformats.org/officeDocument/2006/relationships/image" Target="../media/image25.png"/><Relationship Id="rId2" Type="http://schemas.openxmlformats.org/officeDocument/2006/relationships/image" Target="../media/image33.png"/><Relationship Id="rId16" Type="http://schemas.openxmlformats.org/officeDocument/2006/relationships/image" Target="../media/image24.png"/><Relationship Id="rId20" Type="http://schemas.openxmlformats.org/officeDocument/2006/relationships/image" Target="../media/image28.png"/><Relationship Id="rId1" Type="http://schemas.openxmlformats.org/officeDocument/2006/relationships/image" Target="../media/image9.png"/><Relationship Id="rId6" Type="http://schemas.openxmlformats.org/officeDocument/2006/relationships/image" Target="../media/image13.png"/><Relationship Id="rId11" Type="http://schemas.openxmlformats.org/officeDocument/2006/relationships/image" Target="../media/image19.png"/><Relationship Id="rId24" Type="http://schemas.openxmlformats.org/officeDocument/2006/relationships/image" Target="../media/image32.png"/><Relationship Id="rId5" Type="http://schemas.openxmlformats.org/officeDocument/2006/relationships/image" Target="../media/image15.png"/><Relationship Id="rId15" Type="http://schemas.openxmlformats.org/officeDocument/2006/relationships/image" Target="../media/image22.png"/><Relationship Id="rId23" Type="http://schemas.openxmlformats.org/officeDocument/2006/relationships/image" Target="../media/image31.png"/><Relationship Id="rId10" Type="http://schemas.openxmlformats.org/officeDocument/2006/relationships/image" Target="../media/image18.jpeg"/><Relationship Id="rId19" Type="http://schemas.openxmlformats.org/officeDocument/2006/relationships/image" Target="../media/image27.png"/><Relationship Id="rId4" Type="http://schemas.openxmlformats.org/officeDocument/2006/relationships/image" Target="../media/image12.png"/><Relationship Id="rId9" Type="http://schemas.openxmlformats.org/officeDocument/2006/relationships/image" Target="../media/image17.png"/><Relationship Id="rId14" Type="http://schemas.openxmlformats.org/officeDocument/2006/relationships/image" Target="../media/image23.png"/><Relationship Id="rId22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27</xdr:row>
      <xdr:rowOff>47625</xdr:rowOff>
    </xdr:from>
    <xdr:to>
      <xdr:col>2</xdr:col>
      <xdr:colOff>409575</xdr:colOff>
      <xdr:row>30</xdr:row>
      <xdr:rowOff>609600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B2C44D35-CB75-935E-3806-DD43A5CA63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21678900"/>
          <a:ext cx="1543050" cy="1514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285751</xdr:colOff>
      <xdr:row>2</xdr:row>
      <xdr:rowOff>110490</xdr:rowOff>
    </xdr:from>
    <xdr:to>
      <xdr:col>2</xdr:col>
      <xdr:colOff>1381125</xdr:colOff>
      <xdr:row>2</xdr:row>
      <xdr:rowOff>939165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B5E24AC-9A72-6F4D-3188-155D4FCD1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31031" y="476250"/>
          <a:ext cx="1095374" cy="828675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3</xdr:row>
      <xdr:rowOff>114301</xdr:rowOff>
    </xdr:from>
    <xdr:to>
      <xdr:col>2</xdr:col>
      <xdr:colOff>1638657</xdr:colOff>
      <xdr:row>3</xdr:row>
      <xdr:rowOff>1447801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31A1437-0744-8CCB-327B-135572C83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14850" y="1543051"/>
          <a:ext cx="1562457" cy="1333500"/>
        </a:xfrm>
        <a:prstGeom prst="rect">
          <a:avLst/>
        </a:prstGeom>
      </xdr:spPr>
    </xdr:pic>
    <xdr:clientData/>
  </xdr:twoCellAnchor>
  <xdr:twoCellAnchor editAs="oneCell">
    <xdr:from>
      <xdr:col>2</xdr:col>
      <xdr:colOff>495300</xdr:colOff>
      <xdr:row>4</xdr:row>
      <xdr:rowOff>238125</xdr:rowOff>
    </xdr:from>
    <xdr:to>
      <xdr:col>2</xdr:col>
      <xdr:colOff>1511935</xdr:colOff>
      <xdr:row>4</xdr:row>
      <xdr:rowOff>1382395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8568FD5-28B2-2146-165F-5C5135E825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24375" y="3381375"/>
          <a:ext cx="1016635" cy="1144270"/>
        </a:xfrm>
        <a:prstGeom prst="rect">
          <a:avLst/>
        </a:prstGeom>
      </xdr:spPr>
    </xdr:pic>
    <xdr:clientData/>
  </xdr:twoCellAnchor>
  <xdr:twoCellAnchor editAs="oneCell">
    <xdr:from>
      <xdr:col>2</xdr:col>
      <xdr:colOff>238125</xdr:colOff>
      <xdr:row>5</xdr:row>
      <xdr:rowOff>228600</xdr:rowOff>
    </xdr:from>
    <xdr:to>
      <xdr:col>2</xdr:col>
      <xdr:colOff>1419225</xdr:colOff>
      <xdr:row>5</xdr:row>
      <xdr:rowOff>1885950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956F89E8-2268-5AB8-DAE7-36D6FC2D16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r="22968" b="40666"/>
        <a:stretch>
          <a:fillRect/>
        </a:stretch>
      </xdr:blipFill>
      <xdr:spPr bwMode="auto">
        <a:xfrm>
          <a:off x="4267200" y="4876800"/>
          <a:ext cx="1181100" cy="16573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152400</xdr:colOff>
      <xdr:row>7</xdr:row>
      <xdr:rowOff>981075</xdr:rowOff>
    </xdr:from>
    <xdr:to>
      <xdr:col>2</xdr:col>
      <xdr:colOff>2238375</xdr:colOff>
      <xdr:row>7</xdr:row>
      <xdr:rowOff>3105150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E67880C0-147E-3E08-2184-EAFD694F8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181475" y="11344275"/>
          <a:ext cx="2085975" cy="2124075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152400</xdr:colOff>
      <xdr:row>8</xdr:row>
      <xdr:rowOff>752475</xdr:rowOff>
    </xdr:from>
    <xdr:to>
      <xdr:col>2</xdr:col>
      <xdr:colOff>1979930</xdr:colOff>
      <xdr:row>8</xdr:row>
      <xdr:rowOff>2667000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B3DFB248-CBA9-AB4E-32FF-3143638EC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81475" y="15687675"/>
          <a:ext cx="1827530" cy="1914525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6</xdr:row>
      <xdr:rowOff>581024</xdr:rowOff>
    </xdr:from>
    <xdr:to>
      <xdr:col>2</xdr:col>
      <xdr:colOff>2124075</xdr:colOff>
      <xdr:row>6</xdr:row>
      <xdr:rowOff>2710633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C96BA611-3665-AEC8-3AD3-EB5476E9C2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5275" y="7515224"/>
          <a:ext cx="2047875" cy="2129609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</xdr:colOff>
      <xdr:row>9</xdr:row>
      <xdr:rowOff>257175</xdr:rowOff>
    </xdr:from>
    <xdr:to>
      <xdr:col>2</xdr:col>
      <xdr:colOff>2181225</xdr:colOff>
      <xdr:row>9</xdr:row>
      <xdr:rowOff>3152775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B9A7A76C-A971-146B-C1BB-5CC218FF2C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095750" y="18621375"/>
          <a:ext cx="2114550" cy="2895600"/>
        </a:xfrm>
        <a:prstGeom prst="rect">
          <a:avLst/>
        </a:prstGeom>
      </xdr:spPr>
    </xdr:pic>
    <xdr:clientData/>
  </xdr:twoCellAnchor>
  <xdr:twoCellAnchor editAs="oneCell">
    <xdr:from>
      <xdr:col>2</xdr:col>
      <xdr:colOff>66674</xdr:colOff>
      <xdr:row>10</xdr:row>
      <xdr:rowOff>742950</xdr:rowOff>
    </xdr:from>
    <xdr:to>
      <xdr:col>2</xdr:col>
      <xdr:colOff>2143125</xdr:colOff>
      <xdr:row>10</xdr:row>
      <xdr:rowOff>3419475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DE88DBA-C57B-A861-305D-7A8244509C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23488650"/>
          <a:ext cx="2076451" cy="2676525"/>
        </a:xfrm>
        <a:prstGeom prst="rect">
          <a:avLst/>
        </a:prstGeom>
      </xdr:spPr>
    </xdr:pic>
    <xdr:clientData/>
  </xdr:twoCellAnchor>
  <xdr:twoCellAnchor editAs="oneCell">
    <xdr:from>
      <xdr:col>2</xdr:col>
      <xdr:colOff>142875</xdr:colOff>
      <xdr:row>11</xdr:row>
      <xdr:rowOff>285750</xdr:rowOff>
    </xdr:from>
    <xdr:to>
      <xdr:col>2</xdr:col>
      <xdr:colOff>2219325</xdr:colOff>
      <xdr:row>11</xdr:row>
      <xdr:rowOff>2924175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EC10E656-D876-EAD2-0D22-B5C0206CA8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93" t="31495" r="24120" b="29305"/>
        <a:stretch>
          <a:fillRect/>
        </a:stretch>
      </xdr:blipFill>
      <xdr:spPr bwMode="auto">
        <a:xfrm flipH="1">
          <a:off x="4171950" y="27412950"/>
          <a:ext cx="2076450" cy="26384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133350</xdr:colOff>
      <xdr:row>12</xdr:row>
      <xdr:rowOff>495299</xdr:rowOff>
    </xdr:from>
    <xdr:to>
      <xdr:col>2</xdr:col>
      <xdr:colOff>2228850</xdr:colOff>
      <xdr:row>12</xdr:row>
      <xdr:rowOff>2657632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C465A68F-256F-5296-62C3-61EA9B5F94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2425" y="31527749"/>
          <a:ext cx="2095500" cy="2162333"/>
        </a:xfrm>
        <a:prstGeom prst="rect">
          <a:avLst/>
        </a:prstGeom>
      </xdr:spPr>
    </xdr:pic>
    <xdr:clientData/>
  </xdr:twoCellAnchor>
  <xdr:twoCellAnchor editAs="oneCell">
    <xdr:from>
      <xdr:col>2</xdr:col>
      <xdr:colOff>104775</xdr:colOff>
      <xdr:row>14</xdr:row>
      <xdr:rowOff>200025</xdr:rowOff>
    </xdr:from>
    <xdr:to>
      <xdr:col>2</xdr:col>
      <xdr:colOff>2066925</xdr:colOff>
      <xdr:row>14</xdr:row>
      <xdr:rowOff>2339427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FBF3EC2A-7C75-2000-59B1-D55195BF0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133850" y="37518975"/>
          <a:ext cx="1962150" cy="2139402"/>
        </a:xfrm>
        <a:prstGeom prst="rect">
          <a:avLst/>
        </a:prstGeom>
      </xdr:spPr>
    </xdr:pic>
    <xdr:clientData/>
  </xdr:twoCellAnchor>
  <xdr:twoCellAnchor editAs="oneCell">
    <xdr:from>
      <xdr:col>2</xdr:col>
      <xdr:colOff>247649</xdr:colOff>
      <xdr:row>13</xdr:row>
      <xdr:rowOff>180975</xdr:rowOff>
    </xdr:from>
    <xdr:to>
      <xdr:col>2</xdr:col>
      <xdr:colOff>2190750</xdr:colOff>
      <xdr:row>13</xdr:row>
      <xdr:rowOff>2286000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C756D844-2C47-4CC7-A244-89F3679FA9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6724" y="34832925"/>
          <a:ext cx="1943101" cy="2105025"/>
        </a:xfrm>
        <a:prstGeom prst="rect">
          <a:avLst/>
        </a:prstGeom>
      </xdr:spPr>
    </xdr:pic>
    <xdr:clientData/>
  </xdr:twoCellAnchor>
  <xdr:twoCellAnchor editAs="oneCell">
    <xdr:from>
      <xdr:col>2</xdr:col>
      <xdr:colOff>104775</xdr:colOff>
      <xdr:row>16</xdr:row>
      <xdr:rowOff>200024</xdr:rowOff>
    </xdr:from>
    <xdr:to>
      <xdr:col>2</xdr:col>
      <xdr:colOff>2238375</xdr:colOff>
      <xdr:row>16</xdr:row>
      <xdr:rowOff>2518473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1E89BC21-80D9-7F58-5600-D5A1306335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3850" y="42662474"/>
          <a:ext cx="2133600" cy="2318449"/>
        </a:xfrm>
        <a:prstGeom prst="rect">
          <a:avLst/>
        </a:prstGeom>
      </xdr:spPr>
    </xdr:pic>
    <xdr:clientData/>
  </xdr:twoCellAnchor>
  <xdr:twoCellAnchor editAs="oneCell">
    <xdr:from>
      <xdr:col>2</xdr:col>
      <xdr:colOff>342900</xdr:colOff>
      <xdr:row>15</xdr:row>
      <xdr:rowOff>209550</xdr:rowOff>
    </xdr:from>
    <xdr:to>
      <xdr:col>2</xdr:col>
      <xdr:colOff>2026285</xdr:colOff>
      <xdr:row>15</xdr:row>
      <xdr:rowOff>1628775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68115DBD-BCBF-BF2C-87E5-C4F827C2B0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371975" y="40767000"/>
          <a:ext cx="1683385" cy="1419225"/>
        </a:xfrm>
        <a:prstGeom prst="rect">
          <a:avLst/>
        </a:prstGeom>
      </xdr:spPr>
    </xdr:pic>
    <xdr:clientData/>
  </xdr:twoCellAnchor>
  <xdr:twoCellAnchor editAs="oneCell">
    <xdr:from>
      <xdr:col>2</xdr:col>
      <xdr:colOff>247650</xdr:colOff>
      <xdr:row>17</xdr:row>
      <xdr:rowOff>85725</xdr:rowOff>
    </xdr:from>
    <xdr:to>
      <xdr:col>2</xdr:col>
      <xdr:colOff>2133600</xdr:colOff>
      <xdr:row>17</xdr:row>
      <xdr:rowOff>1047750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C07A904A-6F5F-07C9-BF5A-DAB4626AEF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6725" y="45405675"/>
          <a:ext cx="188595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161925</xdr:colOff>
      <xdr:row>18</xdr:row>
      <xdr:rowOff>152400</xdr:rowOff>
    </xdr:from>
    <xdr:to>
      <xdr:col>2</xdr:col>
      <xdr:colOff>1995170</xdr:colOff>
      <xdr:row>18</xdr:row>
      <xdr:rowOff>1827530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3C68F43C-7923-ACA8-2A60-A307B1641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0" y="46615350"/>
          <a:ext cx="1833245" cy="1697990"/>
        </a:xfrm>
        <a:prstGeom prst="rect">
          <a:avLst/>
        </a:prstGeom>
      </xdr:spPr>
    </xdr:pic>
    <xdr:clientData/>
  </xdr:twoCellAnchor>
  <xdr:twoCellAnchor editAs="oneCell">
    <xdr:from>
      <xdr:col>2</xdr:col>
      <xdr:colOff>171450</xdr:colOff>
      <xdr:row>19</xdr:row>
      <xdr:rowOff>47625</xdr:rowOff>
    </xdr:from>
    <xdr:to>
      <xdr:col>2</xdr:col>
      <xdr:colOff>2015490</xdr:colOff>
      <xdr:row>20</xdr:row>
      <xdr:rowOff>1905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CEAA5605-3940-B465-B7E8-7512C39B5B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200525" y="48606075"/>
          <a:ext cx="1844040" cy="1729740"/>
        </a:xfrm>
        <a:prstGeom prst="rect">
          <a:avLst/>
        </a:prstGeom>
      </xdr:spPr>
    </xdr:pic>
    <xdr:clientData/>
  </xdr:twoCellAnchor>
  <xdr:twoCellAnchor editAs="oneCell">
    <xdr:from>
      <xdr:col>2</xdr:col>
      <xdr:colOff>123825</xdr:colOff>
      <xdr:row>20</xdr:row>
      <xdr:rowOff>209550</xdr:rowOff>
    </xdr:from>
    <xdr:to>
      <xdr:col>2</xdr:col>
      <xdr:colOff>2143125</xdr:colOff>
      <xdr:row>20</xdr:row>
      <xdr:rowOff>1759585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B3167D96-CE4E-B83E-C696-90C07DFD88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2900" y="50673000"/>
          <a:ext cx="2019300" cy="1550035"/>
        </a:xfrm>
        <a:prstGeom prst="rect">
          <a:avLst/>
        </a:prstGeom>
      </xdr:spPr>
    </xdr:pic>
    <xdr:clientData/>
  </xdr:twoCellAnchor>
  <xdr:twoCellAnchor editAs="oneCell">
    <xdr:from>
      <xdr:col>2</xdr:col>
      <xdr:colOff>219075</xdr:colOff>
      <xdr:row>21</xdr:row>
      <xdr:rowOff>266700</xdr:rowOff>
    </xdr:from>
    <xdr:to>
      <xdr:col>2</xdr:col>
      <xdr:colOff>2177415</xdr:colOff>
      <xdr:row>21</xdr:row>
      <xdr:rowOff>2305050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B1878F2E-6E13-94C1-A839-464BD71282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248150" y="53587650"/>
          <a:ext cx="1958340" cy="2038350"/>
        </a:xfrm>
        <a:prstGeom prst="rect">
          <a:avLst/>
        </a:prstGeom>
      </xdr:spPr>
    </xdr:pic>
    <xdr:clientData/>
  </xdr:twoCellAnchor>
  <xdr:twoCellAnchor editAs="oneCell">
    <xdr:from>
      <xdr:col>2</xdr:col>
      <xdr:colOff>142875</xdr:colOff>
      <xdr:row>22</xdr:row>
      <xdr:rowOff>457200</xdr:rowOff>
    </xdr:from>
    <xdr:to>
      <xdr:col>2</xdr:col>
      <xdr:colOff>2047875</xdr:colOff>
      <xdr:row>22</xdr:row>
      <xdr:rowOff>2362200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26C3F6F-A240-9922-5A1C-E53BC6513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1950" y="56635650"/>
          <a:ext cx="1905000" cy="1905000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23</xdr:row>
      <xdr:rowOff>209550</xdr:rowOff>
    </xdr:from>
    <xdr:to>
      <xdr:col>2</xdr:col>
      <xdr:colOff>2129790</xdr:colOff>
      <xdr:row>23</xdr:row>
      <xdr:rowOff>2063115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57666040-CF3E-6A4A-9FC9-78E1CE53D6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124325" y="59436000"/>
          <a:ext cx="2034540" cy="1853565"/>
        </a:xfrm>
        <a:prstGeom prst="rect">
          <a:avLst/>
        </a:prstGeom>
      </xdr:spPr>
    </xdr:pic>
    <xdr:clientData/>
  </xdr:twoCellAnchor>
  <xdr:twoCellAnchor editAs="oneCell">
    <xdr:from>
      <xdr:col>2</xdr:col>
      <xdr:colOff>142875</xdr:colOff>
      <xdr:row>24</xdr:row>
      <xdr:rowOff>38100</xdr:rowOff>
    </xdr:from>
    <xdr:to>
      <xdr:col>2</xdr:col>
      <xdr:colOff>1905000</xdr:colOff>
      <xdr:row>24</xdr:row>
      <xdr:rowOff>1642110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4619A382-EA2A-0ACD-F33D-1A769D5D12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171950" y="61931550"/>
          <a:ext cx="1762125" cy="1847850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</xdr:colOff>
      <xdr:row>25</xdr:row>
      <xdr:rowOff>190500</xdr:rowOff>
    </xdr:from>
    <xdr:to>
      <xdr:col>2</xdr:col>
      <xdr:colOff>2176924</xdr:colOff>
      <xdr:row>25</xdr:row>
      <xdr:rowOff>2068830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2D2E8EE5-6209-61B5-9F21-F01A4F13DC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114800" y="63798450"/>
          <a:ext cx="2091199" cy="187833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285750</xdr:colOff>
      <xdr:row>2</xdr:row>
      <xdr:rowOff>110491</xdr:rowOff>
    </xdr:from>
    <xdr:to>
      <xdr:col>2</xdr:col>
      <xdr:colOff>1638299</xdr:colOff>
      <xdr:row>2</xdr:row>
      <xdr:rowOff>933451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FDBB35B-3276-4FE0-B341-88A1FFDD6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14825" y="491491"/>
          <a:ext cx="1352549" cy="822960"/>
        </a:xfrm>
        <a:prstGeom prst="rect">
          <a:avLst/>
        </a:prstGeom>
      </xdr:spPr>
    </xdr:pic>
    <xdr:clientData/>
  </xdr:twoCellAnchor>
  <xdr:twoCellAnchor editAs="oneCell">
    <xdr:from>
      <xdr:col>2</xdr:col>
      <xdr:colOff>609601</xdr:colOff>
      <xdr:row>3</xdr:row>
      <xdr:rowOff>209550</xdr:rowOff>
    </xdr:from>
    <xdr:to>
      <xdr:col>2</xdr:col>
      <xdr:colOff>1971674</xdr:colOff>
      <xdr:row>3</xdr:row>
      <xdr:rowOff>1457326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D73A867-8F2B-4EC9-9375-48212731BC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38676" y="1638300"/>
          <a:ext cx="1362073" cy="1247776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762000</xdr:colOff>
      <xdr:row>4</xdr:row>
      <xdr:rowOff>104774</xdr:rowOff>
    </xdr:from>
    <xdr:to>
      <xdr:col>2</xdr:col>
      <xdr:colOff>1426707</xdr:colOff>
      <xdr:row>4</xdr:row>
      <xdr:rowOff>1245279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47E4857-3A0A-4ED0-AE57-D62DA5575D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1075" y="3057524"/>
          <a:ext cx="664707" cy="1140505"/>
        </a:xfrm>
        <a:prstGeom prst="rect">
          <a:avLst/>
        </a:prstGeom>
      </xdr:spPr>
    </xdr:pic>
    <xdr:clientData/>
  </xdr:twoCellAnchor>
  <xdr:twoCellAnchor editAs="oneCell">
    <xdr:from>
      <xdr:col>2</xdr:col>
      <xdr:colOff>791980</xdr:colOff>
      <xdr:row>5</xdr:row>
      <xdr:rowOff>155318</xdr:rowOff>
    </xdr:from>
    <xdr:to>
      <xdr:col>2</xdr:col>
      <xdr:colOff>1638300</xdr:colOff>
      <xdr:row>5</xdr:row>
      <xdr:rowOff>1685926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7DEA22C-7B8D-4C38-901A-AFD02EC59D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r="22968" b="40666"/>
        <a:stretch>
          <a:fillRect/>
        </a:stretch>
      </xdr:blipFill>
      <xdr:spPr bwMode="auto">
        <a:xfrm>
          <a:off x="4821055" y="4613018"/>
          <a:ext cx="846320" cy="153060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475781</xdr:colOff>
      <xdr:row>6</xdr:row>
      <xdr:rowOff>752475</xdr:rowOff>
    </xdr:from>
    <xdr:to>
      <xdr:col>2</xdr:col>
      <xdr:colOff>1792341</xdr:colOff>
      <xdr:row>6</xdr:row>
      <xdr:rowOff>2895600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24CB2190-918D-4371-8C1B-202CB887A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04856" y="7496175"/>
          <a:ext cx="1316560" cy="214312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7</xdr:row>
      <xdr:rowOff>0</xdr:rowOff>
    </xdr:from>
    <xdr:to>
      <xdr:col>2</xdr:col>
      <xdr:colOff>2085975</xdr:colOff>
      <xdr:row>7</xdr:row>
      <xdr:rowOff>2124075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E4F75561-E631-4514-AC01-6CE47249BB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219575" y="10172700"/>
          <a:ext cx="1895475" cy="2124075"/>
        </a:xfrm>
        <a:prstGeom prst="rect">
          <a:avLst/>
        </a:prstGeom>
      </xdr:spPr>
    </xdr:pic>
    <xdr:clientData/>
  </xdr:twoCellAnchor>
  <xdr:twoCellAnchor editAs="oneCell">
    <xdr:from>
      <xdr:col>2</xdr:col>
      <xdr:colOff>247650</xdr:colOff>
      <xdr:row>8</xdr:row>
      <xdr:rowOff>504825</xdr:rowOff>
    </xdr:from>
    <xdr:to>
      <xdr:col>2</xdr:col>
      <xdr:colOff>2075180</xdr:colOff>
      <xdr:row>8</xdr:row>
      <xdr:rowOff>2419350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1AA712F6-EF75-4FB0-9021-AF7BB8E5A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6725" y="15249525"/>
          <a:ext cx="1827530" cy="1914525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9</xdr:row>
      <xdr:rowOff>819150</xdr:rowOff>
    </xdr:from>
    <xdr:to>
      <xdr:col>2</xdr:col>
      <xdr:colOff>2143125</xdr:colOff>
      <xdr:row>9</xdr:row>
      <xdr:rowOff>3714750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45BD78B3-6AAB-43FA-89E9-8627B83FF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057650" y="18992850"/>
          <a:ext cx="2114550" cy="2895600"/>
        </a:xfrm>
        <a:prstGeom prst="rect">
          <a:avLst/>
        </a:prstGeom>
      </xdr:spPr>
    </xdr:pic>
    <xdr:clientData/>
  </xdr:twoCellAnchor>
  <xdr:twoCellAnchor editAs="oneCell">
    <xdr:from>
      <xdr:col>2</xdr:col>
      <xdr:colOff>142875</xdr:colOff>
      <xdr:row>10</xdr:row>
      <xdr:rowOff>466725</xdr:rowOff>
    </xdr:from>
    <xdr:to>
      <xdr:col>2</xdr:col>
      <xdr:colOff>2219326</xdr:colOff>
      <xdr:row>10</xdr:row>
      <xdr:rowOff>3143250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A7E29AB8-B9D4-476B-A0A7-50F450256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1950" y="23021925"/>
          <a:ext cx="2076451" cy="2676525"/>
        </a:xfrm>
        <a:prstGeom prst="rect">
          <a:avLst/>
        </a:prstGeom>
      </xdr:spPr>
    </xdr:pic>
    <xdr:clientData/>
  </xdr:twoCellAnchor>
  <xdr:twoCellAnchor editAs="oneCell">
    <xdr:from>
      <xdr:col>2</xdr:col>
      <xdr:colOff>114300</xdr:colOff>
      <xdr:row>11</xdr:row>
      <xdr:rowOff>504825</xdr:rowOff>
    </xdr:from>
    <xdr:to>
      <xdr:col>2</xdr:col>
      <xdr:colOff>2190750</xdr:colOff>
      <xdr:row>11</xdr:row>
      <xdr:rowOff>3143250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685026A6-A3A0-4DCD-9BD1-7D3FCD5B3E9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93" t="31495" r="24120" b="29305"/>
        <a:stretch>
          <a:fillRect/>
        </a:stretch>
      </xdr:blipFill>
      <xdr:spPr bwMode="auto">
        <a:xfrm flipH="1">
          <a:off x="4143375" y="27441525"/>
          <a:ext cx="2076450" cy="26384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114300</xdr:colOff>
      <xdr:row>12</xdr:row>
      <xdr:rowOff>238125</xdr:rowOff>
    </xdr:from>
    <xdr:to>
      <xdr:col>2</xdr:col>
      <xdr:colOff>2209800</xdr:colOff>
      <xdr:row>12</xdr:row>
      <xdr:rowOff>2400458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41ED73BE-9C81-4B65-AAB5-96A6FB6335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3375" y="31080075"/>
          <a:ext cx="2095500" cy="2162333"/>
        </a:xfrm>
        <a:prstGeom prst="rect">
          <a:avLst/>
        </a:prstGeom>
      </xdr:spPr>
    </xdr:pic>
    <xdr:clientData/>
  </xdr:twoCellAnchor>
  <xdr:twoCellAnchor editAs="oneCell">
    <xdr:from>
      <xdr:col>2</xdr:col>
      <xdr:colOff>161925</xdr:colOff>
      <xdr:row>13</xdr:row>
      <xdr:rowOff>333375</xdr:rowOff>
    </xdr:from>
    <xdr:to>
      <xdr:col>2</xdr:col>
      <xdr:colOff>2105026</xdr:colOff>
      <xdr:row>13</xdr:row>
      <xdr:rowOff>2438400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049703D0-3CEF-48A8-8887-86745D685C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0" y="34794825"/>
          <a:ext cx="1943101" cy="2105025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228600</xdr:colOff>
      <xdr:row>14</xdr:row>
      <xdr:rowOff>419100</xdr:rowOff>
    </xdr:from>
    <xdr:to>
      <xdr:col>2</xdr:col>
      <xdr:colOff>2190750</xdr:colOff>
      <xdr:row>14</xdr:row>
      <xdr:rowOff>2558502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836EDEA-4D83-45B0-A5DA-D3F7A7BEF9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257675" y="37547550"/>
          <a:ext cx="1962150" cy="2139402"/>
        </a:xfrm>
        <a:prstGeom prst="rect">
          <a:avLst/>
        </a:prstGeom>
      </xdr:spPr>
    </xdr:pic>
    <xdr:clientData/>
  </xdr:twoCellAnchor>
  <xdr:twoCellAnchor editAs="oneCell">
    <xdr:from>
      <xdr:col>2</xdr:col>
      <xdr:colOff>247650</xdr:colOff>
      <xdr:row>15</xdr:row>
      <xdr:rowOff>266700</xdr:rowOff>
    </xdr:from>
    <xdr:to>
      <xdr:col>2</xdr:col>
      <xdr:colOff>1931035</xdr:colOff>
      <xdr:row>15</xdr:row>
      <xdr:rowOff>1685925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573C4F29-8552-4151-9069-C1BE9D3040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276725" y="40633650"/>
          <a:ext cx="1683385" cy="1419225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16</xdr:row>
      <xdr:rowOff>142875</xdr:rowOff>
    </xdr:from>
    <xdr:to>
      <xdr:col>2</xdr:col>
      <xdr:colOff>2209800</xdr:colOff>
      <xdr:row>16</xdr:row>
      <xdr:rowOff>2461324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BF38D36C-7C77-428F-B305-BF9EC0A536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5275" y="42414825"/>
          <a:ext cx="2133600" cy="2318449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17</xdr:row>
      <xdr:rowOff>104775</xdr:rowOff>
    </xdr:from>
    <xdr:to>
      <xdr:col>2</xdr:col>
      <xdr:colOff>2095500</xdr:colOff>
      <xdr:row>17</xdr:row>
      <xdr:rowOff>1066800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48318515-6F5A-4011-9D6B-91B5F13BDF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8625" y="45234225"/>
          <a:ext cx="188595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18</xdr:row>
      <xdr:rowOff>104775</xdr:rowOff>
    </xdr:from>
    <xdr:to>
      <xdr:col>2</xdr:col>
      <xdr:colOff>2023745</xdr:colOff>
      <xdr:row>18</xdr:row>
      <xdr:rowOff>1779905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D837757E-C131-4CB5-BD6F-5901DF58A7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9575" y="46377225"/>
          <a:ext cx="1833245" cy="167513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19</xdr:row>
      <xdr:rowOff>47625</xdr:rowOff>
    </xdr:from>
    <xdr:to>
      <xdr:col>2</xdr:col>
      <xdr:colOff>2034540</xdr:colOff>
      <xdr:row>20</xdr:row>
      <xdr:rowOff>1905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4878C7B6-9203-4886-8E53-B7E4B01CA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219575" y="48415575"/>
          <a:ext cx="1844040" cy="1859280"/>
        </a:xfrm>
        <a:prstGeom prst="rect">
          <a:avLst/>
        </a:prstGeom>
      </xdr:spPr>
    </xdr:pic>
    <xdr:clientData/>
  </xdr:twoCellAnchor>
  <xdr:twoCellAnchor editAs="oneCell">
    <xdr:from>
      <xdr:col>2</xdr:col>
      <xdr:colOff>133350</xdr:colOff>
      <xdr:row>20</xdr:row>
      <xdr:rowOff>419100</xdr:rowOff>
    </xdr:from>
    <xdr:to>
      <xdr:col>2</xdr:col>
      <xdr:colOff>2152650</xdr:colOff>
      <xdr:row>20</xdr:row>
      <xdr:rowOff>1969135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7251D77F-4507-4F6E-9F8C-18BE9D1CCB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2425" y="50692050"/>
          <a:ext cx="2019300" cy="1550035"/>
        </a:xfrm>
        <a:prstGeom prst="rect">
          <a:avLst/>
        </a:prstGeom>
      </xdr:spPr>
    </xdr:pic>
    <xdr:clientData/>
  </xdr:twoCellAnchor>
  <xdr:twoCellAnchor editAs="oneCell">
    <xdr:from>
      <xdr:col>2</xdr:col>
      <xdr:colOff>200025</xdr:colOff>
      <xdr:row>21</xdr:row>
      <xdr:rowOff>371475</xdr:rowOff>
    </xdr:from>
    <xdr:to>
      <xdr:col>2</xdr:col>
      <xdr:colOff>2158365</xdr:colOff>
      <xdr:row>21</xdr:row>
      <xdr:rowOff>2409825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8DC63C08-2DA9-4A2C-9DB3-E97E8A30BA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229100" y="53501925"/>
          <a:ext cx="1958340" cy="2038350"/>
        </a:xfrm>
        <a:prstGeom prst="rect">
          <a:avLst/>
        </a:prstGeom>
      </xdr:spPr>
    </xdr:pic>
    <xdr:clientData/>
  </xdr:twoCellAnchor>
  <xdr:twoCellAnchor editAs="oneCell">
    <xdr:from>
      <xdr:col>2</xdr:col>
      <xdr:colOff>238125</xdr:colOff>
      <xdr:row>22</xdr:row>
      <xdr:rowOff>466725</xdr:rowOff>
    </xdr:from>
    <xdr:to>
      <xdr:col>2</xdr:col>
      <xdr:colOff>2143125</xdr:colOff>
      <xdr:row>22</xdr:row>
      <xdr:rowOff>2371725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FA2287F0-9C19-44AC-8099-2656663625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7200" y="56454675"/>
          <a:ext cx="1905000" cy="1905000"/>
        </a:xfrm>
        <a:prstGeom prst="rect">
          <a:avLst/>
        </a:prstGeom>
      </xdr:spPr>
    </xdr:pic>
    <xdr:clientData/>
  </xdr:twoCellAnchor>
  <xdr:twoCellAnchor editAs="oneCell">
    <xdr:from>
      <xdr:col>2</xdr:col>
      <xdr:colOff>200025</xdr:colOff>
      <xdr:row>23</xdr:row>
      <xdr:rowOff>342900</xdr:rowOff>
    </xdr:from>
    <xdr:to>
      <xdr:col>2</xdr:col>
      <xdr:colOff>2234565</xdr:colOff>
      <xdr:row>23</xdr:row>
      <xdr:rowOff>2196465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7F8C8A16-6AA8-4372-83E9-E00CDE4281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229100" y="59378850"/>
          <a:ext cx="2034540" cy="1853565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228600</xdr:colOff>
      <xdr:row>24</xdr:row>
      <xdr:rowOff>133350</xdr:rowOff>
    </xdr:from>
    <xdr:to>
      <xdr:col>2</xdr:col>
      <xdr:colOff>1990725</xdr:colOff>
      <xdr:row>24</xdr:row>
      <xdr:rowOff>1737360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9D1DAB8D-E164-4992-A6C6-C568A2A2F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257675" y="61836300"/>
          <a:ext cx="1762125" cy="1604010"/>
        </a:xfrm>
        <a:prstGeom prst="rect">
          <a:avLst/>
        </a:prstGeom>
      </xdr:spPr>
    </xdr:pic>
    <xdr:clientData/>
  </xdr:twoCellAnchor>
  <xdr:twoCellAnchor editAs="oneCell">
    <xdr:from>
      <xdr:col>2</xdr:col>
      <xdr:colOff>123825</xdr:colOff>
      <xdr:row>25</xdr:row>
      <xdr:rowOff>85725</xdr:rowOff>
    </xdr:from>
    <xdr:to>
      <xdr:col>2</xdr:col>
      <xdr:colOff>2215024</xdr:colOff>
      <xdr:row>25</xdr:row>
      <xdr:rowOff>1964055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314DE418-1A29-4EEF-A928-38B4FEFF51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152900" y="63693675"/>
          <a:ext cx="2091199" cy="187833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7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ogle.com/search?q=Uniforme%2FBata+o+Delantal&amp;sca_esv=2f8518efab07fb93&amp;sxsrf=ANbL-n4zeGSu8f9dYxqth1jSFqEW77F_fw%3A1776119527962&amp;ei=527daee3Oo2RwbkP2qutgAc&amp;biw=1536&amp;bih=730&amp;ved=2ahUKEwieyN348OuTAxVvTTABHQQJFDYQgK4QegQIBBAF&amp;uact=5&amp;oq=EPP+PARA+SEERVIDORAS+DE+ALIMENTOS&amp;gs_lp=Egxnd3Mtd2l6LXNlcnAiIUVQUCBQQVJBIFNFRVJWSURPUkFTIERFIEFMSU1FTlRPUzIHECEYChigAUjfQ1DbA1jgQXABeAGQAQCYAacBoAG8HaoBBDEuMjm4AQPIAQD4AQGYAh6gAtcewgIKEAAYgAQYigUYQ8ICDRAAGIAEGIoFGEMYsQPCAhAQLhiABBiKBRhDGMcBGK8BwgIFEAAYgATCAgYQABgWGB7CAgYQABgeGA3CAggQABgFGB4YDcICCBAAGAgYHhgNwgIIEAAYiQUYogTCAgUQIRiSA5gDAIgGAZIHBDAuMzCgB_WDAbIHBDAuMzC4B9cewgcJMy4xNS4xMS4xyAdZgAgB&amp;sclient=gws-wiz-serp&amp;mstk=AUtExfD971R3YW26mfwl_4L09YbH3nkyborVEavxVylOGO611ytqrNlDhT90ituFQL2EC9VMmGBv6crS-KlM9oqliJj1jna5azrnsbr7UN40B0MJH0hSoiEh4Hfem7AEKBv2dLcNEmejU6Xz5JyiikszmA2xaDkNlpUIJqRPqiYFONAYG7HcIF94i_cUWr40VORmCfeqOybJLEBwoxmpC_8OcL-36_PCGqIEeeda7PHsDd89FsONQZ-V2CNzMAaE_XnM1wj0e8Ul70LY5hYmqWXTtxYA&amp;csui=3" TargetMode="External"/><Relationship Id="rId2" Type="http://schemas.openxmlformats.org/officeDocument/2006/relationships/hyperlink" Target="https://www.google.com/search?q=Tapabocas+o+Cubrebocas&amp;sca_esv=2f8518efab07fb93&amp;sxsrf=ANbL-n4zeGSu8f9dYxqth1jSFqEW77F_fw%3A1776119527962&amp;ei=527daee3Oo2RwbkP2qutgAc&amp;biw=1536&amp;bih=730&amp;ved=2ahUKEwieyN348OuTAxVvTTABHQQJFDYQgK4QegQIBBAD&amp;uact=5&amp;oq=EPP+PARA+SEERVIDORAS+DE+ALIMENTOS&amp;gs_lp=Egxnd3Mtd2l6LXNlcnAiIUVQUCBQQVJBIFNFRVJWSURPUkFTIERFIEFMSU1FTlRPUzIHECEYChigAUjfQ1DbA1jgQXABeAGQAQCYAacBoAG8HaoBBDEuMjm4AQPIAQD4AQGYAh6gAtcewgIKEAAYgAQYigUYQ8ICDRAAGIAEGIoFGEMYsQPCAhAQLhiABBiKBRhDGMcBGK8BwgIFEAAYgATCAgYQABgWGB7CAgYQABgeGA3CAggQABgFGB4YDcICCBAAGAgYHhgNwgIIEAAYiQUYogTCAgUQIRiSA5gDAIgGAZIHBDAuMzCgB_WDAbIHBDAuMzC4B9cewgcJMy4xNS4xMS4xyAdZgAgB&amp;sclient=gws-wiz-serp&amp;mstk=AUtExfD971R3YW26mfwl_4L09YbH3nkyborVEavxVylOGO611ytqrNlDhT90ituFQL2EC9VMmGBv6crS-KlM9oqliJj1jna5azrnsbr7UN40B0MJH0hSoiEh4Hfem7AEKBv2dLcNEmejU6Xz5JyiikszmA2xaDkNlpUIJqRPqiYFONAYG7HcIF94i_cUWr40VORmCfeqOybJLEBwoxmpC_8OcL-36_PCGqIEeeda7PHsDd89FsONQZ-V2CNzMAaE_XnM1wj0e8Ul70LY5hYmqWXTtxYA&amp;csui=3" TargetMode="External"/><Relationship Id="rId1" Type="http://schemas.openxmlformats.org/officeDocument/2006/relationships/hyperlink" Target="https://www.google.com/search?q=Gorro+o+Cubrecabellos&amp;sca_esv=2f8518efab07fb93&amp;sxsrf=ANbL-n4zeGSu8f9dYxqth1jSFqEW77F_fw%3A1776119527962&amp;ei=527daee3Oo2RwbkP2qutgAc&amp;biw=1536&amp;bih=730&amp;ved=2ahUKEwieyN348OuTAxVvTTABHQQJFDYQgK4QegQIBBAB&amp;uact=5&amp;oq=EPP+PARA+SEERVIDORAS+DE+ALIMENTOS&amp;gs_lp=Egxnd3Mtd2l6LXNlcnAiIUVQUCBQQVJBIFNFRVJWSURPUkFTIERFIEFMSU1FTlRPUzIHECEYChigAUjfQ1DbA1jgQXABeAGQAQCYAacBoAG8HaoBBDEuMjm4AQPIAQD4AQGYAh6gAtcewgIKEAAYgAQYigUYQ8ICDRAAGIAEGIoFGEMYsQPCAhAQLhiABBiKBRhDGMcBGK8BwgIFEAAYgATCAgYQABgWGB7CAgYQABgeGA3CAggQABgFGB4YDcICCBAAGAgYHhgNwgIIEAAYiQUYogTCAgUQIRiSA5gDAIgGAZIHBDAuMzCgB_WDAbIHBDAuMzC4B9cewgcJMy4xNS4xMS4xyAdZgAgB&amp;sclient=gws-wiz-serp&amp;mstk=AUtExfD971R3YW26mfwl_4L09YbH3nkyborVEavxVylOGO611ytqrNlDhT90ituFQL2EC9VMmGBv6crS-KlM9oqliJj1jna5azrnsbr7UN40B0MJH0hSoiEh4Hfem7AEKBv2dLcNEmejU6Xz5JyiikszmA2xaDkNlpUIJqRPqiYFONAYG7HcIF94i_cUWr40VORmCfeqOybJLEBwoxmpC_8OcL-36_PCGqIEeeda7PHsDd89FsONQZ-V2CNzMAaE_XnM1wj0e8Ul70LY5hYmqWXTtxYA&amp;csui=3" TargetMode="External"/><Relationship Id="rId5" Type="http://schemas.openxmlformats.org/officeDocument/2006/relationships/drawing" Target="../drawings/drawing1.xml"/><Relationship Id="rId4" Type="http://schemas.openxmlformats.org/officeDocument/2006/relationships/hyperlink" Target="https://www.google.com/search?q=Guantes+de+Nitrilo+o+L%C3%A1tex&amp;sca_esv=2f8518efab07fb93&amp;sxsrf=ANbL-n4zeGSu8f9dYxqth1jSFqEW77F_fw%3A1776119527962&amp;ei=527daee3Oo2RwbkP2qutgAc&amp;biw=1536&amp;bih=730&amp;ved=2ahUKEwieyN348OuTAxVvTTABHQQJFDYQgK4QegQIBBAH&amp;uact=5&amp;oq=EPP+PARA+SEERVIDORAS+DE+ALIMENTOS&amp;gs_lp=Egxnd3Mtd2l6LXNlcnAiIUVQUCBQQVJBIFNFRVJWSURPUkFTIERFIEFMSU1FTlRPUzIHECEYChigAUjfQ1DbA1jgQXABeAGQAQCYAacBoAG8HaoBBDEuMjm4AQPIAQD4AQGYAh6gAtcewgIKEAAYgAQYigUYQ8ICDRAAGIAEGIoFGEMYsQPCAhAQLhiABBiKBRhDGMcBGK8BwgIFEAAYgATCAgYQABgWGB7CAgYQABgeGA3CAggQABgFGB4YDcICCBAAGAgYHhgNwgIIEAAYiQUYogTCAgUQIRiSA5gDAIgGAZIHBDAuMzCgB_WDAbIHBDAuMzC4B9cewgcJMy4xNS4xMS4xyAdZgAgB&amp;sclient=gws-wiz-serp&amp;mstk=AUtExfD971R3YW26mfwl_4L09YbH3nkyborVEavxVylOGO611ytqrNlDhT90ituFQL2EC9VMmGBv6crS-KlM9oqliJj1jna5azrnsbr7UN40B0MJH0hSoiEh4Hfem7AEKBv2dLcNEmejU6Xz5JyiikszmA2xaDkNlpUIJqRPqiYFONAYG7HcIF94i_cUWr40VORmCfeqOybJLEBwoxmpC_8OcL-36_PCGqIEeeda7PHsDd89FsONQZ-V2CNzMAaE_XnM1wj0e8Ul70LY5hYmqWXTtxYA&amp;csui=3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7BAE4-A52F-4BC1-9DDC-DC16B70824E7}">
  <dimension ref="A1:G187"/>
  <sheetViews>
    <sheetView workbookViewId="0">
      <selection activeCell="A7" sqref="A7"/>
    </sheetView>
  </sheetViews>
  <sheetFormatPr baseColWidth="10" defaultRowHeight="15" x14ac:dyDescent="0.25"/>
  <cols>
    <col min="3" max="3" width="76.140625" customWidth="1"/>
    <col min="6" max="6" width="11.42578125" style="49"/>
  </cols>
  <sheetData>
    <row r="1" spans="1:7" ht="15.75" thickBot="1" x14ac:dyDescent="0.3">
      <c r="A1" s="62" t="s">
        <v>0</v>
      </c>
      <c r="B1" s="63"/>
      <c r="C1" s="63"/>
      <c r="D1" s="63"/>
      <c r="E1" s="63"/>
      <c r="F1" s="63"/>
      <c r="G1" s="63"/>
    </row>
    <row r="2" spans="1:7" ht="15.75" thickBot="1" x14ac:dyDescent="0.3">
      <c r="A2" s="1" t="s">
        <v>1</v>
      </c>
      <c r="B2" s="2" t="s">
        <v>2</v>
      </c>
      <c r="C2" s="3"/>
      <c r="D2" s="120"/>
      <c r="E2" s="121"/>
      <c r="F2" s="122"/>
      <c r="G2" s="4"/>
    </row>
    <row r="3" spans="1:7" x14ac:dyDescent="0.25">
      <c r="A3" s="5"/>
      <c r="B3" s="74" t="s">
        <v>3</v>
      </c>
      <c r="C3" s="10" t="s">
        <v>4</v>
      </c>
      <c r="D3" s="108" t="e" vm="1">
        <v>#VALUE!</v>
      </c>
      <c r="E3" s="109"/>
      <c r="F3" s="36"/>
      <c r="G3" s="114"/>
    </row>
    <row r="4" spans="1:7" x14ac:dyDescent="0.25">
      <c r="A4" s="6"/>
      <c r="B4" s="75"/>
      <c r="C4" s="11"/>
      <c r="D4" s="110"/>
      <c r="E4" s="111"/>
      <c r="F4" s="36"/>
      <c r="G4" s="115"/>
    </row>
    <row r="5" spans="1:7" ht="30" x14ac:dyDescent="0.25">
      <c r="A5" s="7">
        <v>1</v>
      </c>
      <c r="B5" s="75"/>
      <c r="C5" s="12" t="s">
        <v>5</v>
      </c>
      <c r="D5" s="110"/>
      <c r="E5" s="111"/>
      <c r="F5" s="36"/>
      <c r="G5" s="115"/>
    </row>
    <row r="6" spans="1:7" ht="15.75" thickBot="1" x14ac:dyDescent="0.3">
      <c r="A6" s="8"/>
      <c r="B6" s="107"/>
      <c r="C6" s="13"/>
      <c r="D6" s="112"/>
      <c r="E6" s="113"/>
      <c r="F6" s="37">
        <v>27000</v>
      </c>
      <c r="G6" s="116"/>
    </row>
    <row r="7" spans="1:7" ht="30" x14ac:dyDescent="0.25">
      <c r="A7" s="8" t="e" vm="2">
        <v>#VALUE!</v>
      </c>
      <c r="B7" s="106" t="s">
        <v>6</v>
      </c>
      <c r="C7" s="12" t="s">
        <v>7</v>
      </c>
      <c r="D7" s="108"/>
      <c r="E7" s="109"/>
      <c r="F7" s="36"/>
      <c r="G7" s="114"/>
    </row>
    <row r="8" spans="1:7" ht="60" x14ac:dyDescent="0.25">
      <c r="A8" s="8"/>
      <c r="B8" s="75"/>
      <c r="C8" s="15" t="s">
        <v>8</v>
      </c>
      <c r="D8" s="110"/>
      <c r="E8" s="111"/>
      <c r="F8" s="36"/>
      <c r="G8" s="115"/>
    </row>
    <row r="9" spans="1:7" x14ac:dyDescent="0.25">
      <c r="A9" s="8"/>
      <c r="B9" s="75"/>
      <c r="C9" s="16"/>
      <c r="D9" s="110"/>
      <c r="E9" s="111"/>
      <c r="F9" s="36"/>
      <c r="G9" s="115"/>
    </row>
    <row r="10" spans="1:7" x14ac:dyDescent="0.25">
      <c r="A10" s="8"/>
      <c r="B10" s="75"/>
      <c r="C10" s="16"/>
      <c r="D10" s="110"/>
      <c r="E10" s="111"/>
      <c r="F10" s="36"/>
      <c r="G10" s="115"/>
    </row>
    <row r="11" spans="1:7" x14ac:dyDescent="0.25">
      <c r="A11" s="8"/>
      <c r="B11" s="75"/>
      <c r="C11" s="16"/>
      <c r="D11" s="110"/>
      <c r="E11" s="111"/>
      <c r="F11" s="36"/>
      <c r="G11" s="115"/>
    </row>
    <row r="12" spans="1:7" x14ac:dyDescent="0.25">
      <c r="A12" s="8"/>
      <c r="B12" s="75"/>
      <c r="C12" s="16"/>
      <c r="D12" s="110"/>
      <c r="E12" s="111"/>
      <c r="F12" s="36"/>
      <c r="G12" s="115"/>
    </row>
    <row r="13" spans="1:7" x14ac:dyDescent="0.25">
      <c r="A13" s="8"/>
      <c r="B13" s="75"/>
      <c r="C13" s="16"/>
      <c r="D13" s="110"/>
      <c r="E13" s="111"/>
      <c r="F13" s="36"/>
      <c r="G13" s="115"/>
    </row>
    <row r="14" spans="1:7" x14ac:dyDescent="0.25">
      <c r="A14" s="8"/>
      <c r="B14" s="75"/>
      <c r="C14" s="16"/>
      <c r="D14" s="110"/>
      <c r="E14" s="111"/>
      <c r="F14" s="36"/>
      <c r="G14" s="115"/>
    </row>
    <row r="15" spans="1:7" ht="15.75" thickBot="1" x14ac:dyDescent="0.3">
      <c r="A15" s="8"/>
      <c r="B15" s="107"/>
      <c r="C15" s="17"/>
      <c r="D15" s="112"/>
      <c r="E15" s="113"/>
      <c r="F15" s="37">
        <v>25000</v>
      </c>
      <c r="G15" s="116"/>
    </row>
    <row r="16" spans="1:7" ht="45" x14ac:dyDescent="0.25">
      <c r="A16" s="8"/>
      <c r="B16" s="106" t="s">
        <v>9</v>
      </c>
      <c r="C16" s="12" t="s">
        <v>10</v>
      </c>
      <c r="D16" s="108" t="e" vm="3">
        <v>#VALUE!</v>
      </c>
      <c r="E16" s="109"/>
      <c r="F16" s="36"/>
      <c r="G16" s="114"/>
    </row>
    <row r="17" spans="1:7" x14ac:dyDescent="0.25">
      <c r="A17" s="8"/>
      <c r="B17" s="75"/>
      <c r="C17" s="15" t="s">
        <v>11</v>
      </c>
      <c r="D17" s="110"/>
      <c r="E17" s="111"/>
      <c r="F17" s="38"/>
      <c r="G17" s="115"/>
    </row>
    <row r="18" spans="1:7" x14ac:dyDescent="0.25">
      <c r="A18" s="8"/>
      <c r="B18" s="75"/>
      <c r="C18" s="16"/>
      <c r="D18" s="110"/>
      <c r="E18" s="111"/>
      <c r="F18" s="38"/>
      <c r="G18" s="115"/>
    </row>
    <row r="19" spans="1:7" x14ac:dyDescent="0.25">
      <c r="A19" s="8"/>
      <c r="B19" s="75"/>
      <c r="C19" s="16"/>
      <c r="D19" s="110"/>
      <c r="E19" s="111"/>
      <c r="F19" s="38"/>
      <c r="G19" s="115"/>
    </row>
    <row r="20" spans="1:7" x14ac:dyDescent="0.25">
      <c r="A20" s="8"/>
      <c r="B20" s="75"/>
      <c r="C20" s="16"/>
      <c r="D20" s="110"/>
      <c r="E20" s="111"/>
      <c r="F20" s="39">
        <v>80000</v>
      </c>
      <c r="G20" s="115"/>
    </row>
    <row r="21" spans="1:7" x14ac:dyDescent="0.25">
      <c r="A21" s="8"/>
      <c r="B21" s="75"/>
      <c r="C21" s="16"/>
      <c r="D21" s="110"/>
      <c r="E21" s="111"/>
      <c r="F21" s="38"/>
      <c r="G21" s="115"/>
    </row>
    <row r="22" spans="1:7" x14ac:dyDescent="0.25">
      <c r="A22" s="8"/>
      <c r="B22" s="75"/>
      <c r="C22" s="16"/>
      <c r="D22" s="110"/>
      <c r="E22" s="111"/>
      <c r="F22" s="38"/>
      <c r="G22" s="115"/>
    </row>
    <row r="23" spans="1:7" ht="15.75" thickBot="1" x14ac:dyDescent="0.3">
      <c r="A23" s="8"/>
      <c r="B23" s="107"/>
      <c r="C23" s="17"/>
      <c r="D23" s="112"/>
      <c r="E23" s="113"/>
      <c r="F23" s="40"/>
      <c r="G23" s="116"/>
    </row>
    <row r="24" spans="1:7" x14ac:dyDescent="0.25">
      <c r="A24" s="8"/>
      <c r="B24" s="117"/>
      <c r="C24" s="123" t="s">
        <v>12</v>
      </c>
      <c r="D24" s="108" t="e" vm="4">
        <v>#VALUE!</v>
      </c>
      <c r="E24" s="109"/>
      <c r="F24" s="36"/>
      <c r="G24" s="114"/>
    </row>
    <row r="25" spans="1:7" x14ac:dyDescent="0.25">
      <c r="A25" s="8"/>
      <c r="B25" s="118"/>
      <c r="C25" s="124"/>
      <c r="D25" s="110"/>
      <c r="E25" s="111"/>
      <c r="F25" s="36"/>
      <c r="G25" s="115"/>
    </row>
    <row r="26" spans="1:7" x14ac:dyDescent="0.25">
      <c r="A26" s="8"/>
      <c r="B26" s="118"/>
      <c r="C26" s="124"/>
      <c r="D26" s="110"/>
      <c r="E26" s="111"/>
      <c r="F26" s="36"/>
      <c r="G26" s="115"/>
    </row>
    <row r="27" spans="1:7" ht="15.75" thickBot="1" x14ac:dyDescent="0.3">
      <c r="A27" s="9"/>
      <c r="B27" s="119"/>
      <c r="C27" s="125"/>
      <c r="D27" s="126"/>
      <c r="E27" s="127"/>
      <c r="F27" s="41">
        <v>20000</v>
      </c>
      <c r="G27" s="116"/>
    </row>
    <row r="28" spans="1:7" x14ac:dyDescent="0.25">
      <c r="A28" s="71">
        <v>2</v>
      </c>
      <c r="B28" s="19"/>
      <c r="C28" s="14"/>
      <c r="D28" s="90"/>
      <c r="E28" s="103"/>
      <c r="F28" s="42"/>
      <c r="G28" s="66"/>
    </row>
    <row r="29" spans="1:7" ht="30" x14ac:dyDescent="0.25">
      <c r="A29" s="72"/>
      <c r="B29" s="19" t="s">
        <v>13</v>
      </c>
      <c r="C29" s="16"/>
      <c r="D29" s="92"/>
      <c r="E29" s="104"/>
      <c r="F29" s="42"/>
      <c r="G29" s="67"/>
    </row>
    <row r="30" spans="1:7" x14ac:dyDescent="0.25">
      <c r="A30" s="72"/>
      <c r="B30" s="16"/>
      <c r="C30" s="11" t="s">
        <v>14</v>
      </c>
      <c r="D30" s="92"/>
      <c r="E30" s="104"/>
      <c r="F30" s="42"/>
      <c r="G30" s="67"/>
    </row>
    <row r="31" spans="1:7" x14ac:dyDescent="0.25">
      <c r="A31" s="72"/>
      <c r="B31" s="16"/>
      <c r="C31" s="18" t="s">
        <v>15</v>
      </c>
      <c r="D31" s="92"/>
      <c r="E31" s="104"/>
      <c r="F31" s="43">
        <v>500000</v>
      </c>
      <c r="G31" s="67"/>
    </row>
    <row r="32" spans="1:7" x14ac:dyDescent="0.25">
      <c r="A32" s="72"/>
      <c r="B32" s="16"/>
      <c r="C32" s="16"/>
      <c r="D32" s="92"/>
      <c r="E32" s="104"/>
      <c r="F32" s="44"/>
      <c r="G32" s="67"/>
    </row>
    <row r="33" spans="1:7" x14ac:dyDescent="0.25">
      <c r="A33" s="72"/>
      <c r="B33" s="16"/>
      <c r="C33" s="11" t="s">
        <v>16</v>
      </c>
      <c r="D33" s="92"/>
      <c r="E33" s="104"/>
      <c r="F33" s="44"/>
      <c r="G33" s="67"/>
    </row>
    <row r="34" spans="1:7" x14ac:dyDescent="0.25">
      <c r="A34" s="72"/>
      <c r="B34" s="16"/>
      <c r="C34" s="18" t="s">
        <v>17</v>
      </c>
      <c r="D34" s="92"/>
      <c r="E34" s="104"/>
      <c r="F34" s="44"/>
      <c r="G34" s="67"/>
    </row>
    <row r="35" spans="1:7" x14ac:dyDescent="0.25">
      <c r="A35" s="72"/>
      <c r="B35" s="16"/>
      <c r="C35" s="16"/>
      <c r="D35" s="92"/>
      <c r="E35" s="104"/>
      <c r="F35" s="44"/>
      <c r="G35" s="67"/>
    </row>
    <row r="36" spans="1:7" x14ac:dyDescent="0.25">
      <c r="A36" s="72"/>
      <c r="B36" s="16"/>
      <c r="C36" s="18"/>
      <c r="D36" s="92"/>
      <c r="E36" s="104"/>
      <c r="F36" s="44"/>
      <c r="G36" s="67"/>
    </row>
    <row r="37" spans="1:7" x14ac:dyDescent="0.25">
      <c r="A37" s="72"/>
      <c r="B37" s="16"/>
      <c r="C37" s="16"/>
      <c r="D37" s="92"/>
      <c r="E37" s="104"/>
      <c r="F37" s="44"/>
      <c r="G37" s="67"/>
    </row>
    <row r="38" spans="1:7" x14ac:dyDescent="0.25">
      <c r="A38" s="72"/>
      <c r="B38" s="16"/>
      <c r="C38" s="11" t="s">
        <v>18</v>
      </c>
      <c r="D38" s="92"/>
      <c r="E38" s="104"/>
      <c r="F38" s="44"/>
      <c r="G38" s="67"/>
    </row>
    <row r="39" spans="1:7" x14ac:dyDescent="0.25">
      <c r="A39" s="72"/>
      <c r="B39" s="16"/>
      <c r="C39" s="21" t="s">
        <v>19</v>
      </c>
      <c r="D39" s="92"/>
      <c r="E39" s="104"/>
      <c r="F39" s="44"/>
      <c r="G39" s="67"/>
    </row>
    <row r="40" spans="1:7" x14ac:dyDescent="0.25">
      <c r="A40" s="72"/>
      <c r="B40" s="16"/>
      <c r="C40" s="21" t="s">
        <v>20</v>
      </c>
      <c r="D40" s="92"/>
      <c r="E40" s="104"/>
      <c r="F40" s="44"/>
      <c r="G40" s="67"/>
    </row>
    <row r="41" spans="1:7" x14ac:dyDescent="0.25">
      <c r="A41" s="72"/>
      <c r="B41" s="16"/>
      <c r="C41" s="21" t="s">
        <v>21</v>
      </c>
      <c r="D41" s="92"/>
      <c r="E41" s="104"/>
      <c r="F41" s="44"/>
      <c r="G41" s="67"/>
    </row>
    <row r="42" spans="1:7" x14ac:dyDescent="0.25">
      <c r="A42" s="72"/>
      <c r="B42" s="16"/>
      <c r="C42" s="11" t="s">
        <v>22</v>
      </c>
      <c r="D42" s="92"/>
      <c r="E42" s="104"/>
      <c r="F42" s="44"/>
      <c r="G42" s="67"/>
    </row>
    <row r="43" spans="1:7" x14ac:dyDescent="0.25">
      <c r="A43" s="72"/>
      <c r="B43" s="16"/>
      <c r="C43" s="22" t="s">
        <v>23</v>
      </c>
      <c r="D43" s="92"/>
      <c r="E43" s="104"/>
      <c r="F43" s="44"/>
      <c r="G43" s="67"/>
    </row>
    <row r="44" spans="1:7" x14ac:dyDescent="0.25">
      <c r="A44" s="72"/>
      <c r="B44" s="16"/>
      <c r="C44" s="22" t="s">
        <v>24</v>
      </c>
      <c r="D44" s="92"/>
      <c r="E44" s="104"/>
      <c r="F44" s="44"/>
      <c r="G44" s="67"/>
    </row>
    <row r="45" spans="1:7" x14ac:dyDescent="0.25">
      <c r="A45" s="72"/>
      <c r="B45" s="16"/>
      <c r="C45" s="11" t="s">
        <v>25</v>
      </c>
      <c r="D45" s="92"/>
      <c r="E45" s="104"/>
      <c r="F45" s="44"/>
      <c r="G45" s="67"/>
    </row>
    <row r="46" spans="1:7" x14ac:dyDescent="0.25">
      <c r="A46" s="72"/>
      <c r="B46" s="16"/>
      <c r="C46" s="22" t="s">
        <v>26</v>
      </c>
      <c r="D46" s="92"/>
      <c r="E46" s="104"/>
      <c r="F46" s="44"/>
      <c r="G46" s="67"/>
    </row>
    <row r="47" spans="1:7" x14ac:dyDescent="0.25">
      <c r="A47" s="72"/>
      <c r="B47" s="16"/>
      <c r="C47" s="22" t="s">
        <v>27</v>
      </c>
      <c r="D47" s="92"/>
      <c r="E47" s="104"/>
      <c r="F47" s="44"/>
      <c r="G47" s="67"/>
    </row>
    <row r="48" spans="1:7" x14ac:dyDescent="0.25">
      <c r="A48" s="72"/>
      <c r="B48" s="16"/>
      <c r="C48" s="11" t="s">
        <v>28</v>
      </c>
      <c r="D48" s="92"/>
      <c r="E48" s="104"/>
      <c r="F48" s="44"/>
      <c r="G48" s="67"/>
    </row>
    <row r="49" spans="1:7" x14ac:dyDescent="0.25">
      <c r="A49" s="72"/>
      <c r="B49" s="16"/>
      <c r="C49" s="22" t="s">
        <v>29</v>
      </c>
      <c r="D49" s="92"/>
      <c r="E49" s="104"/>
      <c r="F49" s="44"/>
      <c r="G49" s="67"/>
    </row>
    <row r="50" spans="1:7" x14ac:dyDescent="0.25">
      <c r="A50" s="72"/>
      <c r="B50" s="16"/>
      <c r="C50" s="22" t="s">
        <v>30</v>
      </c>
      <c r="D50" s="92"/>
      <c r="E50" s="104"/>
      <c r="F50" s="44"/>
      <c r="G50" s="67"/>
    </row>
    <row r="51" spans="1:7" x14ac:dyDescent="0.25">
      <c r="A51" s="72"/>
      <c r="B51" s="16"/>
      <c r="C51" s="11" t="s">
        <v>31</v>
      </c>
      <c r="D51" s="92"/>
      <c r="E51" s="104"/>
      <c r="F51" s="44"/>
      <c r="G51" s="67"/>
    </row>
    <row r="52" spans="1:7" x14ac:dyDescent="0.25">
      <c r="A52" s="72"/>
      <c r="B52" s="16"/>
      <c r="C52" s="22" t="s">
        <v>32</v>
      </c>
      <c r="D52" s="92"/>
      <c r="E52" s="104"/>
      <c r="F52" s="44"/>
      <c r="G52" s="67"/>
    </row>
    <row r="53" spans="1:7" x14ac:dyDescent="0.25">
      <c r="A53" s="72"/>
      <c r="B53" s="16"/>
      <c r="C53" s="22" t="s">
        <v>33</v>
      </c>
      <c r="D53" s="92"/>
      <c r="E53" s="104"/>
      <c r="F53" s="44"/>
      <c r="G53" s="67"/>
    </row>
    <row r="54" spans="1:7" x14ac:dyDescent="0.25">
      <c r="A54" s="72"/>
      <c r="B54" s="16"/>
      <c r="C54" s="22" t="s">
        <v>34</v>
      </c>
      <c r="D54" s="92"/>
      <c r="E54" s="104"/>
      <c r="F54" s="44"/>
      <c r="G54" s="67"/>
    </row>
    <row r="55" spans="1:7" x14ac:dyDescent="0.25">
      <c r="A55" s="72"/>
      <c r="B55" s="16"/>
      <c r="C55" s="22" t="s">
        <v>35</v>
      </c>
      <c r="D55" s="92"/>
      <c r="E55" s="104"/>
      <c r="F55" s="44"/>
      <c r="G55" s="67"/>
    </row>
    <row r="56" spans="1:7" x14ac:dyDescent="0.25">
      <c r="A56" s="72"/>
      <c r="B56" s="16"/>
      <c r="C56" s="11" t="s">
        <v>36</v>
      </c>
      <c r="D56" s="92"/>
      <c r="E56" s="104"/>
      <c r="F56" s="44"/>
      <c r="G56" s="67"/>
    </row>
    <row r="57" spans="1:7" x14ac:dyDescent="0.25">
      <c r="A57" s="72"/>
      <c r="B57" s="16"/>
      <c r="C57" s="18" t="s">
        <v>37</v>
      </c>
      <c r="D57" s="92"/>
      <c r="E57" s="104"/>
      <c r="F57" s="44"/>
      <c r="G57" s="67"/>
    </row>
    <row r="58" spans="1:7" ht="15.75" thickBot="1" x14ac:dyDescent="0.3">
      <c r="A58" s="73"/>
      <c r="B58" s="20"/>
      <c r="C58" s="23"/>
      <c r="D58" s="94"/>
      <c r="E58" s="105"/>
      <c r="F58" s="45"/>
      <c r="G58" s="68"/>
    </row>
    <row r="59" spans="1:7" x14ac:dyDescent="0.25">
      <c r="A59" s="71">
        <v>3</v>
      </c>
      <c r="B59" s="96" t="s">
        <v>38</v>
      </c>
      <c r="C59" s="24" t="s">
        <v>39</v>
      </c>
      <c r="D59" s="80" t="e" vm="5">
        <v>#VALUE!</v>
      </c>
      <c r="E59" s="99"/>
      <c r="F59" s="46"/>
      <c r="G59" s="66"/>
    </row>
    <row r="60" spans="1:7" x14ac:dyDescent="0.25">
      <c r="A60" s="72"/>
      <c r="B60" s="97"/>
      <c r="C60" s="25" t="s">
        <v>40</v>
      </c>
      <c r="D60" s="81"/>
      <c r="E60" s="100"/>
      <c r="F60" s="42"/>
      <c r="G60" s="67"/>
    </row>
    <row r="61" spans="1:7" x14ac:dyDescent="0.25">
      <c r="A61" s="72"/>
      <c r="B61" s="97"/>
      <c r="C61" s="24" t="s">
        <v>41</v>
      </c>
      <c r="D61" s="81"/>
      <c r="E61" s="100"/>
      <c r="F61" s="42"/>
      <c r="G61" s="67"/>
    </row>
    <row r="62" spans="1:7" x14ac:dyDescent="0.25">
      <c r="A62" s="72"/>
      <c r="B62" s="97"/>
      <c r="C62" s="25" t="s">
        <v>42</v>
      </c>
      <c r="D62" s="81"/>
      <c r="E62" s="100"/>
      <c r="F62" s="42"/>
      <c r="G62" s="67"/>
    </row>
    <row r="63" spans="1:7" x14ac:dyDescent="0.25">
      <c r="A63" s="72"/>
      <c r="B63" s="97"/>
      <c r="C63" s="26" t="s">
        <v>43</v>
      </c>
      <c r="D63" s="81"/>
      <c r="E63" s="100"/>
      <c r="F63" s="42"/>
      <c r="G63" s="67"/>
    </row>
    <row r="64" spans="1:7" x14ac:dyDescent="0.25">
      <c r="A64" s="72"/>
      <c r="B64" s="97"/>
      <c r="C64" s="26" t="s">
        <v>44</v>
      </c>
      <c r="D64" s="81"/>
      <c r="E64" s="100"/>
      <c r="F64" s="42"/>
      <c r="G64" s="67"/>
    </row>
    <row r="65" spans="1:7" x14ac:dyDescent="0.25">
      <c r="A65" s="72"/>
      <c r="B65" s="97"/>
      <c r="C65" s="26" t="s">
        <v>45</v>
      </c>
      <c r="D65" s="81"/>
      <c r="E65" s="100"/>
      <c r="F65" s="42"/>
      <c r="G65" s="67"/>
    </row>
    <row r="66" spans="1:7" x14ac:dyDescent="0.25">
      <c r="A66" s="72"/>
      <c r="B66" s="97"/>
      <c r="C66" s="26" t="s">
        <v>46</v>
      </c>
      <c r="D66" s="81"/>
      <c r="E66" s="100"/>
      <c r="F66" s="42"/>
      <c r="G66" s="67"/>
    </row>
    <row r="67" spans="1:7" x14ac:dyDescent="0.25">
      <c r="A67" s="72"/>
      <c r="B67" s="97"/>
      <c r="C67" s="27" t="s">
        <v>47</v>
      </c>
      <c r="D67" s="81"/>
      <c r="E67" s="100"/>
      <c r="F67" s="43"/>
      <c r="G67" s="67"/>
    </row>
    <row r="68" spans="1:7" x14ac:dyDescent="0.25">
      <c r="A68" s="72"/>
      <c r="B68" s="97"/>
      <c r="C68" s="26" t="s">
        <v>48</v>
      </c>
      <c r="D68" s="81"/>
      <c r="E68" s="100"/>
      <c r="F68" s="44"/>
      <c r="G68" s="67"/>
    </row>
    <row r="69" spans="1:7" x14ac:dyDescent="0.25">
      <c r="A69" s="72"/>
      <c r="B69" s="97"/>
      <c r="C69" s="26" t="s">
        <v>49</v>
      </c>
      <c r="D69" s="81"/>
      <c r="E69" s="100"/>
      <c r="F69" s="44"/>
      <c r="G69" s="67"/>
    </row>
    <row r="70" spans="1:7" x14ac:dyDescent="0.25">
      <c r="A70" s="72"/>
      <c r="B70" s="97"/>
      <c r="C70" s="26" t="s">
        <v>50</v>
      </c>
      <c r="D70" s="81"/>
      <c r="E70" s="100"/>
      <c r="F70" s="44"/>
      <c r="G70" s="67"/>
    </row>
    <row r="71" spans="1:7" x14ac:dyDescent="0.25">
      <c r="A71" s="72"/>
      <c r="B71" s="97"/>
      <c r="C71" s="26" t="s">
        <v>51</v>
      </c>
      <c r="D71" s="81"/>
      <c r="E71" s="100"/>
      <c r="F71" s="44"/>
      <c r="G71" s="67"/>
    </row>
    <row r="72" spans="1:7" x14ac:dyDescent="0.25">
      <c r="A72" s="72"/>
      <c r="B72" s="97"/>
      <c r="C72" s="26" t="s">
        <v>52</v>
      </c>
      <c r="D72" s="81"/>
      <c r="E72" s="100"/>
      <c r="F72" s="44"/>
      <c r="G72" s="67"/>
    </row>
    <row r="73" spans="1:7" x14ac:dyDescent="0.25">
      <c r="A73" s="72"/>
      <c r="B73" s="97"/>
      <c r="C73" s="28" t="s">
        <v>53</v>
      </c>
      <c r="D73" s="81"/>
      <c r="E73" s="100"/>
      <c r="F73" s="44"/>
      <c r="G73" s="67"/>
    </row>
    <row r="74" spans="1:7" x14ac:dyDescent="0.25">
      <c r="A74" s="72"/>
      <c r="B74" s="97"/>
      <c r="C74" s="29" t="s">
        <v>54</v>
      </c>
      <c r="D74" s="81"/>
      <c r="E74" s="100"/>
      <c r="F74" s="44"/>
      <c r="G74" s="67"/>
    </row>
    <row r="75" spans="1:7" x14ac:dyDescent="0.25">
      <c r="A75" s="72"/>
      <c r="B75" s="97"/>
      <c r="C75" s="29" t="s">
        <v>55</v>
      </c>
      <c r="D75" s="81"/>
      <c r="E75" s="100"/>
      <c r="F75" s="44"/>
      <c r="G75" s="67"/>
    </row>
    <row r="76" spans="1:7" x14ac:dyDescent="0.25">
      <c r="A76" s="72"/>
      <c r="B76" s="97"/>
      <c r="C76" s="29" t="s">
        <v>56</v>
      </c>
      <c r="D76" s="81"/>
      <c r="E76" s="100"/>
      <c r="F76" s="44"/>
      <c r="G76" s="67"/>
    </row>
    <row r="77" spans="1:7" x14ac:dyDescent="0.25">
      <c r="A77" s="72"/>
      <c r="B77" s="97"/>
      <c r="C77" s="29" t="s">
        <v>57</v>
      </c>
      <c r="D77" s="81"/>
      <c r="E77" s="100"/>
      <c r="F77" s="44"/>
      <c r="G77" s="67"/>
    </row>
    <row r="78" spans="1:7" x14ac:dyDescent="0.25">
      <c r="A78" s="72"/>
      <c r="B78" s="97"/>
      <c r="C78" s="29" t="s">
        <v>58</v>
      </c>
      <c r="D78" s="81"/>
      <c r="E78" s="100"/>
      <c r="F78" s="44"/>
      <c r="G78" s="67"/>
    </row>
    <row r="79" spans="1:7" x14ac:dyDescent="0.25">
      <c r="A79" s="72"/>
      <c r="B79" s="97"/>
      <c r="C79" s="29" t="s">
        <v>59</v>
      </c>
      <c r="D79" s="81"/>
      <c r="E79" s="100"/>
      <c r="F79" s="44"/>
      <c r="G79" s="67"/>
    </row>
    <row r="80" spans="1:7" x14ac:dyDescent="0.25">
      <c r="A80" s="72"/>
      <c r="B80" s="97"/>
      <c r="C80" s="27" t="s">
        <v>60</v>
      </c>
      <c r="D80" s="81"/>
      <c r="E80" s="100"/>
      <c r="F80" s="44"/>
      <c r="G80" s="67"/>
    </row>
    <row r="81" spans="1:7" x14ac:dyDescent="0.25">
      <c r="A81" s="72"/>
      <c r="B81" s="97"/>
      <c r="C81" s="26" t="s">
        <v>61</v>
      </c>
      <c r="D81" s="81"/>
      <c r="E81" s="100"/>
      <c r="F81" s="44"/>
      <c r="G81" s="67"/>
    </row>
    <row r="82" spans="1:7" x14ac:dyDescent="0.25">
      <c r="A82" s="72"/>
      <c r="B82" s="97"/>
      <c r="C82" s="29" t="s">
        <v>62</v>
      </c>
      <c r="D82" s="81"/>
      <c r="E82" s="100"/>
      <c r="F82" s="44"/>
      <c r="G82" s="67"/>
    </row>
    <row r="83" spans="1:7" x14ac:dyDescent="0.25">
      <c r="A83" s="72"/>
      <c r="B83" s="97"/>
      <c r="C83" s="28" t="s">
        <v>63</v>
      </c>
      <c r="D83" s="81"/>
      <c r="E83" s="100"/>
      <c r="F83" s="44"/>
      <c r="G83" s="67"/>
    </row>
    <row r="84" spans="1:7" x14ac:dyDescent="0.25">
      <c r="A84" s="72"/>
      <c r="B84" s="97"/>
      <c r="C84" s="29" t="s">
        <v>64</v>
      </c>
      <c r="D84" s="81"/>
      <c r="E84" s="100"/>
      <c r="F84" s="44"/>
      <c r="G84" s="67"/>
    </row>
    <row r="85" spans="1:7" x14ac:dyDescent="0.25">
      <c r="A85" s="72"/>
      <c r="B85" s="97"/>
      <c r="C85" s="29" t="s">
        <v>65</v>
      </c>
      <c r="D85" s="81"/>
      <c r="E85" s="100"/>
      <c r="F85" s="44"/>
      <c r="G85" s="67"/>
    </row>
    <row r="86" spans="1:7" x14ac:dyDescent="0.25">
      <c r="A86" s="72"/>
      <c r="B86" s="97"/>
      <c r="C86" s="29" t="s">
        <v>66</v>
      </c>
      <c r="D86" s="81"/>
      <c r="E86" s="100"/>
      <c r="F86" s="44"/>
      <c r="G86" s="67"/>
    </row>
    <row r="87" spans="1:7" x14ac:dyDescent="0.25">
      <c r="A87" s="72"/>
      <c r="B87" s="97"/>
      <c r="C87" s="27" t="s">
        <v>67</v>
      </c>
      <c r="D87" s="81"/>
      <c r="E87" s="100"/>
      <c r="F87" s="44"/>
      <c r="G87" s="67"/>
    </row>
    <row r="88" spans="1:7" x14ac:dyDescent="0.25">
      <c r="A88" s="72"/>
      <c r="B88" s="97"/>
      <c r="C88" s="29" t="s">
        <v>68</v>
      </c>
      <c r="D88" s="81"/>
      <c r="E88" s="100"/>
      <c r="F88" s="44"/>
      <c r="G88" s="67"/>
    </row>
    <row r="89" spans="1:7" x14ac:dyDescent="0.25">
      <c r="A89" s="72"/>
      <c r="B89" s="97"/>
      <c r="C89" s="29" t="s">
        <v>69</v>
      </c>
      <c r="D89" s="81"/>
      <c r="E89" s="100"/>
      <c r="F89" s="44"/>
      <c r="G89" s="67"/>
    </row>
    <row r="90" spans="1:7" x14ac:dyDescent="0.25">
      <c r="A90" s="72"/>
      <c r="B90" s="97"/>
      <c r="C90" s="29" t="s">
        <v>70</v>
      </c>
      <c r="D90" s="81"/>
      <c r="E90" s="100"/>
      <c r="F90" s="44"/>
      <c r="G90" s="67"/>
    </row>
    <row r="91" spans="1:7" ht="15.75" thickBot="1" x14ac:dyDescent="0.3">
      <c r="A91" s="73"/>
      <c r="B91" s="98"/>
      <c r="C91" s="30" t="s">
        <v>71</v>
      </c>
      <c r="D91" s="101"/>
      <c r="E91" s="102"/>
      <c r="F91" s="45"/>
      <c r="G91" s="68"/>
    </row>
    <row r="92" spans="1:7" x14ac:dyDescent="0.25">
      <c r="A92" s="71">
        <v>4</v>
      </c>
      <c r="B92" s="87" t="s">
        <v>72</v>
      </c>
      <c r="C92" s="10" t="s">
        <v>73</v>
      </c>
      <c r="D92" s="90" t="e" vm="6">
        <v>#VALUE!</v>
      </c>
      <c r="E92" s="91"/>
      <c r="F92" s="47"/>
      <c r="G92" s="84"/>
    </row>
    <row r="93" spans="1:7" x14ac:dyDescent="0.25">
      <c r="A93" s="72"/>
      <c r="B93" s="88"/>
      <c r="C93" s="16"/>
      <c r="D93" s="92"/>
      <c r="E93" s="93"/>
      <c r="F93" s="38"/>
      <c r="G93" s="85"/>
    </row>
    <row r="94" spans="1:7" ht="30" x14ac:dyDescent="0.25">
      <c r="A94" s="72"/>
      <c r="B94" s="88"/>
      <c r="C94" s="18" t="s">
        <v>74</v>
      </c>
      <c r="D94" s="92"/>
      <c r="E94" s="93"/>
      <c r="F94" s="38"/>
      <c r="G94" s="85"/>
    </row>
    <row r="95" spans="1:7" x14ac:dyDescent="0.25">
      <c r="A95" s="72"/>
      <c r="B95" s="88"/>
      <c r="C95" s="16"/>
      <c r="D95" s="92"/>
      <c r="E95" s="93"/>
      <c r="F95" s="38"/>
      <c r="G95" s="85"/>
    </row>
    <row r="96" spans="1:7" x14ac:dyDescent="0.25">
      <c r="A96" s="72"/>
      <c r="B96" s="88"/>
      <c r="C96" s="11" t="s">
        <v>75</v>
      </c>
      <c r="D96" s="92"/>
      <c r="E96" s="93"/>
      <c r="F96" s="38"/>
      <c r="G96" s="85"/>
    </row>
    <row r="97" spans="1:7" x14ac:dyDescent="0.25">
      <c r="A97" s="72"/>
      <c r="B97" s="88"/>
      <c r="C97" s="21" t="s">
        <v>76</v>
      </c>
      <c r="D97" s="92"/>
      <c r="E97" s="93"/>
      <c r="F97" s="38"/>
      <c r="G97" s="85"/>
    </row>
    <row r="98" spans="1:7" x14ac:dyDescent="0.25">
      <c r="A98" s="72"/>
      <c r="B98" s="88"/>
      <c r="C98" s="21" t="s">
        <v>77</v>
      </c>
      <c r="D98" s="92"/>
      <c r="E98" s="93"/>
      <c r="F98" s="38"/>
      <c r="G98" s="85"/>
    </row>
    <row r="99" spans="1:7" x14ac:dyDescent="0.25">
      <c r="A99" s="72"/>
      <c r="B99" s="88"/>
      <c r="C99" s="21" t="s">
        <v>78</v>
      </c>
      <c r="D99" s="92"/>
      <c r="E99" s="93"/>
      <c r="F99" s="38"/>
      <c r="G99" s="85"/>
    </row>
    <row r="100" spans="1:7" x14ac:dyDescent="0.25">
      <c r="A100" s="72"/>
      <c r="B100" s="88"/>
      <c r="C100" s="19" t="s">
        <v>79</v>
      </c>
      <c r="D100" s="92"/>
      <c r="E100" s="93"/>
      <c r="F100" s="38"/>
      <c r="G100" s="85"/>
    </row>
    <row r="101" spans="1:7" x14ac:dyDescent="0.25">
      <c r="A101" s="72"/>
      <c r="B101" s="88"/>
      <c r="C101" s="21" t="s">
        <v>80</v>
      </c>
      <c r="D101" s="92"/>
      <c r="E101" s="93"/>
      <c r="F101" s="38"/>
      <c r="G101" s="85"/>
    </row>
    <row r="102" spans="1:7" x14ac:dyDescent="0.25">
      <c r="A102" s="72"/>
      <c r="B102" s="88"/>
      <c r="C102" s="21" t="s">
        <v>81</v>
      </c>
      <c r="D102" s="92"/>
      <c r="E102" s="93"/>
      <c r="F102" s="39"/>
      <c r="G102" s="85"/>
    </row>
    <row r="103" spans="1:7" x14ac:dyDescent="0.25">
      <c r="A103" s="72"/>
      <c r="B103" s="88"/>
      <c r="C103" s="16"/>
      <c r="D103" s="92"/>
      <c r="E103" s="93"/>
      <c r="F103" s="44"/>
      <c r="G103" s="85"/>
    </row>
    <row r="104" spans="1:7" x14ac:dyDescent="0.25">
      <c r="A104" s="72"/>
      <c r="B104" s="88"/>
      <c r="C104" s="18" t="s">
        <v>82</v>
      </c>
      <c r="D104" s="92"/>
      <c r="E104" s="93"/>
      <c r="F104" s="44"/>
      <c r="G104" s="85"/>
    </row>
    <row r="105" spans="1:7" x14ac:dyDescent="0.25">
      <c r="A105" s="72"/>
      <c r="B105" s="88"/>
      <c r="C105" s="16"/>
      <c r="D105" s="92"/>
      <c r="E105" s="93"/>
      <c r="F105" s="44"/>
      <c r="G105" s="85"/>
    </row>
    <row r="106" spans="1:7" x14ac:dyDescent="0.25">
      <c r="A106" s="72"/>
      <c r="B106" s="88"/>
      <c r="C106" s="11" t="s">
        <v>83</v>
      </c>
      <c r="D106" s="92"/>
      <c r="E106" s="93"/>
      <c r="F106" s="44"/>
      <c r="G106" s="85"/>
    </row>
    <row r="107" spans="1:7" x14ac:dyDescent="0.25">
      <c r="A107" s="72"/>
      <c r="B107" s="88"/>
      <c r="C107" s="22" t="s">
        <v>84</v>
      </c>
      <c r="D107" s="92"/>
      <c r="E107" s="93"/>
      <c r="F107" s="44"/>
      <c r="G107" s="85"/>
    </row>
    <row r="108" spans="1:7" x14ac:dyDescent="0.25">
      <c r="A108" s="72"/>
      <c r="B108" s="88"/>
      <c r="C108" s="22" t="s">
        <v>85</v>
      </c>
      <c r="D108" s="92"/>
      <c r="E108" s="93"/>
      <c r="F108" s="44"/>
      <c r="G108" s="85"/>
    </row>
    <row r="109" spans="1:7" x14ac:dyDescent="0.25">
      <c r="A109" s="72"/>
      <c r="B109" s="88"/>
      <c r="C109" s="22" t="s">
        <v>86</v>
      </c>
      <c r="D109" s="92"/>
      <c r="E109" s="93"/>
      <c r="F109" s="44"/>
      <c r="G109" s="85"/>
    </row>
    <row r="110" spans="1:7" x14ac:dyDescent="0.25">
      <c r="A110" s="72"/>
      <c r="B110" s="88"/>
      <c r="C110" s="22" t="s">
        <v>87</v>
      </c>
      <c r="D110" s="92"/>
      <c r="E110" s="93"/>
      <c r="F110" s="44"/>
      <c r="G110" s="85"/>
    </row>
    <row r="111" spans="1:7" x14ac:dyDescent="0.25">
      <c r="A111" s="72"/>
      <c r="B111" s="88"/>
      <c r="C111" s="22" t="s">
        <v>88</v>
      </c>
      <c r="D111" s="92"/>
      <c r="E111" s="93"/>
      <c r="F111" s="44"/>
      <c r="G111" s="85"/>
    </row>
    <row r="112" spans="1:7" x14ac:dyDescent="0.25">
      <c r="A112" s="72"/>
      <c r="B112" s="88"/>
      <c r="C112" s="22" t="s">
        <v>89</v>
      </c>
      <c r="D112" s="92"/>
      <c r="E112" s="93"/>
      <c r="F112" s="44"/>
      <c r="G112" s="85"/>
    </row>
    <row r="113" spans="1:7" x14ac:dyDescent="0.25">
      <c r="A113" s="72"/>
      <c r="B113" s="88"/>
      <c r="C113" s="14" t="s">
        <v>90</v>
      </c>
      <c r="D113" s="92"/>
      <c r="E113" s="93"/>
      <c r="F113" s="44"/>
      <c r="G113" s="85"/>
    </row>
    <row r="114" spans="1:7" x14ac:dyDescent="0.25">
      <c r="A114" s="72"/>
      <c r="B114" s="88"/>
      <c r="C114" s="22" t="s">
        <v>91</v>
      </c>
      <c r="D114" s="92"/>
      <c r="E114" s="93"/>
      <c r="F114" s="44"/>
      <c r="G114" s="85"/>
    </row>
    <row r="115" spans="1:7" x14ac:dyDescent="0.25">
      <c r="A115" s="72"/>
      <c r="B115" s="88"/>
      <c r="C115" s="22" t="s">
        <v>92</v>
      </c>
      <c r="D115" s="92"/>
      <c r="E115" s="93"/>
      <c r="F115" s="44"/>
      <c r="G115" s="85"/>
    </row>
    <row r="116" spans="1:7" x14ac:dyDescent="0.25">
      <c r="A116" s="72"/>
      <c r="B116" s="88"/>
      <c r="C116" s="22" t="s">
        <v>93</v>
      </c>
      <c r="D116" s="92"/>
      <c r="E116" s="93"/>
      <c r="F116" s="44"/>
      <c r="G116" s="85"/>
    </row>
    <row r="117" spans="1:7" x14ac:dyDescent="0.25">
      <c r="A117" s="72"/>
      <c r="B117" s="88"/>
      <c r="C117" s="18" t="s">
        <v>94</v>
      </c>
      <c r="D117" s="92"/>
      <c r="E117" s="93"/>
      <c r="F117" s="44"/>
      <c r="G117" s="85"/>
    </row>
    <row r="118" spans="1:7" x14ac:dyDescent="0.25">
      <c r="A118" s="72"/>
      <c r="B118" s="88"/>
      <c r="C118" s="19" t="s">
        <v>67</v>
      </c>
      <c r="D118" s="92"/>
      <c r="E118" s="93"/>
      <c r="F118" s="44"/>
      <c r="G118" s="85"/>
    </row>
    <row r="119" spans="1:7" x14ac:dyDescent="0.25">
      <c r="A119" s="72"/>
      <c r="B119" s="88"/>
      <c r="C119" s="22" t="s">
        <v>95</v>
      </c>
      <c r="D119" s="92"/>
      <c r="E119" s="93"/>
      <c r="F119" s="44"/>
      <c r="G119" s="85"/>
    </row>
    <row r="120" spans="1:7" x14ac:dyDescent="0.25">
      <c r="A120" s="72"/>
      <c r="B120" s="88"/>
      <c r="C120" s="22" t="s">
        <v>96</v>
      </c>
      <c r="D120" s="92"/>
      <c r="E120" s="93"/>
      <c r="F120" s="44"/>
      <c r="G120" s="85"/>
    </row>
    <row r="121" spans="1:7" x14ac:dyDescent="0.25">
      <c r="A121" s="72"/>
      <c r="B121" s="88"/>
      <c r="C121" s="22" t="s">
        <v>97</v>
      </c>
      <c r="D121" s="92"/>
      <c r="E121" s="93"/>
      <c r="F121" s="44"/>
      <c r="G121" s="85"/>
    </row>
    <row r="122" spans="1:7" x14ac:dyDescent="0.25">
      <c r="A122" s="72"/>
      <c r="B122" s="88"/>
      <c r="C122" s="22" t="s">
        <v>98</v>
      </c>
      <c r="D122" s="92"/>
      <c r="E122" s="93"/>
      <c r="F122" s="44"/>
      <c r="G122" s="85"/>
    </row>
    <row r="123" spans="1:7" x14ac:dyDescent="0.25">
      <c r="A123" s="72"/>
      <c r="B123" s="88"/>
      <c r="C123" s="22" t="s">
        <v>99</v>
      </c>
      <c r="D123" s="92"/>
      <c r="E123" s="93"/>
      <c r="F123" s="44"/>
      <c r="G123" s="85"/>
    </row>
    <row r="124" spans="1:7" x14ac:dyDescent="0.25">
      <c r="A124" s="72"/>
      <c r="B124" s="88"/>
      <c r="C124" s="14" t="s">
        <v>100</v>
      </c>
      <c r="D124" s="92"/>
      <c r="E124" s="93"/>
      <c r="F124" s="44"/>
      <c r="G124" s="85"/>
    </row>
    <row r="125" spans="1:7" x14ac:dyDescent="0.25">
      <c r="A125" s="72"/>
      <c r="B125" s="88"/>
      <c r="C125" s="22" t="s">
        <v>101</v>
      </c>
      <c r="D125" s="92"/>
      <c r="E125" s="93"/>
      <c r="F125" s="44"/>
      <c r="G125" s="85"/>
    </row>
    <row r="126" spans="1:7" x14ac:dyDescent="0.25">
      <c r="A126" s="72"/>
      <c r="B126" s="88"/>
      <c r="C126" s="22" t="s">
        <v>102</v>
      </c>
      <c r="D126" s="92"/>
      <c r="E126" s="93"/>
      <c r="F126" s="44"/>
      <c r="G126" s="85"/>
    </row>
    <row r="127" spans="1:7" x14ac:dyDescent="0.25">
      <c r="A127" s="72"/>
      <c r="B127" s="88"/>
      <c r="C127" s="22" t="s">
        <v>103</v>
      </c>
      <c r="D127" s="92"/>
      <c r="E127" s="93"/>
      <c r="F127" s="44"/>
      <c r="G127" s="85"/>
    </row>
    <row r="128" spans="1:7" x14ac:dyDescent="0.25">
      <c r="A128" s="72"/>
      <c r="B128" s="88"/>
      <c r="C128" s="22" t="s">
        <v>104</v>
      </c>
      <c r="D128" s="92"/>
      <c r="E128" s="93"/>
      <c r="F128" s="44"/>
      <c r="G128" s="85"/>
    </row>
    <row r="129" spans="1:7" x14ac:dyDescent="0.25">
      <c r="A129" s="72"/>
      <c r="B129" s="88"/>
      <c r="C129" s="14" t="s">
        <v>105</v>
      </c>
      <c r="D129" s="92"/>
      <c r="E129" s="93"/>
      <c r="F129" s="44"/>
      <c r="G129" s="85"/>
    </row>
    <row r="130" spans="1:7" x14ac:dyDescent="0.25">
      <c r="A130" s="72"/>
      <c r="B130" s="88"/>
      <c r="C130" s="22" t="s">
        <v>106</v>
      </c>
      <c r="D130" s="92"/>
      <c r="E130" s="93"/>
      <c r="F130" s="44"/>
      <c r="G130" s="85"/>
    </row>
    <row r="131" spans="1:7" x14ac:dyDescent="0.25">
      <c r="A131" s="72"/>
      <c r="B131" s="88"/>
      <c r="C131" s="22" t="s">
        <v>107</v>
      </c>
      <c r="D131" s="92"/>
      <c r="E131" s="93"/>
      <c r="F131" s="44"/>
      <c r="G131" s="85"/>
    </row>
    <row r="132" spans="1:7" x14ac:dyDescent="0.25">
      <c r="A132" s="72"/>
      <c r="B132" s="88"/>
      <c r="C132" s="22" t="s">
        <v>108</v>
      </c>
      <c r="D132" s="92"/>
      <c r="E132" s="93"/>
      <c r="F132" s="44"/>
      <c r="G132" s="85"/>
    </row>
    <row r="133" spans="1:7" ht="15.75" thickBot="1" x14ac:dyDescent="0.3">
      <c r="A133" s="73"/>
      <c r="B133" s="89"/>
      <c r="C133" s="31"/>
      <c r="D133" s="94"/>
      <c r="E133" s="95"/>
      <c r="F133" s="45"/>
      <c r="G133" s="86"/>
    </row>
    <row r="134" spans="1:7" x14ac:dyDescent="0.25">
      <c r="A134" s="71">
        <v>5</v>
      </c>
      <c r="B134" s="74" t="s">
        <v>109</v>
      </c>
      <c r="C134" s="11" t="s">
        <v>110</v>
      </c>
      <c r="D134" s="77" t="e" vm="7">
        <v>#VALUE!</v>
      </c>
      <c r="E134" s="80"/>
      <c r="F134" s="66"/>
      <c r="G134" s="66"/>
    </row>
    <row r="135" spans="1:7" x14ac:dyDescent="0.25">
      <c r="A135" s="72"/>
      <c r="B135" s="75"/>
      <c r="C135" s="16"/>
      <c r="D135" s="78"/>
      <c r="E135" s="81"/>
      <c r="F135" s="67"/>
      <c r="G135" s="67"/>
    </row>
    <row r="136" spans="1:7" x14ac:dyDescent="0.25">
      <c r="A136" s="72"/>
      <c r="B136" s="75"/>
      <c r="C136" s="19" t="s">
        <v>111</v>
      </c>
      <c r="D136" s="78"/>
      <c r="E136" s="81"/>
      <c r="F136" s="67"/>
      <c r="G136" s="67"/>
    </row>
    <row r="137" spans="1:7" x14ac:dyDescent="0.25">
      <c r="A137" s="72"/>
      <c r="B137" s="75"/>
      <c r="C137" s="18" t="s">
        <v>112</v>
      </c>
      <c r="D137" s="78"/>
      <c r="E137" s="81"/>
      <c r="F137" s="67"/>
      <c r="G137" s="67"/>
    </row>
    <row r="138" spans="1:7" x14ac:dyDescent="0.25">
      <c r="A138" s="72"/>
      <c r="B138" s="75"/>
      <c r="C138" s="16"/>
      <c r="D138" s="78"/>
      <c r="E138" s="81"/>
      <c r="F138" s="67"/>
      <c r="G138" s="67"/>
    </row>
    <row r="139" spans="1:7" x14ac:dyDescent="0.25">
      <c r="A139" s="72"/>
      <c r="B139" s="75"/>
      <c r="C139" s="11" t="s">
        <v>113</v>
      </c>
      <c r="D139" s="78"/>
      <c r="E139" s="81"/>
      <c r="F139" s="67"/>
      <c r="G139" s="67"/>
    </row>
    <row r="140" spans="1:7" x14ac:dyDescent="0.25">
      <c r="A140" s="72"/>
      <c r="B140" s="75"/>
      <c r="C140" s="11" t="s">
        <v>114</v>
      </c>
      <c r="D140" s="78"/>
      <c r="E140" s="81"/>
      <c r="F140" s="67"/>
      <c r="G140" s="67"/>
    </row>
    <row r="141" spans="1:7" x14ac:dyDescent="0.25">
      <c r="A141" s="72"/>
      <c r="B141" s="75"/>
      <c r="C141" s="32"/>
      <c r="D141" s="78"/>
      <c r="E141" s="81"/>
      <c r="F141" s="67"/>
      <c r="G141" s="67"/>
    </row>
    <row r="142" spans="1:7" x14ac:dyDescent="0.25">
      <c r="A142" s="72"/>
      <c r="B142" s="75"/>
      <c r="C142" s="22" t="s">
        <v>115</v>
      </c>
      <c r="D142" s="78"/>
      <c r="E142" s="82">
        <v>350000</v>
      </c>
      <c r="F142" s="83"/>
      <c r="G142" s="67"/>
    </row>
    <row r="143" spans="1:7" x14ac:dyDescent="0.25">
      <c r="A143" s="72"/>
      <c r="B143" s="75"/>
      <c r="C143" s="22" t="s">
        <v>116</v>
      </c>
      <c r="D143" s="78"/>
      <c r="E143" s="69"/>
      <c r="F143" s="70"/>
      <c r="G143" s="67"/>
    </row>
    <row r="144" spans="1:7" x14ac:dyDescent="0.25">
      <c r="A144" s="72"/>
      <c r="B144" s="75"/>
      <c r="C144" s="22" t="s">
        <v>117</v>
      </c>
      <c r="D144" s="78"/>
      <c r="E144" s="69"/>
      <c r="F144" s="70"/>
      <c r="G144" s="67"/>
    </row>
    <row r="145" spans="1:7" x14ac:dyDescent="0.25">
      <c r="A145" s="72"/>
      <c r="B145" s="75"/>
      <c r="C145" s="22" t="s">
        <v>118</v>
      </c>
      <c r="D145" s="78"/>
      <c r="E145" s="69"/>
      <c r="F145" s="70"/>
      <c r="G145" s="67"/>
    </row>
    <row r="146" spans="1:7" x14ac:dyDescent="0.25">
      <c r="A146" s="72"/>
      <c r="B146" s="75"/>
      <c r="C146" s="22" t="s">
        <v>119</v>
      </c>
      <c r="D146" s="78"/>
      <c r="E146" s="69"/>
      <c r="F146" s="70"/>
      <c r="G146" s="67"/>
    </row>
    <row r="147" spans="1:7" x14ac:dyDescent="0.25">
      <c r="A147" s="72"/>
      <c r="B147" s="75"/>
      <c r="C147" s="11" t="s">
        <v>120</v>
      </c>
      <c r="D147" s="78"/>
      <c r="E147" s="69"/>
      <c r="F147" s="70"/>
      <c r="G147" s="67"/>
    </row>
    <row r="148" spans="1:7" x14ac:dyDescent="0.25">
      <c r="A148" s="72"/>
      <c r="B148" s="75"/>
      <c r="C148" s="21" t="s">
        <v>121</v>
      </c>
      <c r="D148" s="78"/>
      <c r="E148" s="69"/>
      <c r="F148" s="70"/>
      <c r="G148" s="67"/>
    </row>
    <row r="149" spans="1:7" x14ac:dyDescent="0.25">
      <c r="A149" s="72"/>
      <c r="B149" s="75"/>
      <c r="C149" s="21" t="s">
        <v>122</v>
      </c>
      <c r="D149" s="78"/>
      <c r="E149" s="69"/>
      <c r="F149" s="70"/>
      <c r="G149" s="67"/>
    </row>
    <row r="150" spans="1:7" x14ac:dyDescent="0.25">
      <c r="A150" s="72"/>
      <c r="B150" s="75"/>
      <c r="C150" s="21" t="s">
        <v>123</v>
      </c>
      <c r="D150" s="78"/>
      <c r="E150" s="69"/>
      <c r="F150" s="70"/>
      <c r="G150" s="67"/>
    </row>
    <row r="151" spans="1:7" x14ac:dyDescent="0.25">
      <c r="A151" s="72"/>
      <c r="B151" s="75"/>
      <c r="C151" s="14" t="s">
        <v>124</v>
      </c>
      <c r="D151" s="78"/>
      <c r="E151" s="69"/>
      <c r="F151" s="70"/>
      <c r="G151" s="67"/>
    </row>
    <row r="152" spans="1:7" x14ac:dyDescent="0.25">
      <c r="A152" s="72"/>
      <c r="B152" s="75"/>
      <c r="C152" s="22" t="s">
        <v>125</v>
      </c>
      <c r="D152" s="78"/>
      <c r="E152" s="69"/>
      <c r="F152" s="70"/>
      <c r="G152" s="67"/>
    </row>
    <row r="153" spans="1:7" x14ac:dyDescent="0.25">
      <c r="A153" s="72"/>
      <c r="B153" s="75"/>
      <c r="C153" s="22" t="s">
        <v>126</v>
      </c>
      <c r="D153" s="78"/>
      <c r="E153" s="69"/>
      <c r="F153" s="70"/>
      <c r="G153" s="67"/>
    </row>
    <row r="154" spans="1:7" x14ac:dyDescent="0.25">
      <c r="A154" s="72"/>
      <c r="B154" s="75"/>
      <c r="C154" s="22" t="s">
        <v>127</v>
      </c>
      <c r="D154" s="78"/>
      <c r="E154" s="69"/>
      <c r="F154" s="70"/>
      <c r="G154" s="67"/>
    </row>
    <row r="155" spans="1:7" x14ac:dyDescent="0.25">
      <c r="A155" s="72"/>
      <c r="B155" s="75"/>
      <c r="C155" s="11" t="s">
        <v>128</v>
      </c>
      <c r="D155" s="78"/>
      <c r="E155" s="69"/>
      <c r="F155" s="70"/>
      <c r="G155" s="67"/>
    </row>
    <row r="156" spans="1:7" x14ac:dyDescent="0.25">
      <c r="A156" s="72"/>
      <c r="B156" s="75"/>
      <c r="C156" s="22" t="s">
        <v>129</v>
      </c>
      <c r="D156" s="78"/>
      <c r="E156" s="69"/>
      <c r="F156" s="70"/>
      <c r="G156" s="67"/>
    </row>
    <row r="157" spans="1:7" x14ac:dyDescent="0.25">
      <c r="A157" s="72"/>
      <c r="B157" s="75"/>
      <c r="C157" s="22" t="s">
        <v>130</v>
      </c>
      <c r="D157" s="78"/>
      <c r="E157" s="69"/>
      <c r="F157" s="70"/>
      <c r="G157" s="67"/>
    </row>
    <row r="158" spans="1:7" x14ac:dyDescent="0.25">
      <c r="A158" s="72"/>
      <c r="B158" s="75"/>
      <c r="C158" s="21" t="s">
        <v>131</v>
      </c>
      <c r="D158" s="78"/>
      <c r="E158" s="69"/>
      <c r="F158" s="70"/>
      <c r="G158" s="67"/>
    </row>
    <row r="159" spans="1:7" x14ac:dyDescent="0.25">
      <c r="A159" s="72"/>
      <c r="B159" s="75"/>
      <c r="C159" s="21" t="s">
        <v>132</v>
      </c>
      <c r="D159" s="78"/>
      <c r="E159" s="69"/>
      <c r="F159" s="70"/>
      <c r="G159" s="67"/>
    </row>
    <row r="160" spans="1:7" x14ac:dyDescent="0.25">
      <c r="A160" s="72"/>
      <c r="B160" s="75"/>
      <c r="C160" s="22" t="s">
        <v>133</v>
      </c>
      <c r="D160" s="78"/>
      <c r="E160" s="69"/>
      <c r="F160" s="70"/>
      <c r="G160" s="67"/>
    </row>
    <row r="161" spans="1:7" x14ac:dyDescent="0.25">
      <c r="A161" s="72"/>
      <c r="B161" s="75"/>
      <c r="C161" s="22" t="s">
        <v>134</v>
      </c>
      <c r="D161" s="78"/>
      <c r="E161" s="69"/>
      <c r="F161" s="70"/>
      <c r="G161" s="67"/>
    </row>
    <row r="162" spans="1:7" x14ac:dyDescent="0.25">
      <c r="A162" s="72"/>
      <c r="B162" s="75"/>
      <c r="C162" s="22" t="s">
        <v>135</v>
      </c>
      <c r="D162" s="78"/>
      <c r="E162" s="69"/>
      <c r="F162" s="70"/>
      <c r="G162" s="67"/>
    </row>
    <row r="163" spans="1:7" x14ac:dyDescent="0.25">
      <c r="A163" s="72"/>
      <c r="B163" s="75"/>
      <c r="C163" s="22" t="s">
        <v>136</v>
      </c>
      <c r="D163" s="78"/>
      <c r="E163" s="69"/>
      <c r="F163" s="70"/>
      <c r="G163" s="67"/>
    </row>
    <row r="164" spans="1:7" x14ac:dyDescent="0.25">
      <c r="A164" s="72"/>
      <c r="B164" s="75"/>
      <c r="C164" s="19" t="s">
        <v>137</v>
      </c>
      <c r="D164" s="78"/>
      <c r="E164" s="69"/>
      <c r="F164" s="70"/>
      <c r="G164" s="67"/>
    </row>
    <row r="165" spans="1:7" x14ac:dyDescent="0.25">
      <c r="A165" s="72"/>
      <c r="B165" s="75"/>
      <c r="C165" s="22" t="s">
        <v>138</v>
      </c>
      <c r="D165" s="78"/>
      <c r="E165" s="69"/>
      <c r="F165" s="70"/>
      <c r="G165" s="67"/>
    </row>
    <row r="166" spans="1:7" x14ac:dyDescent="0.25">
      <c r="A166" s="72"/>
      <c r="B166" s="75"/>
      <c r="C166" s="22" t="s">
        <v>139</v>
      </c>
      <c r="D166" s="78"/>
      <c r="E166" s="69"/>
      <c r="F166" s="70"/>
      <c r="G166" s="67"/>
    </row>
    <row r="167" spans="1:7" x14ac:dyDescent="0.25">
      <c r="A167" s="72"/>
      <c r="B167" s="75"/>
      <c r="C167" s="22" t="s">
        <v>140</v>
      </c>
      <c r="D167" s="78"/>
      <c r="E167" s="69"/>
      <c r="F167" s="70"/>
      <c r="G167" s="67"/>
    </row>
    <row r="168" spans="1:7" x14ac:dyDescent="0.25">
      <c r="A168" s="72"/>
      <c r="B168" s="75"/>
      <c r="C168" s="22" t="s">
        <v>141</v>
      </c>
      <c r="D168" s="78"/>
      <c r="E168" s="69"/>
      <c r="F168" s="70"/>
      <c r="G168" s="67"/>
    </row>
    <row r="169" spans="1:7" x14ac:dyDescent="0.25">
      <c r="A169" s="72"/>
      <c r="B169" s="75"/>
      <c r="C169" s="22" t="s">
        <v>142</v>
      </c>
      <c r="D169" s="78"/>
      <c r="E169" s="69"/>
      <c r="F169" s="70"/>
      <c r="G169" s="67"/>
    </row>
    <row r="170" spans="1:7" x14ac:dyDescent="0.25">
      <c r="A170" s="72"/>
      <c r="B170" s="75"/>
      <c r="C170" s="19" t="s">
        <v>143</v>
      </c>
      <c r="D170" s="78"/>
      <c r="E170" s="69"/>
      <c r="F170" s="70"/>
      <c r="G170" s="67"/>
    </row>
    <row r="171" spans="1:7" x14ac:dyDescent="0.25">
      <c r="A171" s="72"/>
      <c r="B171" s="75"/>
      <c r="C171" s="32"/>
      <c r="D171" s="78"/>
      <c r="E171" s="69"/>
      <c r="F171" s="70"/>
      <c r="G171" s="67"/>
    </row>
    <row r="172" spans="1:7" x14ac:dyDescent="0.25">
      <c r="A172" s="72"/>
      <c r="B172" s="75"/>
      <c r="C172" s="21" t="s">
        <v>144</v>
      </c>
      <c r="D172" s="78"/>
      <c r="E172" s="69"/>
      <c r="F172" s="70"/>
      <c r="G172" s="67"/>
    </row>
    <row r="173" spans="1:7" x14ac:dyDescent="0.25">
      <c r="A173" s="72"/>
      <c r="B173" s="75"/>
      <c r="C173" s="21" t="s">
        <v>145</v>
      </c>
      <c r="D173" s="78"/>
      <c r="E173" s="69"/>
      <c r="F173" s="70"/>
      <c r="G173" s="67"/>
    </row>
    <row r="174" spans="1:7" x14ac:dyDescent="0.25">
      <c r="A174" s="72"/>
      <c r="B174" s="75"/>
      <c r="C174" s="22" t="s">
        <v>146</v>
      </c>
      <c r="D174" s="78"/>
      <c r="E174" s="69"/>
      <c r="F174" s="70"/>
      <c r="G174" s="67"/>
    </row>
    <row r="175" spans="1:7" x14ac:dyDescent="0.25">
      <c r="A175" s="72"/>
      <c r="B175" s="75"/>
      <c r="C175" s="11" t="s">
        <v>147</v>
      </c>
      <c r="D175" s="78"/>
      <c r="E175" s="69"/>
      <c r="F175" s="70"/>
      <c r="G175" s="67"/>
    </row>
    <row r="176" spans="1:7" x14ac:dyDescent="0.25">
      <c r="A176" s="72"/>
      <c r="B176" s="75"/>
      <c r="C176" s="32"/>
      <c r="D176" s="78"/>
      <c r="E176" s="69"/>
      <c r="F176" s="70"/>
      <c r="G176" s="67"/>
    </row>
    <row r="177" spans="1:7" x14ac:dyDescent="0.25">
      <c r="A177" s="72"/>
      <c r="B177" s="75"/>
      <c r="C177" s="22" t="s">
        <v>148</v>
      </c>
      <c r="D177" s="78"/>
      <c r="E177" s="69"/>
      <c r="F177" s="70"/>
      <c r="G177" s="67"/>
    </row>
    <row r="178" spans="1:7" x14ac:dyDescent="0.25">
      <c r="A178" s="72"/>
      <c r="B178" s="75"/>
      <c r="C178" s="22" t="s">
        <v>149</v>
      </c>
      <c r="D178" s="78"/>
      <c r="E178" s="69"/>
      <c r="F178" s="70"/>
      <c r="G178" s="67"/>
    </row>
    <row r="179" spans="1:7" x14ac:dyDescent="0.25">
      <c r="A179" s="72"/>
      <c r="B179" s="75"/>
      <c r="C179" s="11" t="s">
        <v>150</v>
      </c>
      <c r="D179" s="78"/>
      <c r="E179" s="69"/>
      <c r="F179" s="70"/>
      <c r="G179" s="67"/>
    </row>
    <row r="180" spans="1:7" x14ac:dyDescent="0.25">
      <c r="A180" s="72"/>
      <c r="B180" s="75"/>
      <c r="C180" s="22" t="s">
        <v>151</v>
      </c>
      <c r="D180" s="78"/>
      <c r="E180" s="69"/>
      <c r="F180" s="70"/>
      <c r="G180" s="67"/>
    </row>
    <row r="181" spans="1:7" x14ac:dyDescent="0.25">
      <c r="A181" s="72"/>
      <c r="B181" s="75"/>
      <c r="C181" s="22" t="s">
        <v>152</v>
      </c>
      <c r="D181" s="78"/>
      <c r="E181" s="69"/>
      <c r="F181" s="70"/>
      <c r="G181" s="67"/>
    </row>
    <row r="182" spans="1:7" x14ac:dyDescent="0.25">
      <c r="A182" s="72"/>
      <c r="B182" s="75"/>
      <c r="C182" s="22" t="s">
        <v>153</v>
      </c>
      <c r="D182" s="78"/>
      <c r="E182" s="69"/>
      <c r="F182" s="70"/>
      <c r="G182" s="67"/>
    </row>
    <row r="183" spans="1:7" x14ac:dyDescent="0.25">
      <c r="A183" s="72"/>
      <c r="B183" s="75"/>
      <c r="C183" s="19" t="s">
        <v>154</v>
      </c>
      <c r="D183" s="78"/>
      <c r="E183" s="69"/>
      <c r="F183" s="70"/>
      <c r="G183" s="67"/>
    </row>
    <row r="184" spans="1:7" x14ac:dyDescent="0.25">
      <c r="A184" s="72"/>
      <c r="B184" s="75"/>
      <c r="C184" s="22" t="s">
        <v>155</v>
      </c>
      <c r="D184" s="78"/>
      <c r="E184" s="69"/>
      <c r="F184" s="70"/>
      <c r="G184" s="67"/>
    </row>
    <row r="185" spans="1:7" x14ac:dyDescent="0.25">
      <c r="A185" s="72"/>
      <c r="B185" s="75"/>
      <c r="C185" s="22" t="s">
        <v>156</v>
      </c>
      <c r="D185" s="78"/>
      <c r="E185" s="69"/>
      <c r="F185" s="70"/>
      <c r="G185" s="67"/>
    </row>
    <row r="186" spans="1:7" ht="15.75" thickBot="1" x14ac:dyDescent="0.3">
      <c r="A186" s="73"/>
      <c r="B186" s="76"/>
      <c r="C186" s="33" t="s">
        <v>157</v>
      </c>
      <c r="D186" s="79"/>
      <c r="E186" s="64"/>
      <c r="F186" s="65"/>
      <c r="G186" s="68"/>
    </row>
    <row r="187" spans="1:7" ht="15.75" thickBot="1" x14ac:dyDescent="0.3">
      <c r="A187" s="34"/>
      <c r="B187" s="35"/>
      <c r="C187" s="35"/>
      <c r="D187" s="35"/>
      <c r="E187" s="35"/>
      <c r="F187" s="48"/>
      <c r="G187" s="35"/>
    </row>
  </sheetData>
  <mergeCells count="83">
    <mergeCell ref="D2:F2"/>
    <mergeCell ref="B3:B6"/>
    <mergeCell ref="D3:E6"/>
    <mergeCell ref="G3:G6"/>
    <mergeCell ref="C24:C27"/>
    <mergeCell ref="D24:E27"/>
    <mergeCell ref="G24:G27"/>
    <mergeCell ref="A28:A58"/>
    <mergeCell ref="D28:E58"/>
    <mergeCell ref="G28:G58"/>
    <mergeCell ref="B7:B15"/>
    <mergeCell ref="D7:E15"/>
    <mergeCell ref="G7:G15"/>
    <mergeCell ref="B16:B23"/>
    <mergeCell ref="D16:E23"/>
    <mergeCell ref="G16:G23"/>
    <mergeCell ref="B24:B27"/>
    <mergeCell ref="G92:G133"/>
    <mergeCell ref="A92:A133"/>
    <mergeCell ref="B92:B133"/>
    <mergeCell ref="D92:E133"/>
    <mergeCell ref="G59:G91"/>
    <mergeCell ref="A59:A91"/>
    <mergeCell ref="B59:B91"/>
    <mergeCell ref="D59:E91"/>
    <mergeCell ref="E143:F143"/>
    <mergeCell ref="A134:A186"/>
    <mergeCell ref="B134:B186"/>
    <mergeCell ref="D134:D186"/>
    <mergeCell ref="E134:F134"/>
    <mergeCell ref="E135:F135"/>
    <mergeCell ref="E136:F136"/>
    <mergeCell ref="E137:F137"/>
    <mergeCell ref="E138:F138"/>
    <mergeCell ref="E139:F139"/>
    <mergeCell ref="E140:F140"/>
    <mergeCell ref="E141:F141"/>
    <mergeCell ref="E142:F142"/>
    <mergeCell ref="E155:F155"/>
    <mergeCell ref="E144:F144"/>
    <mergeCell ref="E145:F145"/>
    <mergeCell ref="E146:F146"/>
    <mergeCell ref="E147:F147"/>
    <mergeCell ref="E148:F148"/>
    <mergeCell ref="E149:F149"/>
    <mergeCell ref="E150:F150"/>
    <mergeCell ref="E151:F151"/>
    <mergeCell ref="E152:F152"/>
    <mergeCell ref="E153:F153"/>
    <mergeCell ref="E154:F154"/>
    <mergeCell ref="E167:F167"/>
    <mergeCell ref="E156:F156"/>
    <mergeCell ref="E157:F157"/>
    <mergeCell ref="E158:F158"/>
    <mergeCell ref="E159:F159"/>
    <mergeCell ref="E160:F160"/>
    <mergeCell ref="E161:F161"/>
    <mergeCell ref="E162:F162"/>
    <mergeCell ref="E163:F163"/>
    <mergeCell ref="E164:F164"/>
    <mergeCell ref="E165:F165"/>
    <mergeCell ref="E166:F166"/>
    <mergeCell ref="E169:F169"/>
    <mergeCell ref="E170:F170"/>
    <mergeCell ref="E171:F171"/>
    <mergeCell ref="E172:F172"/>
    <mergeCell ref="E173:F173"/>
    <mergeCell ref="A1:G1"/>
    <mergeCell ref="E186:F186"/>
    <mergeCell ref="G134:G186"/>
    <mergeCell ref="E180:F180"/>
    <mergeCell ref="E181:F181"/>
    <mergeCell ref="E182:F182"/>
    <mergeCell ref="E183:F183"/>
    <mergeCell ref="E184:F184"/>
    <mergeCell ref="E185:F185"/>
    <mergeCell ref="E174:F174"/>
    <mergeCell ref="E175:F175"/>
    <mergeCell ref="E176:F176"/>
    <mergeCell ref="E177:F177"/>
    <mergeCell ref="E178:F178"/>
    <mergeCell ref="E179:F179"/>
    <mergeCell ref="E168:F168"/>
  </mergeCells>
  <hyperlinks>
    <hyperlink ref="C5" r:id="rId1" display="https://www.google.com/search?q=Gorro+o+Cubrecabellos&amp;sca_esv=2f8518efab07fb93&amp;sxsrf=ANbL-n4zeGSu8f9dYxqth1jSFqEW77F_fw%3A1776119527962&amp;ei=527daee3Oo2RwbkP2qutgAc&amp;biw=1536&amp;bih=730&amp;ved=2ahUKEwieyN348OuTAxVvTTABHQQJFDYQgK4QegQIBBAB&amp;uact=5&amp;oq=EPP+PARA+SEERVIDORAS+DE+ALIMENTOS&amp;gs_lp=Egxnd3Mtd2l6LXNlcnAiIUVQUCBQQVJBIFNFRVJWSURPUkFTIERFIEFMSU1FTlRPUzIHECEYChigAUjfQ1DbA1jgQXABeAGQAQCYAacBoAG8HaoBBDEuMjm4AQPIAQD4AQGYAh6gAtcewgIKEAAYgAQYigUYQ8ICDRAAGIAEGIoFGEMYsQPCAhAQLhiABBiKBRhDGMcBGK8BwgIFEAAYgATCAgYQABgWGB7CAgYQABgeGA3CAggQABgFGB4YDcICCBAAGAgYHhgNwgIIEAAYiQUYogTCAgUQIRiSA5gDAIgGAZIHBDAuMzCgB_WDAbIHBDAuMzC4B9cewgcJMy4xNS4xMS4xyAdZgAgB&amp;sclient=gws-wiz-serp&amp;mstk=AUtExfD971R3YW26mfwl_4L09YbH3nkyborVEavxVylOGO611ytqrNlDhT90ituFQL2EC9VMmGBv6crS-KlM9oqliJj1jna5azrnsbr7UN40B0MJH0hSoiEh4Hfem7AEKBv2dLcNEmejU6Xz5JyiikszmA2xaDkNlpUIJqRPqiYFONAYG7HcIF94i_cUWr40VORmCfeqOybJLEBwoxmpC_8OcL-36_PCGqIEeeda7PHsDd89FsONQZ-V2CNzMAaE_XnM1wj0e8Ul70LY5hYmqWXTtxYA&amp;csui=3" xr:uid="{45941C20-0FAB-4A69-911C-BBD43CC2BC44}"/>
    <hyperlink ref="C7" r:id="rId2" display="https://www.google.com/search?q=Tapabocas+o+Cubrebocas&amp;sca_esv=2f8518efab07fb93&amp;sxsrf=ANbL-n4zeGSu8f9dYxqth1jSFqEW77F_fw%3A1776119527962&amp;ei=527daee3Oo2RwbkP2qutgAc&amp;biw=1536&amp;bih=730&amp;ved=2ahUKEwieyN348OuTAxVvTTABHQQJFDYQgK4QegQIBBAD&amp;uact=5&amp;oq=EPP+PARA+SEERVIDORAS+DE+ALIMENTOS&amp;gs_lp=Egxnd3Mtd2l6LXNlcnAiIUVQUCBQQVJBIFNFRVJWSURPUkFTIERFIEFMSU1FTlRPUzIHECEYChigAUjfQ1DbA1jgQXABeAGQAQCYAacBoAG8HaoBBDEuMjm4AQPIAQD4AQGYAh6gAtcewgIKEAAYgAQYigUYQ8ICDRAAGIAEGIoFGEMYsQPCAhAQLhiABBiKBRhDGMcBGK8BwgIFEAAYgATCAgYQABgWGB7CAgYQABgeGA3CAggQABgFGB4YDcICCBAAGAgYHhgNwgIIEAAYiQUYogTCAgUQIRiSA5gDAIgGAZIHBDAuMzCgB_WDAbIHBDAuMzC4B9cewgcJMy4xNS4xMS4xyAdZgAgB&amp;sclient=gws-wiz-serp&amp;mstk=AUtExfD971R3YW26mfwl_4L09YbH3nkyborVEavxVylOGO611ytqrNlDhT90ituFQL2EC9VMmGBv6crS-KlM9oqliJj1jna5azrnsbr7UN40B0MJH0hSoiEh4Hfem7AEKBv2dLcNEmejU6Xz5JyiikszmA2xaDkNlpUIJqRPqiYFONAYG7HcIF94i_cUWr40VORmCfeqOybJLEBwoxmpC_8OcL-36_PCGqIEeeda7PHsDd89FsONQZ-V2CNzMAaE_XnM1wj0e8Ul70LY5hYmqWXTtxYA&amp;csui=3" xr:uid="{2C494B68-F860-46E7-BF74-A3AB7A24E370}"/>
    <hyperlink ref="C16" r:id="rId3" display="https://www.google.com/search?q=Uniforme%2FBata+o+Delantal&amp;sca_esv=2f8518efab07fb93&amp;sxsrf=ANbL-n4zeGSu8f9dYxqth1jSFqEW77F_fw%3A1776119527962&amp;ei=527daee3Oo2RwbkP2qutgAc&amp;biw=1536&amp;bih=730&amp;ved=2ahUKEwieyN348OuTAxVvTTABHQQJFDYQgK4QegQIBBAF&amp;uact=5&amp;oq=EPP+PARA+SEERVIDORAS+DE+ALIMENTOS&amp;gs_lp=Egxnd3Mtd2l6LXNlcnAiIUVQUCBQQVJBIFNFRVJWSURPUkFTIERFIEFMSU1FTlRPUzIHECEYChigAUjfQ1DbA1jgQXABeAGQAQCYAacBoAG8HaoBBDEuMjm4AQPIAQD4AQGYAh6gAtcewgIKEAAYgAQYigUYQ8ICDRAAGIAEGIoFGEMYsQPCAhAQLhiABBiKBRhDGMcBGK8BwgIFEAAYgATCAgYQABgWGB7CAgYQABgeGA3CAggQABgFGB4YDcICCBAAGAgYHhgNwgIIEAAYiQUYogTCAgUQIRiSA5gDAIgGAZIHBDAuMzCgB_WDAbIHBDAuMzC4B9cewgcJMy4xNS4xMS4xyAdZgAgB&amp;sclient=gws-wiz-serp&amp;mstk=AUtExfD971R3YW26mfwl_4L09YbH3nkyborVEavxVylOGO611ytqrNlDhT90ituFQL2EC9VMmGBv6crS-KlM9oqliJj1jna5azrnsbr7UN40B0MJH0hSoiEh4Hfem7AEKBv2dLcNEmejU6Xz5JyiikszmA2xaDkNlpUIJqRPqiYFONAYG7HcIF94i_cUWr40VORmCfeqOybJLEBwoxmpC_8OcL-36_PCGqIEeeda7PHsDd89FsONQZ-V2CNzMAaE_XnM1wj0e8Ul70LY5hYmqWXTtxYA&amp;csui=3" xr:uid="{E7835388-280B-40D3-852C-4731B254E5D4}"/>
    <hyperlink ref="C24" r:id="rId4" display="https://www.google.com/search?q=Guantes+de+Nitrilo+o+L%C3%A1tex&amp;sca_esv=2f8518efab07fb93&amp;sxsrf=ANbL-n4zeGSu8f9dYxqth1jSFqEW77F_fw%3A1776119527962&amp;ei=527daee3Oo2RwbkP2qutgAc&amp;biw=1536&amp;bih=730&amp;ved=2ahUKEwieyN348OuTAxVvTTABHQQJFDYQgK4QegQIBBAH&amp;uact=5&amp;oq=EPP+PARA+SEERVIDORAS+DE+ALIMENTOS&amp;gs_lp=Egxnd3Mtd2l6LXNlcnAiIUVQUCBQQVJBIFNFRVJWSURPUkFTIERFIEFMSU1FTlRPUzIHECEYChigAUjfQ1DbA1jgQXABeAGQAQCYAacBoAG8HaoBBDEuMjm4AQPIAQD4AQGYAh6gAtcewgIKEAAYgAQYigUYQ8ICDRAAGIAEGIoFGEMYsQPCAhAQLhiABBiKBRhDGMcBGK8BwgIFEAAYgATCAgYQABgWGB7CAgYQABgeGA3CAggQABgFGB4YDcICCBAAGAgYHhgNwgIIEAAYiQUYogTCAgUQIRiSA5gDAIgGAZIHBDAuMzCgB_WDAbIHBDAuMzC4B9cewgcJMy4xNS4xMS4xyAdZgAgB&amp;sclient=gws-wiz-serp&amp;mstk=AUtExfD971R3YW26mfwl_4L09YbH3nkyborVEavxVylOGO611ytqrNlDhT90ituFQL2EC9VMmGBv6crS-KlM9oqliJj1jna5azrnsbr7UN40B0MJH0hSoiEh4Hfem7AEKBv2dLcNEmejU6Xz5JyiikszmA2xaDkNlpUIJqRPqiYFONAYG7HcIF94i_cUWr40VORmCfeqOybJLEBwoxmpC_8OcL-36_PCGqIEeeda7PHsDd89FsONQZ-V2CNzMAaE_XnM1wj0e8Ul70LY5hYmqWXTtxYA&amp;csui=3" xr:uid="{66BB8CBF-D110-4D7D-BFD3-6B210B834E18}"/>
  </hyperlinks>
  <pageMargins left="0.7" right="0.7" top="0.75" bottom="0.75" header="0.3" footer="0.3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C3A75-7551-49DC-A149-D1C89A9695C2}">
  <sheetPr>
    <tabColor theme="5" tint="0.39997558519241921"/>
  </sheetPr>
  <dimension ref="A2:H30"/>
  <sheetViews>
    <sheetView topLeftCell="A25" workbookViewId="0">
      <selection activeCell="D33" sqref="D33"/>
    </sheetView>
  </sheetViews>
  <sheetFormatPr baseColWidth="10" defaultRowHeight="15" x14ac:dyDescent="0.25"/>
  <cols>
    <col min="1" max="1" width="5.28515625" bestFit="1" customWidth="1"/>
    <col min="2" max="2" width="55.140625" customWidth="1"/>
    <col min="3" max="3" width="33.7109375" customWidth="1"/>
    <col min="6" max="7" width="11.42578125" style="50"/>
  </cols>
  <sheetData>
    <row r="2" spans="1:7" x14ac:dyDescent="0.25">
      <c r="A2" s="53" t="s">
        <v>1</v>
      </c>
      <c r="B2" s="53" t="s">
        <v>160</v>
      </c>
      <c r="C2" s="53" t="s">
        <v>161</v>
      </c>
      <c r="D2" s="53" t="s">
        <v>162</v>
      </c>
      <c r="E2" s="53" t="s">
        <v>158</v>
      </c>
      <c r="F2" s="54" t="s">
        <v>163</v>
      </c>
      <c r="G2" s="54" t="s">
        <v>164</v>
      </c>
    </row>
    <row r="3" spans="1:7" ht="82.5" customHeight="1" x14ac:dyDescent="0.25">
      <c r="A3" s="57">
        <v>1</v>
      </c>
      <c r="B3" s="52" t="s">
        <v>159</v>
      </c>
      <c r="C3" s="51"/>
      <c r="D3" s="57" t="s">
        <v>165</v>
      </c>
      <c r="E3" s="55">
        <v>8</v>
      </c>
      <c r="F3" s="56">
        <v>27000</v>
      </c>
      <c r="G3" s="56">
        <f>+F3*E3</f>
        <v>216000</v>
      </c>
    </row>
    <row r="4" spans="1:7" ht="120" x14ac:dyDescent="0.25">
      <c r="A4" s="57">
        <v>2</v>
      </c>
      <c r="B4" s="52" t="s">
        <v>166</v>
      </c>
      <c r="C4" s="51"/>
      <c r="D4" s="57" t="s">
        <v>165</v>
      </c>
      <c r="E4" s="55">
        <v>10</v>
      </c>
      <c r="F4" s="56">
        <v>25000</v>
      </c>
      <c r="G4" s="56">
        <f>+F4*E4</f>
        <v>250000</v>
      </c>
    </row>
    <row r="5" spans="1:7" ht="118.5" customHeight="1" x14ac:dyDescent="0.25">
      <c r="A5" s="57">
        <v>3</v>
      </c>
      <c r="B5" s="58" t="s">
        <v>168</v>
      </c>
      <c r="C5" s="51"/>
      <c r="D5" s="57" t="s">
        <v>162</v>
      </c>
      <c r="E5" s="55">
        <v>10</v>
      </c>
      <c r="F5" s="56">
        <v>80000</v>
      </c>
      <c r="G5" s="56">
        <f>+F5*E5</f>
        <v>800000</v>
      </c>
    </row>
    <row r="6" spans="1:7" ht="180" x14ac:dyDescent="0.25">
      <c r="A6" s="57">
        <v>4</v>
      </c>
      <c r="B6" s="58" t="s">
        <v>167</v>
      </c>
      <c r="C6" s="51"/>
      <c r="D6" s="57" t="s">
        <v>162</v>
      </c>
      <c r="E6" s="55">
        <v>8</v>
      </c>
      <c r="F6" s="56">
        <v>80000</v>
      </c>
      <c r="G6" s="56">
        <f t="shared" ref="G6:G26" si="0">+F6*E6</f>
        <v>640000</v>
      </c>
    </row>
    <row r="7" spans="1:7" ht="270" x14ac:dyDescent="0.25">
      <c r="A7" s="57">
        <v>5</v>
      </c>
      <c r="B7" s="58" t="s">
        <v>169</v>
      </c>
      <c r="C7" s="51"/>
      <c r="D7" s="57" t="s">
        <v>162</v>
      </c>
      <c r="E7" s="55">
        <v>10</v>
      </c>
      <c r="F7" s="56">
        <v>500000</v>
      </c>
      <c r="G7" s="56">
        <f t="shared" si="0"/>
        <v>5000000</v>
      </c>
    </row>
    <row r="8" spans="1:7" ht="360" x14ac:dyDescent="0.25">
      <c r="A8" s="57">
        <v>6</v>
      </c>
      <c r="B8" s="58" t="s">
        <v>170</v>
      </c>
      <c r="C8" s="51"/>
      <c r="D8" s="57" t="s">
        <v>162</v>
      </c>
      <c r="E8" s="55">
        <v>10</v>
      </c>
      <c r="F8" s="56">
        <v>200000</v>
      </c>
      <c r="G8" s="56">
        <f t="shared" si="0"/>
        <v>2000000</v>
      </c>
    </row>
    <row r="9" spans="1:7" ht="270" x14ac:dyDescent="0.25">
      <c r="A9" s="57">
        <v>7</v>
      </c>
      <c r="B9" s="58" t="s">
        <v>171</v>
      </c>
      <c r="C9" s="51"/>
      <c r="D9" s="57" t="s">
        <v>162</v>
      </c>
      <c r="E9" s="55">
        <v>10</v>
      </c>
      <c r="F9" s="56">
        <v>110000</v>
      </c>
      <c r="G9" s="56">
        <f t="shared" si="0"/>
        <v>1100000</v>
      </c>
    </row>
    <row r="10" spans="1:7" ht="345" x14ac:dyDescent="0.25">
      <c r="A10" s="57">
        <v>8</v>
      </c>
      <c r="B10" s="58" t="s">
        <v>172</v>
      </c>
      <c r="C10" s="51"/>
      <c r="D10" s="57" t="s">
        <v>162</v>
      </c>
      <c r="E10" s="55">
        <v>10</v>
      </c>
      <c r="F10" s="56">
        <v>350000</v>
      </c>
      <c r="G10" s="56">
        <f t="shared" si="0"/>
        <v>3500000</v>
      </c>
    </row>
    <row r="11" spans="1:7" ht="345" x14ac:dyDescent="0.25">
      <c r="A11" s="57">
        <v>9</v>
      </c>
      <c r="B11" s="58" t="s">
        <v>173</v>
      </c>
      <c r="C11" s="51"/>
      <c r="D11" s="57" t="s">
        <v>162</v>
      </c>
      <c r="E11" s="55">
        <v>8</v>
      </c>
      <c r="F11" s="56">
        <v>380000</v>
      </c>
      <c r="G11" s="56">
        <f t="shared" si="0"/>
        <v>3040000</v>
      </c>
    </row>
    <row r="12" spans="1:7" ht="307.5" customHeight="1" x14ac:dyDescent="0.25">
      <c r="A12" s="57">
        <v>10</v>
      </c>
      <c r="B12" s="58" t="s">
        <v>174</v>
      </c>
      <c r="C12" s="51"/>
      <c r="D12" s="57" t="s">
        <v>162</v>
      </c>
      <c r="E12" s="55">
        <v>30</v>
      </c>
      <c r="F12" s="56">
        <v>80000</v>
      </c>
      <c r="G12" s="56">
        <f t="shared" si="0"/>
        <v>2400000</v>
      </c>
    </row>
    <row r="13" spans="1:7" ht="285" x14ac:dyDescent="0.25">
      <c r="A13" s="57">
        <v>11</v>
      </c>
      <c r="B13" s="58" t="s">
        <v>175</v>
      </c>
      <c r="C13" s="51"/>
      <c r="D13" s="57" t="s">
        <v>162</v>
      </c>
      <c r="E13" s="55">
        <v>4</v>
      </c>
      <c r="F13" s="56">
        <v>3400000</v>
      </c>
      <c r="G13" s="56">
        <f t="shared" si="0"/>
        <v>13600000</v>
      </c>
    </row>
    <row r="14" spans="1:7" ht="210" x14ac:dyDescent="0.25">
      <c r="A14" s="57">
        <v>12</v>
      </c>
      <c r="B14" s="58" t="s">
        <v>176</v>
      </c>
      <c r="C14" s="51"/>
      <c r="D14" s="57" t="s">
        <v>162</v>
      </c>
      <c r="E14" s="55">
        <v>10</v>
      </c>
      <c r="F14" s="56">
        <v>120000</v>
      </c>
      <c r="G14" s="56">
        <f t="shared" si="0"/>
        <v>1200000</v>
      </c>
    </row>
    <row r="15" spans="1:7" ht="255" x14ac:dyDescent="0.25">
      <c r="A15" s="57">
        <v>13</v>
      </c>
      <c r="B15" s="58" t="s">
        <v>177</v>
      </c>
      <c r="C15" s="51"/>
      <c r="D15" s="57" t="s">
        <v>178</v>
      </c>
      <c r="E15" s="55">
        <v>10</v>
      </c>
      <c r="F15" s="56">
        <f>210000/6</f>
        <v>35000</v>
      </c>
      <c r="G15" s="56">
        <f t="shared" si="0"/>
        <v>350000</v>
      </c>
    </row>
    <row r="16" spans="1:7" ht="150" x14ac:dyDescent="0.25">
      <c r="A16" s="57">
        <v>14</v>
      </c>
      <c r="B16" s="58" t="s">
        <v>180</v>
      </c>
      <c r="C16" s="51"/>
      <c r="D16" s="57" t="s">
        <v>179</v>
      </c>
      <c r="E16" s="55">
        <v>9</v>
      </c>
      <c r="F16" s="56">
        <f>60000/4</f>
        <v>15000</v>
      </c>
      <c r="G16" s="56">
        <f t="shared" si="0"/>
        <v>135000</v>
      </c>
    </row>
    <row r="17" spans="1:8" ht="225" x14ac:dyDescent="0.25">
      <c r="A17" s="57">
        <v>15</v>
      </c>
      <c r="B17" s="58" t="s">
        <v>181</v>
      </c>
      <c r="C17" s="51"/>
      <c r="D17" s="57" t="s">
        <v>182</v>
      </c>
      <c r="E17" s="55">
        <v>12</v>
      </c>
      <c r="F17" s="56">
        <f>800000/10</f>
        <v>80000</v>
      </c>
      <c r="G17" s="56">
        <f t="shared" si="0"/>
        <v>960000</v>
      </c>
    </row>
    <row r="18" spans="1:8" ht="90" x14ac:dyDescent="0.25">
      <c r="A18" s="57">
        <v>16</v>
      </c>
      <c r="B18" s="58" t="s">
        <v>183</v>
      </c>
      <c r="C18" s="51"/>
      <c r="D18" s="57" t="s">
        <v>182</v>
      </c>
      <c r="E18" s="55">
        <v>8</v>
      </c>
      <c r="F18" s="56">
        <f>720000/4</f>
        <v>180000</v>
      </c>
      <c r="G18" s="56">
        <f t="shared" si="0"/>
        <v>1440000</v>
      </c>
    </row>
    <row r="19" spans="1:8" ht="165" x14ac:dyDescent="0.25">
      <c r="A19" s="57">
        <v>17</v>
      </c>
      <c r="B19" s="58" t="s">
        <v>184</v>
      </c>
      <c r="C19" s="51"/>
      <c r="D19" s="57" t="s">
        <v>162</v>
      </c>
      <c r="E19" s="55">
        <v>10</v>
      </c>
      <c r="F19" s="56">
        <f>120000/4</f>
        <v>30000</v>
      </c>
      <c r="G19" s="56">
        <f t="shared" si="0"/>
        <v>300000</v>
      </c>
    </row>
    <row r="20" spans="1:8" ht="150" x14ac:dyDescent="0.25">
      <c r="A20" s="57">
        <v>18</v>
      </c>
      <c r="B20" s="58" t="s">
        <v>185</v>
      </c>
      <c r="C20" s="51"/>
      <c r="D20" s="57" t="s">
        <v>162</v>
      </c>
      <c r="E20" s="55">
        <v>10</v>
      </c>
      <c r="F20" s="56">
        <f>120000/4</f>
        <v>30000</v>
      </c>
      <c r="G20" s="56">
        <f t="shared" si="0"/>
        <v>300000</v>
      </c>
    </row>
    <row r="21" spans="1:8" ht="225" x14ac:dyDescent="0.25">
      <c r="A21" s="57">
        <v>19</v>
      </c>
      <c r="B21" s="59" t="s">
        <v>186</v>
      </c>
      <c r="C21" s="51"/>
      <c r="D21" s="57" t="s">
        <v>162</v>
      </c>
      <c r="E21" s="55">
        <v>6</v>
      </c>
      <c r="F21" s="56">
        <v>150000</v>
      </c>
      <c r="G21" s="56">
        <f t="shared" si="0"/>
        <v>900000</v>
      </c>
    </row>
    <row r="22" spans="1:8" ht="225" x14ac:dyDescent="0.25">
      <c r="A22" s="57">
        <v>20</v>
      </c>
      <c r="B22" s="58" t="s">
        <v>187</v>
      </c>
      <c r="C22" s="51"/>
      <c r="D22" s="57" t="s">
        <v>162</v>
      </c>
      <c r="E22" s="55">
        <v>309</v>
      </c>
      <c r="F22" s="56">
        <f>450000/150</f>
        <v>3000</v>
      </c>
      <c r="G22" s="56">
        <f t="shared" si="0"/>
        <v>927000</v>
      </c>
    </row>
    <row r="23" spans="1:8" ht="240" x14ac:dyDescent="0.25">
      <c r="A23" s="57">
        <v>21</v>
      </c>
      <c r="B23" s="58" t="s">
        <v>188</v>
      </c>
      <c r="C23" s="51"/>
      <c r="D23" s="57" t="s">
        <v>162</v>
      </c>
      <c r="E23" s="55">
        <v>8</v>
      </c>
      <c r="F23" s="56">
        <f>520000/4</f>
        <v>130000</v>
      </c>
      <c r="G23" s="56">
        <f t="shared" si="0"/>
        <v>1040000</v>
      </c>
    </row>
    <row r="24" spans="1:8" ht="210" x14ac:dyDescent="0.25">
      <c r="A24" s="57">
        <v>22</v>
      </c>
      <c r="B24" s="58" t="s">
        <v>189</v>
      </c>
      <c r="C24" s="51"/>
      <c r="D24" s="57" t="s">
        <v>162</v>
      </c>
      <c r="E24" s="55">
        <v>24</v>
      </c>
      <c r="F24" s="56">
        <f>720000/12</f>
        <v>60000</v>
      </c>
      <c r="G24" s="56">
        <f t="shared" si="0"/>
        <v>1440000</v>
      </c>
    </row>
    <row r="25" spans="1:8" ht="150" x14ac:dyDescent="0.25">
      <c r="A25" s="57">
        <v>23</v>
      </c>
      <c r="B25" s="58" t="s">
        <v>190</v>
      </c>
      <c r="C25" s="51"/>
      <c r="D25" s="57" t="s">
        <v>162</v>
      </c>
      <c r="E25" s="55">
        <v>2</v>
      </c>
      <c r="F25" s="56">
        <v>30000</v>
      </c>
      <c r="G25" s="56">
        <f t="shared" si="0"/>
        <v>60000</v>
      </c>
    </row>
    <row r="26" spans="1:8" ht="165" x14ac:dyDescent="0.25">
      <c r="A26" s="57">
        <v>24</v>
      </c>
      <c r="B26" s="58" t="s">
        <v>191</v>
      </c>
      <c r="C26" s="51"/>
      <c r="D26" s="57" t="s">
        <v>192</v>
      </c>
      <c r="E26" s="55">
        <v>8</v>
      </c>
      <c r="F26" s="56">
        <f>200000/4</f>
        <v>50000</v>
      </c>
      <c r="G26" s="56">
        <f t="shared" si="0"/>
        <v>400000</v>
      </c>
    </row>
    <row r="27" spans="1:8" x14ac:dyDescent="0.25">
      <c r="G27" s="60">
        <f>SUM(G3:G26)</f>
        <v>41998000</v>
      </c>
    </row>
    <row r="29" spans="1:8" x14ac:dyDescent="0.25">
      <c r="H29" s="60">
        <v>42000000</v>
      </c>
    </row>
    <row r="30" spans="1:8" x14ac:dyDescent="0.25">
      <c r="H30" s="61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8277F-2D49-471D-AB3A-09DF0B3484CD}">
  <sheetPr>
    <tabColor theme="8" tint="0.39997558519241921"/>
  </sheetPr>
  <dimension ref="A2:J31"/>
  <sheetViews>
    <sheetView tabSelected="1" topLeftCell="A24" workbookViewId="0">
      <selection activeCell="J31" sqref="J31"/>
    </sheetView>
  </sheetViews>
  <sheetFormatPr baseColWidth="10" defaultRowHeight="15" x14ac:dyDescent="0.25"/>
  <cols>
    <col min="1" max="1" width="5.28515625" bestFit="1" customWidth="1"/>
    <col min="2" max="2" width="55.140625" customWidth="1"/>
    <col min="3" max="3" width="33.7109375" customWidth="1"/>
    <col min="6" max="6" width="14" customWidth="1"/>
    <col min="7" max="7" width="16.5703125" bestFit="1" customWidth="1"/>
    <col min="8" max="8" width="14.42578125" customWidth="1"/>
    <col min="9" max="9" width="15.85546875" bestFit="1" customWidth="1"/>
  </cols>
  <sheetData>
    <row r="2" spans="1:9" x14ac:dyDescent="0.25">
      <c r="A2" s="53" t="s">
        <v>1</v>
      </c>
      <c r="B2" s="53" t="s">
        <v>160</v>
      </c>
      <c r="C2" s="53" t="s">
        <v>161</v>
      </c>
      <c r="D2" s="53" t="s">
        <v>162</v>
      </c>
      <c r="E2" s="53" t="s">
        <v>158</v>
      </c>
      <c r="F2" s="53" t="s">
        <v>193</v>
      </c>
      <c r="G2" s="53" t="s">
        <v>195</v>
      </c>
      <c r="H2" s="53" t="s">
        <v>194</v>
      </c>
      <c r="I2" s="53" t="s">
        <v>196</v>
      </c>
    </row>
    <row r="3" spans="1:9" ht="82.5" customHeight="1" x14ac:dyDescent="0.25">
      <c r="A3" s="57">
        <v>1</v>
      </c>
      <c r="B3" s="52" t="s">
        <v>159</v>
      </c>
      <c r="C3" s="51"/>
      <c r="D3" s="57" t="s">
        <v>165</v>
      </c>
      <c r="E3" s="55">
        <v>8</v>
      </c>
      <c r="F3" s="56">
        <v>28000</v>
      </c>
      <c r="G3" s="56">
        <f>+F3*E3</f>
        <v>224000</v>
      </c>
      <c r="H3" s="56">
        <v>29000</v>
      </c>
      <c r="I3" s="56">
        <f>+H3*E3</f>
        <v>232000</v>
      </c>
    </row>
    <row r="4" spans="1:9" ht="120" x14ac:dyDescent="0.25">
      <c r="A4" s="57">
        <v>2</v>
      </c>
      <c r="B4" s="52" t="s">
        <v>166</v>
      </c>
      <c r="C4" s="51"/>
      <c r="D4" s="57" t="s">
        <v>165</v>
      </c>
      <c r="E4" s="55">
        <v>8</v>
      </c>
      <c r="F4" s="56">
        <v>27000</v>
      </c>
      <c r="G4" s="56">
        <f t="shared" ref="G4:G26" si="0">+F4*E4</f>
        <v>216000</v>
      </c>
      <c r="H4" s="56">
        <v>25000</v>
      </c>
      <c r="I4" s="56">
        <f t="shared" ref="I4:I26" si="1">+H4*E4</f>
        <v>200000</v>
      </c>
    </row>
    <row r="5" spans="1:9" ht="118.5" customHeight="1" x14ac:dyDescent="0.25">
      <c r="A5" s="57">
        <v>3</v>
      </c>
      <c r="B5" s="58" t="s">
        <v>168</v>
      </c>
      <c r="C5" s="51"/>
      <c r="D5" s="57" t="s">
        <v>162</v>
      </c>
      <c r="E5" s="55">
        <v>10</v>
      </c>
      <c r="F5" s="56">
        <v>84000</v>
      </c>
      <c r="G5" s="56">
        <f t="shared" si="0"/>
        <v>840000</v>
      </c>
      <c r="H5" s="56">
        <v>80000</v>
      </c>
      <c r="I5" s="56">
        <f t="shared" si="1"/>
        <v>800000</v>
      </c>
    </row>
    <row r="6" spans="1:9" ht="180" x14ac:dyDescent="0.25">
      <c r="A6" s="57">
        <v>4</v>
      </c>
      <c r="B6" s="58" t="s">
        <v>167</v>
      </c>
      <c r="C6" s="51"/>
      <c r="D6" s="57" t="s">
        <v>162</v>
      </c>
      <c r="E6" s="55">
        <v>6</v>
      </c>
      <c r="F6" s="56">
        <v>84000</v>
      </c>
      <c r="G6" s="56">
        <f t="shared" si="0"/>
        <v>504000</v>
      </c>
      <c r="H6" s="56">
        <v>80000</v>
      </c>
      <c r="I6" s="56">
        <f t="shared" si="1"/>
        <v>480000</v>
      </c>
    </row>
    <row r="7" spans="1:9" ht="270" x14ac:dyDescent="0.25">
      <c r="A7" s="57">
        <v>5</v>
      </c>
      <c r="B7" s="58" t="s">
        <v>169</v>
      </c>
      <c r="C7" s="51"/>
      <c r="D7" s="57" t="s">
        <v>162</v>
      </c>
      <c r="E7" s="55">
        <v>10</v>
      </c>
      <c r="F7" s="56">
        <v>530000</v>
      </c>
      <c r="G7" s="56">
        <f t="shared" si="0"/>
        <v>5300000</v>
      </c>
      <c r="H7" s="56">
        <v>500000</v>
      </c>
      <c r="I7" s="56">
        <f t="shared" si="1"/>
        <v>5000000</v>
      </c>
    </row>
    <row r="8" spans="1:9" ht="360" x14ac:dyDescent="0.25">
      <c r="A8" s="57">
        <v>6</v>
      </c>
      <c r="B8" s="58" t="s">
        <v>170</v>
      </c>
      <c r="C8" s="51"/>
      <c r="D8" s="57" t="s">
        <v>162</v>
      </c>
      <c r="E8" s="55">
        <v>10</v>
      </c>
      <c r="F8" s="56">
        <v>235000</v>
      </c>
      <c r="G8" s="56">
        <f t="shared" si="0"/>
        <v>2350000</v>
      </c>
      <c r="H8" s="56">
        <v>200000</v>
      </c>
      <c r="I8" s="56">
        <f t="shared" si="1"/>
        <v>2000000</v>
      </c>
    </row>
    <row r="9" spans="1:9" ht="270" x14ac:dyDescent="0.25">
      <c r="A9" s="57">
        <v>7</v>
      </c>
      <c r="B9" s="58" t="s">
        <v>171</v>
      </c>
      <c r="C9" s="51"/>
      <c r="D9" s="57" t="s">
        <v>162</v>
      </c>
      <c r="E9" s="55">
        <v>10</v>
      </c>
      <c r="F9" s="56">
        <v>122000</v>
      </c>
      <c r="G9" s="56">
        <f t="shared" si="0"/>
        <v>1220000</v>
      </c>
      <c r="H9" s="56">
        <v>110000</v>
      </c>
      <c r="I9" s="56">
        <f t="shared" si="1"/>
        <v>1100000</v>
      </c>
    </row>
    <row r="10" spans="1:9" ht="345" x14ac:dyDescent="0.25">
      <c r="A10" s="57">
        <v>8</v>
      </c>
      <c r="B10" s="58" t="s">
        <v>172</v>
      </c>
      <c r="C10" s="51"/>
      <c r="D10" s="57" t="s">
        <v>162</v>
      </c>
      <c r="E10" s="55">
        <v>10</v>
      </c>
      <c r="F10" s="56">
        <v>362000</v>
      </c>
      <c r="G10" s="56">
        <f t="shared" si="0"/>
        <v>3620000</v>
      </c>
      <c r="H10" s="56">
        <v>350000</v>
      </c>
      <c r="I10" s="56">
        <f t="shared" si="1"/>
        <v>3500000</v>
      </c>
    </row>
    <row r="11" spans="1:9" ht="345" x14ac:dyDescent="0.25">
      <c r="A11" s="57">
        <v>9</v>
      </c>
      <c r="B11" s="58" t="s">
        <v>173</v>
      </c>
      <c r="C11" s="51"/>
      <c r="D11" s="57" t="s">
        <v>162</v>
      </c>
      <c r="E11" s="55">
        <v>8</v>
      </c>
      <c r="F11" s="56">
        <v>400000</v>
      </c>
      <c r="G11" s="56">
        <f t="shared" si="0"/>
        <v>3200000</v>
      </c>
      <c r="H11" s="56">
        <v>380000</v>
      </c>
      <c r="I11" s="56">
        <f t="shared" si="1"/>
        <v>3040000</v>
      </c>
    </row>
    <row r="12" spans="1:9" ht="307.5" customHeight="1" x14ac:dyDescent="0.25">
      <c r="A12" s="57">
        <v>10</v>
      </c>
      <c r="B12" s="58" t="s">
        <v>174</v>
      </c>
      <c r="C12" s="51"/>
      <c r="D12" s="57" t="s">
        <v>162</v>
      </c>
      <c r="E12" s="55">
        <v>15</v>
      </c>
      <c r="F12" s="56">
        <v>86000</v>
      </c>
      <c r="G12" s="56">
        <f t="shared" si="0"/>
        <v>1290000</v>
      </c>
      <c r="H12" s="56">
        <v>80000</v>
      </c>
      <c r="I12" s="56">
        <f t="shared" si="1"/>
        <v>1200000</v>
      </c>
    </row>
    <row r="13" spans="1:9" ht="285" x14ac:dyDescent="0.25">
      <c r="A13" s="57">
        <v>11</v>
      </c>
      <c r="B13" s="58" t="s">
        <v>175</v>
      </c>
      <c r="C13" s="51"/>
      <c r="D13" s="57" t="s">
        <v>162</v>
      </c>
      <c r="E13" s="55">
        <v>4</v>
      </c>
      <c r="F13" s="56">
        <v>3500000</v>
      </c>
      <c r="G13" s="56">
        <f t="shared" si="0"/>
        <v>14000000</v>
      </c>
      <c r="H13" s="56">
        <v>3400000</v>
      </c>
      <c r="I13" s="56">
        <f t="shared" si="1"/>
        <v>13600000</v>
      </c>
    </row>
    <row r="14" spans="1:9" ht="210" x14ac:dyDescent="0.25">
      <c r="A14" s="57">
        <v>12</v>
      </c>
      <c r="B14" s="58" t="s">
        <v>176</v>
      </c>
      <c r="C14" s="51"/>
      <c r="D14" s="57" t="s">
        <v>162</v>
      </c>
      <c r="E14" s="55">
        <v>10</v>
      </c>
      <c r="F14" s="56">
        <v>126000</v>
      </c>
      <c r="G14" s="56">
        <f t="shared" si="0"/>
        <v>1260000</v>
      </c>
      <c r="H14" s="56">
        <v>120000</v>
      </c>
      <c r="I14" s="56">
        <f t="shared" si="1"/>
        <v>1200000</v>
      </c>
    </row>
    <row r="15" spans="1:9" ht="255" x14ac:dyDescent="0.25">
      <c r="A15" s="57">
        <v>13</v>
      </c>
      <c r="B15" s="58" t="s">
        <v>177</v>
      </c>
      <c r="C15" s="51"/>
      <c r="D15" s="57" t="s">
        <v>178</v>
      </c>
      <c r="E15" s="55">
        <v>10</v>
      </c>
      <c r="F15" s="56">
        <v>37000</v>
      </c>
      <c r="G15" s="56">
        <f t="shared" si="0"/>
        <v>370000</v>
      </c>
      <c r="H15" s="56">
        <v>35000</v>
      </c>
      <c r="I15" s="56">
        <f t="shared" si="1"/>
        <v>350000</v>
      </c>
    </row>
    <row r="16" spans="1:9" ht="150" x14ac:dyDescent="0.25">
      <c r="A16" s="57">
        <v>14</v>
      </c>
      <c r="B16" s="58" t="s">
        <v>180</v>
      </c>
      <c r="C16" s="51"/>
      <c r="D16" s="57" t="s">
        <v>179</v>
      </c>
      <c r="E16" s="55">
        <v>9</v>
      </c>
      <c r="F16" s="56">
        <v>16000</v>
      </c>
      <c r="G16" s="56">
        <f t="shared" si="0"/>
        <v>144000</v>
      </c>
      <c r="H16" s="56">
        <v>15000</v>
      </c>
      <c r="I16" s="56">
        <f t="shared" si="1"/>
        <v>135000</v>
      </c>
    </row>
    <row r="17" spans="1:10" ht="225" x14ac:dyDescent="0.25">
      <c r="A17" s="57">
        <v>15</v>
      </c>
      <c r="B17" s="58" t="s">
        <v>181</v>
      </c>
      <c r="C17" s="51"/>
      <c r="D17" s="57" t="s">
        <v>182</v>
      </c>
      <c r="E17" s="55">
        <v>12</v>
      </c>
      <c r="F17" s="56">
        <v>83000</v>
      </c>
      <c r="G17" s="56">
        <f t="shared" si="0"/>
        <v>996000</v>
      </c>
      <c r="H17" s="56">
        <v>80000</v>
      </c>
      <c r="I17" s="56">
        <f t="shared" si="1"/>
        <v>960000</v>
      </c>
    </row>
    <row r="18" spans="1:10" ht="90" x14ac:dyDescent="0.25">
      <c r="A18" s="57">
        <v>16</v>
      </c>
      <c r="B18" s="58" t="s">
        <v>183</v>
      </c>
      <c r="C18" s="51"/>
      <c r="D18" s="57" t="s">
        <v>182</v>
      </c>
      <c r="E18" s="55">
        <v>8</v>
      </c>
      <c r="F18" s="56">
        <v>184000</v>
      </c>
      <c r="G18" s="56">
        <f t="shared" si="0"/>
        <v>1472000</v>
      </c>
      <c r="H18" s="56">
        <v>180000</v>
      </c>
      <c r="I18" s="56">
        <f t="shared" si="1"/>
        <v>1440000</v>
      </c>
    </row>
    <row r="19" spans="1:10" ht="165" x14ac:dyDescent="0.25">
      <c r="A19" s="57">
        <v>17</v>
      </c>
      <c r="B19" s="58" t="s">
        <v>184</v>
      </c>
      <c r="C19" s="51"/>
      <c r="D19" s="57" t="s">
        <v>162</v>
      </c>
      <c r="E19" s="55">
        <v>10</v>
      </c>
      <c r="F19" s="56">
        <v>32000</v>
      </c>
      <c r="G19" s="56">
        <f t="shared" si="0"/>
        <v>320000</v>
      </c>
      <c r="H19" s="56">
        <v>30000</v>
      </c>
      <c r="I19" s="56">
        <f t="shared" si="1"/>
        <v>300000</v>
      </c>
    </row>
    <row r="20" spans="1:10" ht="150" x14ac:dyDescent="0.25">
      <c r="A20" s="57">
        <v>18</v>
      </c>
      <c r="B20" s="58" t="s">
        <v>185</v>
      </c>
      <c r="C20" s="51"/>
      <c r="D20" s="57" t="s">
        <v>162</v>
      </c>
      <c r="E20" s="55">
        <v>10</v>
      </c>
      <c r="F20" s="56">
        <v>32000</v>
      </c>
      <c r="G20" s="56">
        <f t="shared" si="0"/>
        <v>320000</v>
      </c>
      <c r="H20" s="56">
        <v>30000</v>
      </c>
      <c r="I20" s="56">
        <f t="shared" si="1"/>
        <v>300000</v>
      </c>
    </row>
    <row r="21" spans="1:10" ht="225" x14ac:dyDescent="0.25">
      <c r="A21" s="57">
        <v>19</v>
      </c>
      <c r="B21" s="59" t="s">
        <v>186</v>
      </c>
      <c r="C21" s="51"/>
      <c r="D21" s="57" t="s">
        <v>162</v>
      </c>
      <c r="E21" s="55">
        <v>6</v>
      </c>
      <c r="F21" s="56">
        <v>162000</v>
      </c>
      <c r="G21" s="56">
        <f t="shared" si="0"/>
        <v>972000</v>
      </c>
      <c r="H21" s="56">
        <v>150000</v>
      </c>
      <c r="I21" s="56">
        <f t="shared" si="1"/>
        <v>900000</v>
      </c>
    </row>
    <row r="22" spans="1:10" ht="225" x14ac:dyDescent="0.25">
      <c r="A22" s="57">
        <v>20</v>
      </c>
      <c r="B22" s="58" t="s">
        <v>187</v>
      </c>
      <c r="C22" s="51"/>
      <c r="D22" s="57" t="s">
        <v>162</v>
      </c>
      <c r="E22" s="55">
        <v>296</v>
      </c>
      <c r="F22" s="56">
        <v>3200</v>
      </c>
      <c r="G22" s="56">
        <f t="shared" si="0"/>
        <v>947200</v>
      </c>
      <c r="H22" s="56">
        <v>3000</v>
      </c>
      <c r="I22" s="56">
        <f t="shared" si="1"/>
        <v>888000</v>
      </c>
    </row>
    <row r="23" spans="1:10" ht="240" x14ac:dyDescent="0.25">
      <c r="A23" s="57">
        <v>21</v>
      </c>
      <c r="B23" s="58" t="s">
        <v>188</v>
      </c>
      <c r="C23" s="51"/>
      <c r="D23" s="57" t="s">
        <v>162</v>
      </c>
      <c r="E23" s="55">
        <v>6</v>
      </c>
      <c r="F23" s="56">
        <v>134500</v>
      </c>
      <c r="G23" s="56">
        <f t="shared" si="0"/>
        <v>807000</v>
      </c>
      <c r="H23" s="56">
        <v>130000</v>
      </c>
      <c r="I23" s="56">
        <f t="shared" si="1"/>
        <v>780000</v>
      </c>
    </row>
    <row r="24" spans="1:10" ht="210" x14ac:dyDescent="0.25">
      <c r="A24" s="57">
        <v>22</v>
      </c>
      <c r="B24" s="58" t="s">
        <v>189</v>
      </c>
      <c r="C24" s="51"/>
      <c r="D24" s="57" t="s">
        <v>162</v>
      </c>
      <c r="E24" s="55">
        <v>24</v>
      </c>
      <c r="F24" s="56">
        <v>63000</v>
      </c>
      <c r="G24" s="56">
        <f t="shared" si="0"/>
        <v>1512000</v>
      </c>
      <c r="H24" s="56">
        <v>60000</v>
      </c>
      <c r="I24" s="56">
        <f t="shared" si="1"/>
        <v>1440000</v>
      </c>
    </row>
    <row r="25" spans="1:10" ht="150" x14ac:dyDescent="0.25">
      <c r="A25" s="57">
        <v>23</v>
      </c>
      <c r="B25" s="58" t="s">
        <v>190</v>
      </c>
      <c r="C25" s="51"/>
      <c r="D25" s="57" t="s">
        <v>162</v>
      </c>
      <c r="E25" s="55">
        <v>2</v>
      </c>
      <c r="F25" s="56">
        <v>530000</v>
      </c>
      <c r="G25" s="56">
        <f t="shared" si="0"/>
        <v>1060000</v>
      </c>
      <c r="H25" s="56">
        <v>500000</v>
      </c>
      <c r="I25" s="56">
        <f t="shared" si="1"/>
        <v>1000000</v>
      </c>
    </row>
    <row r="26" spans="1:10" ht="165" x14ac:dyDescent="0.25">
      <c r="A26" s="57">
        <v>24</v>
      </c>
      <c r="B26" s="58" t="s">
        <v>191</v>
      </c>
      <c r="C26" s="51"/>
      <c r="D26" s="57" t="s">
        <v>192</v>
      </c>
      <c r="E26" s="55">
        <v>2</v>
      </c>
      <c r="F26" s="56">
        <v>53000</v>
      </c>
      <c r="G26" s="56">
        <f t="shared" si="0"/>
        <v>106000</v>
      </c>
      <c r="H26" s="56">
        <v>50000</v>
      </c>
      <c r="I26" s="56">
        <f t="shared" si="1"/>
        <v>100000</v>
      </c>
    </row>
    <row r="27" spans="1:10" x14ac:dyDescent="0.25">
      <c r="G27" s="61">
        <f>SUM(G3:G26)</f>
        <v>43050200</v>
      </c>
      <c r="I27" s="61">
        <f>SUM(I3:I26)</f>
        <v>40945000</v>
      </c>
      <c r="J27" s="128">
        <f>AVERAGE(G27+I27)/2</f>
        <v>41997600</v>
      </c>
    </row>
    <row r="29" spans="1:10" x14ac:dyDescent="0.25">
      <c r="G29" s="61">
        <f>+(G27+I27)/2</f>
        <v>41997600</v>
      </c>
      <c r="I29" s="60">
        <v>42000000</v>
      </c>
    </row>
    <row r="30" spans="1:10" x14ac:dyDescent="0.25">
      <c r="J30" s="61"/>
    </row>
    <row r="31" spans="1:10" x14ac:dyDescent="0.25">
      <c r="G31" s="61">
        <f>+I29-G29</f>
        <v>2400</v>
      </c>
      <c r="I31" s="129"/>
    </row>
  </sheetData>
  <phoneticPr fontId="1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Estudio de mercados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Piedad Echeverry Quiceno</dc:creator>
  <cp:lastModifiedBy>Ingrid Catalina Pulgarin Cano</cp:lastModifiedBy>
  <dcterms:created xsi:type="dcterms:W3CDTF">2026-04-15T22:19:32Z</dcterms:created>
  <dcterms:modified xsi:type="dcterms:W3CDTF">2026-05-27T21:11:15Z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2026-04-15T22:27:20Z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76d11cf4-2426-4b3d-9d23-c59d255cb784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